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15.xml"/>
  <Override ContentType="application/vnd.openxmlformats-officedocument.drawingml.chart+xml" PartName="/xl/charts/chart17.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ING" sheetId="1" r:id="rId4"/>
    <sheet state="visible" name="Ago-Sep" sheetId="2" r:id="rId5"/>
    <sheet state="visible" name="ANÁLISIS B" sheetId="3" r:id="rId6"/>
    <sheet state="visible" name="TIPO B" sheetId="4" r:id="rId7"/>
    <sheet state="visible" name="PAISES B" sheetId="5" r:id="rId8"/>
    <sheet state="visible" name="GRÁFICOS B" sheetId="6" r:id="rId9"/>
    <sheet state="visible" name="HOSTELWORLD" sheetId="7" r:id="rId10"/>
    <sheet state="visible" name="Hoja1" sheetId="8" r:id="rId11"/>
    <sheet state="visible" name="ANÁLISIS HW" sheetId="9" r:id="rId12"/>
    <sheet state="visible" name="PAISES HW" sheetId="10" r:id="rId13"/>
    <sheet state="visible" name="GRÁFICOS HW" sheetId="11" r:id="rId14"/>
  </sheets>
  <externalReferences>
    <externalReference r:id="rId15"/>
    <externalReference r:id="rId16"/>
    <externalReference r:id="rId17"/>
    <externalReference r:id="rId18"/>
    <externalReference r:id="rId19"/>
  </externalReferences>
  <definedNames/>
  <calcPr/>
  <extLst>
    <ext uri="GoogleSheetsCustomDataVersion2">
      <go:sheetsCustomData xmlns:go="http://customooxmlschemas.google.com/" r:id="rId20" roundtripDataChecksum="k0+1NCRcgJ61A4rLC2SeVp3Bs0sNTfwv+sII0SIU6oU="/>
    </ext>
  </extLst>
</workbook>
</file>

<file path=xl/sharedStrings.xml><?xml version="1.0" encoding="utf-8"?>
<sst xmlns="http://schemas.openxmlformats.org/spreadsheetml/2006/main" count="16160" uniqueCount="5591">
  <si>
    <t>#</t>
  </si>
  <si>
    <t>FECHA</t>
  </si>
  <si>
    <t>RESERVA #</t>
  </si>
  <si>
    <t>NOMBRE</t>
  </si>
  <si>
    <t>PAÍS</t>
  </si>
  <si>
    <t>TIPO</t>
  </si>
  <si>
    <t>TIPO HAB</t>
  </si>
  <si>
    <t>HAB</t>
  </si>
  <si>
    <t>CALIFICACIÓN</t>
  </si>
  <si>
    <t>PAC</t>
  </si>
  <si>
    <t>STAFF</t>
  </si>
  <si>
    <t>PAC STAFF</t>
  </si>
  <si>
    <t>LOCATION</t>
  </si>
  <si>
    <t>PAC LOCATION</t>
  </si>
  <si>
    <t>COMFORT</t>
  </si>
  <si>
    <t>PAC COMFORT</t>
  </si>
  <si>
    <t>CLEANINLESS</t>
  </si>
  <si>
    <t>PAC CLEANINLESS</t>
  </si>
  <si>
    <t>FACILITIES</t>
  </si>
  <si>
    <t>PAC FACILITIES</t>
  </si>
  <si>
    <t>VALUE FOR MONEY</t>
  </si>
  <si>
    <t>PAC VALUE</t>
  </si>
  <si>
    <t>PROMEDIO</t>
  </si>
  <si>
    <t xml:space="preserve">COMENTARIOS + </t>
  </si>
  <si>
    <t>COMENTARIOS -</t>
  </si>
  <si>
    <t>BED RATING</t>
  </si>
  <si>
    <t>BREAKFAST</t>
  </si>
  <si>
    <t>ROOM VIEW</t>
  </si>
  <si>
    <t>WIFI</t>
  </si>
  <si>
    <t>COFFEE</t>
  </si>
  <si>
    <t>Columna1</t>
  </si>
  <si>
    <t>ALEXANDRA</t>
  </si>
  <si>
    <t>COLOMBIA</t>
  </si>
  <si>
    <t>VIAJA SOLA</t>
  </si>
  <si>
    <t>Todo estuvo excelente, el lugar es muy lindo y los dormitorios son muy cómodos, los baños limpios y el personal fue muy atento. Volvería siempre!!! Muchas gracias por todo!</t>
  </si>
  <si>
    <t>Todo me gustó</t>
  </si>
  <si>
    <t>NICOLÁS</t>
  </si>
  <si>
    <t>Muy buena ubicación del hostal, el personal es muy amable y da buenas recomendaciones para conocer la zona y la ciudad. El lugar es limpio, sala de calidad, el wifi está presente en todo el edificio (que tiene mucho encanto y una terraza!). Desayuno con fruta fresca, huevos cocidos y café / té! Recomiendo totalmente este lugar</t>
  </si>
  <si>
    <t>Nada de nada !</t>
  </si>
  <si>
    <t>NATALIA</t>
  </si>
  <si>
    <t>ARGENTINA</t>
  </si>
  <si>
    <t>Es un lugar muy lindo y cómodo. La atención es buenísima y está ubicado en pleno centro .</t>
  </si>
  <si>
    <t>SORAYA</t>
  </si>
  <si>
    <t>GRAN BRETAÑA</t>
  </si>
  <si>
    <t>PAREJA JOVEN</t>
  </si>
  <si>
    <t>DBP</t>
  </si>
  <si>
    <t>The place is beautiful, the location perfect and the staff is so friendly. I would definitely go back there when I come to Bogota.</t>
  </si>
  <si>
    <t>KIM</t>
  </si>
  <si>
    <t>ALEMANIA</t>
  </si>
  <si>
    <t>This hostel is a hidden gem in the middle of Bogota. The building is beautiful with an amazing glass ceiling. The staff is very friendly and helpful. They welcomed us like friends and helped us out with a lot of stuff like booking bus tickets and recommendations. Amazing breakfast! Every day something new and delicious :) Nice common area with sofas to hang out and a beautiful(!) rooftop terrace. We’ll be back :)</t>
  </si>
  <si>
    <t>The bathroom could’ve been a bit bigger for an 1,93cm German ;)</t>
  </si>
  <si>
    <t>ASHAN</t>
  </si>
  <si>
    <t>SUIZA</t>
  </si>
  <si>
    <t>GRUPO</t>
  </si>
  <si>
    <t>Very nice building, friendly and helpful staff and overall great stay</t>
  </si>
  <si>
    <t>LEAH PETERS</t>
  </si>
  <si>
    <t>ESTADOS UNIDOS</t>
  </si>
  <si>
    <t>The breakfast is AMAZING! Seriously, the best free breakfast I've ever had anywhere. Beautiful building. Super friendly, helpful staff. Great place!</t>
  </si>
  <si>
    <t>La Candaleria can be dangerous. We saw someone get robbed in broad daylight, but this is no fault of the hostel. The hostel is very secure and safe. Just don't go out with your purse and valuables!</t>
  </si>
  <si>
    <t>CORINNA</t>
  </si>
  <si>
    <t>CM8</t>
  </si>
  <si>
    <t>201C</t>
  </si>
  <si>
    <t>Hands down the best breakfast I ever had in a hostel. Every morning different and delicious. It is served by the chef himself with a big smile. More like a hotel than a hostel. The staff in general is really great and helpful with every question. They will go out of their way to make you happy. The hostel has just opened so everything is new and clean. All beds have a super thick mattress and privacy curtains. Also a personal light and 2 power points. The location is also really central and close to all the walking tours and sights. You can't go wrong with this. I didn't want to leave and extended my stay for 3 more nights.</t>
  </si>
  <si>
    <t>EVA</t>
  </si>
  <si>
    <t>AUSTRIA</t>
  </si>
  <si>
    <t>Very big beautiful clean rooms with a comfortable bed and good hot shower! There are very good places to eat all near the hostal.As well nice places for a cold beer.The staff is great and the restaurant tipps were the best I ever got.I felt like home in this huge amacing building.The area is safe and all attractions are in short walking distance.I definitely book this palace again.</t>
  </si>
  <si>
    <t>ANÓNIMA</t>
  </si>
  <si>
    <t>When we arrived we were lucky and the hostel manager spoke English and was very helpful with organising our travel plans. Beds are comfy Good breakfast Good location Bathrooms are clean</t>
  </si>
  <si>
    <t>No plug ins in room, only in common area</t>
  </si>
  <si>
    <t>JAVIER ANDES</t>
  </si>
  <si>
    <t>201B</t>
  </si>
  <si>
    <t>CELINE</t>
  </si>
  <si>
    <t>FRANCIA</t>
  </si>
  <si>
    <t>201E</t>
  </si>
  <si>
    <t>bien ubicado, buen desayuno ', el dormitorio es tranquilo, cómodo con espacios íntimos y un armario para maletas.</t>
  </si>
  <si>
    <t xml:space="preserve">Anna </t>
  </si>
  <si>
    <t>Muy bien ubicado en la candelaria. Antiguo hotel colonial convertido en una residencia de estudiantes y albergue. El encanto colonial con grandes volúmenes. El desayuno incluido en el precio de la habitación es sucinto pero, sin embargo, muy bueno y preparado con amor. El personal es amable. Todo con amabilidad. Si tengo que regresar a Bogotá, todavía pediré mi maleta.</t>
  </si>
  <si>
    <t>No puedo criticarlo 😎</t>
  </si>
  <si>
    <t>SEBASTIEN</t>
  </si>
  <si>
    <t>DBC</t>
  </si>
  <si>
    <t>Gentillesse du personnel! Informations sur la ville, conseils! Petit déjeuner excellent, élaboré, de bon goût, change de tous les petits déjeuners basiques des autres hostal de Colombie. Intérieur du bâtiment très beau!</t>
  </si>
  <si>
    <t>SERGE</t>
  </si>
  <si>
    <t>Le petit dej varie et bon La deco</t>
  </si>
  <si>
    <t>DANIEL</t>
  </si>
  <si>
    <t>ESPAÑA</t>
  </si>
  <si>
    <t>201A</t>
  </si>
  <si>
    <t>El personal muy agradable. Buenas instalaciones. El desayuno hecho por Moi, excelente y diferente. Muy bien situado</t>
  </si>
  <si>
    <t>En mi habitación entraba luz.</t>
  </si>
  <si>
    <t>KATHARINA</t>
  </si>
  <si>
    <t>STEVEN</t>
  </si>
  <si>
    <t>301L</t>
  </si>
  <si>
    <t>Big dorm room, great location nice breakfast great value for money</t>
  </si>
  <si>
    <t>PIERRE</t>
  </si>
  <si>
    <t>This spot is exceptional. • House : the hostel was built in a magnificent Colombian house with a stunning glass ceiling. • Location : right in the middle of la Candelaria, best spot. Safe &amp; animated as there's plenty of students around. Got a tienda right across the street, and quite some fast-food restaurants nearby. • Room : dorms with bunk beds in nests. Beds are so comfy! Each nest has power plugs, reading light &amp; locker. Mine was not in the best spot though, ask for the beds in the room, not right next to the common area. • Bathrooms : showers with actual hot water and pressure! Yoohoo! • Kitchen : you'll find what you need to cook your meals. • Breakfast : for once, it was different. The Spanish cook makes a lot of effort to make great breakfasts, and it works! • Staff : lovely &amp; helpful. They let me stay until the night (wayyy after my checkout) so I could wait for my flight within the hostel, take a shower, etc. I really appreciated. Employees &amp; owners are all lovely. • Rooftop : nice covered rooftop with a view over the surroundings. Perfect beer spot :) • WiFi : all good. The quality/price ratio is EXCELLENT, especially with the breakfast included. I definitely recommend this place for every single reason.</t>
  </si>
  <si>
    <t>• Hotplates in the kitchen are not so good, and take plenty of time to warm up, they could be upgraded :) • It'd be cool to provide basic cooking ingredients ; salt, pepper, oil, etc. Always for backpackers.</t>
  </si>
  <si>
    <t>PAMELA</t>
  </si>
  <si>
    <t>AINOA</t>
  </si>
  <si>
    <t>Excelente ubicacion, genial para conocer a gente, instalaciones super limpias, desayuno maravilloso y atencion impecable!!</t>
  </si>
  <si>
    <t>KARIM</t>
  </si>
  <si>
    <t>ALESSANDRO</t>
  </si>
  <si>
    <t>ITALIA</t>
  </si>
  <si>
    <t>301P</t>
  </si>
  <si>
    <t>Breakfast +++</t>
  </si>
  <si>
    <t>CHRISTINE HEIDL</t>
  </si>
  <si>
    <t>Buena ubicación en el casco antiguo, a 10 min. Al Museo del Oro y a la estación de Transmilenio, organizador del recorrido en bicicleta a la vuelta de la esquina, ¡este recorrido es muy recomendable! Buen desayuno incluido, a petición también recibí el desayuno a las 7:00, aunque normalmente solo a las 8:00. La habitación daba a la calle, pero tenía una puerta de balcón insonorizada, por lo que era bastante tranquila por la noche. Preciosa el agua caliente para ducharse. El personal fue muy amable y se esforzó. Buenas camas.</t>
  </si>
  <si>
    <t>Me extendí una noche, pero tuve que mudarme a una habitación con baño compartido. La habitación no tenía ventana, lo cual es común, tampoco tenía espejo ni ganchos. Por una noche estuvo bien.</t>
  </si>
  <si>
    <t>REBECCA JACOBS</t>
  </si>
  <si>
    <t>CANADA</t>
  </si>
  <si>
    <t>Most comfortable bed I've slept in! With a privacy curtain and lots of plugs. Very clean.</t>
  </si>
  <si>
    <t>The kitchen did not have many tools (no proper knife).</t>
  </si>
  <si>
    <t>HUGO</t>
  </si>
  <si>
    <t>301M</t>
  </si>
  <si>
    <t>Excelente ubicación, hostal amplio y abierto en 3 pisos, buen diseño, personal muy amable y excelente desayuno preparado por el super chef, el mejor que he comido hasta ahora.</t>
  </si>
  <si>
    <t>Nada</t>
  </si>
  <si>
    <t>NADDY</t>
  </si>
  <si>
    <t>GRUPO DE AMIGOS</t>
  </si>
  <si>
    <t>Muy buen alojamiento en una ubicación central.</t>
  </si>
  <si>
    <t>Desayuno delicioso y elegante, pero las raciones eran muy pequeñas.</t>
  </si>
  <si>
    <t>JENNI</t>
  </si>
  <si>
    <t>FINLANDIA</t>
  </si>
  <si>
    <t>201G</t>
  </si>
  <si>
    <t>Great location in La Candeleria, very friendly staff (even when arrriving in the middle of the night), nice old building. Good dorm beds.</t>
  </si>
  <si>
    <t>There was a a music video shooting on one full day during my stay until quite late (it was supposed to be over at 6pm), which made all the common areas/kitchen unable to use. Supposedly this is rare, but still felt like I was in the way when trying to use the bathroom etc.</t>
  </si>
  <si>
    <t>MATIAS</t>
  </si>
  <si>
    <t>Excelente ubicación, el desayuno es muy bueno!</t>
  </si>
  <si>
    <t>VANIA</t>
  </si>
  <si>
    <t>BRASIL</t>
  </si>
  <si>
    <t>JORINA</t>
  </si>
  <si>
    <t>201D</t>
  </si>
  <si>
    <t>ANJA</t>
  </si>
  <si>
    <t>El albergue se encuentra en una antigua casa típica, que es muy agradable y elegante. La sala de desayunos y las habitaciones tienen techos altos y mucho estilo. Las habitaciones en el nivel de la sala de desayuno son bastante ruidosas y el ruido de la calle de la mañana te despierta temprano. ¡Gran potencial!</t>
  </si>
  <si>
    <t>Desafortunadamente, el personal de la mañana no tenía número de taxi y podía llamarnos, así que no había taxi, así que tuvimos que llamar a un Uber y llegó casi demasiado tarde a la estación de autobuses; desafortunadamente, el tiempo era discreto.</t>
  </si>
  <si>
    <t>JUANA</t>
  </si>
  <si>
    <t>The bed was very comfortable. The curtain on the bunk bed, and light with an outlet.</t>
  </si>
  <si>
    <t>Location. No towels provided.</t>
  </si>
  <si>
    <t>MARTINA</t>
  </si>
  <si>
    <t>This place was like a home away from home for me. It is brand new, everything is exceptionally clean, the dorm was spacious and even had a private bathroom. And let’s not forget the breakfast - wow! You feel like you would be in a star hotel. But what this place makes really special is the beautiful staff. They will help you with any question you have and go far and beyond, especially when it comes to buying bustickets. Thank you so much, Nicola! :)</t>
  </si>
  <si>
    <t>PHILIP</t>
  </si>
  <si>
    <t>Good breakfast, freshly made from a friendly spanish cook! Rooms are basic but with a lot of flair. Great location in the centre of La Candelaria.</t>
  </si>
  <si>
    <t>Our room did not have a window and in the morning the smell from the kitchen was noticable. No place to hang sth. up in the room.</t>
  </si>
  <si>
    <t>LORENA</t>
  </si>
  <si>
    <t>La energía del lugar, los espacios y la ubicación, excelente.</t>
  </si>
  <si>
    <t>Deberían tener más cuidado con el tema del ruido por la noche, sobre todo de la gente que queda en las zonas comunes. Mi habitación quedaba en la zona del salón común, y pasadas las 12 de la noche, el ruido no dejaba conciliar el sueño.</t>
  </si>
  <si>
    <t>SCARLET</t>
  </si>
  <si>
    <t>BOLIVIA</t>
  </si>
  <si>
    <t>Todo muy limpio y organizado, el desayuno muy bueno, la ubicación es perfecta cerca de todos los sitios de interés en el cetro de Bogotá, el personal muy amable y colaborador. Me sentí como en casa y no dudaría en volver.</t>
  </si>
  <si>
    <t>STEFANIE</t>
  </si>
  <si>
    <t>The hostel is amazig value for the cost. ‚y bed in the dorm had a curtain, plugs in the bed and a giant locker. The breakfast is the best ever but not huge - fair for the price.</t>
  </si>
  <si>
    <t>The kitchen is really small and not really well equipped.</t>
  </si>
  <si>
    <t>The staff is friendly and helpful. The cook is amazing in dishing out different breakfasts and the occasional dinner (for a very fair price). They also let you store your luggage for free.</t>
  </si>
  <si>
    <t>Do yourself a favour and book a room with private bathroom. For 10.000 more, they are much better value. This was our second stay and there was only a shared bathroom room left, so we took it. There was a big group of other people in the hostel though and the toilets where dirty through your stay. The room also lacked a window and had a very creaky door.</t>
  </si>
  <si>
    <t>LETICIA TERESITA</t>
  </si>
  <si>
    <t>Súper recomendable. El lugar es precioso y el personal muy amable.</t>
  </si>
  <si>
    <t xml:space="preserve">SANGHYUN </t>
  </si>
  <si>
    <t>COREA</t>
  </si>
  <si>
    <t>La mañana no es depreciativa, pero sale muy bien. El personal es amable. Está cerca de las principales atracciones turísticas del casco antiguo.</t>
  </si>
  <si>
    <t>Las literas son difíciles de escalar.</t>
  </si>
  <si>
    <t>LISA</t>
  </si>
  <si>
    <t>The breakfast was incredible. The price is super. Beds are really comfortable and with privat space. I liked the building and the location is perfect for sightseeing, shopping, close to Montserrate, etc.</t>
  </si>
  <si>
    <t>Kitchen wasn't well equiped, so it was really difficult to cook something</t>
  </si>
  <si>
    <t>BELÉN</t>
  </si>
  <si>
    <t>Camas muy cómodas y nuevas. El edificio es precioso y muy limpio. El personal muy agradable y ayudan al huésped en todo lo que pueden. Después de 6 meses viajando, puedo decir que los mejores desayunos/cenas han sido aquí! Gracias chef Moi por esos platos preparados con tanto cariño y pasión por la cocina.</t>
  </si>
  <si>
    <t>LARS</t>
  </si>
  <si>
    <t>301K</t>
  </si>
  <si>
    <t>Desayuno muy sabroso! El personal no podría ser mejor Buen cocinero (moi). Hostal tranquilo en perfecta ubicación. Muy buen desayuno! El personal no podría ser mejor. Buen cocinero (moi). Hostal tranquilo en perfecta ubicación.</t>
  </si>
  <si>
    <t>GREGORY</t>
  </si>
  <si>
    <t>201F</t>
  </si>
  <si>
    <t>Excellent breakfast and friendly helpful staff. Dormitory beds had curtains for privacy, as well as individual lamps and plugs, which was nice. Storage locker under bed was very roomy.</t>
  </si>
  <si>
    <t>ALINA</t>
  </si>
  <si>
    <t>Súper bonito albergue con bonitas zonas de salón. Delicioso desayuno. Cómodas camas con cortinas para mayor privacidad.</t>
  </si>
  <si>
    <t>La cocina podría estar un poco más limpia.</t>
  </si>
  <si>
    <t>Great rooms and shower. Good food.</t>
  </si>
  <si>
    <t>People could have more recommendations of restaurants and places to go eat. Reception service is very slow.</t>
  </si>
  <si>
    <t>NORMAN</t>
  </si>
  <si>
    <t>Ievgen Voroniuk</t>
  </si>
  <si>
    <t>UCRANIA</t>
  </si>
  <si>
    <t>1. Staff was super friendly. 2. Location is close to main facilities in Candelaria neighborhood. 3. Private room was big enough</t>
  </si>
  <si>
    <t>CLAUDE</t>
  </si>
  <si>
    <t>301N</t>
  </si>
  <si>
    <t>petit dej excellent fait par un chef</t>
  </si>
  <si>
    <t>MARIO</t>
  </si>
  <si>
    <t>El desayuno genial!!! Presentado de forma diferente cada día y con variaciones, realmente excelente! El hostal está nuevo, es muy cómodo y los espacios son muy lindos e iluminados. Y el equipo de gente que trabaja es de lo mejor, tanto los chicos de la recey, los voluntarios, el cocinero como las chicas de la limpieza están siempre dispuestos a ayudar y muy alegres.</t>
  </si>
  <si>
    <t>Estuvo todo perfecto!</t>
  </si>
  <si>
    <t>ELIANE CAST</t>
  </si>
  <si>
    <t>MÉXICO</t>
  </si>
  <si>
    <t>FAMILIA CON NIÑOS</t>
  </si>
  <si>
    <t>ANITA</t>
  </si>
  <si>
    <t>301I</t>
  </si>
  <si>
    <t>Breakfast ok- maybe a little too less</t>
  </si>
  <si>
    <t>It’s pretty cold everywhere in the hostel. The reception is bad informed about places to visit around</t>
  </si>
  <si>
    <t>AUSTRALIA</t>
  </si>
  <si>
    <t>Food fantastic. All staff great</t>
  </si>
  <si>
    <t>RAHEL</t>
  </si>
  <si>
    <t>Good location, very confi beds, awesome breakfast included (very creative and good variation - different every day), great and friendly staff</t>
  </si>
  <si>
    <t>CHRISTINA</t>
  </si>
  <si>
    <t>Las habitaciones estaban limpias y bien amuebladas, el hostal estaba en una buena ubicación y tenía mucho encanto</t>
  </si>
  <si>
    <t>Era muy ruidoso, el baño estaba bien.</t>
  </si>
  <si>
    <t>Madeleine Weber</t>
  </si>
  <si>
    <t>Perfect location, welcoming staff, beautiful habitation.</t>
  </si>
  <si>
    <t>DIEGO ALONSO</t>
  </si>
  <si>
    <t>COSTA RICA</t>
  </si>
  <si>
    <t>La ubicación muy céntrico, se puede accesar a muchos lugares caminando, por ejemplo plaza Bolívar!</t>
  </si>
  <si>
    <t>Las zonas de estar, ya que teníamos que levantarnos temprano y habían unos jóvenes riendo a un volumen algo fuerte por lo que no dejaron dormitar, además que aunque dicen que las habitaciones son aprueba de ruido, el mismo se pasa con mucha facilidad!</t>
  </si>
  <si>
    <t>Everil Abimael</t>
  </si>
  <si>
    <t>La amplitud, el desayuno gourmet, las atenciones del personal y la ubicación céntrica con todos los servicios cerca.</t>
  </si>
  <si>
    <t>MICHAEL</t>
  </si>
  <si>
    <t>MARIANO</t>
  </si>
  <si>
    <t>Cama muy cómoda, la ducha funcionaba perfecto, Dory la recepcionista fue muy amable y nos explico muchas cosas de la ciudad.</t>
  </si>
  <si>
    <t>La cama de arriba es un poco incomoda para subir.</t>
  </si>
  <si>
    <t>CHLOÉ</t>
  </si>
  <si>
    <t>JULIA</t>
  </si>
  <si>
    <t>Nice staff, great location, fancy breakfast</t>
  </si>
  <si>
    <t>Very noisy room for a double room (just next to the common area and you hear every word from outside as there is space between the door and the floor...) For our last night we chose a double room to relay before the flight. Therefore it was quite expensive for the noisy room!</t>
  </si>
  <si>
    <t>The hostel is very comfortable and pretty, the staff is super nice and it's a good atmosphere. Perfect location!</t>
  </si>
  <si>
    <t>The breakfast was beautifully served but it could be more</t>
  </si>
  <si>
    <t>CAROLINA</t>
  </si>
  <si>
    <t>Si bien los dormis eran mixtos y compartidos la distribucion de las camas con cortina, hacen que uno tenga privacidad. Los espacios comunes son muy espaciosos y luminosos. Realmente mi estadia ha sido muy buena.</t>
  </si>
  <si>
    <t>HOLANDA</t>
  </si>
  <si>
    <t>The bed was good, little curtain for privacy and storage room under the bed.</t>
  </si>
  <si>
    <t>Not very soundproof, noise travels far. It was also very bright, the light of the main hall shone directly in my bed, which made sleeping difficult.</t>
  </si>
  <si>
    <t>AHAD</t>
  </si>
  <si>
    <t>201H</t>
  </si>
  <si>
    <t>NICOLE</t>
  </si>
  <si>
    <t>The hostel was huge - lots of areas to hangout. Breakfast was good and different each morning ! We also we able to store our luggage after checking out until we had to go to the airport - which was very nice !!</t>
  </si>
  <si>
    <t>YU VARGAS</t>
  </si>
  <si>
    <t>Lugar central, excelente atención, la arquitectura del lugar evoca a Bogotá en sus años de oro, la comida no tiene nada que envidiarles a restaurantes de lujo y a un precio justo. Las instalaciones en si te hacen sentir de maravilla, la suavidad de las camas, la privacidad de las habitaciones, el rechinar de los pisos y escaleras al escabullirnos a la cocina por un café. Y cuando menos te lo esperas puedes ir a una fantástica terraza por una copa de vino, sentir el frio de Bogotá y ver cómo te pierdes entre los edificios de una ajetreada ciudad.</t>
  </si>
  <si>
    <t>No me gusto tener que irme.</t>
  </si>
  <si>
    <t>301O</t>
  </si>
  <si>
    <t>Nice hostel, clean, nice breakfast, comfortable beds</t>
  </si>
  <si>
    <t xml:space="preserve">Rebecca </t>
  </si>
  <si>
    <t>Good location, walking distance from most tourist attractions. The hostel is clean and comfy.</t>
  </si>
  <si>
    <t>It was noisy at night and the walls were very thin.</t>
  </si>
  <si>
    <t xml:space="preserve">Aurore </t>
  </si>
  <si>
    <t>Tout! Le personnel aux petits soins, la situation de l’hotel et le lieu magnifique.</t>
  </si>
  <si>
    <t>Rien</t>
  </si>
  <si>
    <t>Félix Salvas-Hébert</t>
  </si>
  <si>
    <t>303Q</t>
  </si>
  <si>
    <t>Awesome staff, awesome food, awesome location</t>
  </si>
  <si>
    <t>BRUNO</t>
  </si>
  <si>
    <t>301J</t>
  </si>
  <si>
    <t>Breakfast was ok. Beds are confy. The place is very clean.</t>
  </si>
  <si>
    <t>Reception service is really slow. Beds materials are not strong enough.</t>
  </si>
  <si>
    <t>CHRISTINE SCHOLL</t>
  </si>
  <si>
    <t>REBECCA</t>
  </si>
  <si>
    <t>The breakfast was incredible!! Staff were friendly and the hostel design was really lovely and bright</t>
  </si>
  <si>
    <t>Nothing</t>
  </si>
  <si>
    <t>MANU</t>
  </si>
  <si>
    <t>Muy buen hostal, dormitorios limpios, personal agradable!</t>
  </si>
  <si>
    <t>El servicio de transporte al aeropuerto no funcionó, pero con el taxi es más barato de todos modos.</t>
  </si>
  <si>
    <t>CHRISTIAN</t>
  </si>
  <si>
    <t>El recepcionista Dani, lo mejor del hostel, y el hostel era muy bueno.</t>
  </si>
  <si>
    <t>CARLA MARIA</t>
  </si>
  <si>
    <t>El desayudo gourmet muy delicioso.. me sentí como en casa.. agradezco a tod@s por su amable atención. Muy buena ubicación, hay lugares muy bonitos para conocer que quedan cerca de R10, también hay fácil acceso a transporte público... volvería con gusto en una próxima oportunidad. :)</t>
  </si>
  <si>
    <t>HINDOUNE</t>
  </si>
  <si>
    <t>Le gentillesse du personnel et l'emplacement idéal</t>
  </si>
  <si>
    <t>FER MACVEL</t>
  </si>
  <si>
    <t>La ubicación excelente a 10 minutos caminando de la estación Universidades del Transmilenio, a 5 min caminando de Chorro de Quevedo y a 5 min de plaza Bolivar y museo Botero, el desayuno incluido delicioso, el trato del chef y de todo el personal de hostal increíble, muy limpio, ofrecen servicio de toallas sin costo adicional, excelente relación precio calidad, ubicado en la Candelaria un barrio muy seguro rodeado por restaurantes, bares, museos y con fácil acceso.</t>
  </si>
  <si>
    <t>Todo fue excelente.</t>
  </si>
  <si>
    <t>LUDOVICO</t>
  </si>
  <si>
    <t>Excelente atención del personal administrativo del Hostal. Muy buena onda.</t>
  </si>
  <si>
    <t>LOUISE</t>
  </si>
  <si>
    <t>CM6</t>
  </si>
  <si>
    <t>The interior of the hostel is as beautiful and amazing as the staff who make the experience of staying at R10 feel like a home. The entire place is spotlessly clean thanks to the wonderful Patricia. The rooms are fresh, dorm beds comfy and well designed (with appreciated individual lights, plugs and curtains for privacy) and shower water very hot. The cherry on top is the included fine dining experience guests recieve every morning with a newly designed breakfast borne from the passionate and dedicated chef Moi. His food is as delicious as it is creative in texture, flavour and presentation. Many nights dinner by the same chef is available for a very reasonable price for those who want to continue to enjoy R10's culinary expertise. And if that were not enough, both the location and common areas are excellent. Needless to say, you'd be hard pushed to find a better place from which to enjoy Bogotá.</t>
  </si>
  <si>
    <t>I couldn't speak more highly of it, but I guess it would be helpful for those looking for a party hostel that this may not be a good match for them.</t>
  </si>
  <si>
    <t>DANY</t>
  </si>
  <si>
    <t>Es un lugar muy agradable. La gente que trabaja alli da un servicio excelente y es muy agradable. Sin duda es el mejor desayuno que he probado en mi vida. Las camas de la habitacion son realmente confortables. Fue un gran placer pasar alli mi estancia en bogota 100% seguro... el mejor lugar del mundo.</t>
  </si>
  <si>
    <t>Tener que irme</t>
  </si>
  <si>
    <t>ANNE</t>
  </si>
  <si>
    <t>VALENTINE</t>
  </si>
  <si>
    <t>CHARLENE</t>
  </si>
  <si>
    <t>Super agréable grand espace de vie !!! Propre Bon petit dej !! ++</t>
  </si>
  <si>
    <t>JERONIMO</t>
  </si>
  <si>
    <t>La ubicación muy buena. La casona hermosa y la gente muy amable. Mi habitación era grande con balcón a la calle y baño privado, todo funcionaba bien.</t>
  </si>
  <si>
    <t>ROMAIN</t>
  </si>
  <si>
    <t>Un accueil chaleureux, une auberge très jolie et bien équipée, un super petit dej, une situation idéale dans le quartier de la Candelaria et le tout pour un prix raisonnable, nous recommandons vivement !</t>
  </si>
  <si>
    <t>LUZ BORELLI</t>
  </si>
  <si>
    <t>ANGELIQUE</t>
  </si>
  <si>
    <t>Bon emplacement. Lit confortable avec prise et lumière. Douche chaude. Très beau bâtiment. Propreté.</t>
  </si>
  <si>
    <t>Petit déjeuner trop élaboré pour une auberge. Échelle dangereuse pour lit à étage.</t>
  </si>
  <si>
    <t>ANNE SOPHIE</t>
  </si>
  <si>
    <t>Personnel très sympathique Petit déjeuner excellent ! Emplacement super !</t>
  </si>
  <si>
    <t>Emplacement assez bruyant côté rue et une mauvaise insonorisation de la chambre</t>
  </si>
  <si>
    <t>MARIEL</t>
  </si>
  <si>
    <t>TYLER</t>
  </si>
  <si>
    <t>CM4</t>
  </si>
  <si>
    <t>203C</t>
  </si>
  <si>
    <t>Great chiefs made really good free food and it looks professionally made. Reception is friendly and speaks great English.</t>
  </si>
  <si>
    <t>Great place, no complains.</t>
  </si>
  <si>
    <t>ASTRID</t>
  </si>
  <si>
    <t>Tuve una habitación doble muy agradable. La casa es maravillosa, el desayuno era delicioso, la zona perfecta y el personal muy amable y servicial. Realmente me gustó todo y volveré.</t>
  </si>
  <si>
    <t>nada</t>
  </si>
  <si>
    <t>MILENA</t>
  </si>
  <si>
    <t>Excelente ubicación, la decoración y los detalles son bien cuidados. Las personas del hostal son divinos, muy atentos y respetuosos. Los desayunos son toda una experiencia, siempre son diferentes y experimentales en sabor.</t>
  </si>
  <si>
    <t>Sería mejor si son más claros con algunas reglas para convivencia con los huéspedes. El espacio es muy viejo y se escucha todo si hacen ruidos fuertes.</t>
  </si>
  <si>
    <t>LEIDY</t>
  </si>
  <si>
    <t>La casa en si es super bonita y grande, tiene espacios muy acogedores, la habitación era grande con un pequeño balcón, la cama comoda, el agua de la ducha caliente, el Wi-Fi funcionaba muy bien, el personal es muy amable y el desayuno es bueno</t>
  </si>
  <si>
    <t>Nuestra habitación estaba al lado de la cocina y del comedor así que se escuchaba mucho ruido temprano en la mañana y el baño de la habitación era muy pequeño</t>
  </si>
  <si>
    <t>ISABELLE</t>
  </si>
  <si>
    <t>Cada mañana otra sorpresa para el desayuno, genial!</t>
  </si>
  <si>
    <t>La casa es muy ruidosa.</t>
  </si>
  <si>
    <t>Great location, lovely staff, all very helpful and friendly! Very comfy beds, spacious lockers, lovely breakfast, overall a great stay!</t>
  </si>
  <si>
    <t>Beds were a little squeaky, toilets could be a little cleaner, but the showers were good and the dorms were spacious.</t>
  </si>
  <si>
    <t>LUDMILA</t>
  </si>
  <si>
    <t>Pessoas que trabalham são ótimas, quarto espaçoso, confortável, café da manhã criativo, simples, mas gostoso</t>
  </si>
  <si>
    <t>O quarto é um pouco barulhento por que está voltado para a área do café da manhã</t>
  </si>
  <si>
    <t>CHARLES</t>
  </si>
  <si>
    <t>ECUADOR</t>
  </si>
  <si>
    <t>The kindness of the staff; nice building; very nice (different!) breakfast :))</t>
  </si>
  <si>
    <t>As it is located on a busy street, a lot of noise comes from outside</t>
  </si>
  <si>
    <t>ANA PAULA</t>
  </si>
  <si>
    <t>Excelente ubicación, camas cómodas y excelente desayuno.</t>
  </si>
  <si>
    <t>KAN HAN</t>
  </si>
  <si>
    <t>TAIWAN</t>
  </si>
  <si>
    <t>La ubicación es muy conveniente en el centro de la ciudad. Está muy cerca de caminar, pero hay un bar al lado. Las personas que temen el ruido pueden tener problemas por la noche. La cama tiene una cortina y un enchufe separado. El internet también es muy rápido. Muy comodo</t>
  </si>
  <si>
    <t>JANA</t>
  </si>
  <si>
    <t>Rapport qualité prix Très bonne ambiance Personnel au top à l'écoute Petit déjeuner de chef (il propose également des plats quelques fois dans la semaine)</t>
  </si>
  <si>
    <t>Ajouter un peu en quantité pour le petit déjeuner</t>
  </si>
  <si>
    <t>CAMILA</t>
  </si>
  <si>
    <t>LINDA</t>
  </si>
  <si>
    <t>Location of the hostel is perfect! Very central in la candelaria and close to many restaurants and bars</t>
  </si>
  <si>
    <t>GABRIELLA</t>
  </si>
  <si>
    <t>Café da manhã é feito por um chef e todo dia é diferente, as camas são muito confortáveis e as pessoas são legais. É perto de tudo, a Candelária é encantadora e tranquilo de andar até de noite</t>
  </si>
  <si>
    <t>Tem bastante escada e pouco sofá para descansar, como tem muita gente o sofá fica cheio. Se as pessoas não tomam cuidado o banheiro ensopa, poderia ter tapete no banheiro</t>
  </si>
  <si>
    <t>GUNTER</t>
  </si>
  <si>
    <t>Excelente ubicación en La Candelaria, así que todo a poca distancia. Gran casa y bonitas habitaciones con vista al cerro monserrate. Buenas camas y armarios.</t>
  </si>
  <si>
    <t>El desayuno era delicioso, pero sólo una pequeña porción. Relájese debajo de la habitación, así que por la noche a veces es muy ruidoso, ya que el ruido en la habitación cambia. Esto no es muy agradable si tienes que levantarte temprano al día siguiente.</t>
  </si>
  <si>
    <t>LOUISON</t>
  </si>
  <si>
    <t>Habitación muy cómoda, personal muy agradable !! Deliciosos desayunos preparados por un chef. Cocina mal arreglada y mal equipada (las placas de cocción funcionan mal).</t>
  </si>
  <si>
    <t>ANOUK</t>
  </si>
  <si>
    <t>Nicely decorated, good and creative breakfast every morning, great location, friendly staff, they let us borrow transportation card to use the bus.</t>
  </si>
  <si>
    <t>Not very soundproof. When we stayed several days we were in a private room with bathroom. It wasn’t cleaned once and even though I asked twice for new toilet paper and to empty the small open bin from the toilet, they said they would do is but it didn’t happen. And another small thing, the door in the sitting area won’t close properly so when you sit there and people walk in and out all the time the door stays open and there is cold wind coming inside.</t>
  </si>
  <si>
    <t>GISAGUIS</t>
  </si>
  <si>
    <t>303S</t>
  </si>
  <si>
    <t>La atención del personal fue súper buena, me dieron información de mucha ayuda</t>
  </si>
  <si>
    <t>La escalera de la cama que me tocó era un poquito incómoda para subir</t>
  </si>
  <si>
    <t>ANDREAS DOLD</t>
  </si>
  <si>
    <t>Super agradable personal, excelente desayuno, excelentes habitaciones con vistas al Monserrate. Todo es muy limpio y muy espacioso.</t>
  </si>
  <si>
    <t>Un poco clarividente ..</t>
  </si>
  <si>
    <t>JAROSLAVA</t>
  </si>
  <si>
    <t>Staff, location, breakfast was amazing!</t>
  </si>
  <si>
    <t>I found ridiculously difficult to climb to the top bunk, but I would still stay again!</t>
  </si>
  <si>
    <t>FLORENCIA</t>
  </si>
  <si>
    <t>Todo! Uno de los hostels más lindos en los que estuve, las habitaciones y camas súper cómodas, el lugar es precioso y muy bien ubicado</t>
  </si>
  <si>
    <t>CARLOS EDUARDO</t>
  </si>
  <si>
    <t>Ótima localização, equipe muito atenciosa. Local seguro. Bom custo-benefício.</t>
  </si>
  <si>
    <t>Acomodações ao lado da área comum/área do café da manhã, o que leva todo o barulho aos quartos. O silêncio é obrigatório após as 22 horas, mas as vezes não acontece, a não ser que chame o staff do hotel ! O desjejum gourmet é diferente a cada dia, mas não tem opções.</t>
  </si>
  <si>
    <t>SUECIA</t>
  </si>
  <si>
    <t>Nice vibe with friendly staff. Great beds with curtain, electricity and lamp. Hot shower and best and most creative breakfast I ever had at a hostel.</t>
  </si>
  <si>
    <t>More space in kitchen to put your food.</t>
  </si>
  <si>
    <t>Comfortable beds with curtain. Big lockers. Breakfast tasty, but small. Close to main square but limited options for food on Sundays. Staff were friendly, but not all spoke English and they didn’t give any recommendations on things to do on check in. Allowed me to check in early.</t>
  </si>
  <si>
    <t>Not a very big common area. Very very loud street noise at night on weekends (take earplugs). Breakfast doesn’t start until 8am.</t>
  </si>
  <si>
    <t>NATALIE HOLL</t>
  </si>
  <si>
    <t>JANKA HOEFAKKER</t>
  </si>
  <si>
    <t>RAQUEL</t>
  </si>
  <si>
    <t>As pessoas que me atenderam eram muito simpáticas e dispostas a ajudar. Atenderam o meu pedido de fazer um café da manhã vegetariano. A casa é linda!</t>
  </si>
  <si>
    <t>GAELLE</t>
  </si>
  <si>
    <t>Très beau bâtiment, emplacement très central. Chambre spacieuse, double vitrage.</t>
  </si>
  <si>
    <t>Bonne isolation vis à vis de l'extérieur grâce au double vitrage MAIS ... le problème vient de l'intérieur: toutes les chambres donnent sur un patio intérieur qui résonne terriblement. Aucune règle de silence n'est appliquée si bien qu'en 3 nuits dans l'auberge, nous avons eu des personnes bruyantes en permanence à n'importe quelle heure de la nuit sans que personne de la réception ne dise quelque chose. Très grande déception puisque nous avons donc très mal dormi compte tenu du bruit venant de l'hôtel! Petit-déjeuner pas du tout à la hauteur des commentaires vu sur booking. Basique et peu fourni. Cuisine très petite par rapport à la capacité de l’hôtel.</t>
  </si>
  <si>
    <t>ANGIE JIMENEZ</t>
  </si>
  <si>
    <t>El desayuno fue fabuloso, tienen un chef loquisimo y con buen gusto! La atención y amabilidad del personal fue excepcional, no veo la hora de volver.</t>
  </si>
  <si>
    <t>MIREILLE</t>
  </si>
  <si>
    <t>Bon déjeuner. Terrasse agréable à la fin de la journée. WIFI excellent.</t>
  </si>
  <si>
    <t>ALEXANDER</t>
  </si>
  <si>
    <t>BÉLGICA</t>
  </si>
  <si>
    <t>ELEONORA DE LORENZO</t>
  </si>
  <si>
    <t>Personal atento, el hostel muy amplio y limpio</t>
  </si>
  <si>
    <t>Desayuno muy raro un plato demasiado "gourmet" diferente cada dia a veces verduras, huevos, con salsas agridulces... prefiero lo tradicional y más abundante. El café no estaba muy caliente y como la leche siempre esta fría enfriaba el café. Un hostel tal lindo y bien ubicado tiene que tener en cuenta estos detalles. En todo caso ofrecer un desayuno básico tipo buffet y ese plato de verduras que sea opcional sería más acertado</t>
  </si>
  <si>
    <t>CRISTIAN MONSALVE</t>
  </si>
  <si>
    <t>El lugar es muy bonito, el personal muy amable, me gustó demasiado estar allí, sólo estuve una noche pero me sentí muy bien, la habitación es muy chévere y la cama es bastante cómoda, tuve un buen descanso. Muchas gracias, espero volver pronto. Ah, y el desayuno es bastante rico.</t>
  </si>
  <si>
    <t>SARA</t>
  </si>
  <si>
    <t>La ubicación es perfecta. Los trabajadores del hostal son muy agradables, te hacen sentir como en casa. Habitación amplia y acogedora.</t>
  </si>
  <si>
    <t>Las habitaciones del hostal dan a una zona central donde hay mesas para poder comer, y donde se puede reunir gente. Por la noche, si hay personas hasta tarde, se escucha todo desde las habitaciones. El baño de la habitación, olía bastante a tubería.</t>
  </si>
  <si>
    <t>TOBIAS</t>
  </si>
  <si>
    <t>DINAMARCA</t>
  </si>
  <si>
    <t>Cama excelente Servicio excelente Ubicación buena Privacidad excelente</t>
  </si>
  <si>
    <t>El desayuno era austero y monótono. La cocina estaba sucia.</t>
  </si>
  <si>
    <t>LOBINA</t>
  </si>
  <si>
    <t>Privacy curtains and super showers!</t>
  </si>
  <si>
    <t>La atención del personal es maravillosa, la comida es deliciosa cada día algo diferente y combinaciones de sabores exquisitos, cada desayuno te alegra la mañana, además la ubicación del hostal es perfecta y la información que necesitas te es brindada</t>
  </si>
  <si>
    <t>KAREN BONETT</t>
  </si>
  <si>
    <t>La atención del personal que labora en el hostal en excepcional, todos fueron muy queridos y atentos. La comida deliciosa 👌, las instalaciones son hermosas y las camas son innovadoras, a pesar de compartir con otras personas tienes tú propia privacidad. Está muy bien ubicado si desean conocer un poco de la Bogotá antigua, ir a Monserrate o visitar los museos. Sin duda alguna volvería.</t>
  </si>
  <si>
    <t>ALEXANDRE</t>
  </si>
  <si>
    <t>Fiquei apenas uma noite, mas gostei muito da localização, bem no centro de Lá Candelaria e perto dos principais pontos turísticos, de casas de câmbio e de transporte público. As pessoas que trabalham lá também são bem gentis e atenciosas. Café da manhã tipo gourmet, diferente todos os dias. O prédio é muito bonito por dentro e as camas confortáveis e espaçosas com luz de leitura e tomada, não se esqueça de levar adaptador, já que a tomada é diferente.</t>
  </si>
  <si>
    <t>O número do local estava diferente do indicado pelo Booking, por coincidência o taxista parou bem na frente e foi perguntar lá dentro se eles conheciam o hostel e era exatamente lá, mas deveriam acertar isso, cheguei à noite e seria complicado ficar na rua procurando um número que não existe.</t>
  </si>
  <si>
    <t>MICHELLE</t>
  </si>
  <si>
    <t>A localização era muito boa e o staff do hostel amigável e prestativo</t>
  </si>
  <si>
    <t>Nunca vi um café da manhã assim, onde eles preparam a comida para você e sem te perguntar do que você gosta. Existe um motivo para os cafés da manhã serem no formato buffet, pessoas tem gostos diferentes e restrições alimentares diferentes. Além de que, um hostel em bogotá, recebe estrangeiros do mundo inteiro com culturas diferentes, o que reflete na alimentação. Sugiro que repensem esse formato. Outra coisa que me incomodou foi a falta de eventos sociais para integração dos hóspedes. Enquanto estive lá choveu e a mesa em que eu sentei pra tomar café da manhã estava molhada devido a uma goteira no teto. A entrada no hostel não era controlada e os quartos ficavam abertos.</t>
  </si>
  <si>
    <t>JOSE FRANCISCO</t>
  </si>
  <si>
    <t>303V</t>
  </si>
  <si>
    <t>La amabilidad de todo su personal La buena ubicación</t>
  </si>
  <si>
    <t>ZOE RODRIGUEZ</t>
  </si>
  <si>
    <t>This is the best hostel I've stayed at in Colombia! The beds were big in the dorms and all had curtains, plugs, and reading lamps. The neighborhood is great, lots of restaurants near as well as a Transmilenio station. The staff are SUPER helpful and can answer all your questions. Highly recommend!!</t>
  </si>
  <si>
    <t>KARINE</t>
  </si>
  <si>
    <t>Nos gustó la belleza del establecimiento, la amabilidad del personal y las duchas de agua caliente con buen flujo. Nos encantaron los desayunos, un verdadero placer y, finalmente, la creatividad. Gracias, Sr. Chef, y hasta pronto, Karine y Lisa.</t>
  </si>
  <si>
    <t>Cocina que requiere un mejor gas.</t>
  </si>
  <si>
    <t>ELENA</t>
  </si>
  <si>
    <t>JONATHAN</t>
  </si>
  <si>
    <t>Una estancia muy agradable! Recomiendo encarecidamente este hotel. El equipo está constantemente atento a todos y excepcionalmente amable! La recepción le dará amplia información sobre las actividades y hará todo lo posible para aconsejarlo y dirigirlo. El desayuno es uno de los mejores que hemos tenido en nuestro viaje, cambia a diario y es muy creativo para comenzar el día. El chef y su asistente son tan amables como los profesionales. Además, la ubicación es ideal para visitar la ciudad que merece unos días. ¡Gracias de nuevo a todo el equipo por una introducción a la fantástica Colombia!</t>
  </si>
  <si>
    <t>MARA</t>
  </si>
  <si>
    <t>PORTUGAL</t>
  </si>
  <si>
    <t>ALIYA</t>
  </si>
  <si>
    <t>CHINA</t>
  </si>
  <si>
    <t>1. El desayuno es muy bueno, he comido el mejor desayuno de Sudamérica 2. La ubicación es muy buena, en el casco antiguo, donde sea conveniente 3. Muy limpio 4. El personal es muy bueno, atento</t>
  </si>
  <si>
    <t>NO</t>
  </si>
  <si>
    <t>EZEQUIEL</t>
  </si>
  <si>
    <t>DANIELA</t>
  </si>
  <si>
    <t>The neighbourhood is beautiful with all the restaurants, places and attractions on the street. The hostel is a beautiful house and the beds are private, big and clean! You can chill in the living room or at the rooftop. Every morning the friendly, funny and creative chef Moi serve you a different delicious breakfast with fruits, eggs and let you surprise. The crew is very helpful and friendly, you will love it! I come back!</t>
  </si>
  <si>
    <t>having to leave this beautiful place :(</t>
  </si>
  <si>
    <t>YGOR</t>
  </si>
  <si>
    <t>PAO</t>
  </si>
  <si>
    <t>I love the staff here. All of them are so kind and helpful. I love the breakfast. Very tasty and creative. Every morning you get to try something different. I love the location. You can easily walk to almost attractions. I love the sincerity they tried to solve problems: my toilet was broken and they compensate me with chestier price. I’d give 5 starts the three things above.</t>
  </si>
  <si>
    <t>*malos com.</t>
  </si>
  <si>
    <t>NO SCORE</t>
  </si>
  <si>
    <t>YAFANG</t>
  </si>
  <si>
    <t>Location: Very central, all the sights of the Old Town are within walking distance. Staff: Contacted 4 front desks, 1 girl, 3 boys, only one did not speak English, but also very friendly. After the reservation, the front desk will arrive at the way, including taxis and buses from the airport, and the way of arriving from the train station is very specific. Breakfast: Non-self-service, the kitchen is specially made by someone, and the plate is very advanced. Shower: The water is very hot and very comfortable. Beds: There are curtains, each bed has small lights and sockets, which are private and convenient.</t>
  </si>
  <si>
    <t>ESTELLA</t>
  </si>
  <si>
    <t>The bedding is comfortable The living rooms are spacious and pleasant There is hot water and the hotel is very well located. In the heart of Candelaria, the main museums of the city are within walking distance</t>
  </si>
  <si>
    <t>The small kitchen and little equipped with the views of the capacity of reception</t>
  </si>
  <si>
    <t>CLAIRE</t>
  </si>
  <si>
    <t>GABRIEL</t>
  </si>
  <si>
    <t>303T</t>
  </si>
  <si>
    <t>La ubicación estratégica del Hostal, en en el corazón de Centro de Bogotá. Sus instalaciones están en un buen estado. Las habitaciones tienen varias camarotes, pero con la posibilidad de pasar una cortina que te da privacidad y con baños incorporados. Su desayuno es saludable y delicioso. En fin, cada vez que regrese a Bogotá, me hospedaré en R10.</t>
  </si>
  <si>
    <t>Nice old building in a very good location. The staff was very nice, although sometimes it was not clear who was hired and who was not. The breakfast was always very well presented and delicious, but unfortunately very small. The room itself was a good size, but could have been cleaner. The same goes for the shared bathroom ... We did not use the kitchen. The rooms are located around the lounge area and therefore the noise and the discussions in the evening in the room.</t>
  </si>
  <si>
    <t>MAXIM</t>
  </si>
  <si>
    <t>Location, breakfast and hygienic</t>
  </si>
  <si>
    <t>one guys at the reception had difficulties with helping us on recomendation to see / do in the city.</t>
  </si>
  <si>
    <t>MITZI</t>
  </si>
  <si>
    <t xml:space="preserve">MEXICO </t>
  </si>
  <si>
    <t>303R</t>
  </si>
  <si>
    <t>La ubicación es fantástica, el desayuno muy original (Gracias chef Moi), el personal es muy amable</t>
  </si>
  <si>
    <t>TAINARA</t>
  </si>
  <si>
    <t>Las camas y la habitación muy buenas!! La gente muy amable y la ubicación muy buena</t>
  </si>
  <si>
    <t>PASKALE</t>
  </si>
  <si>
    <t>Excellent establishment in the candelaria! Very central, people from all over, good coffee, great lunch, and good luck! The dorms are perfect for resting from the trip!</t>
  </si>
  <si>
    <t>No window in the private rooms but good ... quieter</t>
  </si>
  <si>
    <t>PHILIPP</t>
  </si>
  <si>
    <t>IGNACIO</t>
  </si>
  <si>
    <t xml:space="preserve">CHILE </t>
  </si>
  <si>
    <t>BUTRUILLE</t>
  </si>
  <si>
    <t xml:space="preserve">comfortable beds. </t>
  </si>
  <si>
    <t>kitchen can improve</t>
  </si>
  <si>
    <t>PERCY</t>
  </si>
  <si>
    <t>PE</t>
  </si>
  <si>
    <t>"robo 600$"</t>
  </si>
  <si>
    <t>SAGEMULLER</t>
  </si>
  <si>
    <t>Todo! La ubicación ? Ideal. La habitación ? Excelente. La cama ? Muy cómoda. El desayuno ? Uff, desayuno Gourmet y todos los días diferente. El staff ? Lo que deja el 10 en la puntuación. Un lugar para estar como en casa. Sin duda la mejor opción.</t>
  </si>
  <si>
    <t>ISABELL</t>
  </si>
  <si>
    <t>Great location, friendly and helpful staff, comfy bed with privacy</t>
  </si>
  <si>
    <t>Kitchen is quite small</t>
  </si>
  <si>
    <t> 2109472357</t>
  </si>
  <si>
    <t>CMb</t>
  </si>
  <si>
    <t>Muy buen Hostel, limpio , cómodo, bien ubicado, buen desayuno. Recomendadamos !!!</t>
  </si>
  <si>
    <t>JUSTINE</t>
  </si>
  <si>
    <t>The terrace at the top where you can ask, the staff super nice! Good location</t>
  </si>
  <si>
    <t>ROBERT</t>
  </si>
  <si>
    <t>Nice and helpful staff, good location, great breakfast, nice living room, nice light thanks to skylight, spacious room</t>
  </si>
  <si>
    <t>Sanitary is small and somewhat old but clean</t>
  </si>
  <si>
    <t>LAURA</t>
  </si>
  <si>
    <t>EMINE</t>
  </si>
  <si>
    <t>FLEUR</t>
  </si>
  <si>
    <t>203A</t>
  </si>
  <si>
    <t xml:space="preserve">The staff, the building itself, the beds, the chocolate balls at the reception and the sweetly prepared breakfast </t>
  </si>
  <si>
    <t xml:space="preserve">ANÓNIMO </t>
  </si>
  <si>
    <t>ROSALIE</t>
  </si>
  <si>
    <t>NO COMMENT</t>
  </si>
  <si>
    <t>SARAH - MAUDE</t>
  </si>
  <si>
    <t>SARAH</t>
  </si>
  <si>
    <t>Very comfortable beds with everything you need on your individual bunk. Incredible breakfast!</t>
  </si>
  <si>
    <t>CEDRIC</t>
  </si>
  <si>
    <t>Ideal location and really nice place. Very bright common room and roof terrace!</t>
  </si>
  <si>
    <t>SAMIRA</t>
  </si>
  <si>
    <t>303U</t>
  </si>
  <si>
    <t>JAN</t>
  </si>
  <si>
    <t>SLOVENIA</t>
  </si>
  <si>
    <t>Very nice staff, very good location and exceptional breakfast</t>
  </si>
  <si>
    <t>it could be cleaner</t>
  </si>
  <si>
    <t>MATHEUS GARCIA</t>
  </si>
  <si>
    <t>Great location, close to lots of nice museums and bars. Exceptional breakfast too, prepared by cheffs, each day a different menu</t>
  </si>
  <si>
    <t>The shared bathroom was not very clean, always wet. The room we stayed in, had no window and no fan, sometimes it was stuffy</t>
  </si>
  <si>
    <t>SEBASTIEN ALBA</t>
  </si>
  <si>
    <t>The location is ideal and his staff is caring</t>
  </si>
  <si>
    <t>ANO.</t>
  </si>
  <si>
    <t>El desayuno y la privacidad de las camas.</t>
  </si>
  <si>
    <t>Piso hacia muchisimo ruido</t>
  </si>
  <si>
    <t>JULIETA LUCIA</t>
  </si>
  <si>
    <t>Nice hostel. Very good location. Great breakfast.</t>
  </si>
  <si>
    <t>JESUS</t>
  </si>
  <si>
    <t>VENEZUELA</t>
  </si>
  <si>
    <t>La atención del staff es excelente, al igual que los desayunos y el hostal en general. Instalaciones muy limpias. Siempre muy atentos para que tu experiencia sea la mejor, y la ubicación es la mejor.</t>
  </si>
  <si>
    <t>OTMANE</t>
  </si>
  <si>
    <t>Good location Bed really private and comfortable Hot water really important Balcony really appreciable Tv room with netflix really important Wifi really good</t>
  </si>
  <si>
    <t>The kitchen are really small its not usefull</t>
  </si>
  <si>
    <t>MAX</t>
  </si>
  <si>
    <t>Breakfast was delicious and slightly different every day. The chef put in a lot of effort, even in the plate presentation, which was lovely. Location is great, the hostel is in 5-minute walking distance of three nice plazas and close to some amazing graffiti art. It’s a 30-minute walk to the foot of the Cerro de Monserrate. Our private room with its teeny-tiny bathroom was very basic but fine for three nights. Everything was clean but the sheets were quite yellow. The common areas were nice and cozy. Great place to stay for exploring Bogotá!</t>
  </si>
  <si>
    <t>PERU</t>
  </si>
  <si>
    <t>Eventhough the bed was very nice in general with good mattress and some privacy through curtains, I would recommend to try to reserve a spot in a lower bunk bed for older people since it is not too easy to get up and down...</t>
  </si>
  <si>
    <t>JAVIER</t>
  </si>
  <si>
    <t>Bien situado, el personal muy atento, el edificio es bonito y las habitaciones son amplias</t>
  </si>
  <si>
    <t>buen desayuno pero un poco escaso</t>
  </si>
  <si>
    <t>ALEJANDRO</t>
  </si>
  <si>
    <t>SABRINA</t>
  </si>
  <si>
    <t>MAHUR</t>
  </si>
  <si>
    <t>MARION</t>
  </si>
  <si>
    <t>Great location good value for money</t>
  </si>
  <si>
    <t>TASNEEM</t>
  </si>
  <si>
    <t>INDIA</t>
  </si>
  <si>
    <t>We loved everything about the place! The staff are super helpful and went out of their way to assist us. The atmosphere is lively and vibrant. The breakfast is exceptional- too good for a hostel and we were pleasantly surprised with new dishes daily :) thank you all.</t>
  </si>
  <si>
    <t xml:space="preserve">DIEGO </t>
  </si>
  <si>
    <t>TODO</t>
  </si>
  <si>
    <t>HAGAR</t>
  </si>
  <si>
    <t>ISRAEL</t>
  </si>
  <si>
    <t>LEO</t>
  </si>
  <si>
    <t>VERENA</t>
  </si>
  <si>
    <t>This is an amazing hostel located in the center of la candelaria, perfect location to see a lot of the old town. The rooms are very clean and the building itself is ancient and maintained with love. And on top comes the incredible breakfast by chef Moi!</t>
  </si>
  <si>
    <t>ANONIMO</t>
  </si>
  <si>
    <t>LEANDRO</t>
  </si>
  <si>
    <t>ALBERTO</t>
  </si>
  <si>
    <t>Breakfast</t>
  </si>
  <si>
    <t>You should be good at climbing if you have a upper bunk.</t>
  </si>
  <si>
    <t>JOHN FREDY</t>
  </si>
  <si>
    <t>LUCAS</t>
  </si>
  <si>
    <t>Wonderful hostel, perfect location. Friendly and helpful front desk staff, perfect facilities, good rooms, beds have a curtain that contributes to privacy and facilitates sleep, perfect location.</t>
  </si>
  <si>
    <t>I lacked activities to integrate the guests and of tips on the programming of the city.</t>
  </si>
  <si>
    <t>LUIS MAGNO</t>
  </si>
  <si>
    <t>Buena cama y ducha.</t>
  </si>
  <si>
    <t xml:space="preserve">desayuno muy flaco </t>
  </si>
  <si>
    <t>CARLOS ANDRES</t>
  </si>
  <si>
    <t>Very pleasant stayThe breakfast was good and very sweet. The whole hotel was well decorated and the wooden floor is really as great as the photos. The staff is very courteous and helpful.</t>
  </si>
  <si>
    <t xml:space="preserve">ZIV </t>
  </si>
  <si>
    <t>Great location, very comfortable beds, each bed has a power plug, light and a curtain, lockers, ok wifi, good kitchen, TV with Netflix and an AMAZING breakfast.</t>
  </si>
  <si>
    <t>Cold shower, but I only stayed one night, maybe it’s a one time thing</t>
  </si>
  <si>
    <t>NURIA</t>
  </si>
  <si>
    <t>El desayuno incluído es excelente! Los chicos voluntarios ofrecen una excelente atención.</t>
  </si>
  <si>
    <t>Dependiendo de la habitación que te toque, tienes baño privado o compartido. El baño compartido es pequeño, no tan cómodo y le falta un poco de higiene.</t>
  </si>
  <si>
    <t>NIKKI</t>
  </si>
  <si>
    <t>Friendly English speaking girl at the reception. We were allowed to store our bag there in a separate room. Nice map with tips available. Great location in la candelaria.</t>
  </si>
  <si>
    <t>The room and in particular the bathroom was small and primitive. I am more used to this price for a double room. There was no safe available. We slept next to the kitchen / dining room and therefore it was very noisy.</t>
  </si>
  <si>
    <t>DORIS</t>
  </si>
  <si>
    <t>The breakfast is amazing! Never had such a fancy breakfast in a hostel before! (:</t>
  </si>
  <si>
    <t>Not much to complain, only the top beds are a little bit tricky sometimes to climb down if you have poor balance like me haha</t>
  </si>
  <si>
    <t>Se confundieron el número de mi cama y x error me molestaron cuando estaba durmiendo. También debido a ese error, me fueron a buscar estando enferma y no me avisaron (me buscaron en la cama equivocada). Fue bastante incómodo.</t>
  </si>
  <si>
    <t>BEATRIZ</t>
  </si>
  <si>
    <t>VERY MUCH WELL FOR BREAKFAST. SERIOUS, IT IS AMAZING. I could just say that. Forget all the other hostels, stay this for breakfast. The coffee itself is a delight, there is always a small table with thermos bottles with coffee, milk, bread and cutlery available. The dish that is served for breakfast is DONE in the HOUR as soon as you arrive. It is not by quantity, but by quality, it is always something special. In the end, you wash what you dirty. And have you seen the price of this hostel ?! Do you understand how worth it ?! In addition, the building is SIMPLY CUTE and has a retro feel. The location is perfect, in the heart of the historical center, the corner of the "cultural block" where the Botero museum and the Casa de Moneda are located (both are must see). I spent a Sunday there, as it is in the middle of the city is half empty, but I did not notice any suspicious movement, just a few harmless beggars. The cleaning ladies, the boys who prepare the coffee, the receptionists, everyone a sympathy. The Colombian hospitality could very well be that of Minas Gerais, they are VERY welcoming. Every morning in the morning the cleaning ladies do a SUPER cleaning in the bathroom. The shared bathroom has 3 boxes w / shower (truth quee water, which warmed without difficulty) and private. And 3 sinks. In addition, in my room also had 1 bathroom with shower and toilet, which was great for that urge to pee at dawn, tb shower was hot and worked well. The storage drawer is perfect, soooo spacious, but take your padlock. Each bed also has individual light and outlet (they even lent me an adapter, but look for yours). It has a great space at the foot of the bed. The wifi worked without any problem, it was very fast the internet. On my return home I had a connection and even though I was out of the hotel a few days ago they let me store my bags at the hotel, which was really cool. Did I mention breakfast?</t>
  </si>
  <si>
    <t>The mood of the hostel was BEEEEM festive. That meant people talking loudly in the room until 2 in the morning. I think if they put a little sign written "please silence" inside the room people will call. The same goes for the bathroom, the clerks do a super clean in the morning, but before they arrive rude guests do not cooperate, a warning to cooperate could help. In the bathroom, one of the privates was uncovered. In the sink, I did not have much space to put clothes, necessaire, these things, a shelf or stools could help.</t>
  </si>
  <si>
    <t>KELLY</t>
  </si>
  <si>
    <t>All. The double room was very comfortable, the dorms too. The breakfast changes every day and it is always very good. Good location in the Candelaria just minutes from the Gold Museum and free tour departures. The staff very friendly and good advice .... with the bonus of a very good Japanese restaurant not far, can be 10 minutes.</t>
  </si>
  <si>
    <t>LILIA</t>
  </si>
  <si>
    <t>The breakfast was delicious and the staff who made it very nice.</t>
  </si>
  <si>
    <t>So a lot, unfortunately: I slept on a high bed. Climbing up was always a challenge. The bathroom is in the middle of the dorm without windows. It stinks terrible there. Cleanliness everywhere could be much better. Staff at the reception almost fall asleep. Room totally clairaudient. For 2 nights booked one night would be ..</t>
  </si>
  <si>
    <t>ANASTASIA</t>
  </si>
  <si>
    <t>La pieza es muy confortable, el lugar es muy lindo y muy bueno el desayuno!</t>
  </si>
  <si>
    <t>BUEN LUGAR PARA DISFRUTAR- la ubicación</t>
  </si>
  <si>
    <t>No funcionaba mi lámpara</t>
  </si>
  <si>
    <t>SANDER</t>
  </si>
  <si>
    <t>Cozy atmosphere, comfortable hostel, delicious breakfast and the location could not be better.</t>
  </si>
  <si>
    <t>JOLIEN</t>
  </si>
  <si>
    <t>The location is good and the staff is nice. There is also a nice living area where you can hang out!</t>
  </si>
  <si>
    <t>FRANCOIS</t>
  </si>
  <si>
    <t>Super Hotel well placed in the Candelaria. The breakfast is really top! Thanks to Alejandro for all the good advice on the city and for the boat Leticia-Manaus.</t>
  </si>
  <si>
    <t>CLARA</t>
  </si>
  <si>
    <t>grupo</t>
  </si>
  <si>
    <t>From the breakfast (which is never the same), to the people working on site, everything was perfect. A great stay, which just made me want to stay there again and again! We like, we go we go back! Top thank you</t>
  </si>
  <si>
    <t>MIEKE</t>
  </si>
  <si>
    <t>BELGICA</t>
  </si>
  <si>
    <t>JANNIK</t>
  </si>
  <si>
    <t>Everything was great. Were lucky to stay during their anniversary, being spoiled with a great BBQ and drinks on the roof top. Staff is super helpful and breakfast was always great.</t>
  </si>
  <si>
    <t>コー</t>
  </si>
  <si>
    <t>JAPON</t>
  </si>
  <si>
    <t>All the staff were very good The best staff.</t>
  </si>
  <si>
    <t>KATARZYNA</t>
  </si>
  <si>
    <t>The breakfast was really good! Beds are super comfy too.</t>
  </si>
  <si>
    <t>Showers could be better!</t>
  </si>
  <si>
    <t>CHARLOTTE</t>
  </si>
  <si>
    <t>Very comfortable dorm beds in a beautiful building</t>
  </si>
  <si>
    <t>Top bunk is a bit difficult to climbe into</t>
  </si>
  <si>
    <t>AMBER</t>
  </si>
  <si>
    <t>English speaking staff who were happy to help you and a nice room with a good location for the sights in Bogota.</t>
  </si>
  <si>
    <t>Lots of noise from the street / common areas</t>
  </si>
  <si>
    <t>ROMAN</t>
  </si>
  <si>
    <t>Good value for money, Hostel well located in Candelaria, simple and efficient. Basic breakfast.</t>
  </si>
  <si>
    <t>ROMARIC</t>
  </si>
  <si>
    <t>303D</t>
  </si>
  <si>
    <t>Very good breakfast. Pleasant dorm and ideal location.</t>
  </si>
  <si>
    <t>STELLA</t>
  </si>
  <si>
    <t>Nice hostel, friendly staff and good bed. Location was super! Near restaurants and bars.</t>
  </si>
  <si>
    <t>Dirty air in the bathroom.</t>
  </si>
  <si>
    <t xml:space="preserve">CHIA-LING </t>
  </si>
  <si>
    <t>The location is really good and staffs are friendly.</t>
  </si>
  <si>
    <t>The room floor is made by wood so you can hear the noise and feel people walking around.</t>
  </si>
  <si>
    <t>The staff is very welcoming! The location is ideal for visiting the main museums and the center.</t>
  </si>
  <si>
    <t>JEROME</t>
  </si>
  <si>
    <t>Everything was good with comfortable beds, hot shower and breakfast. The common places very nice too.</t>
  </si>
  <si>
    <t xml:space="preserve">HIND </t>
  </si>
  <si>
    <t>Super location, very friendly staff (I arrived in the middle of the night before and they let me use the sofa bed in the living room at no extra charge), rooms with bathroom and beds curtains</t>
  </si>
  <si>
    <t>PHILIPPE</t>
  </si>
  <si>
    <t>SEBASTIAAN</t>
  </si>
  <si>
    <t>MARJOLEIN</t>
  </si>
  <si>
    <t>localizacion</t>
  </si>
  <si>
    <t>It is a hostel. Sometimes noisy. But the price is also there.</t>
  </si>
  <si>
    <t xml:space="preserve">NATALIE   </t>
  </si>
  <si>
    <t>REINO UNIDO</t>
  </si>
  <si>
    <t>Very helpful staff. Could store your bags as long as you wanted. Breakfast was very nice. Even after check out they let us use the facilities.</t>
  </si>
  <si>
    <t>athrooms were a little dirty at the end of the day. The main thing was the mats in the bathroom need changing.</t>
  </si>
  <si>
    <t>LESZAPLEV</t>
  </si>
  <si>
    <t>31-jun</t>
  </si>
  <si>
    <t>YVAN</t>
  </si>
  <si>
    <t>Friendly staff. The bathroom is a little small</t>
  </si>
  <si>
    <t>LADDY JULIANNA</t>
  </si>
  <si>
    <t>MAXIME</t>
  </si>
  <si>
    <t>KATLEEN</t>
  </si>
  <si>
    <t>Is well located</t>
  </si>
  <si>
    <t>At night A lot of noise from other guests and the staff said nothing about it. The man from the reception also thought it was necessary to play music at night. Also a musty smell in the rooms and hostel in general.</t>
  </si>
  <si>
    <t>LISSET</t>
  </si>
  <si>
    <t>El personal muy amable, buena ubicación, camas confortables.</t>
  </si>
  <si>
    <t>El baño pudo haber estabo un poco mas limpio.</t>
  </si>
  <si>
    <t>DALIA</t>
  </si>
  <si>
    <t>ABRAHAM</t>
  </si>
  <si>
    <t>Comenzando por la ubicación. Muy cerca de mucho lugares de interés y con excelentes opciones de India y entretenimiento. El hostal era cómodo y el desayuno incluido es muy bueno. El personal es muy amable. En la sala común cuenta con televisión y se pasan momentos agradables con las demás persona.</t>
  </si>
  <si>
    <t>Tuvimos un detalle el último día de estancia, el agua caliente en la habitación no salía.</t>
  </si>
  <si>
    <t>MILI</t>
  </si>
  <si>
    <t>La ubicación, decoración y la buena onda que transmite todo el personal. En mi opinión: lo mejor de todo.</t>
  </si>
  <si>
    <t>Mucho ruido, pero hay que saber que es un Hostel donde entra gente joven a diferentes horas.</t>
  </si>
  <si>
    <t xml:space="preserve">TONY </t>
  </si>
  <si>
    <t>Todo</t>
  </si>
  <si>
    <t>La musica en la calle se oye en exceso</t>
  </si>
  <si>
    <t>DORINE</t>
  </si>
  <si>
    <t>Staff very friendly and helpful, the terrace on the roof, the curtain -bienvenu- at the level of the beds</t>
  </si>
  <si>
    <t>Clean sheets, lack of privacy and space in showers and toilets</t>
  </si>
  <si>
    <t>ADELAIDE</t>
  </si>
  <si>
    <t>Hostel very well placed, nice building! The location, the staff, the terrace, the building very pretty! The breakfast is very good too. Everything is very clean.</t>
  </si>
  <si>
    <t>The rooms are a little noisy, prefer those upstairs, less close to breakfast.</t>
  </si>
  <si>
    <t>MARIA CECILIA</t>
  </si>
  <si>
    <t>TANJA</t>
  </si>
  <si>
    <t>Central location, the staff was nice</t>
  </si>
  <si>
    <t>The bed was very uncomfortable, the bathroom was very very small.</t>
  </si>
  <si>
    <t>Very good breakfast, very good location, great team!</t>
  </si>
  <si>
    <t>BOGOTA TRIP</t>
  </si>
  <si>
    <t>Great location in the middle of everything. Had a private room that was a good size and good price. All staff were super cool and helpful.</t>
  </si>
  <si>
    <t>They weren’t able to accept credit card for payment because their machine was down so I had to take out a lot of cash to check out. Neighborhood was a bit noisy at night but you are right in the middle of everything.</t>
  </si>
  <si>
    <t>MAIKE</t>
  </si>
  <si>
    <t>SEVERINE</t>
  </si>
  <si>
    <t>Good bed ... Place in the city center so convenient to visit during the day. Petit dej simple but good</t>
  </si>
  <si>
    <t>Scrambling because full center with music at night ... The terrace lack of nice installation to land.</t>
  </si>
  <si>
    <t>JESSICA</t>
  </si>
  <si>
    <t>Amabilidad. Buena atención.</t>
  </si>
  <si>
    <t>FEDERICO</t>
  </si>
  <si>
    <t>Es un lugar con buen ambiente, buena atención, camas cómodas y limpias y con aseo constante en el día.</t>
  </si>
  <si>
    <t>No tengo quejas</t>
  </si>
  <si>
    <t>JUDITH</t>
  </si>
  <si>
    <t>Nice cozy hostel !!</t>
  </si>
  <si>
    <t>Cramped kitchen that was not always clean.</t>
  </si>
  <si>
    <t>KAY</t>
  </si>
  <si>
    <t>I loved the friendly staff and the breakfast was prepared with love. Building is also fantastic!</t>
  </si>
  <si>
    <t>The upperbeds where not that easy to climb in...</t>
  </si>
  <si>
    <t>EDUARDO</t>
  </si>
  <si>
    <t>Los que atienden la recepción y los cocineros son muy amables. Un buen lugar para hospedarse - Las instalaciones son coloniales y limpias.</t>
  </si>
  <si>
    <t>MARIA PILAR</t>
  </si>
  <si>
    <t>El hostal es increíble, siempre hay un excelente ambiente por parte de los huéspedes y los trabajadores... todos se conocen y te apoyan a cualquier hora del día. Te prestan toalla sin cobrarte extra y hay actividades de convivencia dentro. El desayuno es muy delicioso y cada día hay algo diferente. La ubicación es excelente para todo lugar céntrico y también para coger cualquier transporte público. El precio definitivamente es muy bueno para todo lo que te ofrecen.</t>
  </si>
  <si>
    <t>Los camarotes hacen mucho ruido al estar hechos de madera, pero la cama es muy cómoda, privada y espaciosa.</t>
  </si>
  <si>
    <t>EDY SUAREZ</t>
  </si>
  <si>
    <t>La gente, lugar comida... Todo</t>
  </si>
  <si>
    <t>No hay candado taquillas</t>
  </si>
  <si>
    <t>AGUSTIN</t>
  </si>
  <si>
    <t>El hostel es realmente increíble, es una casa antigua en muy buen estado y con mucha luz natural. La ubicación es excelente, muy cerca del museo del oro, de Botero, la plaza principal y el cerro Monserrate. Desde que llegué al hostel me sentí muy cómodo, los chicos del staff que son muy buena onda y siempre están disponibles para cualquier consulta. Tiene una muy linda terraza, que si tenes suerte organizan unas fiestas muy buenas ahí. La habitación compartida en la que estuve era muy espaciosa y confortable. Cada huésped tenía su amplio lugar para guardar sus pertenencias, cada cama con su luz propia y enchufes, y lo mejor las cortinas para tener privacidad. Me sorprendió la comodidad de los colchones, son de una plaza y media y de buena calidad. Los baños siempre estaban limpios y la ducha tenía buena potencia con agua caliente. El desayuno también es muy bueno, con su toque gourmet. Es un muy buen lugar para estar bien ubicado, y tener una estadía tranquila y cómoda en Bogotá. Muy recomendable, sin dudas volvería.</t>
  </si>
  <si>
    <t>MAXIMILIAN</t>
  </si>
  <si>
    <t>Great and clean Hostel in Candelaria with nice and helpful staff. Small but delicious and fresh breakfast.</t>
  </si>
  <si>
    <t>YEXI</t>
  </si>
  <si>
    <t>PANAMA</t>
  </si>
  <si>
    <t>I felt in my home, the staff was amazing, the breakfast so delicious and every day they changed the menu. The bed was so comfortable and have some places to be relax. Everything is near of this hostel. I loved it.</t>
  </si>
  <si>
    <t>In the night a lot of people walking around and some bars had a aloud music.</t>
  </si>
  <si>
    <t>PAZ</t>
  </si>
  <si>
    <t>LAURIE</t>
  </si>
  <si>
    <t>The beds are very cozy and equipped with their own light and two sockets, the curtain provides privacy and the lockers have a lot of space. the location is great and very central</t>
  </si>
  <si>
    <t>the bathroom is not very clean, the breakfast is in need of improvement</t>
  </si>
  <si>
    <t>NOAH</t>
  </si>
  <si>
    <t>BDC</t>
  </si>
  <si>
    <t>ROBARD</t>
  </si>
  <si>
    <t>I enjoyed the nice breakfast, the staff and the dormitories with light, electricity and privacy</t>
  </si>
  <si>
    <t>No possible to print flying document and no laundry service in the hotel what is a little sad I think comparing to the quality of the guesthouse...</t>
  </si>
  <si>
    <t>MENASHE</t>
  </si>
  <si>
    <t>The people in the reception are really care about the guests, the dorms was really really good the bed are very comfortable and the price is included breakfast which it make it very good deal</t>
  </si>
  <si>
    <t>3890001862 </t>
  </si>
  <si>
    <t> 3474319612 </t>
  </si>
  <si>
    <t>HIMASHI</t>
  </si>
  <si>
    <t>LUXEMBURGO</t>
  </si>
  <si>
    <t>The staff was really nice and friendly! The neighborhood was interesting and lots of street food close by.</t>
  </si>
  <si>
    <t>The room linen was very dirty and unkempt. It felt like someone had used it. Didn’t seem clean. Same for bathrooms. They weren’t even flushed. :(</t>
  </si>
  <si>
    <t>3679103866 </t>
  </si>
  <si>
    <t>XAVIER</t>
  </si>
  <si>
    <t>¡La bienvenida de Alex después de 12 horas de vuelos nos hizo sentir bien! - La decoración y el ambiente vintage. - La vista de la mañana desde la habitación.</t>
  </si>
  <si>
    <t>La cama era demasiado dura y pequeña para dos.</t>
  </si>
  <si>
    <t> 2993305103</t>
  </si>
  <si>
    <t>Excelente ubicación y personal muy cortés El transporte al aeropuerto funcionó de maravilla y podría registrarse fácilmente a las 4 a.m. Desayuno súper delicioso, diferente cada día</t>
  </si>
  <si>
    <t>No nos gustó tanto la habitación doble sin baño, pero se recomiendan los dormitorios (se veían cómodos y se bañaban en la habitación)</t>
  </si>
  <si>
    <t> 2732027092</t>
  </si>
  <si>
    <t>THEO</t>
  </si>
  <si>
    <t>nice staff but hard to communicate with them</t>
  </si>
  <si>
    <t>The staff did not speak English. We did not like the location. It felt like we were in a club until 4am as the music outside was so loud. The hostel and room were freezing I requested to check out a day early and the guy at the desk said I could then when I went to pay he said I couldn’t and I had already booked somewhere else.</t>
  </si>
  <si>
    <t>3851115502 </t>
  </si>
  <si>
    <t>RACHEL</t>
  </si>
  <si>
    <t>Las camas comodisimas</t>
  </si>
  <si>
    <t>Me gustó todo</t>
  </si>
  <si>
    <t> 2113591488</t>
  </si>
  <si>
    <t>MAGDALENA</t>
  </si>
  <si>
    <t>3041543811 </t>
  </si>
  <si>
    <t>ALEXIS</t>
  </si>
  <si>
    <t>2227075501 </t>
  </si>
  <si>
    <t>ILSE</t>
  </si>
  <si>
    <t>Camas maravillosas con mucha privacidad.</t>
  </si>
  <si>
    <t>El personal no hablaba inglés muy bien, pero estaba bien.</t>
  </si>
  <si>
    <t>2141974832 </t>
  </si>
  <si>
    <t>Muy buen hostal con dormitorios súper cómodos Idealmente ubicado Desayuno excelente</t>
  </si>
  <si>
    <t> 3064309950</t>
  </si>
  <si>
    <t>ROGER</t>
  </si>
  <si>
    <t xml:space="preserve">Bien ubicado, espacios muy chulos y staff atento. </t>
  </si>
  <si>
    <t> 2421807928</t>
  </si>
  <si>
    <t>SANDRA</t>
  </si>
  <si>
    <t> 2141965551</t>
  </si>
  <si>
    <t>FANNY</t>
  </si>
  <si>
    <t>La ropa de cama más cómoda de nuestra estadía en Colombia. Cortinas y espacio alrededor del colchón (lámpara, enchufes ...) para tener su propia privacidad incluso en dormitorios.</t>
  </si>
  <si>
    <t>2727169056 </t>
  </si>
  <si>
    <t>ISABELLA</t>
  </si>
  <si>
    <t>DBPE</t>
  </si>
  <si>
    <t>Great property with good staff. We started off with a couple of issues but they were quickly resolved and we had a really good stay. Thank you to Pablo for being really good and to the chefs who made amazing breakfasts and catered to my pineapple allergy and gave me alternatives when it was on the menu. Would definitely stay again if we come back to Bogotá</t>
  </si>
  <si>
    <t>2826495220 </t>
  </si>
  <si>
    <t>El personal es súper amable, como el colombiano: servicial, sonriente y considerado sin mucho que hacer, relajado y eficiente. A pesar de la gran asistencia, las habitaciones son tranquilas y las cortinas de las camas permiten aislarse un poco. Las sábanas están limpias. Desayuno rico y variado. Muy bonita terraza para "chiller" en la noche.</t>
  </si>
  <si>
    <t> 2446232594</t>
  </si>
  <si>
    <t>YULY</t>
  </si>
  <si>
    <t>Los chicos de recepción son muy amables y estas dispuestos a ayudarte, las zonas de ubicación esta muy central y se puede llegar a cualquier parte de interés como Montserrate u otros lugares, me encantó quedarme, fue una buena desicion!</t>
  </si>
  <si>
    <t> 2984115291</t>
  </si>
  <si>
    <t>DANIEL FERNANDA</t>
  </si>
  <si>
    <t>Las habitaciones compartidas permiten mucha privacidad, las camas son cómodas y bien acondicionadas para el frío de Bogotá. La ubicación es buena para visitar los puntos turísticos del centro de la ciudad y el precio es buenísimo.</t>
  </si>
  <si>
    <t>A pesar de que la ubicación es buena para hacer turismo, por la noche es una zona ruidosa y no tan segura como durante el día. Sin embargo lo recomiendo.</t>
  </si>
  <si>
    <t>2170099853 </t>
  </si>
  <si>
    <t>ERIKA</t>
  </si>
  <si>
    <t>Cómodo, original, con espacios comunes agradables que crean un muy buen ambiente sin ser un lugar de superfiesta. Los trabajadores, de los mejores que me he encontrado en un mes de viaje por Colombia (y eso que en general, siempre son agradables ;) ) desde los chicos que preparan el desayuno, y los que fui conociendo en recepción, hasta las señoras que limpian los cuartos. Pasé varias horas después de hacer el check out, ya que mi vuelo era de noche, y acabé hablando con algunos de ellos casi como si fueran amigos. Una de las chicas incluso usó su propia app para pedirme un coche que me llevara al aeropuerto para que me saliera más económico. Me pareció un sitio realmente agradable.</t>
  </si>
  <si>
    <t> 2496357482</t>
  </si>
  <si>
    <t>HERLINA</t>
  </si>
  <si>
    <t>INDONESIA</t>
  </si>
  <si>
    <t>Breakfast like a hotel's</t>
  </si>
  <si>
    <t>safebox under the bed broken</t>
  </si>
  <si>
    <t>2623045131 </t>
  </si>
  <si>
    <t>MARIA VALERIA</t>
  </si>
  <si>
    <t>Es una casona antigua reformada. Las habitaciones son cómodas, el colchón bien aunque son un poco alto ,sobretodo si estás en la parte de arriba. Excelente limpieza, personal muy amable y cerca de todo. Te dan café a toda hora.</t>
  </si>
  <si>
    <t>2716747256 </t>
  </si>
  <si>
    <t>ELISA</t>
  </si>
  <si>
    <t>Excelente relación calidad-precio, las dos salas comunes son modernas, amplias y cómodas. La cama es de tipo cápsula y es lo suficientemente espaciosa como para sostener la mochila al pie de la cama.</t>
  </si>
  <si>
    <t>¡Trae tu cerradura! El albergue no lo proporciona, ni siquiera para alquilar, a pesar de que unas semanas antes habían sufrido el robo de una mochila que no había estado en los armarios debajo de la cama. Hace un poco de frío en la sala común, pero en Bogotá creo que es normal y no creo que haya calefacción. En la mañana de la cocina llegaron los desagradables olores del desayuno (tortilla con cebolla), un italiano no está acostumbrado. Hay un baño en la habitación y un baño compartido grande, son incómodos porque no hay espacio para dejar tus cosas.</t>
  </si>
  <si>
    <t>2697604897 </t>
  </si>
  <si>
    <t>ANNE KATRIN</t>
  </si>
  <si>
    <t>Justo en el centro. Muy delicioso desayuno. Las habitaciones eran acogedoras y el hostal es un edificio antiguo muy bonito. La señora de la limpieza fue muy trabajadora y muy amable.</t>
  </si>
  <si>
    <t>Desafortunadamente, nuestro baño en la habitación privada estaba medio limpio, pero todavía estaba completamente en el contexto.</t>
  </si>
  <si>
    <t> 3824696773 </t>
  </si>
  <si>
    <t>CYPRIEN</t>
  </si>
  <si>
    <t>2749916628 </t>
  </si>
  <si>
    <t>MARIEKE</t>
  </si>
  <si>
    <t>Super agradable alojamiento con personal servicial</t>
  </si>
  <si>
    <t>El taxi que organizó el alojamiento nos estafó. Es una pena porque esperas que un alojamiento tenga los contactos confiables para él. Propina; asegúrese de darle al conductor 50 o 5 mil pesos.</t>
  </si>
  <si>
    <t>2630239522 </t>
  </si>
  <si>
    <t>BARBARA</t>
  </si>
  <si>
    <t>Todo. Ubicacion geografica. Atención del personal. Ropa de cama muy cómoda. Recomiendo mucho 😊😊</t>
  </si>
  <si>
    <t>3216493345 </t>
  </si>
  <si>
    <t>NOEMI</t>
  </si>
  <si>
    <t>Hot shower only!</t>
  </si>
  <si>
    <t>I consulted with the reception staff because the bed lights were off, but they did not respond at all. The reception staff promised to replace the lights, but they did not. Breakfast is always late. I don't want to stay again because of the bad attitude of the reception staff.</t>
  </si>
  <si>
    <t>3010548416 </t>
  </si>
  <si>
    <t>Location y las zonas comunes</t>
  </si>
  <si>
    <t>El baño viejo y deteriorado, el equipo de recepción no sabia nada de alrededores, nosotros tambien sabemos buscar en Google para dar indicaciones. Frío polar en todo el hostel. Dos dias desayunando dos dias que se demoraron al traer el pan.</t>
  </si>
  <si>
    <t>The hostal has a good location you can walk to the museum and other popular places. Even we arrived earlier before check in they let us sleep in tv room. The hostel is clean and offer you a very good breakfast.</t>
  </si>
  <si>
    <t>2128313570 </t>
  </si>
  <si>
    <t>RHEMS</t>
  </si>
  <si>
    <t>Personal servicial y atento para entender portugués.</t>
  </si>
  <si>
    <t>El taxi que nos indicaron que nos llevara al aeropuerto robó 45 mil pesos colombianos. Mi esposa le dio al taxista 50,000 pesos e inmediatamente devolvió 5,000 pesos diciendo que estaba equivocado. Yo, Rhems, lo miré acusador (taxista) y, sin embargo, continuó su golpe y nos preguntó nuevamente por el valor de la carrera: 35,000 pesos colombianos. Le pido al HOSTAL que desacredite a este hijo de puta, bastardo, travieso y miserable taxista. Y para los otros viajeros es el consejo: cuando den notas altas de peso, griten el valor al oído del taxi o den billetes de banco uno por uno. Jodido taxista</t>
  </si>
  <si>
    <t>3549573242 </t>
  </si>
  <si>
    <t>La gente. Nos han tratado muy bien, el vuelo se retraso bastantes horas y se encargaron de rocogernos en el aeropuerto en la madrugada. Tambien nos han solucionado los inconvenientes o peticiones que hemos tenido y nos han dado muy buenas recomendaciones.</t>
  </si>
  <si>
    <t>3375125954 </t>
  </si>
  <si>
    <t>YOTAM</t>
  </si>
  <si>
    <t>2486015594 </t>
  </si>
  <si>
    <t>DOHEE</t>
  </si>
  <si>
    <t>KOREA</t>
  </si>
  <si>
    <t>Los trabajadores son amables y limpios en general.</t>
  </si>
  <si>
    <t>El crujido de la cama es demasiado fuerte y el ruido exterior es ruidoso. El desayuno es muy bajo.</t>
  </si>
  <si>
    <t>3140009300 </t>
  </si>
  <si>
    <t>SANDY</t>
  </si>
  <si>
    <t>Very nice location in the center of La Candelaria and super friendly staff. The private room is really spacious and clean, with proper shower with hot water! Really liked how they kept the traditional style of the building!</t>
  </si>
  <si>
    <t>The breakfast was quite good but at a bit slow. It’s supposed to be from 8 to 10 but they started serving both mornings at 8.30 because they were late in the preparation. We know things take their time in South America but I would then just say that breakfast starts at 8.30!</t>
  </si>
  <si>
    <t>3546217839 </t>
  </si>
  <si>
    <t>NATHALY</t>
  </si>
  <si>
    <t>muy buena atención del staff, buena ubicación.</t>
  </si>
  <si>
    <t>comidas más abundantes</t>
  </si>
  <si>
    <t>Comfy beds with privacy curtains. Helpful staff, right in the middle of everything.</t>
  </si>
  <si>
    <t>You sometime had to wait for over 10 minutes for the excellent breakfast. It is healthy and delicious local food prepared by aficionados.</t>
  </si>
  <si>
    <t>3939749476 </t>
  </si>
  <si>
    <t>3855284493 </t>
  </si>
  <si>
    <t>ANTOINE</t>
  </si>
  <si>
    <t>3075250145 </t>
  </si>
  <si>
    <t>JELLE</t>
  </si>
  <si>
    <t>Bed, personnel, location</t>
  </si>
  <si>
    <t> 2898625040</t>
  </si>
  <si>
    <t>El personal fue super agradable !!! El desayuno estaba realmente delicioso. La ubicación es genial. En la terraza podrá relajarse maravillosamente. Las cortinas frente a la cama brindan privacidad y tiene una toma de corriente, una lámpara y suficiente espacio alrededor del colchón para algunas cosas. Me sentí bien y definitivamente puedo recomendar el hostal.</t>
  </si>
  <si>
    <t>La construcción de la cama es un poco inestable. Como la cama era cómoda, no me molestó.</t>
  </si>
  <si>
    <t>3900899310 </t>
  </si>
  <si>
    <t>HAPPY CUSTOMER</t>
  </si>
  <si>
    <t xml:space="preserve">Breakfast was fine, location is great </t>
  </si>
  <si>
    <t>No TV in room</t>
  </si>
  <si>
    <t>2727184683 </t>
  </si>
  <si>
    <t>Gran lugar para mochileros!</t>
  </si>
  <si>
    <t>2657572633 </t>
  </si>
  <si>
    <t>FLAVIO</t>
  </si>
  <si>
    <t>espacios comunes geniales</t>
  </si>
  <si>
    <t>desayuno mas grande</t>
  </si>
  <si>
    <t>2399429394 </t>
  </si>
  <si>
    <t>2911210125 </t>
  </si>
  <si>
    <t>JONEVER</t>
  </si>
  <si>
    <t>La ubicación es buenísima cerca de casa de cambios y restauranticos además del centro historico</t>
  </si>
  <si>
    <t>3143133538 </t>
  </si>
  <si>
    <t>FABIENNE</t>
  </si>
  <si>
    <t>Good location, comfortable matresses with curtains for privacy, nice building, terrace, clean, friendly staff, awesome breakfast: great hostel!!</t>
  </si>
  <si>
    <t>Maybe a few more toilets would‘ve been great, saturday nights a bit noisy because of the music from outside but with earplugs no problem.</t>
  </si>
  <si>
    <t>3711812054 </t>
  </si>
  <si>
    <t>MARINA</t>
  </si>
  <si>
    <t>2231644034 </t>
  </si>
  <si>
    <t xml:space="preserve">CRISTIAN    </t>
  </si>
  <si>
    <t>Es difícil para un viajero encontrar tantas cualidades en un sólo lugar. La familiaridad y preocupación por el cliente, son cualidades que destacaría, fuera de lo bien ubicado y la preocupación por la limpieza, que hacen sentirse a uno como en casa.</t>
  </si>
  <si>
    <t>Algunos imprevistos como el ruido desmesurado de algunos viajeros cuando vuelven de fiesta.</t>
  </si>
  <si>
    <t>3113877683 </t>
  </si>
  <si>
    <t>LUIZA</t>
  </si>
  <si>
    <t>El hostal está bien ubicado y todo muy limpio. La ropa de cama era fragante y la habitación tenía una vista increíble. Los asistentes fueron muy serviciales y educados.</t>
  </si>
  <si>
    <t>3657999977 </t>
  </si>
  <si>
    <t>La ubicación en pleno barrio de La Candelaria es perfecta. La amabilidad del personal, te ayudan en todo momento, siempre que lo necesites. La relación calidad-precio es aceptable.</t>
  </si>
  <si>
    <t>Tardaban mucho en servir el desayuno. Si tienes algo programado vete con tiempo. El mantenimiento de nuestra habitación es bastante limitado. No entro a valorar si los muebles son mas viejos o no, pero por ejemplo nuestra puerta se enganchaba al abrir y a las semanas volvimos y continuaba igual. La limpieza podría ser mejor. Los baños comunes deberían tener las duchas por un lado y los urinarios por otro, no todo junto. El espacio dentro es muy reducido.</t>
  </si>
  <si>
    <t>MAGALIE</t>
  </si>
  <si>
    <t>2960621485 </t>
  </si>
  <si>
    <t>Es una casona cómoda y hermosa. El personal súper amable. Buen desayuno y limpieza.</t>
  </si>
  <si>
    <t>2539763003 </t>
  </si>
  <si>
    <t>STEFAN</t>
  </si>
  <si>
    <t xml:space="preserve">Perfect location </t>
  </si>
  <si>
    <t>3259740652 </t>
  </si>
  <si>
    <t>ANANTH</t>
  </si>
  <si>
    <t xml:space="preserve">INDIA </t>
  </si>
  <si>
    <t>Great break fast. Too close to many sites, easily reachable by walk. The rooms were clean and spotless. I do have to say people at front desk were of great help.</t>
  </si>
  <si>
    <t> 2805843569 </t>
  </si>
  <si>
    <t>LAOISE</t>
  </si>
  <si>
    <t>Breakfast was good and different everyday! Lovely building, hot showers, great location.</t>
  </si>
  <si>
    <t>Top bed is very hard to get in and out of! I fell once and hit my leg, needs at least another step and handle</t>
  </si>
  <si>
    <t>2729347396 </t>
  </si>
  <si>
    <t>FATIMA</t>
  </si>
  <si>
    <t>MARRUECOS</t>
  </si>
  <si>
    <t>The overall experience. It's a very good hostel, best value for money and I have to say this: they serve the best breakfast, very yummy and it was included in the room rate</t>
  </si>
  <si>
    <t>3874294876 </t>
  </si>
  <si>
    <t>3385461199 </t>
  </si>
  <si>
    <t>MORGANE</t>
  </si>
  <si>
    <t>La ubicación, hermoso edificio, buena ropa de cama, buen aislamiento acústico, la ventaja: Netflix en TV</t>
  </si>
  <si>
    <t>La espera hasta las 14h precisa para el check-in mientras la habitación estaba lista desde la 1h, la falta de limpieza de la cocina.</t>
  </si>
  <si>
    <t>KATIA</t>
  </si>
  <si>
    <t>Excelente desayuno, muy buen ambiente.</t>
  </si>
  <si>
    <t>2331558792 </t>
  </si>
  <si>
    <t>VALQUIRIA</t>
  </si>
  <si>
    <t>3130160711 </t>
  </si>
  <si>
    <t xml:space="preserve">VIOLA </t>
  </si>
  <si>
    <t>Hermoso edificio colonial con patio interior y escalera roja. La sala de desayuno es muy característica y acogedora. La ubicación es perfecta para explorar La Candelaria.</t>
  </si>
  <si>
    <t>El baño es muy pequeño y no está completamente cerrado.</t>
  </si>
  <si>
    <t>3765846942 </t>
  </si>
  <si>
    <t>CRISTINA</t>
  </si>
  <si>
    <t>Excelente desayuno. Atención impecable. Habitaciones muy amplias :)</t>
  </si>
  <si>
    <t>2724773924 </t>
  </si>
  <si>
    <t>JOYCE</t>
  </si>
  <si>
    <t>3570792651 </t>
  </si>
  <si>
    <t>RUBEN</t>
  </si>
  <si>
    <t>201F,301I</t>
  </si>
  <si>
    <t>2866652944 </t>
  </si>
  <si>
    <t>ALLAN</t>
  </si>
  <si>
    <t>La atención del personal es super, el menú excelentísimo y sumamente delicioso, lo mejor para iniciar un día de Trekking, llegué y me gusto y me fui encantado del lugar, definitivamente volveré.</t>
  </si>
  <si>
    <t>3708777511 </t>
  </si>
  <si>
    <t>CONSTANCE</t>
  </si>
  <si>
    <t>Muy bonita casa !! La habitación es un poco ruidosa pero es razonable! Petit dej super! Buena ubicacion!</t>
  </si>
  <si>
    <t>2787634630 </t>
  </si>
  <si>
    <t>Muy buena ubicación y ubicación perfecta en Candelaria El personal es muy amable y amable y está listo para ayudar Excelente desayuno</t>
  </si>
  <si>
    <t>Lamentablemente, la habitación daba al vestíbulo central y era muy ruidosa.</t>
  </si>
  <si>
    <t xml:space="preserve">ANONIMO </t>
  </si>
  <si>
    <t> 3812196475 </t>
  </si>
  <si>
    <t>GAL</t>
  </si>
  <si>
    <t>nice breakfast, good wifi, comfortable beds and great location</t>
  </si>
  <si>
    <t>2953843094 </t>
  </si>
  <si>
    <t>INA</t>
  </si>
  <si>
    <t>2264477304 </t>
  </si>
  <si>
    <t>ANTONIO</t>
  </si>
  <si>
    <t>ESTEFANIA</t>
  </si>
  <si>
    <t>el desayuno es muy bueno por el precio y el personal es muy amable</t>
  </si>
  <si>
    <t>La cama era bastante incómoda y el baño muy pequeño No pude pagar con tarjeta</t>
  </si>
  <si>
    <t>SHIRLEY</t>
  </si>
  <si>
    <t>Luz del cuarto muy tenue</t>
  </si>
  <si>
    <t>KAMEL</t>
  </si>
  <si>
    <t>Una posada muy bien ubicada en la Candelaria, cerca de la Plaza Bolívar. Un personal muy amable, siempre dispuesto a ayudar.</t>
  </si>
  <si>
    <t>Las habitaciones privadas no están muy bien equipadas y son bastante anticuadas. El desayuno preparado minucioso y diferente cada día pero no de muy alta calidad.</t>
  </si>
  <si>
    <t>MARIANA</t>
  </si>
  <si>
    <t>Ubicación perfecta y hermosa villa! Muy agradable personal del hotel y disponible para dar los mejores consejos. Buen precio para una habitación doble con baño.</t>
  </si>
  <si>
    <t>Muy ruidoso para un fin de semana, con música a todo volumen proveniente del exterior y moviéndose dentro del albergue. Como es una casa antigua, cualquier paso genera mucho ruido. Otro problema era el baño dentro de la habitación que, al ser improvisado, olía muy mal, con un olor constante a aguas residuales. Quizás valga mucho como hostal y menos como habitación doble para una pareja</t>
  </si>
  <si>
    <t>LUCA</t>
  </si>
  <si>
    <t> 3179774112</t>
  </si>
  <si>
    <t>SABINE</t>
  </si>
  <si>
    <t>El personal es muy amigable. En los dormitorios, las camas individuales tienen cortinas, lo que crea privacidad. Los casilleros son súper grandes, por lo que puedes incluir la mochila completa. El desayuno es genial. La ubicación es perfecta. ¡Solo para ser recomendado!</t>
  </si>
  <si>
    <t>CHRISTIANE</t>
  </si>
  <si>
    <t>La ubicación es buena, el personal muy amable y buen desayuno.</t>
  </si>
  <si>
    <t>El baño en nuestra habitación privada era mini y el agua de la ducha corría por todas partes.</t>
  </si>
  <si>
    <t>GUATEMALA</t>
  </si>
  <si>
    <t>ANDERS</t>
  </si>
  <si>
    <t>Great staff</t>
  </si>
  <si>
    <t>GISELLE</t>
  </si>
  <si>
    <t>La cama es cómoda, tiene la partición para dar privacidad. La ubicación es excelente ya que está cerca de la colina de Monserrate y puedes ir a caminar.</t>
  </si>
  <si>
    <t>Las camas y el piso son de madera. Hace mucho ruido cuando alguien llega al amanecer o se levanta temprano ... ¡El desayuno es un plato único! O comes o no comes. Particularmente no me gusta el huevo crudo. No tenía otra opción.</t>
  </si>
  <si>
    <t>LAURENCE</t>
  </si>
  <si>
    <t>La ubicación, el personal encantador, el buen desayuno, las áreas comunes muy agradables, una gran terraza también!</t>
  </si>
  <si>
    <t>Habitación un pequeño resumen, única ventana con vistas a las zonas comunes.</t>
  </si>
  <si>
    <t>ADEBOLA</t>
  </si>
  <si>
    <t>Everything is as described, the breakfast is not the same boring bread and egg. Centrally located and easily accessible. Front desk personnel were courteous and excellent resource. Location is safe and walk-able at night.</t>
  </si>
  <si>
    <t>The lockers do not come with locks, you have to pay about a dollar per day. Everything else was good.</t>
  </si>
  <si>
    <t>MEI LIEN</t>
  </si>
  <si>
    <t>La cama es muy cómoda, el personal es muy amable, el desayuno es especial, la ubicación es muy conveniente, de hecho, la seguridad de la ciudad vieja no será muy mala, la policía también patrullará la estación</t>
  </si>
  <si>
    <t>El grifo del baño es un poco débil, la cama se balancea un poco y las patas son cortas y es difícil de escalar.</t>
  </si>
  <si>
    <t>AMELIA</t>
  </si>
  <si>
    <t>Bien ubicado, personal agradable</t>
  </si>
  <si>
    <t>Baños compartidos</t>
  </si>
  <si>
    <t>JORIS</t>
  </si>
  <si>
    <t>Buena ubicación, bonito edificio Terasse y buena red wifi.</t>
  </si>
  <si>
    <t>No es la mejor relación calidad-precio bogota: el edificio colonial es extremadamente ruidoso desde un patio interno donde se encuentran los viajeros. No hay ventana en la habitación. El personal es muy amable, está muy presente (¿vive en el hotel?) Y hace ruido desde la tarde hasta la mañana. Un poco especial experimental. Piso de la cocina horriblemente sucio.</t>
  </si>
  <si>
    <t>313Q</t>
  </si>
  <si>
    <t>Very good location in the nice neighbourhood of La Candelaria. Very good and clean facilities. Comfortable beds with curtains. Great staff, very friendly and helpful :)</t>
  </si>
  <si>
    <t>ISABEL</t>
  </si>
  <si>
    <t>Las habitaciones estaban muy bien acondicionada. Eran muy prácticas. El desayuno delicioso, iban variando aunque todos los días había huevos (podían variar la proteína). El personal muy amable.</t>
  </si>
  <si>
    <t>PERRINE</t>
  </si>
  <si>
    <t>El área común es brillante y agradable.</t>
  </si>
  <si>
    <t>La cocina es un poco pequeña pero no se usa, así que está bien.</t>
  </si>
  <si>
    <t>MIJAIL</t>
  </si>
  <si>
    <t>Staff are very lovely and helpful. Hot showers and wifi.</t>
  </si>
  <si>
    <t>Very noisy. All rooms face into an internal courtyard. There is meant to be quiet time between 10pm-8am. It is quieter than other times but not quiet. There is also a lot of traffic noise which is to be expected in the centre city.</t>
  </si>
  <si>
    <t>INES</t>
  </si>
  <si>
    <t>El personal es muy amable y servicial en todo lo que pueda necesitar. Está muy bien ubicado cerca de todos los lugares más turísticos de Bogotá, en un área donde nunca nos sentimos inseguros. El desayuno es delicioso!</t>
  </si>
  <si>
    <t>Nada!</t>
  </si>
  <si>
    <t>ADRIAN</t>
  </si>
  <si>
    <t>La ubicación es perfecta ya que conecta al centro y transmilenio. El personal muy amable, te ayudan con cualquier duda o guía respecto a la ciudad.</t>
  </si>
  <si>
    <t>Nada.</t>
  </si>
  <si>
    <t>SUJIN</t>
  </si>
  <si>
    <t>Hot showers, fast wifi!</t>
  </si>
  <si>
    <t>Music on Friday nights</t>
  </si>
  <si>
    <t>PIETRO</t>
  </si>
  <si>
    <t>all the time that i go to bogotá i always stay at the R10 hostel, i love it &lt;3</t>
  </si>
  <si>
    <t>VANESSA</t>
  </si>
  <si>
    <t>ALISON</t>
  </si>
  <si>
    <t>Lo amable el personal, la localización</t>
  </si>
  <si>
    <t>POLONIA</t>
  </si>
  <si>
    <t>Great time on roof terrace the evenings - Very clean, quiet hostel in great location to explore Bogota. Staff is very helpful and open to foreigners.</t>
  </si>
  <si>
    <t>Payment only by cash. Check in at 2 p.m. ( in booking com was different information)</t>
  </si>
  <si>
    <t>2627174825 </t>
  </si>
  <si>
    <t>El trato amable de todo el personal del hostal , que me hicieron sentir como en casa. Felicito a Gea por su cordialidad, respeto y alegria , los desayunos de Francisco mundiales, la alegría y buen trato de Lucrecia y Axel . Pablo siempre muy atento , y las señoras de limpieza un encanto.Las literas son excelentes, muy cómodas, todos los espacios muy agradables sin excepción. El hostal está muy bien ubicado ,cerca de los principales museos y edificios corporativos importantes, buena vida nocturna.</t>
  </si>
  <si>
    <t>2934116990 </t>
  </si>
  <si>
    <t>DELPHINE</t>
  </si>
  <si>
    <t>The kitchen is a bit small but everything else was amazing!</t>
  </si>
  <si>
    <t>2930974506 </t>
  </si>
  <si>
    <t>VERONIKA</t>
  </si>
  <si>
    <t>REPUBLICA CHECA</t>
  </si>
  <si>
    <t>The breakfast was really great, tasty and everyday something else. I also enjoyed the netflix in the common room. Very nice hostel with nice atmosphere.</t>
  </si>
  <si>
    <t>The beds are a bit squeaky and they were shaking when someone tried ro climb to the top one or descend. It was waking me up in the morning but that’s what happens in dorms.</t>
  </si>
  <si>
    <t>3413630638 </t>
  </si>
  <si>
    <t>JOANA</t>
  </si>
  <si>
    <t>La ubicación es buenísima, está cerca de la plaza Bolívar y cerca de tiendas para comprar lo necesario en caso se necesite. Las camas son cómodas, espaciosas y me gustó que tenga cortina, lámpara y enchufe en cada una.</t>
  </si>
  <si>
    <t>Las escaleras de las literas son super incómodas para subirlas. La atención en buena, aunque podría mejorar mucho más, sobretodo con las chicas que atendían en la noche. La mayoría de cuartos están en un tercer piso, si tienes problemas con subir muchas escaleras te aconsejo buscar otro lugar.</t>
  </si>
  <si>
    <t>3089277280 </t>
  </si>
  <si>
    <t>JARDA</t>
  </si>
  <si>
    <t>This place has great atmosphere, you are gonna love it :)</t>
  </si>
  <si>
    <t>The staffs, they are the best, making me feel like at home, friendly and helpful. Elma, Martin, Jierk and all the other staffs. The awesome Chefs who are friendly and making different delicious breakfast for us every morning. Good hot shower Bed with own light and plug Good location in Candelaria, Close to El Agua or Museo de Oro Transmilenio stations which have more people around at night. Close to Monserrate. There is a kitchen for guest to use.</t>
  </si>
  <si>
    <t>The structure of the bed was shaky, lower bed is better. Friday and Saturday night really noisy because of the bar nearby. But the other days were good. Travelers here not that sociable, but you do meet some people. Kitchenware and cleaning kits were a bit dirty and run down.</t>
  </si>
  <si>
    <t>2401729813 </t>
  </si>
  <si>
    <t>NATHALIE</t>
  </si>
  <si>
    <t>2714348382 </t>
  </si>
  <si>
    <t>EDSON</t>
  </si>
  <si>
    <t>Excelente ubicación y buena cama</t>
  </si>
  <si>
    <t>2438515231 </t>
  </si>
  <si>
    <t>LORNA</t>
  </si>
  <si>
    <t>Hostel was clean and comfy. It’s in a pretty central location which is handy. Good breakfast too which was free! Staff were helpful and all spoke at least some English.</t>
  </si>
  <si>
    <t>The hotels pretty noisy. Both stuff going on outside but also a lot of creeping and banging inside, especially when someone gets up early for a flight etc. Main issue was it’s not very social. It has some nice open areas and roof terrace but no where people really congregate which is a shame. As a solo travel I would have liked space to meet more people. I know everyone is different but it’s probably not the place to go to be social</t>
  </si>
  <si>
    <t>3294055920 </t>
  </si>
  <si>
    <t>MICHAEL Y REBEKKA</t>
  </si>
  <si>
    <t>Todo fue muy cómodo, gran ambiente. Mucho espacio en todas partes, también en la habitación. Dormitorio super organizado. El personal muy amable. Fantástico desayuno. Excelente ubicacion.</t>
  </si>
  <si>
    <t>Nuestra habitación estaba justo en la calle y, por lo general, nos despertaban entre las 07:00 y las 08:00 con los coches que tocaban la bocina. El baño en nuestra habitación podría haber estado más limpio.</t>
  </si>
  <si>
    <t>3029364396 </t>
  </si>
  <si>
    <t>muy buena atención por parte del personal y buen desayuno</t>
  </si>
  <si>
    <t>3704666767 </t>
  </si>
  <si>
    <t>STEPHAN</t>
  </si>
  <si>
    <t>2312322691 </t>
  </si>
  <si>
    <t>FLORA</t>
  </si>
  <si>
    <t>La ubicación es excepcional y el personal nos trató muy bien. El desayuno aunque no era de buffet estaba rico. También permiten usar la cocina en caso de querer preparar algo.</t>
  </si>
  <si>
    <t>Por la noche se escuchaba mucho el ruido de los otros cliente del hostal y de la zona común.</t>
  </si>
  <si>
    <t>2174826859 </t>
  </si>
  <si>
    <t>SIMONE</t>
  </si>
  <si>
    <t>2714334504 </t>
  </si>
  <si>
    <t>Perfecta ubicación en el corazón de Candelaria. Personal ayudando y escuchando. Desayuno en el patio en la mañana en la cima! TV con acceso a Netflix para un deseo de relajarse durante el viaje.</t>
  </si>
  <si>
    <t>2139188674 </t>
  </si>
  <si>
    <t>ENRIQUETS</t>
  </si>
  <si>
    <t>Excelente ubicacion. La antigua mansión donde se encuentra el albergue es impresionante. Habitaciones organizadas, baño limpio. El desayuno es sencillo pero muy sabroso. El personal es super amable y servicial.</t>
  </si>
  <si>
    <t>Algunas literas están en una antesala que no tiene ventana. Si duermes temprano tendrás dificultades. La región es excelente, cerca de las universidades, pero muy ruidosa. Los cuernos se detienen solo en</t>
  </si>
  <si>
    <t>3850189466 </t>
  </si>
  <si>
    <t>MANUELA</t>
  </si>
  <si>
    <t>2768682649 </t>
  </si>
  <si>
    <t>CHANGHO</t>
  </si>
  <si>
    <t>3978729280 </t>
  </si>
  <si>
    <t>IREM</t>
  </si>
  <si>
    <t>TURQUÍA</t>
  </si>
  <si>
    <t>Very helpful staff and they are good at speaking english. The place is at the heart of Candelaria. Across the hostel there is local Restaurant and a market. You can reach everywhere by walking. I like the neighbourhood.</t>
  </si>
  <si>
    <t>There is no hair dryer and a heater. We have to sleep with wet hair and because of that we could not sleep and room is also cold. We did not like the beds, they are so noisy and hard. Other issue that cleaning is not good. Our towels and bed cover is dirty, and most probably they did not change the bed cover. Because it is wrinkled. The building is well decorated but not functional because there is no lift. And parquets are so noisy, all they are wooden.When someone passed in front of my door we can hear the noise.</t>
  </si>
  <si>
    <t>3566985630 </t>
  </si>
  <si>
    <t>JUAN CARLOS</t>
  </si>
  <si>
    <t>DBPe</t>
  </si>
  <si>
    <t>La ubicación excelente. El desayuno, bien.</t>
  </si>
  <si>
    <t>2105737140 </t>
  </si>
  <si>
    <t>GEO</t>
  </si>
  <si>
    <t>La ubicación es muy buena queda cerca de muchos sitios de interés y de estaciones de Transmilenio, el desayuno se me hace muy bueno con respecto al precio que pague, es buena la relación calidad-precio.</t>
  </si>
  <si>
    <t>Las camas en general hacen mucho ruido con el menor movimiento y los pisos ya que son de madera, entonces toca escuchar todo, de igual forma cómo está en el centro de escucha todo el tráfico por las mañanas 6 am, pero es cómodo para descansar unos días.</t>
  </si>
  <si>
    <t>3678961494 </t>
  </si>
  <si>
    <t>Las instalaciones son cómodas y el desayuno es estupendo</t>
  </si>
  <si>
    <t>El personal es muy amable y siempre dispuesto a hacer que la estancia sea lo más cómoda posible. Los problemas (Wifi y apagón) fueron amigables y se solucionaron rápidamente.</t>
  </si>
  <si>
    <t>3291336421 </t>
  </si>
  <si>
    <t xml:space="preserve">MICHAEL </t>
  </si>
  <si>
    <t>3916207209 </t>
  </si>
  <si>
    <t>Muy cálido el personal, la cama muy cómoda.</t>
  </si>
  <si>
    <t>2263416436 </t>
  </si>
  <si>
    <t>La ubicación, el personal siempre de buen humor y siempre dispuesto a ayudar, como extra, hablan inglés, la comodidad de las camas que eran espaciosas, con grandes armarios para poner todas nuestras cosas. Estaba limpio Y finalmente el desayuno fue una delicia: casero y diferente cada día</t>
  </si>
  <si>
    <t>No hay posibilidad de cocinar por la noche.</t>
  </si>
  <si>
    <t>3566915781 </t>
  </si>
  <si>
    <t>IRATI</t>
  </si>
  <si>
    <t>Las instalaciones son buenísimas, estaba todo muy muy limpio y el personal es agradable, dispuesto a ayudar en lo que sea. Muy recomendable</t>
  </si>
  <si>
    <t>2260761866 </t>
  </si>
  <si>
    <t>1659370684 </t>
  </si>
  <si>
    <t>Por dentro, es un bonito hotel de estilo colonial, pero, desafortunadamente, nuestra habitación (la 202) carecía de encanto y era muy fresca (por supuesto, no había calefacción y las noches son frías en Bogotá). Por otro lado, agua caliente en la ducha. Muy amable bienvenida y el hotel nos permitió dejar el equipaje para el día, esperando para tomar el avión de la noche. Posibilidad de ducharse también antes de salir.</t>
  </si>
  <si>
    <t>Habitación 202 sin encanto, desayuno promedio y más, ¡se nos pide que lavemos los platos!</t>
  </si>
  <si>
    <t>3241900466 </t>
  </si>
  <si>
    <t>PATRICK</t>
  </si>
  <si>
    <t>2745808735 </t>
  </si>
  <si>
    <t>KATELYNA</t>
  </si>
  <si>
    <t>203Z</t>
  </si>
  <si>
    <t>Location is very central, everything is easily accessible. Nice breakfast included. Hot water was amazing.</t>
  </si>
  <si>
    <t>Not such a backpacker environment. There are international students who stay at the hostel and occupy the common spaces. Breakfast is nice but portions are small.</t>
  </si>
  <si>
    <t>2294756826 </t>
  </si>
  <si>
    <t>ED EDSEN</t>
  </si>
  <si>
    <t>2187511720 </t>
  </si>
  <si>
    <t>FABIOLA</t>
  </si>
  <si>
    <t>la ubicación, el personal muy atento y la habitación muy cómoda y limpia, buena relación precio/calidad</t>
  </si>
  <si>
    <t>2957594794 </t>
  </si>
  <si>
    <t>LUIS FERNANDO</t>
  </si>
  <si>
    <t>Muy bien ubicado super cerca de la plaza Bolívar, es muy limpio y acogedor Me encanto</t>
  </si>
  <si>
    <t>2969160362 </t>
  </si>
  <si>
    <t>The place is well located, the staff is friendly, and the breakfast was good. Bogota can be cold and is no heater, so it was kind of cold in the room. We had a private bathroom with reliable hot water, although the toilet was tiny. The place is quite noisy you can hear other guests conversations as people do not respect quite night hours and the noise from the street as well. Bring earplugs.</t>
  </si>
  <si>
    <t>3327101480 </t>
  </si>
  <si>
    <t>MERLINA</t>
  </si>
  <si>
    <t>Lugar suuuper limpio . Buena ubicación. Buena atención . . Desayuno escaso . Excelente casona antigua ... muy bella</t>
  </si>
  <si>
    <t>El desayuno</t>
  </si>
  <si>
    <t>3183407551 </t>
  </si>
  <si>
    <t>JASPER</t>
  </si>
  <si>
    <t>R10 is a really comfortable hostel, we really enjoyed our stay. The location is good, the backpacker atmosphere is perfect, the breakfast is good and the staff is really friendly and helpful. Would definitely stay again.</t>
  </si>
  <si>
    <t>The beds are a bit noisy.</t>
  </si>
  <si>
    <t>3446947521 </t>
  </si>
  <si>
    <t>KRYZSTOF</t>
  </si>
  <si>
    <t>Espacio en el albergue. Lugar bien organizado para el alojamiento. Personal amable Sala de equipajes. Desayuno incluido</t>
  </si>
  <si>
    <t>No se sabe dónde colocar, por ejemplo, un teléfono que se está cargando. No hay estante cerca de la cama.</t>
  </si>
  <si>
    <t>3877723293 </t>
  </si>
  <si>
    <t>3173508969 </t>
  </si>
  <si>
    <t>Todo excelente - El personal muy agradable y servicial, la ubicación muy buena, el desayuno muy rico y todo muy limpio siempre.</t>
  </si>
  <si>
    <t>2489307880 </t>
  </si>
  <si>
    <t>CLAUDIA</t>
  </si>
  <si>
    <t>La ubicación es excelente, la habitación cuenta con lo mínimo necesario, en mi caso tenía un vista preciosa a Monserrate.</t>
  </si>
  <si>
    <t>La atención no fue la mejor, había solicitado un servicio al aeropuerto para que nos recogieran y la persona JAMÁS llegó y la esperamos por más de una hora, después al llegar al lugar la habitación no estaba arreglada (la cama destendida, basura en el bote, toallas usadas, entre otras), además el desayuno, no me pareció para nada rico. :(</t>
  </si>
  <si>
    <t>3961785042 </t>
  </si>
  <si>
    <t>ANNA</t>
  </si>
  <si>
    <t>3548843962 </t>
  </si>
  <si>
    <t>The hostel is super central, most sites are easily walkable. Its in an amazing old building with a terrace, lots of light and good atmosphere. The beds were comfy and with curtains, plugs and lockers. Breakfast was delicious. Mostly clean. Pablo and all the staff were great, always helpful and enthusiastic to share information about their city.</t>
  </si>
  <si>
    <t>2783357014 </t>
  </si>
  <si>
    <t>ZENG</t>
  </si>
  <si>
    <t>203X</t>
  </si>
  <si>
    <t>The breakfast is great and perfect location, walking to all place of interest</t>
  </si>
  <si>
    <t>3596595913 </t>
  </si>
  <si>
    <t>JULIANA</t>
  </si>
  <si>
    <t>Fui muy bien recibido por el personal muy atento y servicial. La habitación estaba limpia y la cama super cómoda. Las habitaciones son muy tranquilas y tenemos mucho espacio para guardar nuestro equipaje. El desayuno es excelente y la ubicación del hostal no podría ser mejor. Sin duda volveré!</t>
  </si>
  <si>
    <t>3308565318 </t>
  </si>
  <si>
    <t>3417842133 </t>
  </si>
  <si>
    <t>MELANIE</t>
  </si>
  <si>
    <t>Muy buen lugar, bien ubicado, y con desayuno muy rico. Personal muy atento y amable. Gracias Pablo por todas las recomendaciones!</t>
  </si>
  <si>
    <t>2266807224 </t>
  </si>
  <si>
    <t>Great location, friendly staff.</t>
  </si>
  <si>
    <t>3689736568 </t>
  </si>
  <si>
    <t>JIMENA</t>
  </si>
  <si>
    <t>Me encantó el diseño y ambientación del lugar; los colores, el mobiliario, la iluminación, es un edificio muy bello. Un gran lugar para hospedarse, buena relación calidad-precio, personal súper cálido y amable, muy buena ubicación: todos los lugares "populares" de Bogotá para visitar, llegas caminando desde el hostal. Sin duda los anfitriones o el staff influyen mucho para tu estancia en este lugar. Agradezco las sonrisas sinceras, especialmente del chico brasileño muy amable, la joven mujer rizada argentina y el joven que se encarga del desayuno; la presentación de los mismo invita a comerlos e iniciar el día buscando aventuras. ¡Gracias totales, súper recomendable!</t>
  </si>
  <si>
    <t>3427098700 </t>
  </si>
  <si>
    <t>KRISI</t>
  </si>
  <si>
    <t>3850173886 </t>
  </si>
  <si>
    <t>ALANA</t>
  </si>
  <si>
    <t>It was a good central location for everything I did while in bogota. Pablo spoke perfect English and was super helpful with anything I needed. The beds were comfy and had a nice curtain. Also the only hot shower I had in 3 weeks in Colombia! The kitchen staff gave me extra fruits when I couldn’t eat what they were making since I eat vegan. Met a lot of other fun travelers during my stay there.</t>
  </si>
  <si>
    <t>3953854621 </t>
  </si>
  <si>
    <t>JUDE</t>
  </si>
  <si>
    <t>3380290371 </t>
  </si>
  <si>
    <t>SILVINA</t>
  </si>
  <si>
    <t>URUGUAY</t>
  </si>
  <si>
    <t>buena ubicación y atención</t>
  </si>
  <si>
    <t>2977005343 </t>
  </si>
  <si>
    <t>RAUL</t>
  </si>
  <si>
    <t>Breve estadía pero comoda buena ubicación</t>
  </si>
  <si>
    <t>2711943950 </t>
  </si>
  <si>
    <t xml:space="preserve">ANNE   </t>
  </si>
  <si>
    <t>Este albergue tiene las mejores duchas en Colombia. Buen personal, buenos compañeros de viaje y el desayuno es excelente.</t>
  </si>
  <si>
    <t>3652193585 </t>
  </si>
  <si>
    <t>Las camas eran bonitas y tenían mantas calientes. Estaba muy bien decorado, también las zonas comunes. La ubicación es central.</t>
  </si>
  <si>
    <t>2894696545 </t>
  </si>
  <si>
    <t>VERONICA</t>
  </si>
  <si>
    <t>Hostel muy cómodo y completo. Tranquilo para descansar y buena atmósfera. Los desayunos muy completos y sabrosos. El personal amigable. Ubicación perfecta en plena candelaria</t>
  </si>
  <si>
    <t>2417093983 </t>
  </si>
  <si>
    <t>NACIM</t>
  </si>
  <si>
    <t>La ubicación excelente, todo cerca y muy lindo. El personal de lo mejor, muy buena onda y siempre dispuestos a ayudarte. El desayuno muy bueno. Excelente relación precio-calidad</t>
  </si>
  <si>
    <t>3548868260 </t>
  </si>
  <si>
    <t>CECILE</t>
  </si>
  <si>
    <t>NUEVA ZELANDA</t>
  </si>
  <si>
    <t>Buena ubicación, hermoso hostal, buena habitación espaciosa</t>
  </si>
  <si>
    <t>Lo más llamativo es el desayuno. Todos los días huevos recién horneados en variedades siempre cambiantes (huevos fritos, tortillas, etc.) con verduras frescas y una salsa. Y eso muy bien servido. Restaurante digno. El personal permanente es amable, pero el idioma inglés es moderado a no bueno. Con la excepción de dos empleados temporales de Brasil y Argentina, que tenían excelentes habilidades en inglés. Además, el albergue está bien ubicado para viajes a museos y Monserrate. Compras en el centro también está a poca distancia. Abundan los restaurantes asequibles, incluso varias puertas al lado del albergue.</t>
  </si>
  <si>
    <t> 2322421347</t>
  </si>
  <si>
    <t>STEPHANIE</t>
  </si>
  <si>
    <t>good breakfast and location</t>
  </si>
  <si>
    <t>3912975663 </t>
  </si>
  <si>
    <t>PAULA GABRIELA</t>
  </si>
  <si>
    <t>La habitación de 4, es muy amplia. La camas con cortina para una mayor privacidad es excelente. Todos los días cambian el desayuno. El personal super amable.</t>
  </si>
  <si>
    <t>3493223882 </t>
  </si>
  <si>
    <t>great location, helpful and friendly staff, great place!</t>
  </si>
  <si>
    <t>2978501767 </t>
  </si>
  <si>
    <t>PAULA ANDREA</t>
  </si>
  <si>
    <t>La ubicación del albergue es muy privilegiada, muy cerca de varios museos, iglesias, plazas y monumentos históricos. Los asistentes son muy amables y serviciales, siempre me preguntan cómo estaba, si necesitaba algo y me ayudan con los problemas prácticos de vivir en Bogotá. El desayuno siempre fue muy bueno, hecho por un chef. Y la ducha, debido a la calefacción de gas, estaba súper bien, ¡lo recomiendo encarecidamente!</t>
  </si>
  <si>
    <t>This is a beautiful, airy hostel well-located in the Candelaria area of Bogota. It is in great walking distance for art galleries, graffiti tours and Plaza Bolivar. The staff are welcoming and friendly and the breakfast is delicious! The bedding is clean with good storage under the beds and I appreciated having power points and a personal light in my bunk.</t>
  </si>
  <si>
    <t>203W</t>
  </si>
  <si>
    <t>ANGELIKA</t>
  </si>
  <si>
    <t>MARGAUX</t>
  </si>
  <si>
    <t xml:space="preserve">DBC, DBP </t>
  </si>
  <si>
    <t>314, 202</t>
  </si>
  <si>
    <t>La cama comodisima. Muy buen desayuno y todos muy amables</t>
  </si>
  <si>
    <t>Comfortable, personal muy agradable y buen desayuno</t>
  </si>
  <si>
    <t>ALINE</t>
  </si>
  <si>
    <t>Localización</t>
  </si>
  <si>
    <t>Faltan actividades de entretenimiento en el hostal, tal vez un bar, un aula de danza…</t>
  </si>
  <si>
    <t>Esta muy bien ubicado, el equipo de trabajo es excelente y siempre procuran que estés cómodo.</t>
  </si>
  <si>
    <t>SAM</t>
  </si>
  <si>
    <t>Like the bunk beds with plugs lamps and curtain</t>
  </si>
  <si>
    <t>Wifi wasn’t amazing. Was there 6 nights and bathroom was only cleaned once in dorm room</t>
  </si>
  <si>
    <t>KISMETH</t>
  </si>
  <si>
    <t>The breakfast was good and fast. The staff was super friendly and the location was perfect if wanting to stay in La Candelaria. The room was also spacious and nice decor in common area. Lastly, the curtains give you some privacy.</t>
  </si>
  <si>
    <t>The bathroom wasn’t the cleanest. At night the street is very noisy.</t>
  </si>
  <si>
    <t>ELLE</t>
  </si>
  <si>
    <t>PILAR</t>
  </si>
  <si>
    <t>La cama amplia, la ubicación</t>
  </si>
  <si>
    <t>Nos entregaron toallas viejas.</t>
  </si>
  <si>
    <t>HELENE</t>
  </si>
  <si>
    <t>MARIA TERESA</t>
  </si>
  <si>
    <t>NORA</t>
  </si>
  <si>
    <t>Great location, can walk to most tourist attractions and didn't feel unsafe walking alone as a single female. Beds have privacy curtains, outlets and lights. Good hot water and water pressure. They accidentally overcharged me but contacted me when they realized their mistake and refunded me the money (although they wouldn't refund to my card, had to use Western Union, which was fine but would've been better to get it directly to my card instead of cash for various reasons). The overcharge was an honest mistake and they showed integrity by raising the issue with me instead of waiting for me to get in touch.</t>
  </si>
  <si>
    <t>It's an old building so there's no noise insulation so you can hear every conversation in the common area from the bedrooms, as well as all street noise, so earplugs are essential. Dorm beds make a lot of noise when anyone moves. The lockers were quite spacious (can fit large bags) but didn't come with locks, which I think would be a cheap investment for the hostel to provide an important service and would make guests feel more secure.</t>
  </si>
  <si>
    <t>WAN-SHOU</t>
  </si>
  <si>
    <t>El ruido en el lado de la calle y entra entre las habitaciones.</t>
  </si>
  <si>
    <t>SANDRINE</t>
  </si>
  <si>
    <t>MARIA FERNANDA</t>
  </si>
  <si>
    <t>Excelente desayuno - Todo excelente</t>
  </si>
  <si>
    <t>SUNE CALEB</t>
  </si>
  <si>
    <t xml:space="preserve">GABY </t>
  </si>
  <si>
    <t>El personal fue muy amable. Las camas muy cómodas. Está muy bien ubicado. El desayuno es normal. Los baños siempre estaban limpios. Me gustó mucho que se pudiera usar la cocina las 24 hs.</t>
  </si>
  <si>
    <t>Entra bastante ruido desde la calle. Si tienes sueño liviano, pide una habitación que no dé a la calle. La cobija extra necesita ser lavada con más frecuencia. Tenía un olor feo. Cobran extra por pago con tarjeta. No está indicado en Booking y tengo entendido que no se debe hacer.</t>
  </si>
  <si>
    <t>TAILANDIA</t>
  </si>
  <si>
    <t>The terrasse was very well located and great view. Extremely good breakfast!! Beautiful building in general with a nice "cachet".</t>
  </si>
  <si>
    <t>A little bit more explanation from the staff on the safety "issues" in Bogotà.</t>
  </si>
  <si>
    <t>LEONARDO</t>
  </si>
  <si>
    <t>La cálida y excelente atención. Es acogedor, muy bien ubicado y cómodo para el precio.</t>
  </si>
  <si>
    <t>El precio real de la habitación no coincidió con el ofertado en Booking.</t>
  </si>
  <si>
    <t>YUSIF</t>
  </si>
  <si>
    <t>GEORGIA</t>
  </si>
  <si>
    <t>QUIRIEN</t>
  </si>
  <si>
    <t>Buena ubicación en el centro de Candelaria. Recorrido a pie a poca distancia y también muchos restaurantes. Delicioso desayuno! Buena relación calidad-precio y un edificio muy bonito.</t>
  </si>
  <si>
    <t>Baño básico. Hace mucho frío, así que traiga ropa abrigada. Una señora fue muy servicial pero el resto del personal era muy poco interesado y no quería ayudarnos. Especialmente un hostal para dormir y pasar el día en la ciudad, pero no para planear agradables salidas con el personal o pedir consejo.</t>
  </si>
  <si>
    <t>NAOISE</t>
  </si>
  <si>
    <t>IRLANDA</t>
  </si>
  <si>
    <t>Staff at reception were really friendly! And great breakfast with eggs, some fried potato's&amp;onions, croissants, fruit and good coffee 😋</t>
  </si>
  <si>
    <t>NADIA</t>
  </si>
  <si>
    <t>El albergue se encuentra en un hermoso edificio y las habitaciones privadas son cómodas. El desayuno también era bueno y los espacios comunes agradables. La ubicación y la parte superior.</t>
  </si>
  <si>
    <t>No hay habitaciones con baño privado y solo hay un baño mixto con dos duchas, lo cual es poco para la cantidad de personas. La terraza es super bonita pero un poco mal tratada.</t>
  </si>
  <si>
    <t>LUCIA</t>
  </si>
  <si>
    <t>El desayuno era extremadamente delicioso, las camas eran cómodas, la ubicación es fantástica, incluso hay una bonita terraza en la azotea, para nosotros demasiado frío, ¡pero en verano es agradable!</t>
  </si>
  <si>
    <t>Nada de lo que quejarse :-)</t>
  </si>
  <si>
    <t>IVETA</t>
  </si>
  <si>
    <t>KATHERINE</t>
  </si>
  <si>
    <t>This place is in a great location, within a beautiful old building. The bunk beds are comfortable, with privacy curtains, reading lights and lockable storage below. Staff members were helpful and competent.</t>
  </si>
  <si>
    <t>When I was getting ready to leave at 6 in the morning the water had been shut off. This was probably not their fault, but if this is a regular occurrence I would have appreciated a heads-up the night before!</t>
  </si>
  <si>
    <t>MARCEL</t>
  </si>
  <si>
    <t>CAROLINE</t>
  </si>
  <si>
    <t>Ropa de cama cómoda, habitación espaciosa, vecindario agradable y a 3 cuadras del museo</t>
  </si>
  <si>
    <t>Elevación de alcantarilla en el baño, olor muy desagradable</t>
  </si>
  <si>
    <t>DAVID</t>
  </si>
  <si>
    <t>La comodidad y privacidad de la cama el baño súper limpio la atención en recepción siempre cordial con el viajero amables y atentos te proporcionan la información que solicites</t>
  </si>
  <si>
    <t>El desayuno es poco sustancioso y no es muy variado ofrecen un plato muy escaso no te satisface mucho te quedas con hambre y usan combinaciones raras de alimentos que no van de acuerdo mi humilde opinión</t>
  </si>
  <si>
    <t>GABRIELLE</t>
  </si>
  <si>
    <t>Hermoso, bien ubicado, barato!</t>
  </si>
  <si>
    <t>IGOR</t>
  </si>
  <si>
    <t>Very good location, spacious private room. Very helpful staff, speaking in english. Help us to get our colombian simcard for phone, which was great if its your first time in Colombia. Also like the interior style.</t>
  </si>
  <si>
    <t>It was a bit cold spot, but I dont think its the hostal problem, when its 8 degree outside. We have used the addiotional blanket. A little bit more furniture or equipment for your things would be useful.</t>
  </si>
  <si>
    <t>ANNIE</t>
  </si>
  <si>
    <t>Breakfast was most amazing of all 2 months in Colombia, most staff members were really nice and helpful, good warm blankets, very good location, luggage storage</t>
  </si>
  <si>
    <t>Not perfectly clean (still hair in the bathroom), very loud floor, terrace run-down only nice for smokers, private room looks not as nice as in the pictures because it’s a well photography, free map of bogota would be nice to be able to walk around without phone</t>
  </si>
  <si>
    <t>Todo es perfecto: el personal El desayuno El precio La ducha de agua caliente La ubicación La cama cómoda</t>
  </si>
  <si>
    <t>HEON CHEOL</t>
  </si>
  <si>
    <t>This is a really cool hostel, with a great atmosphere. The staff are wonderful, very sweet people, and make everyone who stays there feel more than at home. The breakfast is so good, it was unique and healthy and delicious, and they prepared it to order for each guest. We loved the vintage vibe and hardwood floors, the paint scheme, the plants around the place. If you want to be in a central location it is also very conveniently located. We met the best people in the hostel and everyone had a good vibe. We had a very good time at the hostal!</t>
  </si>
  <si>
    <t>Me gustó el lugar, la cama cómoda con baño compartido en el dormitorio. Buena limpieza. El desayuno exquisito! Quienes atendían muy amables.</t>
  </si>
  <si>
    <t>La ubicación es super céntrica, está cerca de todo para conocer y recorrer el central histórico. Solo q al ser centro, luego de las 19hs no hay nadie en la calle y es peligroso para andar si viajas solo.</t>
  </si>
  <si>
    <t>El patio, el ambiente con el desayuno.</t>
  </si>
  <si>
    <t>Habitación muy rústica, baño pequeño y pequeño Apenas atravesamos la puerta</t>
  </si>
  <si>
    <t>PAWEL</t>
  </si>
  <si>
    <t xml:space="preserve">DBP </t>
  </si>
  <si>
    <t>good breakfast</t>
  </si>
  <si>
    <t>strange smell in the room</t>
  </si>
  <si>
    <t>JOHANNA</t>
  </si>
  <si>
    <t>It is in middle of town</t>
  </si>
  <si>
    <t>It is surrounded by some bars so it can be a bit noisy at night.</t>
  </si>
  <si>
    <t>GESSICA</t>
  </si>
  <si>
    <t>Excellent value for money. I arrived before check in and packed my bags, as well as letting me shower in the shared bathrooms. Superb and super comfortable bed. Has individual curtain, light and socket. Simple but satisfactory coffee. Great location, did everything on foot. Super indication.</t>
  </si>
  <si>
    <t>There was nothing that displeased me.</t>
  </si>
  <si>
    <t>ELLA</t>
  </si>
  <si>
    <t>Hello, this is the best hostel we came across in 6 years. It's beautiful, quiet, in the centre and very clean. We stayed in a 6-doorm room, the private bathroom was 'like at home', the for free breakfast is insanely beautiful and delicious at once, what a chef :-) The hosts can help you with everything you need. The mattresses are really good and the kitchen is well equipped. The terrace is nice to have a chilled evening. Thanks again! Manuela</t>
  </si>
  <si>
    <t>Everything was perfect!</t>
  </si>
  <si>
    <t>SABITRIE</t>
  </si>
  <si>
    <t>ANGIESZKA</t>
  </si>
  <si>
    <t>MARTIN</t>
  </si>
  <si>
    <t>Ubicación, instalaciones y limpieza, todo muy bien.</t>
  </si>
  <si>
    <t>Desayuno un poco escaso</t>
  </si>
  <si>
    <t>LUIS SANDOVAL</t>
  </si>
  <si>
    <t>El desayuno, el personal, la ubicación, la limpieza, etc. No puedo terminar de describir lo lindo que fue hospedarse en R10</t>
  </si>
  <si>
    <t>MARIA CLAUDIA</t>
  </si>
  <si>
    <t>Great location, friendly and helpful staff, with the bonus of a delicious breakfast! Very close to the main visitation points. I would definitely stay again!</t>
  </si>
  <si>
    <t>Very attentive staff. Super good breakfast.</t>
  </si>
  <si>
    <t> 2813406897</t>
  </si>
  <si>
    <t>MARTA</t>
  </si>
  <si>
    <t>ANAIS</t>
  </si>
  <si>
    <t>Great location, the place is very nice with a nice terrace, the rooms are big and comfortable, and the bathrooms too. Friendly atmosphere. But above all, the staff was great; we had to leave Bogota in full events (and blocked center), 2 people walked with us for almost an hour to find us a taxi. They really made sure everything was ok all the way. Thanks again, we'll be back on our return to Bogota.</t>
  </si>
  <si>
    <t>JAY</t>
  </si>
  <si>
    <t>Very good location with many restaurants, sites and Museums within easy walking distance. Very nice staff all around. There was a great breakfast and coffee were included to kick off the day. Including a photo of the upper courtyard/ breakfast area and a view from my room's balcony. Would stay here again.</t>
  </si>
  <si>
    <t>Everything worked out well. No problems.</t>
  </si>
  <si>
    <t>CARLOS</t>
  </si>
  <si>
    <t>203Y</t>
  </si>
  <si>
    <t>El lugar es muy aseado y las instalaciones cómodas y agradables además, instalado en un buen sector, recomendado.</t>
  </si>
  <si>
    <t>PASCALE</t>
  </si>
  <si>
    <t>ELANOR</t>
  </si>
  <si>
    <t>El personal es muy amable y amigable. Me dieron consejos interesantes para visitar Bogotá y me ayudaron a reservar visitas guiadas. El albergue acogedor y bien cuidado y el excelente desayuno.</t>
  </si>
  <si>
    <t>LATVIA</t>
  </si>
  <si>
    <t>The hostel had an amazing interior and beautiful common space. Simple, but nice breakfast was included in the price. Even though the building is old, it is well maintained and everything was clean.</t>
  </si>
  <si>
    <t>Since it was cold, an extra blanket would have been appreciated. Heads up - I think they turn off the hot water during the night.</t>
  </si>
  <si>
    <t>ENDRITA</t>
  </si>
  <si>
    <t>Muy servicial</t>
  </si>
  <si>
    <t>GUDRUN</t>
  </si>
  <si>
    <t>Hostal muy acogedor con personal super agradable! El desayuno estaba muy rico!</t>
  </si>
  <si>
    <t>Great location, big room, comfy bed and helpful staff. Shower was really strong and hot and excellent value for money</t>
  </si>
  <si>
    <t>There was an annoying beep all night near our room</t>
  </si>
  <si>
    <t>IVAN</t>
  </si>
  <si>
    <t>"El factor humano" Quería permanecer todo el tiempo, las personas desde la Recepción, Cocina, Aseo, Toreros!!! son muy amables!</t>
  </si>
  <si>
    <t>Me gustó todo!!!!</t>
  </si>
  <si>
    <t>CAMILE</t>
  </si>
  <si>
    <t>Estos lugares están muy limpios. Ideal ubicación geográfica. El personal siempre está listo para ayudar, a pesar de la barrera del idioma.</t>
  </si>
  <si>
    <t>El personal realmente no habla inglés, debe tener la oportunidad de caer en el turno de alguien que habla un poco. El almuerzo se sirve demasiado tarde, y no puedes acceder a la cocina por la mañana si quieres preparar algo de nuestro lado.</t>
  </si>
  <si>
    <t>Estuve el primer dia que tingué a Bogotá y violí los últimos. Excelente ubicación, estuve en habitación compartida, super cómoda y amplia la cama y el staff son de 12!! Muy recomendable</t>
  </si>
  <si>
    <t xml:space="preserve">IVAN </t>
  </si>
  <si>
    <t>La ubicación</t>
  </si>
  <si>
    <t>Todo me gusto!</t>
  </si>
  <si>
    <t>KATJA</t>
  </si>
  <si>
    <t>La ubicación y la construcción. Bien preparado</t>
  </si>
  <si>
    <t>Muy ruidoso Las habitaciones son el precio.</t>
  </si>
  <si>
    <t>ISIS LUIZA</t>
  </si>
  <si>
    <t>El hostal es muy tranquilo y silencioso, no hay mucho que hacer allí. Las camas son muy cómodas y con mucha privacidad. La ducha es caliente, que era genial en el frío de Bogotá.</t>
  </si>
  <si>
    <t>Encontré el clima bastante impersonal y la gente cerrada en comparación con otros albergues en los que me he alojado.</t>
  </si>
  <si>
    <t>BRUNA</t>
  </si>
  <si>
    <t>Del personal. Carlos, Alejandro, Marcela, Rondinele y los demás fueron agradables, comunicativos y educados. El lugar está muy bien ubicado. El desayuno era sencillo y sabroso. La cama era cómoda y tenías privacidad con las cortinas.</t>
  </si>
  <si>
    <t>El baño era pequeño y apretado.</t>
  </si>
  <si>
    <t>MALGORZATA</t>
  </si>
  <si>
    <t>Very good location with many restaurants, sites and Museums within easy walking distance. Very nice staff . Breakfast and coffee were included.</t>
  </si>
  <si>
    <t>BELLA</t>
  </si>
  <si>
    <t>La ubicación El personal El desayuno La limpieza La terraza</t>
  </si>
  <si>
    <t>Un poco ruidoso por la noche</t>
  </si>
  <si>
    <t>Nice breakfast and quiet common area with books and TV</t>
  </si>
  <si>
    <t>FRANZISKA</t>
  </si>
  <si>
    <t>SLOVAKIA</t>
  </si>
  <si>
    <t>Muy bonito interior, ubicación, personal servicial que sabía inglés como uno de ella tenía en Colombia.</t>
  </si>
  <si>
    <t>Configuración típica de agua fría y caliente colombiana, pero lo que es estándar en Colombia, así que nada</t>
  </si>
  <si>
    <t>Desayuno cuidadosamente preparado, cambiando cada mañana. Cortinas en la cama, para mayor privacidad. ¡La presencia de un rincón de televisión con sofás para sentarse! Agua de ducha caliente (a veces difícil de ajustar y agua hirviendo / fría). La amabilidad del personal y los voluntarios.</t>
  </si>
  <si>
    <t>El baño que no ha sido limpiado por 2 días. Los dormitorios están mal aislados (se escucha todo lo que sucede en el baño cuando estás en la habitación. Una cosa insoportable que no se debe al hotel: personas que hablan en voz alta o encienden las luces en cualquier momento). ¡hora!</t>
  </si>
  <si>
    <t>RONALD</t>
  </si>
  <si>
    <t>Muy bonito el sitio... muchos detalles. Hermosa la recepcionista</t>
  </si>
  <si>
    <t>No puedo describir esta respuesta... sin novedad</t>
  </si>
  <si>
    <t> 2521260338</t>
  </si>
  <si>
    <t>XABIER</t>
  </si>
  <si>
    <t>DINALI</t>
  </si>
  <si>
    <t>Room was a good size, breakfast was a nice addition and varied everyday.</t>
  </si>
  <si>
    <t>The toilet was very small in the double room with private toilet. The water pressure was poor and and not easy to manage. The breakfast portion could be better. And allow for more dietary restricted guests.</t>
  </si>
  <si>
    <t> 2989466661</t>
  </si>
  <si>
    <t>FELIX</t>
  </si>
  <si>
    <t xml:space="preserve">ANDREAS </t>
  </si>
  <si>
    <t>Abkhazia</t>
  </si>
  <si>
    <t>RENS</t>
  </si>
  <si>
    <t> 2687696052</t>
  </si>
  <si>
    <t>MONICA</t>
  </si>
  <si>
    <t>DENISE</t>
  </si>
  <si>
    <t> didn't feel super welcomed by the staff. It looks like a big business. The place is huge and generally very nice. Comfortable beds, nice rooms, warm shower. Kitchen is too small.</t>
  </si>
  <si>
    <t>YANG</t>
  </si>
  <si>
    <t>El personal es amable y tiene buenas actitudes y actitudes para tratar las cosas. El desayuno es delicioso con pan, huevos y vegetales salteados, café, té. La porción no es grande, pero las chicas comen bien, la habitación tiene baño privado, la cama tiene cortinas y armarios. , La ubicación también es muy buena, las principales atracciones están a poca distancia, y es tranquilo por la noche.</t>
  </si>
  <si>
    <t>La habitación tenía un inquilino a largo plazo, y las puertas y ventanas no se levantaban cada vez que me duchaba. Así que todos los días, el inodoro estaba lleno de agua. Le dije a la tía de limpieza que no se llevaba a ese huésped, que era lo único que faltaba en la administración del hotel.</t>
  </si>
  <si>
    <t>El desayuno es excelente, la ubicación excelente, el personal amable. La habitación con baño privado tiene ventana a la calle pero vidrio con protección contra el ruido y la ducha es bastante buena.</t>
  </si>
  <si>
    <t>Los viejos tomacorrientes necesitan mantenimiento y el baño es bastante pequeño.</t>
  </si>
  <si>
    <t>SOPHIE</t>
  </si>
  <si>
    <t>This was such a gorgeous hostel- I'd thoroughly recommend it to anyone within the Bogota region. It was the first time in a while we had duvets and, wow, they were so comfy and cosy. We stayed in a private room, so can't comment on the state of the dorms, but our private room was super comfy, cosy and spacious (but the right amount of spacious!). The breakfast the next morning was great- gorgeous omlete and good coffee. Amazingly well placed within the centre of Bogota.</t>
  </si>
  <si>
    <t>The kitchen by the end of the night was quite disguting- not that this is the hostels fault but there needs to be more management of this. We were there during the protests which locked down the city- alot more information for guests in both Spanish and English would have been appreciated- we walked out at night and had to return because tear gas was burning our ears, nose and throat- we should have really been warned.</t>
  </si>
  <si>
    <t>El estilo clásico, la energía de las personas, la cama limpia, la habitación grande y cómoda.</t>
  </si>
  <si>
    <t>Mi cama y El valor. Super económico</t>
  </si>
  <si>
    <t>Aveces se mueve mucho el camarote cuando la persona del segundo nivel se sube, baja o se mueve en su espacio. Talvez pueda haber alguna solución para ello</t>
  </si>
  <si>
    <t xml:space="preserve">ANA </t>
  </si>
  <si>
    <t>Demasiado ruido en las habitaciones de literas Compartidas, en recepción saben del ruido e i incluso te ofrecen tapones para los oídos pero no es suficiente.</t>
  </si>
  <si>
    <t>MARIA JOSE</t>
  </si>
  <si>
    <t>PARAGUAY</t>
  </si>
  <si>
    <t>Muchos ruidos molestos en la noche</t>
  </si>
  <si>
    <t xml:space="preserve">MANUEL </t>
  </si>
  <si>
    <t>Muy bien localizado, tranquilo, cómodo, con buena terraza y buen desayuno. El edificio es precioso, merece la pena!</t>
  </si>
  <si>
    <t>AGATA</t>
  </si>
  <si>
    <t>El hostal es muy bonito, las camas son muy cómodas, el desayuno es delicioso. Pero lo mejor de todo, son las personas que trabajan en eso. Todos son muy queridos todo el tiempo. Si vuelves a Bogotá, R10 será mi elección sin lugar a dudas :)</t>
  </si>
  <si>
    <t>Some staff were nice and helpful.</t>
  </si>
  <si>
    <t>Bathroom was disgusting. Asked for someone to clean it and they never did. Was without hot water 2 days in a row.</t>
  </si>
  <si>
    <t>NESTOR</t>
  </si>
  <si>
    <t>Lo variado del desayuno y la ubicacion. La relación precio servicio es buena.</t>
  </si>
  <si>
    <t>Que estas en Colombia y te hablan en Español rudimentario, porque la mayoría son pasantes extranjeros que apenas si saben comunicarse en Español. De todos modos no tuve ningun problema.</t>
  </si>
  <si>
    <t>a arquitectura de la casa, el personal, la cama, el colchón, la manta, la almohada, el desayuno, la sala de estar, el comedor, los baños, la escalera del lobby; Todo!!!!</t>
  </si>
  <si>
    <t>CROCIA</t>
  </si>
  <si>
    <t>Best hostel</t>
  </si>
  <si>
    <t>AUDREY</t>
  </si>
  <si>
    <t>¡Ubicación ideal para visitar Bogotá en el centro de la ciudad! El personal muy amable.</t>
  </si>
  <si>
    <t>CELESTE</t>
  </si>
  <si>
    <t>ANIKKA</t>
  </si>
  <si>
    <t>La ubicacion es buena</t>
  </si>
  <si>
    <t>El personal era tan incapaz de buscar nuestra habitación durante 15 minutos, un poco vergonzoso. En general, es relativamente ruidoso en las habitaciones, los baños están muy sucios.</t>
  </si>
  <si>
    <t>Hermosa casona reciclada con buen gustoy lindo arte. Muy buena ducha en los baños compartidos.</t>
  </si>
  <si>
    <t>El personal tiene muy poca información respecto a sitios de interés, transporte y actividades en general. Algo al menos curioso para serun hostel. Destaco igualmente la amabilidad y simpatía del personal de cocina.</t>
  </si>
  <si>
    <t>VERA</t>
  </si>
  <si>
    <t>HULLY</t>
  </si>
  <si>
    <t>Instalación asombrosa! Maravillosa habitación, cama, ducha! El hostal es super lindo!</t>
  </si>
  <si>
    <t>JEAN CARLOS</t>
  </si>
  <si>
    <t>Nice patio - Clean room - Luggage storage after check out</t>
  </si>
  <si>
    <t>The pricing is shady. The original price for the room was 100,000 to which we added 14,000 for dinner that we were not able to have because we got stuck at the airport and arrived almost at midnight. We had also booked an airport shuttle that understandably did not wait for us for three hours to go through the passport control. The friendly guy at the reception said that we wouldn't be charged for these services and the only additional costs would be two bottles of water and a 5% commission for using a card. We ended up being charged 140,000 that we are not sure to what it corresponds, but sure it is higher than 100,000 + water + 5%</t>
  </si>
  <si>
    <t>Pros - The bed was very comfortable with a nice duvet. Hot shower in the morning Excellent vegetarian breakfast (eggs, sautéed peppers, croissant, grilled pineapple) The staff were nice, they ordered an Uber for me to the airport in the morning and arranged a private taxi for airport pickup the night before. They were very communicative, messaging me on whatsapp as my flight was delayed on arrival.</t>
  </si>
  <si>
    <t>The biggest negative thing was the noise. I stayed on a Saturday night and there was thumping club music until maybe 1am. This was still a problem even while wearing ear plugs.</t>
  </si>
  <si>
    <t>HANS</t>
  </si>
  <si>
    <t>Super friendly staff, excellent breakfast with sonrisas (smiles), spacious dorm with bed curtains, spacious lockers, very central location</t>
  </si>
  <si>
    <t>Perhaps the staff could prepare information about how to get to bus stations, etc.?</t>
  </si>
  <si>
    <t>ANDRES</t>
  </si>
  <si>
    <t>Para lo ofrecido el precio es justo, la atención de los chicos fue estupenda, la ubicación para conocer el centro histórico de Bogotá es excelente.</t>
  </si>
  <si>
    <t>MAEBH</t>
  </si>
  <si>
    <t>We only had one day in bogota so the hostel was the perfect location. Very friendly staff! Used the pickup from the airport which made the journey very smooth when arriving in late at night!</t>
  </si>
  <si>
    <t>Perfect location. Staff was very kind and helpful.</t>
  </si>
  <si>
    <t>Our bathroom was extremely small and the breakfast is very basic - but still worth the money!</t>
  </si>
  <si>
    <t>The breakfast was great</t>
  </si>
  <si>
    <t>1-en</t>
  </si>
  <si>
    <t>SEKI</t>
  </si>
  <si>
    <t>4-en</t>
  </si>
  <si>
    <t>ERIC</t>
  </si>
  <si>
    <t>5-en</t>
  </si>
  <si>
    <t>BOBBY</t>
  </si>
  <si>
    <t>6-en</t>
  </si>
  <si>
    <t>NICHOLAS</t>
  </si>
  <si>
    <t>Amazing location, great staff who were all super helpful, and large twin beds that were very comfy. Beds were awesome, cozy, and had a privacy curtain with light. Hostel was increidble for price and I highly reccomend it, one of the nicest I have stayed at in general!</t>
  </si>
  <si>
    <t>There could be a couple extra pots/pans for kitchen area, but was not an issue as eating out is insanly cheap even for myself on a budget. Also, got mischarged slightly on checkout, but only a small issue.</t>
  </si>
  <si>
    <t>TESSA</t>
  </si>
  <si>
    <t>7-en</t>
  </si>
  <si>
    <t>CHEN</t>
  </si>
  <si>
    <t>más sal en la cocina</t>
  </si>
  <si>
    <t>GRETA</t>
  </si>
  <si>
    <t>Normal</t>
  </si>
  <si>
    <t>bien para lo que pagas</t>
  </si>
  <si>
    <t>AGNES</t>
  </si>
  <si>
    <t>HUNGRÍA</t>
  </si>
  <si>
    <t>The building itself and the location of the hostel are amazing.</t>
  </si>
  <si>
    <t>We were deeply disappointed because of the bathroom. There were not enough toilets and showers for the amount of guests. Moreover the bathroom was extremely dirty and disgusting. Lack of Toilet paper, the garbage was all the time full, we saw no one cleaning in one day. The staff is nice but speaks limited English and was not able to answer our questions. Breakfast starts too late, at 8 am. No breakfast to go</t>
  </si>
  <si>
    <t>PAULINE</t>
  </si>
  <si>
    <t>Location, staff, fresh breakfast, big and comfortable bunks</t>
  </si>
  <si>
    <t>The room I slept in was right next to a crossroad, so there was a fair bit of traffic noise. Ask for a quiet room if you’re sensitive to it.</t>
  </si>
  <si>
    <t xml:space="preserve">ANGEL </t>
  </si>
  <si>
    <t>Ubicación, desayuno</t>
  </si>
  <si>
    <t>No había mapas de la ciudad</t>
  </si>
  <si>
    <t>AMANDA</t>
  </si>
  <si>
    <t>The rooms were nice and the bathroom very clear. The location was fine considering it was close to the city center the staff was also nice and the breakfast was good.</t>
  </si>
  <si>
    <t>The neighborhood was not so nice due to the amount of people living on the streets. I mean the street the hostel is at is fine but the surroundings not really safe. Every local said we shouldn’t walk alone during the night so we went to T Zone (bars and restaurants place) and we had a blast</t>
  </si>
  <si>
    <t>9-en</t>
  </si>
  <si>
    <t>CHRISTOPH</t>
  </si>
  <si>
    <t>Personal agradable, buen desayuno, buena ubicación para actividades en Bogotá, buena relación calidad-precio</t>
  </si>
  <si>
    <t>Desafortunadamente, la habitación y el baño no estaban realmente limpios (cabello y otra suciedad)</t>
  </si>
  <si>
    <t>ETIENNE</t>
  </si>
  <si>
    <t>10-en</t>
  </si>
  <si>
    <t>El desayuno estuvo delicioso. El ambiente del hostal era muy relajante y la ubicación también es genial.</t>
  </si>
  <si>
    <t>La cocina tiene pocos utensilios. Como teníamos que hacer el check out a las 3 en punto de la mañana, le preguntamos a la recepción las 24 horas del día, que luego nos confirmaron. Cuando llegamos a la recepción esa noche, no había empleados. Llamamos a todas las puertas hasta que despertamos al empleado dormido.</t>
  </si>
  <si>
    <t>TATIANA</t>
  </si>
  <si>
    <t>Excelente ubicación y personal muy atento</t>
  </si>
  <si>
    <t>The admin was great. There was a mix up with the dates of the booking, but they sorted things out. I was able to check in a bit early because the bed was already available. The breakfast was simple but delicious, and varied so that each day it was different. Good wifi, easy walking distance to the main sights.</t>
  </si>
  <si>
    <t>The bathroom in my dorm had a few problems (leaking sink), and part of the roof collapsed haha... but the maintenance people fixed it pretty fast.</t>
  </si>
  <si>
    <t>YELENA</t>
  </si>
  <si>
    <t>Hostal R10 is in a gorgeous old building that has been redone with excellent features and amenities. Dorm room had a comfy bed, curtains and a spot to hide luggage underneath. Clean en suite bathroom with extra bathrooms down the hall. Lounge room with a couch and a dining area with tables and chairs where you can hang out and meet others. Excellent location in La Candelaria with sites and restaurants nearby. And buses which offer transit to airport and bus station. Breakfast of eggs and veggies was gourmet. Kitchen has pots and pans you can use during the day. Hostel has a secure luggage room next to the reception. Front desk staff are semi helpful, depends on who you get. I highly recommend R10 and would absolutely stay here again.</t>
  </si>
  <si>
    <t>NORUEGA</t>
  </si>
  <si>
    <t>Everything you want in a hostel! Amazing place! Walking distanse to everything you want to ser.</t>
  </si>
  <si>
    <t>The neighboorhood is not safe after dark</t>
  </si>
  <si>
    <t>11-en</t>
  </si>
  <si>
    <t xml:space="preserve">DANIEL </t>
  </si>
  <si>
    <t>The private room was clean and with a great view of Montserrat. The welcome from Thomas was excellent. We met Pablo the first day and he was very helpful</t>
  </si>
  <si>
    <t>Ubicación, tamaño de la habitación.</t>
  </si>
  <si>
    <t>Renovación en todas partes apestaba a color</t>
  </si>
  <si>
    <t>12-en</t>
  </si>
  <si>
    <t>La gente que trabaja muy amable, las habitaciones muy cómodas</t>
  </si>
  <si>
    <t>13-en</t>
  </si>
  <si>
    <t>MAELLE</t>
  </si>
  <si>
    <t>Gran ambiente tanto en el albergue como en el barrio.</t>
  </si>
  <si>
    <t>14-en</t>
  </si>
  <si>
    <t>Me alegré de que tuviéramos ventanas dobles con persianas, por lo que estabas bien protegido del ruido del tráfico. El desayuno era variado y suficiente con verduras (no exactamente comunes en Colombia), huevos y frutas. Hubo problemas con una reserva de autobús en línea. Nuestro español es demasiado malo para una llamada telefónica. El personal de recepción realmente nos ayudó por teléfono. Muy bien! Gracias!</t>
  </si>
  <si>
    <t>Me lo había presentado algo nuevo, como en las fotos. Los armarios / cómoda era bastante viejo recortado a shabby chic, pero estaba un poco muffy. La información sobre recorridos, viajes futuros y la ciudad era bastante escasa. Esperaba más ayuda y apoyo, especialmente como recién llegado.</t>
  </si>
  <si>
    <t>CECILIA</t>
  </si>
  <si>
    <t>El lugar es lindo.</t>
  </si>
  <si>
    <t>Habíamos agendado transporte desde el aeropuerto y no lo coordinamos. Llegamos al hostal en la noche y no encontraban la llave de nuestra habitación. Cuando uno va por tan poco tiempo, que tengan una buena atención en la coordinación es importante.</t>
  </si>
  <si>
    <t>15-en</t>
  </si>
  <si>
    <t>ADRIANO</t>
  </si>
  <si>
    <t xml:space="preserve">CHRISTIAN </t>
  </si>
  <si>
    <t>16-en</t>
  </si>
  <si>
    <t>JOSHUA</t>
  </si>
  <si>
    <t>CHANTAL</t>
  </si>
  <si>
    <t>La ubicación y el personal muy amable.</t>
  </si>
  <si>
    <t>El ruido de la calle era insoportable desde el dormitorio de 4 camas. El precio de la botella de agua ...</t>
  </si>
  <si>
    <t>17-en</t>
  </si>
  <si>
    <t>MIHAI JULA</t>
  </si>
  <si>
    <t>ROMANIA</t>
  </si>
  <si>
    <t>ALBA</t>
  </si>
  <si>
    <t>18-en</t>
  </si>
  <si>
    <t>CARINE</t>
  </si>
  <si>
    <t>Buen hostal, buen desayuno, buena ubicación.</t>
  </si>
  <si>
    <t>Incapaz de salir del hostal a las 7 de la mañana, las puertas principales estaban cerradas, el vigilante nocturno dormía en el primer piso.</t>
  </si>
  <si>
    <t>- Atencion gentil por parte de los empleados - Muy buen desayuno - Excelente ubicacion - Hostel tranquilo (no habia fiestas ni musica o huespedes haciendo ruido ) - Habitacion grande y comoda (mesa, sillas, armario)</t>
  </si>
  <si>
    <t>Un poco caro pensando que en general en Colombia pagamos +/- 60000 pesos una habitacion doble con baño) El baño era tan chico que una persona ''corpulenta'' no hubiera podido entrar, y uno tenia que agacharse para no golpearse la cabeza al entrar</t>
  </si>
  <si>
    <t>19-en</t>
  </si>
  <si>
    <t>ELIANA</t>
  </si>
  <si>
    <t>SHARLEEN</t>
  </si>
  <si>
    <t>-Good location -Helpful and friendly staff - They have netflix</t>
  </si>
  <si>
    <t>-Very noisy due to traffic and creaky floorboards although the hostel offers ear plugs at a cost. - I could also feel and hear every movement of the person in the top bunk -Maybe reflective of the guests at the time and the fact our stay did not include the weekend but not a sociable hostel. Very quiet common room areas felt more like a library then a hostel -Only one small mirror in the bathroom and you have to wash your own dishes after breakfast</t>
  </si>
  <si>
    <t>ZUZANNA</t>
  </si>
  <si>
    <t>So so so so loud, we couldn’t sleep until 2 sometimes even 3 in the morning because of loud music. Also, busy street, honking horns all the time (day and night). Also, if you are looking for a place to stay, please be kind enough to mind people who actually want to sleep in the middle of the night(ex. don’t use hairdryer at 1am) I would recommend staying here only to party animals:)</t>
  </si>
  <si>
    <t>20-en</t>
  </si>
  <si>
    <t>Beautiful building</t>
  </si>
  <si>
    <t>Very small bathroom</t>
  </si>
  <si>
    <t>HELOISA</t>
  </si>
  <si>
    <t>El desayuno es limitado, pero está delicioso.</t>
  </si>
  <si>
    <t>Para comenzar la evaluación, el albergue en cuestión no acepta registrarse temprano o 1 minuto antes si es así, y le permiten usar el baño de muy mala gana. Hasta ahora todo bien, el albergue gobierna. La peor parte fue la habitación que nos puso en una habitación improvisada (camas A y B, recuerda esas camas). Las camas estaban en una habitación antes de la habitación real, el gran problema es que la puerta de esta habitación es de madera, pero con vidrio transparente y acceso al salón donde la gente normalmente come. El gran problema con esta habitación es que la luz que permanece en esa habitación solo sale a las 10 p.m., hasta ahora muy bien, excepto que cualquiera puede llegar después de esa hora y encender la luz y va directamente a la cara de aquellos en la cama B (y no, la cortina de la cama no ayudará porque esta luz es alta y va directamente a la cara). Probablemente pueda pensar: "Pero no es culpa del hotel, es el que encendió la luz", incluso lo sería si el hotel al menos avisara: "No encienda la luz después de las 10 pm, agradecido". En las 3 noches que estuvimos, en dos pasamos por este problema. Y yo mismo tuve que ir a apagar la luz más de dos veces en la misma noche. Además del hecho de que las personas dejan la puerta de esta habitación abierta cuando pasan (incluso los empleados hacen esto), probablemente no se dan cuenta de que hay personas durmiendo allí. El piso es otro problema, pero el ruido no me molesta mucho para dormir, la luz es triste. Cuando llegamos, el empleado que nos recibió fue un poco grosero. El último problema estaba en el baño que formaba parte de esta habitación / habitación cómoda, la descarga solo rompió una cuerda y tardó 24 horas en arreglarlo. Un consejo para el hotel, cubren menos para las camas A y B, porque al menos habrá justificación para que ella esté allí.</t>
  </si>
  <si>
    <t>21-en</t>
  </si>
  <si>
    <t>Central, quiet, pretty cheap. Lockers in the room. Beautiful and bright main room.</t>
  </si>
  <si>
    <t>Staff a bit cold... breakfast very basic.</t>
  </si>
  <si>
    <t>Lugar céntrico antiguo pero refaccionado. Las camas tienen cortinas, asi que puedes tener privacidad. El desayuno típico es excelente.</t>
  </si>
  <si>
    <t>Los baños podrían estar más limpios</t>
  </si>
  <si>
    <t>El desayuno era muy sabroso hombrecito regional.</t>
  </si>
  <si>
    <t>I loved the second room I was in. It was for 4 people, it had lots of sunlight and great views down nice streets on two sides. The staff were wonderful and helpful and spoke English which really helped me. I was not well and they offered to help me in anyway I needed. The location was good but in a busy part of the Historical District.</t>
  </si>
  <si>
    <t>The breakfasts were like a snack not a breakfast. There was great care to make the breakfast look nice but please just give people a piece of fruit, not a decoration of some fruit. Two eggs instead of sometimes less then an entire egg. The man worked so hard to make the breakfast gourmet looking but more food would be more appreciated. The washrooms especially in the 8 bedroom dorm should have a fan to extract moisture and smells.</t>
  </si>
  <si>
    <t>22-en</t>
  </si>
  <si>
    <t>EMILY</t>
  </si>
  <si>
    <t>ANNALISE</t>
  </si>
  <si>
    <t> 3663361531</t>
  </si>
  <si>
    <t>BRITTA</t>
  </si>
  <si>
    <t>23-en</t>
  </si>
  <si>
    <t>LIA</t>
  </si>
  <si>
    <t>La calidad de la gente que trabaja ahí, nos atendieron re bien</t>
  </si>
  <si>
    <t>25-en</t>
  </si>
  <si>
    <t>Excelente lugar!</t>
  </si>
  <si>
    <t>Excelente experiencia de alojamiento! Excelente ubicación, personal super atento y un desayuno excepcional. ¡Cuando regrese a Bogotá definitivamente regresaré a la R10!</t>
  </si>
  <si>
    <t>26-en</t>
  </si>
  <si>
    <t>Great value for money. Comfortable bed, great common areas and nice breakfast.</t>
  </si>
  <si>
    <t>The sound can carry a bit from downstairs at night.</t>
  </si>
  <si>
    <t>Vibe was social and fun. Staff were so kind, helpful and friendly. Comfy curtained beds. Hot showers, great water pressure. Location was perfect. Common areas amazing. Breakfast was tasty. Felt very secure and was immaculately clean.</t>
  </si>
  <si>
    <t>Bunks were comfy but made lots of noise when you rolled over and climbed up the top. Not many bathrooms but they were super clean with great hot water and pressure.</t>
  </si>
  <si>
    <t>27-en</t>
  </si>
  <si>
    <t>ANTONELLA</t>
  </si>
  <si>
    <t>PERSEFONI</t>
  </si>
  <si>
    <t>Nice, helpful staff and good location for tourists. The rooms and bathroom were very clean. They arranged a taxi for us on the day that we left and they also arranged for a private car to pick us up from the airport. The driver, Don Jairo, is a lovely man and made us feel very comfortable.</t>
  </si>
  <si>
    <t>IULIAN</t>
  </si>
  <si>
    <t>Considering it is a hostel, it was good! Very good location, in Candelaria, close to the center, everything you need, public transportation, Montseratte, perfect! The double room is maricica as dimensions, with very high ceiling, double glazed windows to muffle the noise, has a private bathroom, small, but private! Offer simple but delicious breakfast, coffee or tea, omelette, fruit, croissant, from 8 o'clock, a little late considering how early life begins there! Nice people, answer your questions if you have, do not have a map for each tourist, but explain to you the way of existence, check-in is fixed at the written time, but you keep your luggage in a special room! When we left, we didn't grab breakfast, but they were kind enough to prepare something for us when they asked if we could! Wi-fi in the room and in the common area, a room with tv and netfix, breakfast room! Considering it is a hostel, it was ok - the cleaning a bit superficial, but otherwise, ok!</t>
  </si>
  <si>
    <t>Cleaning a bit superficial</t>
  </si>
  <si>
    <t>La calidad de las habitaciones. Todo limpio y cuidado. Acogedor</t>
  </si>
  <si>
    <t>Estaba lejos de la estación Universidades. No está tan cerca a una estación si quieres moverte en transporte público. Estuve solo una noche, no podría opinar más.</t>
  </si>
  <si>
    <t>28-en</t>
  </si>
  <si>
    <t>SHINGO</t>
  </si>
  <si>
    <t>ALICIA</t>
  </si>
  <si>
    <t>201A Y C</t>
  </si>
  <si>
    <t>Good breakfast, decent wifi, comfy beds and always had hot water in the showers. Common lounge has Netflix and pay tv with English speaking channels which was nice.</t>
  </si>
  <si>
    <t>The first day they put one of us in a bed that was essentially in a hallway that had no ceiling light, and the doors were made of glass that looked onto the common area. Two of the four days there was either construction or people shouting from 6am. Lots of noise at night, spoke to 3 different staff members about moving beds to empty ones in the same room not in the hallway - took 3 days to move. Not a hostel to stay at if you want any atmosphere or to meet people.</t>
  </si>
  <si>
    <t>JOAO</t>
  </si>
  <si>
    <t>Muy buena ubicación en Candaleria, entre el Museo del Oro y el Museo Botero. Buen desayuno Dormitorio con cortina, portalámparas, luz y gran armario. Muy buena relación calidad-precio</t>
  </si>
  <si>
    <t>Baño que da directamente al dormitorio, pero hay otras duchas / WC arriba.</t>
  </si>
  <si>
    <t>29-en</t>
  </si>
  <si>
    <t xml:space="preserve">MICHEL </t>
  </si>
  <si>
    <t>Buena ubicación en el corazón de la candelaria. Recepción lista para responder varias preguntas para facilitar nuestra estadía.</t>
  </si>
  <si>
    <t>Insonorización y desayuno</t>
  </si>
  <si>
    <t>SHULI SUN</t>
  </si>
  <si>
    <t>Great location, super comfortable beds, decent breakfast. Good for the value</t>
  </si>
  <si>
    <t>The communication with the staff was a DESASTER! 1. There are many volunteers working and clearly not everyone is familiar with the system (and the city too...) Whenever I ask for explanations, everyone starts with "Well, it was not my shift, so I don't know what happened and this is not my fault". (So it was my fault...?) Some staff were very nice and tried to apologize to me, some just showed the face "I don't give a sh*t if you want to leave or stay. 2. Example-When I tried to extend my stay, each time different staff gave me different information (need to change a room? lower/higher bunk?) finally, after FOUR times of hassling communication, I was told to move to a new room, while the bed turned out to be occupied by the time I am back. The staff had no idea or useful explanation of what happened. BTW there is a suuuuuper nice and friendly cleaning lady who saw the whole situation well and kept helping me explain and sort out the solution which was not her work responsibility at all 3. Another example-I got asked THREE times by different staff that I have two nights unpaid, which I clearly did. Luckily I paid with my credit card (with 5% extra) so my bank can prove my innocence by transaction records. In the end, I had to draw an excel twice to show them the time and amount of my payment, while three staff kept asking me for my credit card transaction record screenshots until the last moment when I check out in the morning. I hope they have figured it out in the end! Anyway my suggestions if you need more communication beyond a short stay here: 1. Look for the right person to talk to(good luck with that) 2 Save proof for your payment!!</t>
  </si>
  <si>
    <t> 2560098617</t>
  </si>
  <si>
    <t>FRED</t>
  </si>
  <si>
    <t>Muy lindo el alojamiento, el personal amable y el desayuno muy rico.</t>
  </si>
  <si>
    <t>EMANUEL</t>
  </si>
  <si>
    <t>Location is good. Beds are quite big.</t>
  </si>
  <si>
    <t>A bottle of water costs 5000 pesos, that's ridiculous. Facilities not very new (bathroom is very basic and seems old). A lot of noise from the street. I don't get how the score is over 9, this would be a 7 in EU. Do people have different standards depending on location?</t>
  </si>
  <si>
    <t>MARK</t>
  </si>
  <si>
    <t>Location is perfect and the building itself is beautiful. Recommended!</t>
  </si>
  <si>
    <t>If you are taller than 170 cm, the toilet door will be painful in the room. Breakfast should be just a little bigger! :)</t>
  </si>
  <si>
    <t>30-em</t>
  </si>
  <si>
    <t>ANA GABRIELA</t>
  </si>
  <si>
    <t>Excelente servicio, el personal muy amable, el desayuno estuvo muy rico. Y la ubicación increíble, muy cerca de lugares turísticos (plaza de Bolívar, chorro de Quevedo, cerro de Monserrate).</t>
  </si>
  <si>
    <t>Con el hospedaje y su personal ningún problema, sólo algunos de los huéspedes no respetaban el horario de guardar silencio.</t>
  </si>
  <si>
    <t>30-en</t>
  </si>
  <si>
    <t>GUIDO</t>
  </si>
  <si>
    <t>The best hostel in bogota Nice staff hot water nice bed</t>
  </si>
  <si>
    <t>31-en</t>
  </si>
  <si>
    <t>AOIFE</t>
  </si>
  <si>
    <t>Great location, the staff were very friendly!</t>
  </si>
  <si>
    <t>The bed clothes weren’t overly clean- our booking actually told us bed sheets weren’t included so this didn’t affect us as we came prepared but I wouldn’t have been happy to sleep in their clothes</t>
  </si>
  <si>
    <t>La estadía estuvo perfecta. El personal fue muy amable y dispuesto a ayudarnos en lo que fuese necesario. Muy recomendable!</t>
  </si>
  <si>
    <t>VIT</t>
  </si>
  <si>
    <t>Great location, lovely shared space</t>
  </si>
  <si>
    <t>BENJAMIN</t>
  </si>
  <si>
    <t>Great price. Simple does the job</t>
  </si>
  <si>
    <t>JUAN</t>
  </si>
  <si>
    <t>It’s accessible everywhere and the supermarket is just 3 blocks away</t>
  </si>
  <si>
    <t>A bit noisy in the evening</t>
  </si>
  <si>
    <t>La ubicacion y el servicio excelente</t>
  </si>
  <si>
    <t>El ruido de la habitacion y de las camas.</t>
  </si>
  <si>
    <t>MARIA</t>
  </si>
  <si>
    <t>La ubicación en pleno centro histórico. La atención del personal fue muy amable, aunque los baños son compartidos están muy limpios</t>
  </si>
  <si>
    <t>La habitación privada no tenía ni una mínima ventana o entrada de aire. Dormimos con la puerta entreabierta. Los pisos crujen y se mueven por ser un edificio antiguo</t>
  </si>
  <si>
    <t>Excelente ubicación, muy bien estructurada, cama cómoda, área de descanso y socialización, cerca del transporte público, museos y tiendas y un muy buen desayuno.</t>
  </si>
  <si>
    <t>Bonita casa antigua, amueblada de forma sencilla. El desayuno estuvo delicioso. Excelente ubicación</t>
  </si>
  <si>
    <t>Muy ruidoso desde casa antigua. El baño no estaba completamente limpio a la llegada.</t>
  </si>
  <si>
    <t>MARIBEL</t>
  </si>
  <si>
    <t>JANIRA</t>
  </si>
  <si>
    <t>La cama y el desayuno</t>
  </si>
  <si>
    <t>El ruido de la calle</t>
  </si>
  <si>
    <t>ROI</t>
  </si>
  <si>
    <t>Hostal bellamente diseñado. Gran personal Muy sociable, para los entusiastas del género.</t>
  </si>
  <si>
    <t>Sentí menos privacidad que otros albergues.</t>
  </si>
  <si>
    <t>NICK</t>
  </si>
  <si>
    <t> Perfect! R10 is an old colonial house restored to its glory (amazingly beautiful) at the cultural heart of Bogota, pretty much near all the museums and tour beginnings. The huge glass roof in the center of the building offers upon entering a bright lighted central reception desk next to the most beautiful stairs I have ever seen. They provide you with A LOT of information and brochures for tours and touristic places around Bogota. The rooms all exit on the same open space on the 2nd and 3th floor creating an amazing feeling as well as making the environment VERY relax. This setting got me the feeling of arriving at home the moment I entered. Breakfast was very good as well, not too heavy, some bread, an egg, vegetables and some fruit very neatly served with a streak of homemade sauce. In the evenings I got to chill out at the roof terrace, talking and enjoying a beer with a lot of other tourists, sharing travel stories and making connections for life. Both the building and the rooms were very clean and continuously maintained. This has by far been the very best hostel experience I've had in my travels.</t>
  </si>
  <si>
    <t>Las camas son muy bonitas, el hostal está limpio, bien ubicado y el personal es acogedor. El desayuno también fue muy bueno. Wifi funciona muy bien, incluso en las habitaciones. No tengo quejas para este hostal que fue perfecto!</t>
  </si>
  <si>
    <t>JULIA MARIA</t>
  </si>
  <si>
    <t>Me trataron muy bien y todo queda muy cerca</t>
  </si>
  <si>
    <t>JAMES</t>
  </si>
  <si>
    <t>MAIARA</t>
  </si>
  <si>
    <t>La ubicación del albergue es excelente, ya que está cerca de todos los puntos históricos principales de la ciudad de Bogotá, y es posible hacerlos todos a pie. Es posible acceder al albergue en transporte público desde el aeropuerto. Viajé solo y me sentí súper seguro (teniendo el cuidado necesario en cualquier gran ciudad). Las camas son súper cómodas, además de tener su propia luz, cortina y un armario debajo, lo que permite la privacidad incluso en una habitación compartida. Los baños siempre estaban limpios y la ducha era una ducha deliciosa (alta presión y cálida). El personal del albergue es muy amable y servicial. El desayuno es preparado por un chef y también es delicioso.</t>
  </si>
  <si>
    <t>El albergue es muy tranquilo, sugeriría que se realicen algunas actividades nocturnas para permitir una mayor integración entre los huéspedes.</t>
  </si>
  <si>
    <t>Gran hostal! ¡El desayuno fue lo más sabroso que he probado en un hostal en Colombia! Mi cama en el dormitorio era extremadamente cómoda y grande. ¡La ubicación es perfecta! En el hostal conocí al encantador empleado Pablo, quien me llevó a una caminata en Bogotá por una pequeña propina. Fue una excelente manera de terminar mi viaje por Colombia. Solo habla con él :)</t>
  </si>
  <si>
    <t>MADISON</t>
  </si>
  <si>
    <t>This is a wonderful and inexpensive place to stay in Bogota. We loved the breakfast and beautiful building. It is walking distance to the main square and many restaurants.</t>
  </si>
  <si>
    <t>El desayuno era delicioso, el personal fue muy amable, la ducha tiene agua tibia</t>
  </si>
  <si>
    <t>La casa es muy bonita y antigua pero el piso y las puertas son muy ruidosas.</t>
  </si>
  <si>
    <t>Muy bien ubicado, las habitaciones cómodas y el personal muy amable. El día del check out nos ibamos antes del desayuno y muy amablemente lo prepararon antes para nosotras 😊</t>
  </si>
  <si>
    <t>STEFFEN</t>
  </si>
  <si>
    <t>Old style building</t>
  </si>
  <si>
    <t>A little noisy at night from nearby club</t>
  </si>
  <si>
    <t>Comfy beds Location</t>
  </si>
  <si>
    <t>MARCO</t>
  </si>
  <si>
    <t>Gente amable, Barbie hizo un desayuno tan agradable y delicioso para mí. Gran hostal</t>
  </si>
  <si>
    <t>BALTHAZAR</t>
  </si>
  <si>
    <t>The beds are nice, breakfast is fine and home-made. The personnel is very friendly and the location is on point : in the center of the Candelaria...</t>
  </si>
  <si>
    <t>I would have liked a little more activities</t>
  </si>
  <si>
    <t> 2370503777</t>
  </si>
  <si>
    <t>SAMANTHA</t>
  </si>
  <si>
    <t>La ubicación Desayuno</t>
  </si>
  <si>
    <t>La limpieza del baño que deja algo que desear Un baño pequeño</t>
  </si>
  <si>
    <t>JULIE</t>
  </si>
  <si>
    <t>Limpieza, confort, desayuno.</t>
  </si>
  <si>
    <t>Las toallas son extra</t>
  </si>
  <si>
    <t>JAVIERA</t>
  </si>
  <si>
    <t>The only things to like were the location which was okay, the fact that there was plenty of hot water and that brief encounters with the staff was fine.</t>
  </si>
  <si>
    <t>The noise was horrendous. The hostel is directly across the street from some sort of dance club which was still blaring music at 3:00 AM in the morning making it impossible to sleep. In addition, for some reason the hostel thinks it is important to play "elevator music" in the reception area all night long. If you are on the second floor and a light sleeper, good luck. Also, the bathroom construction made it almost unusable.</t>
  </si>
  <si>
    <t>Q-DOG</t>
  </si>
  <si>
    <t>Friendly staff and good basic accommodation</t>
  </si>
  <si>
    <t>Individual room not shielded from street noise. Impossible to sleep properly despite earplugs</t>
  </si>
  <si>
    <t>Excelente ubicacion. Muy cómodo, con áreas de descanso y sala de televisión. Un gran desayuno y cerca de varios lugares de interés, mercados, tiendas y transporte público.</t>
  </si>
  <si>
    <t>La ubicación es extremadamente buena en La Candelaria. Montserrate también a poca distancia. Plaza y tiendas en las inmediaciones. Desayuno muy bueno Para información: pagué 30,000 COP por el taxi desde el aeropuerto.</t>
  </si>
  <si>
    <t>Mi habitación no estaba tan limpia, pero es soportable.</t>
  </si>
  <si>
    <t>JOSE</t>
  </si>
  <si>
    <t>Ubicación, trato amable solución a problemas del cliente</t>
  </si>
  <si>
    <t>Algo frío temperatura</t>
  </si>
  <si>
    <t>MANUEL</t>
  </si>
  <si>
    <t>Good location and hostel overall. Lots of space to hang out. Friendly vibe in the hostel. The breakfast was delicious (but could be a bit more as it wasn’t enough for us)</t>
  </si>
  <si>
    <t>MONA</t>
  </si>
  <si>
    <t>The staff was amazing, breakfast was just what you needed and also the rooms were sufficient for all that a backpacker needs. At most I loved the architecture of the building and it's cute tarress. Dont underestimate the strong sun during the day and the cold breeze in the evening :)</t>
  </si>
  <si>
    <t>ESLOVAQUIA</t>
  </si>
  <si>
    <t>Very helpful stuff, big room and locker, picturesque lobby, terrace and perfect position for exploring La Candelaria!</t>
  </si>
  <si>
    <t>Cosy and comfortable beds with curtains for extra privacy. Clean toilets. Beautiful house in a super location, it is close to everything. Staff is very helpful and nice. The breakfast is amazingly presented and has a different composition every day! Very good value for the price. We will definitely stay here again if in Bogotá.</t>
  </si>
  <si>
    <t>The breakfast could be a bit more consistent. 5% commission for credit card payments.</t>
  </si>
  <si>
    <t xml:space="preserve">LEA </t>
  </si>
  <si>
    <t>Ubicación muy céntrica, personal amable y servicial, desayuno súper delicioso.</t>
  </si>
  <si>
    <t>DIUCEIA</t>
  </si>
  <si>
    <t>Pensé que la ubicación era genial, el albergue es hermoso</t>
  </si>
  <si>
    <t>Desayuno retrasado, el personal de recepción no es muy servicial</t>
  </si>
  <si>
    <t>Habitación amplia, bien desayuno, ubicación perfecta.</t>
  </si>
  <si>
    <t>No hubo nada que me disgustara. Aunque si que diría que el baño era un poco pequeño.</t>
  </si>
  <si>
    <t>LUCIE</t>
  </si>
  <si>
    <t>JAIRO</t>
  </si>
  <si>
    <t>ERICK</t>
  </si>
  <si>
    <t>Genial, la cama super comoda, espaciosa, con luz privada. Me permitieron quedarme como invitado después del check out, muy buen precio, muy buena ubicación..</t>
  </si>
  <si>
    <t>VICTOR</t>
  </si>
  <si>
    <t>Staff as very friendly and the location is the best!</t>
  </si>
  <si>
    <t>MICHAL</t>
  </si>
  <si>
    <t> 3429904634</t>
  </si>
  <si>
    <t>RITA</t>
  </si>
  <si>
    <t>SUZANNE</t>
  </si>
  <si>
    <t>La amabilidad del personal y la buena ubicación.</t>
  </si>
  <si>
    <t>Estaba muy anticuado y sucio. Había pelos en el baño y manchas en las sábanas. Por supuesto, no puede esperar lujo y el personal hizo todo lo posible, pero fue muy decepcionante. También era muy ruidoso y no se respetaba el silencio a partir de las 10 p.m.</t>
  </si>
  <si>
    <t>CLEMENCE</t>
  </si>
  <si>
    <t>Una gran estadía, una bienvenida acompañada de una sonrisa de cada momento, un gran equipo. El desayuno es esperado con ansias, así que es bueno prepararse con amor. El edificio es hermoso y está muy bien ubicado. Nuevamente, gracias.</t>
  </si>
  <si>
    <t>ANA ISABEL</t>
  </si>
  <si>
    <t>Muy lindo el hostel y bien ubicado. Desayuno completo. Literas con cortina que dan privacidad.</t>
  </si>
  <si>
    <t>(28-30 enero 2020). La primera noche me despertó a las 4 am un hombre de 70 y pico años que dormía en mi habitación mixta compartida de 6 personas. Después de 30 min de ruido, fui la única persona en levantarse para preguntar qué le pasaba. Estaba borracho y quería una cerveza de la máquina de la planta baja. Bajé con él (iluminando las escaleras con mi linterna porque solo faltaba que se cayera) para buscar a alguien del hotel que pudiera gestionar la situación. En recepción había un trabajador durmiendo en un sofá y cuando le pregunté si trabaja allí me dijo "sí, pero ahora estoy durmiendo" y no se levantó. Le dije lo que estaba pasando en mi habitación y que no sabía ni tenía medios para solucionarlo (no es culpa del hostel, pero es SU RESPONSABILIDAD solucionar cualquier problema). Subí a mi habitación flipando por su nula ayuda. A los 10 min subió el señor mayor. Bajé de nuevo para ver si el trabajador seguía durmiendo y ahí estaba, acurrucado bajo la manta (adjunto 2 fotos). Después de pasar el día fuera haciendo turismo, llegué al hostel a las 22 h y me doy cuenta de que me han ROBADO del locker 150 €. Revolví todas mis cosas y no los encontré. No he valorado antes el hostel porque quería deshacer bien la maleta y buscar por cualquier parte para no acusar a nadie en vano. LOS LOCKERS NO SON SEGUROS: hay una rendija entre el suelo y el locker de 2 cm y las puertas son de un material flexible. Si me hubiera dado cuenta antes, habría llevado el dinero conmigo por la calle. El dinero lo robaron durante el día. Cuando hice el check out, me atendió el trabajador que no me ayudó durante la primera noche. No me pidió perdón ni me miraba a los ojos siquiera. Por si ayuda a los del hostel, era un joven argentino.</t>
  </si>
  <si>
    <t>Location is good. Many nice restaurants around. Breakfast was good, nice kitchen staff. The room had a big size although the bathroom was small.</t>
  </si>
  <si>
    <t>There was no interaction between the staff and guests. Not much of a hostel vibe. Loud music during the weekend till late.</t>
  </si>
  <si>
    <t>In walking distance to everywhere. Staff very helpful!</t>
  </si>
  <si>
    <t>IRME</t>
  </si>
  <si>
    <t>La ubicacion es muy buena. Las camas son cómodas y se pueden cerrar con una cortina. El desayuno es excelente y el personal es muy servicial.</t>
  </si>
  <si>
    <t>MARCOS</t>
  </si>
  <si>
    <t>Desayuno y el gran servicio del personal.</t>
  </si>
  <si>
    <t>El ruido que hace el piso cuando lo atravesamos.</t>
  </si>
  <si>
    <t>Bonito edificio</t>
  </si>
  <si>
    <t>El baño estaba muy sucio.</t>
  </si>
  <si>
    <t>Pintoresco hotel, antiguo edificio decorado con gusto. El desayuno era bueno, con una política de lavar cada plato y vaso.</t>
  </si>
  <si>
    <t>Para lavar los platos, vaya a la cocina, lo que no hace que el lugar sea tan higiénico.</t>
  </si>
  <si>
    <t>MALENA</t>
  </si>
  <si>
    <t>La ubicación es excelente y las habitaciones muy cómodas.</t>
  </si>
  <si>
    <t>El desayuno podría mejorar</t>
  </si>
  <si>
    <t>WANESSA</t>
  </si>
  <si>
    <t>FREDDY</t>
  </si>
  <si>
    <t>FLORENTIN</t>
  </si>
  <si>
    <t>Las camas son muy cómodas, los dormitorios son grandes y las camas están ocultas por cortinas para mayor privacidad. El desayuno es bueno pero un pelo claro. Muy buen wifi con agradables y amplias zonas comunes, TV disponible con netflix. Cocina disponible. El albergue en sí es muy hermoso y muy luminoso, es muy agradable.</t>
  </si>
  <si>
    <t>La cocina no siempre está limpia y los baños rara vez están limpios, al menos el de nuestro dormitorio ... En el anuncio ofrece una cocina común, pero todos los armarios que contienen los platos estaban cerrados con candado. .</t>
  </si>
  <si>
    <t>JEANNE</t>
  </si>
  <si>
    <t>Buena ubicación cerca de todo! Personal amable y servicial Muy buena cama con cortina pequeña para privacidad + taquilla Buen desayuno</t>
  </si>
  <si>
    <t>Falta de equipamiento de cocina El baño no estaba súper limpio cuando estuve allí</t>
  </si>
  <si>
    <t>SANTOS</t>
  </si>
  <si>
    <t>Su arquitectura colonial, colores, cordialidad de servicio. La ubicación es genial, está todo para conocer de forma rápida y segura. Primero leí mucho que era una zona insegura y no lo es para nada!!</t>
  </si>
  <si>
    <t>La parte de tomas/enchufes en las camas, deberian colocar cargadores USB. Sobre los baños leo que se quejaron mucho por el tamaño y limpieza. Para mi estan muy bien porque no tienen baños sucios, sino que los usa gente sucia. Las señoras de limpieza educadas y atentas!! Deberia ofrecer un servicio de comida jaja</t>
  </si>
  <si>
    <t>YAMIL</t>
  </si>
  <si>
    <t>REPUBLICA DOMINICANA</t>
  </si>
  <si>
    <t>Excelente localidad</t>
  </si>
  <si>
    <t>DIEGO</t>
  </si>
  <si>
    <t>Lo mejor es la ubicación, y el desayuno era bueno aunque escaso y poco variado, no tenían jugo, ni yogurt, frutas, pero preparan unos platos muy ricos.</t>
  </si>
  <si>
    <t>No fueron claros con el cobro, pagué con tarjeta de débito y me cobraron 4.5% de más. Eso lo aclaran en ingles, en un mensaje poco claro que no había visto (en letras pequeñas) y además en ese mensaje dice que es abonando con tarjeta de crédito, yo pagué con débito y me lo cobraron igual. Te dicen que en todo Bogotá cobran demás por el pago con tarjeta, pero en ningún otro lugar nos agregaron costo alguno por abonar con cualquier tarjeta.</t>
  </si>
  <si>
    <t>Me alojé en una habitación privada y era muy cómoda, con un balcón.</t>
  </si>
  <si>
    <t>El baño no estaba limpio, había basura en la basura y el baño estaba sucio.</t>
  </si>
  <si>
    <t>Location for during the day is perfect. Breakfast is of good value. Casa is in a renovated colonial house so pretty and well decorated.</t>
  </si>
  <si>
    <t>We came here on the week end and this hostel was very noisy. Until 5am we would have noise from the street or from people in the hostel. Need earplugs or can t sleep. Bed wasn t the most comfortable.</t>
  </si>
  <si>
    <t>MANDY</t>
  </si>
  <si>
    <t>The location is perfect, in the centre so easy to get around. I stayed in a private bedroom with a friend. The room was clean. The staff very friendly and helpful!</t>
  </si>
  <si>
    <t>The bed was very tiny for just two friends and the bathroom as well.</t>
  </si>
  <si>
    <t>ROCIO</t>
  </si>
  <si>
    <t>KEPA</t>
  </si>
  <si>
    <t>IAN</t>
  </si>
  <si>
    <t>Buena ubicación. La habitación privada era cómoda y bastante poco ruidosa. El desayuno estaba bien para mi gusto.</t>
  </si>
  <si>
    <t>Cuando llegamos nos dijeron que si pagábamos con tarjeta teníamos un recargo, cosa que no lo decia la pagina. Quizas tiene varias escaleras para subir con las maletas y eso resulta un poco incomodo. Para los que busquen hostel la cocina no es muy amplia.</t>
  </si>
  <si>
    <t>MARIANELA</t>
  </si>
  <si>
    <t>La amabilidad de la gente, la luminosidad y limpieza de las areas comunes.</t>
  </si>
  <si>
    <t>El baño estaba tapado y no se realizo la limpieza de mi habitacion en mi estancia de dos dias (habitacion privada). Me hubiese gustado mayor variedad de alimentos para el desayuno. Estaria muy bueno poder almorzar/cenar en el hostel!</t>
  </si>
  <si>
    <t>Es la segunda vez que me hospedo, muy buen hostel, buenas instalaciones.</t>
  </si>
  <si>
    <t>NEILA</t>
  </si>
  <si>
    <t>The staff is lovely, the dorms are very well designed so that everyone has their own privacy. Special point for excellent breakfast! A superb quality-price rate, I recommend!</t>
  </si>
  <si>
    <t>Todo fue muy agradable, desde la atención y los servicios hasta el sitio. Definitivamente volveré.</t>
  </si>
  <si>
    <t>LISET</t>
  </si>
  <si>
    <t>Nice place in the district of La Candelaria. The hostel is set in a beautiful old building with lots of character, adding to the pleasant and relaxed atmosphere in the hostel. In addition, my flight was four hours late and with good communication with Pablo of the hostel my AirPort pick up finally waited for me for over 4 hours.</t>
  </si>
  <si>
    <t>GEMMA</t>
  </si>
  <si>
    <t>Hostal en una ubicacion ideal, en plena Candelaria, donde hay muchos lugares de comida, bares y buen ambiente. El servicio excelente, los trabajadores muy agradables, atentos y cercanos. Las instalaciones son muy buenas, espacioso, grande, y ofrecen un desayuno muy rico. La relacion calidad precio lo hace totalmente recomendable!</t>
  </si>
  <si>
    <t>HUBERTUS</t>
  </si>
  <si>
    <t>Pretty noisy room.</t>
  </si>
  <si>
    <t>La zona es muy buena cercana a las principales avenidas del centro, las instalaciones me parecieron muy lindas y cómodas, el personal fue muy amable y atento, incluso los voluntarios... Si tuviera que volver a Bogotá los vuelvo a elegir!</t>
  </si>
  <si>
    <t>RICARDO</t>
  </si>
  <si>
    <t>El personal fue super atento y el hostel estaba muy limpio</t>
  </si>
  <si>
    <t>os baños estaban en el segundo piso. A veces estabas abajo y tenias que subir para or al baño</t>
  </si>
  <si>
    <t>REMEI</t>
  </si>
  <si>
    <t>Nice breakfast, friendly and helpful staff, big beds and very comfortable. Clean and perfect location.</t>
  </si>
  <si>
    <t>If you are sensitive to noise at night, floor is noisy when walking but indeed should not be a no go for not choosing this place!</t>
  </si>
  <si>
    <t>Me gusto absolutamente todo, desde la entrada hasta la terraza en la parte superior, su diseño vintage es muy agradable, las habitaciones son en exceso cómodas y el personal muy amable</t>
  </si>
  <si>
    <t>JULIO</t>
  </si>
  <si>
    <t>Excelente comida y atención de los encargados</t>
  </si>
  <si>
    <t xml:space="preserve">JUSTINE </t>
  </si>
  <si>
    <t>NUNO</t>
  </si>
  <si>
    <t>Great location and helpful staff. The building is pretty.</t>
  </si>
  <si>
    <t>The private rooms are ok. The bathroom is very, very small. It's a little noisy early in the evening, although it's pretty quiet for the rest of the night.</t>
  </si>
  <si>
    <t>bed with curtain, excellent breakfast, friendly staff, possible to take a shower after check-out (I had a night plane), good hot shower.</t>
  </si>
  <si>
    <t>Loud music all night around the hostel (I arrived on a Friday). Very difficult to sleep with this infernal noise. Towel to rent, this is the first time I have to pay.</t>
  </si>
  <si>
    <t>AMY</t>
  </si>
  <si>
    <t>El diseno del Hostal.</t>
  </si>
  <si>
    <t>el desayuno era muy poca comida.</t>
  </si>
  <si>
    <t>The dorm beds were comfy, with own lockers, outlets, lights and curtains. The breakfast was ok.</t>
  </si>
  <si>
    <t>- the equipment of the kitchen was an absolute catastrophe and outrageous; what's more is that it was dirty and people left their stuff everywhere - bathrooms were borderline clean - the staff wasn't always nice - although marking a quite time everywhere in the hostel, one night they had a concert inside which they didn't tell anyone. It was louder than anything I heard in any hostel before and it was around midnight. Absolutely outrageous</t>
  </si>
  <si>
    <t>SEBASTIAN</t>
  </si>
  <si>
    <t>El personal muy amable en especial Maru y Johanna muy atentas y sociables, ayudaron mucho para conocer la ciudad. Disponen de guardaequipaje y pude disponer de los espacios comunes unas vez hice mi check out hasta la hora de mi vuelo.</t>
  </si>
  <si>
    <t>ELY</t>
  </si>
  <si>
    <t>We like this hostel alot. Would have stayed longer but they were fully booked.</t>
  </si>
  <si>
    <t>BRENT</t>
  </si>
  <si>
    <t>ROBERTO</t>
  </si>
  <si>
    <t>La limpieza del baño</t>
  </si>
  <si>
    <t>Las camas eran muy ruidosas por ser de madera o aglomerado rechinaban mucho</t>
  </si>
  <si>
    <t>Una chica que la parecer estaba haciendo voluntariado muy grosera y molesta con todo</t>
  </si>
  <si>
    <t>Great hostel: extremely comfortable beds with your own curtain, light and plug. Breakfast is delicious and the portion is quite big. The staff is very friendly and showers are nice and hot. It's a good place to meet other people, but because they use quiet hours it's also a place where you get a good sleep. Would definitely come back here for my next stay.</t>
  </si>
  <si>
    <t>Nothing was bad. There's some noise from the street and club nearby, but I knew that before booking as it's no surprise in this area of Bogota.</t>
  </si>
  <si>
    <t>CINTIA</t>
  </si>
  <si>
    <t>ARGENTIAN</t>
  </si>
  <si>
    <t>El lugar es hermoso. Muy limpio y cómodo. El desayuno es abundante. La gente que atiende el lugar es super amable. El barrio es muy lindo y pintoresco. Lo super recomiendo.</t>
  </si>
  <si>
    <t>Está ubicado en el barrio La Candelaria, es muy lindo de día pero de noche no hay actividad</t>
  </si>
  <si>
    <t>BECKY</t>
  </si>
  <si>
    <t>BRENDA</t>
  </si>
  <si>
    <t>La ubicación, el personal, la camita estaba muy cómoda :)</t>
  </si>
  <si>
    <t>El piso jeje, simbra mucho.</t>
  </si>
  <si>
    <t>AQUILES</t>
  </si>
  <si>
    <t>Buena ubicacion. Hermosa propiedad</t>
  </si>
  <si>
    <t>El personal no habla una palabra de inglés. Es muy ruidoso</t>
  </si>
  <si>
    <t>GONZALO</t>
  </si>
  <si>
    <t>Es un hostal antiguo, en el centro de La Candelaria, la ubicación es muy buena para recorrer el centro histórico de manera cómoda y fácil, por la noche queda algo desolado. Las canas y habitaciones están muy bien, mantenidas, buen diseño y cómodo.</t>
  </si>
  <si>
    <t>Great location, Nice staff, good breakfast and very beatifull building. We totally recomend this hostal.</t>
  </si>
  <si>
    <t>ANDRESSA</t>
  </si>
  <si>
    <t>TANITA</t>
  </si>
  <si>
    <t>Ubicación muy buena, personal agradable. Pero simplemente no se parece a las fotos. Y no era un buen hostal para conocer gente. El ambiente estaba un poco apagado.</t>
  </si>
  <si>
    <t>SYDNEY</t>
  </si>
  <si>
    <t>PAULO</t>
  </si>
  <si>
    <t>SHAIRA</t>
  </si>
  <si>
    <t>After a month in Colombia I needed some rest in a private room. I had a great stay. The staff is so friendly and they will help with every question you have. Bedsides that the location and breakfast is very well.</t>
  </si>
  <si>
    <t>Personal muy amable y buena ubicación para explorar Bogotá. Al final de nuestras vacaciones habíamos reservado este hostal nuevamente. Sin embargo, después de registrarnos descubrimos que debido a las medidas de coronavirus, podríamos tener que volar a casa antes. El personal reflexionó y resolvió esto perfectamente: reembolso total y organizó un taxi al aeropuerto.</t>
  </si>
  <si>
    <t>ALAIN</t>
  </si>
  <si>
    <t>Arquitectura del lugar, la terraza, la ubicación superior, mi habitación era grande</t>
  </si>
  <si>
    <t>Un poco de ambiente frío tal vez no vine en el momento adecuado</t>
  </si>
  <si>
    <t>Todo, desde la recepción hasta el desayuno, la comodidad, la limpieza ... Recomiendo este hostal donde volví por segunda vez.</t>
  </si>
  <si>
    <t>LARISSA</t>
  </si>
  <si>
    <t>Excelente Ubicación! Buen ambiente y linda casa.</t>
  </si>
  <si>
    <t>Mucho ruido en la noche! Música muy fuerte.</t>
  </si>
  <si>
    <t>VIRGINIA</t>
  </si>
  <si>
    <t>LINA</t>
  </si>
  <si>
    <t>Good breakfast!</t>
  </si>
  <si>
    <t>Good breakfast!!!</t>
  </si>
  <si>
    <t>El personal excelente!!¡ muy atentos!!! El hostel por dentro es muy lindo en cuanto a diseño! Muy acorde al barrio!!!!</t>
  </si>
  <si>
    <t>RODRIGO</t>
  </si>
  <si>
    <t>La ubicacion es buena. Cerca de las principales atracciones. Como es una región central, siempre hay muchas personas en la calle y, dependiendo del tiempo, puede ser peligroso. Es solo cuestión de estar siempre atento. Vi mitos policiales e incluso ejército en la calle y no me sentí inseguro. El desayuno es muy bueno, sin embargo, preparan su plato. De hecho, termino prefiriendo cuando puedo elegir entre las opciones lo que voy a comer. Me quedé en una habitación donde las camas tienen cortinas. Esto es ideal para garantizar la privacidad dentro de una habitación compartida. Realmente me gustó todo el personal que me ayudó con los consejos de la gira, llamando un taxi para mí, me guió sobre la situación de la ciudad en medio de la crisis de Coronavirus y lo mejor, me reembolsaron la noche en que no me quedé allí por tener que volver corriendo hogar por miedo a cerrar la frontera.</t>
  </si>
  <si>
    <t>El ruido en la calle. Debido a que se encuentra en la región central, desde las habitaciones se puede escuchar el ruido de los automóviles y las personas durante la noche. Cualquiera que tenga problemas para dormir puede ser un problema. Sin embargo, el albergue ofrece la venta de tapones para los oídos para suavizar. Otro pequeño problema fue la ducha que tenía una temperatura bipolar. Le lleva un tiempo ajustar la temperatura con los dos grifos, pero siempre en el medio del baño la temperatura cambia por sí sola, incluso sin tocar los grifos.</t>
  </si>
  <si>
    <t xml:space="preserve">MARINA </t>
  </si>
  <si>
    <t>La habitación privada para parejas tenía un buen espacio, baño con un ligero olor al entrar en la habitación, pero luego mejoró. Siempre había alguien en la recepción cuando llegamos para abrir la puerta desde afuera por la noche. Fue un buen costo x beneficio en relación con la ubicación porque estábamos caminando por el centro, nos sentimos seguros a pesar de no haber caminado mucho por la noche.</t>
  </si>
  <si>
    <t>Las áreas comunes del albergue necesitan una renovación, se ven como tierra, incluyendo la cocina y los platos de desayuno. Las ventanas dejaron un rayo de luz que molesta a los que les gusta una habitación completamente oscura.</t>
  </si>
  <si>
    <t>The hostel is located in the Candelaria, everything you might need is around. The building is beautiful with very high ceiling, everything looks great ! The staff is real cool and always there to help you out, the rooms are amazing, very clean and comfy, the beds have curtains too which is a big plus ! Each dorms has It's own private bathroom and there is another room with toilets and showers. Breakfast is tasty !</t>
  </si>
  <si>
    <t>Thank you guys for the great stay and keep it up ! Best hostel I have stayed at so far !! Straight up 10/10 ! I loved everything about R10 !</t>
  </si>
  <si>
    <t>JANIK</t>
  </si>
  <si>
    <t>I liked the spacious patio and the terrace. There was always enough room for everybody and the breakfast was really amazing.</t>
  </si>
  <si>
    <t>The kitchen is a bit small.</t>
  </si>
  <si>
    <t>Super amable bienvenida, buen desayuno. El personal fue súper genial. Guardaban nuestro equipaje gratis cuando estábamos en el Amazonas y teníamos una noche reservada para el regreso, pero fuimos directamente al aeropuerto para ser repatriados. ¡Fueron súper serviciales, pudimos recoger nuestro equipaje y correr al aeropuerto y nos las arreglamos para conseguir un avión! :-D</t>
  </si>
  <si>
    <t>Nada fue muy bueno para nosotros.</t>
  </si>
  <si>
    <t xml:space="preserve">JOHAN </t>
  </si>
  <si>
    <t>La ubicación central del albergue. La generosidad de la casa o el brillo. El desayuno estuvo bien.</t>
  </si>
  <si>
    <t>La habitación que me asignaron tenía un fuerte olor a agente de limpieza. Mi solicitud solo se concedió después de varias solicitudes de otra habitación. Precios de bebidas caros. Los platos del desayuno tuvieron que enjuagarse. Por lo tanto, todos los huéspedes usaron el fregadero o la cocina, lo que me pareció absurdo en la inminente crisis de la corona.</t>
  </si>
  <si>
    <t>Buen servicio y espacio. El desayuno es muy sabroso, pero no es abundante.</t>
  </si>
  <si>
    <t>Me quedé solo una noche. Tuve que pedir papel higiénico, no había jabón y el agua caliente no funcionaba.</t>
  </si>
  <si>
    <t>FERNANDO</t>
  </si>
  <si>
    <t>De cuarta. Arreglamos una habitación en particular, y al llegar, de noche, nos dieron la que quisieron: horrible, chiquita, el baño una caja de madera (mide 60 x 90 cm, donde se aprietan la bacha, el inodoro y la ducha, la puerta de 30cm x 1.80, yo soy flaco y pasaba solo de costado). Te ponen un papelito en la muñeca para desayunar y si durante la noche o mientras te duchas se corta no podés desayunar. Si puedes desayunar, te obligan a lavar tus propios trastos. Hace mucho frio en la habitación. Es un hostal de baja categoría con fotos mentirosas. La habitación con "baño privado" está al lado del baño publico, donde escucharas las duchas y los inodoros de 50 personas, un desfile día y noche sin parar un segundo, por pisos de madera hueca super ruidosa. También se oye todo lo que pasa en todas las otras habitaciones del hotel.</t>
  </si>
  <si>
    <t>ALEJANDRA</t>
  </si>
  <si>
    <t>Calidez del personal con desayuno gourmet cerca de los principales atractivos de la ciudad.</t>
  </si>
  <si>
    <t>2-Abr</t>
  </si>
  <si>
    <t>Great location!</t>
  </si>
  <si>
    <t>I raised the beds very high for those who are short like me..</t>
  </si>
  <si>
    <t>6-abr</t>
  </si>
  <si>
    <t>ISANA</t>
  </si>
  <si>
    <t>Súper lo recomiendo! Superó mis expectativas. Sin duda uno de los mejores hostel de Bogotá. Cerca del transporte público, mercado, cambio, atracciones turísticas. Habitación confortable, baño interior. El personal de limpieza es muy organizado, atento a cada habitación todos los días. Desayuno variado y muy sabroso. El personal me hizo sentir como en casa.</t>
  </si>
  <si>
    <t>10-abr</t>
  </si>
  <si>
    <t> 3397762061</t>
  </si>
  <si>
    <t>DOLORES</t>
  </si>
  <si>
    <t>18-abr</t>
  </si>
  <si>
    <t>GUSTAVO</t>
  </si>
  <si>
    <t>Fue satisfactorio, pero esperábamos un poco más del hosting. -La ubicación era buena, justo en el centro histórico; - El tamaño de la habitación y la cama eran buenos; - El desayuno era muy sabroso, incluso si tenía una cantidad predeterminada;</t>
  </si>
  <si>
    <t>- El baño era muy pequeño y estaba sucio. Debido al tamaño era difícil levantarse y sentarse en el inodoro; - Los asistentes, más que serviciales, muchos de ellos estaban muy perdidos y no sabían cómo pasar mucha información.</t>
  </si>
  <si>
    <t>El respeto y trato de los funcionarios</t>
  </si>
  <si>
    <t>Que no tenía tv la habitación</t>
  </si>
  <si>
    <t>IEBP</t>
  </si>
  <si>
    <t>Me alojé aquí por una semana en enero de 2020 El desayuno era excelente y diferente todos los días. Esta vez no se sirvió desayuno. Coranovirus, poco personal. No se aplicó el check in, pude mantener mi habitación hasta el final del APM para esperar la hora de mi vuelo de repatriación organizado por la Embajada de Francia. Pedido de taxi desde el hotel, perfecto. Normalmente es un hotel excelente, todo está bien.</t>
  </si>
  <si>
    <t>21-ago</t>
  </si>
  <si>
    <t>GIOVANNA</t>
  </si>
  <si>
    <t>Muy buena ubicación, habitación confortable y personal maravilloso!</t>
  </si>
  <si>
    <t>DEBP</t>
  </si>
  <si>
    <t>ANA</t>
  </si>
  <si>
    <t>Las intalaciones, todo era muy bonito y estaba comodo</t>
  </si>
  <si>
    <t>Que no habia jabon en lo cuartos</t>
  </si>
  <si>
    <t>SERGIO</t>
  </si>
  <si>
    <t xml:space="preserve">HELEN </t>
  </si>
  <si>
    <t>FRANCISCUS</t>
  </si>
  <si>
    <t>El hotel por fuera y dentro es auténtico y con historia.</t>
  </si>
  <si>
    <t>KAREN</t>
  </si>
  <si>
    <t>Great hostal in perfect location. Good dorms, roof terrace, good kitchen with kettle, great shower, fab.</t>
  </si>
  <si>
    <t>I love the location. I can’t honestly think of a better proximity to all things cultural and cool here in Bogota. I leave Hostal 10 tomorrow but will be back in a couple of weeks. Unlike this place that much!</t>
  </si>
  <si>
    <t>The bathrooms are quite cramped but you get used to it and you’re like paying $11 American dollars per night so...</t>
  </si>
  <si>
    <t>PAOLA</t>
  </si>
  <si>
    <t>JOSE MIGUEL</t>
  </si>
  <si>
    <t>La ubicación es perfecta para asistir de manera sencilla a todos los puntos culturales de la ciudad </t>
  </si>
  <si>
    <t>PAULA</t>
  </si>
  <si>
    <t>Felicidad</t>
  </si>
  <si>
    <t>FINDLAY</t>
  </si>
  <si>
    <t>English speaking and 24 hour front desk for opening at late hours (3:40am)</t>
  </si>
  <si>
    <t>No way to open front door except having it opened for you by staff</t>
  </si>
  <si>
    <t>LAURENT</t>
  </si>
  <si>
    <t>IEBC</t>
  </si>
  <si>
    <t>JOHANA</t>
  </si>
  <si>
    <t>Fue bastante cómodo, estuve por 5 días y mi estadía fue tranquila, gracias a que estuve en una habitación compartida pero estaba sola entonces tuve más privacidad! En recepción fueron amables conmigo siempre. No molestaban para nada los otros huéspedes, hay muchos restaurantes alrededor con muy buenos precios para comer si no tienes mucho dinero, queda cerca a supermercados como el éxito, olímpica y OXXO. En el día te puedes dar una vuelta por la séptima que hay cosas divertidas para ver y económicas para comprar. Volvería con seguridad! :)</t>
  </si>
  <si>
    <t>1-dic</t>
  </si>
  <si>
    <t xml:space="preserve">ANA MARIA </t>
  </si>
  <si>
    <t>2-dic</t>
  </si>
  <si>
    <t>Fueron muy amables conmigo y con mi gata. Aceptan mascotas y se preocupan por su bienestar. Esta en el centro histórico de Bogotá y con vista a Monserrate.</t>
  </si>
  <si>
    <t>7-dic</t>
  </si>
  <si>
    <t>DIANE</t>
  </si>
  <si>
    <t>Very nice hostel! Excellent location in the historic center, very clean room and bathroom. Super comfortable bed, hot water for the shower, Super friendly, welcoming and helpful staff! Report unbeatable value for money! I recommend +++</t>
  </si>
  <si>
    <t>Everything was perfect:)</t>
  </si>
  <si>
    <t>El alojamiento está ubicado en un punto muy cercano a la plaza principal, cerca de museos y restaurantes, buena relación calidad-precio</t>
  </si>
  <si>
    <t>Se deben subir algunas gradas, con equipaje es un poco complicado, para abrir la puerta en horarios no comunes se debe hablar a los encargados de recepción</t>
  </si>
  <si>
    <t>BANDEEP</t>
  </si>
  <si>
    <t>Great staff and owner. Very welcoming staff and facilities are great.</t>
  </si>
  <si>
    <t>10-dic</t>
  </si>
  <si>
    <t>JASSON</t>
  </si>
  <si>
    <t>La ubicación en el corazón de la candelaria</t>
  </si>
  <si>
    <t>Todo muy bien</t>
  </si>
  <si>
    <t>11-dic</t>
  </si>
  <si>
    <t>13-dic</t>
  </si>
  <si>
    <t>LUIS</t>
  </si>
  <si>
    <t>4-217</t>
  </si>
  <si>
    <t>16-dic</t>
  </si>
  <si>
    <t>BROCK</t>
  </si>
  <si>
    <t>19-dic</t>
  </si>
  <si>
    <t>Hotel very well located, very friendly staff, comfortable bedding, spacious room, beautiful hotel.</t>
  </si>
  <si>
    <t>The music until 2am on Saturday night</t>
  </si>
  <si>
    <t>7,5</t>
  </si>
  <si>
    <t>21-dic</t>
  </si>
  <si>
    <t>CELINA</t>
  </si>
  <si>
    <t>Es un lugar increíble! Todo es perfecto; su ubicación, las instalaciones y sobre todo el staff y el resto de huéspedes. Es el lugar perfecto para hacer nuevas amistades</t>
  </si>
  <si>
    <t>22-dic</t>
  </si>
  <si>
    <t>Buenas instalaciones, buena atención.</t>
  </si>
  <si>
    <t>24-dic</t>
  </si>
  <si>
    <t>ALESSIA</t>
  </si>
  <si>
    <t>26-dic</t>
  </si>
  <si>
    <t>JUAN ANDRES</t>
  </si>
  <si>
    <t>La amabilidad del personal, y la instalaciones. Pablo muy buen administrador.</t>
  </si>
  <si>
    <t>En mi estancia había una filmación una noche y me despertaron muchas veces personas, claro que no personal del Hotel.</t>
  </si>
  <si>
    <t>29-dic</t>
  </si>
  <si>
    <t>NILS</t>
  </si>
  <si>
    <t>Really good location in the colonial center of Bogota. The house is really beautiful. The staff was so helpful! Muchas gracias!</t>
  </si>
  <si>
    <t>30-dic</t>
  </si>
  <si>
    <t>ERNESTO</t>
  </si>
  <si>
    <t>La habitación</t>
  </si>
  <si>
    <t>2-en</t>
  </si>
  <si>
    <t>TRINTJE</t>
  </si>
  <si>
    <t>3-en</t>
  </si>
  <si>
    <t>OMAR</t>
  </si>
  <si>
    <t>DEBC</t>
  </si>
  <si>
    <t>Good place, good location. I can’t complaint.</t>
  </si>
  <si>
    <t>LUISA FERNANDA</t>
  </si>
  <si>
    <t>8-en</t>
  </si>
  <si>
    <t>GABRIELA</t>
  </si>
  <si>
    <t>The location of the accommodation is excellent! Close to several important sights and streets. The room is great, with a very nice bed, warm water and a balcony great for looking at the street! </t>
  </si>
  <si>
    <t>El día que me aloje hizo mucho ruido</t>
  </si>
  <si>
    <t> 2865121608</t>
  </si>
  <si>
    <t>BIANCA</t>
  </si>
  <si>
    <t> 3836775063</t>
  </si>
  <si>
    <t>TBC</t>
  </si>
  <si>
    <t>El personal es muy amable y hospitalario</t>
  </si>
  <si>
    <t>ASHLEY</t>
  </si>
  <si>
    <t>ALEPH</t>
  </si>
  <si>
    <t>WILLIAM</t>
  </si>
  <si>
    <t> 3255364260</t>
  </si>
  <si>
    <t>RYOTA</t>
  </si>
  <si>
    <t>This hostel is the best hostel in Bogota. All staff are very kind and good persons Traveler are also super nice When I come back bogota, I will definitely stay Thanks a lot See you one day</t>
  </si>
  <si>
    <t>4-208</t>
  </si>
  <si>
    <t>Una muy agradable atmósfera, habitación muy cómoda y buena compañía!</t>
  </si>
  <si>
    <t>ADRIANA</t>
  </si>
  <si>
    <t>JEFFERON</t>
  </si>
  <si>
    <t>303t</t>
  </si>
  <si>
    <t>Hostal R10 es el mejor hostal de Bogotá!!! No tengas dudas, si vienes a Bogotá, quedete en el R10!!! Este hostal tiene una arquitectura increíble. Aquí fue la Embajada de México en el pasado. Los empleados, desde los chicos de la recepción hasta la señora responsable por la limpieza son todos muy chéveres, simpáticos, educados y amigables!!! Las camas son super confortables. Hay cortinas!!! La ducha es muy buena!!! Este hostal es muy limpio. Precio excelente y no puedo dejar de hablar del desayuno que es muy rico de verdad!!! Está cerca de todo, de la Plaza Bolívar, supermercados, restaurantes etc. Tiene una terreza, muchos baños, un comedor amplio y un salón con teke, libros, juegos etc. Es un excelente lugar para hacer amigos de todo el mundo!!! Espero regresar pronto!!! Gracias R10 por todo!!!</t>
  </si>
  <si>
    <t>Me gustó todo!!! No hay nada que decir de negativo o reclamar!!! Solamente tengo elogios y salgo con muchas buenas recordaciones!!!</t>
  </si>
  <si>
    <t>el espacio y la amabilidad del personal</t>
  </si>
  <si>
    <t>cuarto sin televisor</t>
  </si>
  <si>
    <t>The hostel is splendid! Rooms are spacious and clean. And the staff is very nice!</t>
  </si>
  <si>
    <t>It was delicious</t>
  </si>
  <si>
    <t>CRISTIAN</t>
  </si>
  <si>
    <t>STEPHY</t>
  </si>
  <si>
    <t>Excelente hostal, los chicos de recepción muy amables, ayudaban en todo lo que necesitábamos, habitaciones cómodas y muy cerca de todo</t>
  </si>
  <si>
    <t>MILA</t>
  </si>
  <si>
    <t>A colonial style hostel with high ceilings and windows. Although it is noisy in some areas of the house due to the architecture, we spent a wonderful time with other travelers and the staff. We really liked the food together and the movie nights. They helped us with any problems with the laundry!</t>
  </si>
  <si>
    <t>YESID</t>
  </si>
  <si>
    <t>Cumple con los pactado y esperado. La recepción es muy formal y para su precio, superó mis espectativas.</t>
  </si>
  <si>
    <t>GIUSEPPE</t>
  </si>
  <si>
    <t>Me encanta este hostal, buena vibra, volveré</t>
  </si>
  <si>
    <t>JORGE</t>
  </si>
  <si>
    <t>ARIEL</t>
  </si>
  <si>
    <t>La atención y la hospitalidad, todo está siempre limpio !!</t>
  </si>
  <si>
    <t>THOMAS</t>
  </si>
  <si>
    <t>The mood, staff and breakfast! Excellent location</t>
  </si>
  <si>
    <t>Too noise at night coming from lobby lounge (but is a good ambient to hang out there 😄). But really quiet from outside city noises...</t>
  </si>
  <si>
    <t xml:space="preserve">JOSE  </t>
  </si>
  <si>
    <t>Location Super, Staff friendly and cooperative.</t>
  </si>
  <si>
    <t xml:space="preserve">EDY </t>
  </si>
  <si>
    <t>Sin duda es de los mejores hostel de Sudamérica!!</t>
  </si>
  <si>
    <t>FABIO</t>
  </si>
  <si>
    <t>Very good location The English speaking people were very attentive</t>
  </si>
  <si>
    <t>The room was stuffy and right next to the lounge. The bathroom is very small. At least one person at the front desk could not speak English and then did not talk to us in Spanish. That was a pity</t>
  </si>
  <si>
    <t>R10 is located in the heart of historic Candelaria which is going to be where you will want to spend your days in Bogota. The staff at R10 are really competent, friendly and knowledgeable folks. They live in Bogota and know where everything is. Also, I literally made several great friends that both work and are staying at R10, that I keep regular contact with. I more than stayed at R10 I feel like I actually lived there and this is mainly because the place is comfortable, friendly, casual and and your home away from home. I can't recommend this place highly enough!</t>
  </si>
  <si>
    <t>There was a brief issue with, a leak, in the shower in my room but that was quickly taken care of. I will add that perspective and context is more than a little important to factor into a hostel you are spending next to no money on. R10 earned great respect from me because of the people that work there care about their jobs and their customers along with me feeling truly safe and respected as well. If folks want to make a stink that the traffic noise might be too loud then they should buy some earl plugs and not "sweat" the superfluous details. I mean you're paying $11 or less per night, per Christ sake. Go to the Hilton or some other lame, bourgeois gringo trap. Much love and much props to R10! You might be making a mistake, if you do NOT book your stay there!</t>
  </si>
  <si>
    <t>NATHAN</t>
  </si>
  <si>
    <t>SANTIAGO</t>
  </si>
  <si>
    <t>JAIME</t>
  </si>
  <si>
    <t>ERICA</t>
  </si>
  <si>
    <t>La ubicación del R10 es excelente. Recomendado tanto si viajas solo como si estás acompañado, muy buena atención y el desayuno ¡súper rico!</t>
  </si>
  <si>
    <t>CICEKI</t>
  </si>
  <si>
    <t>TURQUIA</t>
  </si>
  <si>
    <t>Architecture</t>
  </si>
  <si>
    <t>A bit noisy (traffic)</t>
  </si>
  <si>
    <t>DARWIN</t>
  </si>
  <si>
    <t xml:space="preserve">CAMILA </t>
  </si>
  <si>
    <t>La ubicación excelente y el personal bien atendido</t>
  </si>
  <si>
    <t>La habitación se encuentra al lado de la cocina, teniendo ruido en la noche en las horas de comida de la gente que se encuentra cenando</t>
  </si>
  <si>
    <t>Agradezco la amabilidad de la mayoría del personal de servicio, por su buena disponibilidad para atendernos</t>
  </si>
  <si>
    <t>Realmente quede muy conforme con la atención</t>
  </si>
  <si>
    <t>CATHELINE</t>
  </si>
  <si>
    <t>The privacy with the curtains for each bed in the dormitory, with light and individual socket and locker (but have its own padlock) The terrace, the common kitchen😊The location</t>
  </si>
  <si>
    <t>The insulation (sound and thermal) with the outside is almost non-existentgCleanliness of the bathroom</t>
  </si>
  <si>
    <t xml:space="preserve">VIVIANA </t>
  </si>
  <si>
    <t>IBRAHIM</t>
  </si>
  <si>
    <t>1-Abr</t>
  </si>
  <si>
    <t xml:space="preserve">ANDRES </t>
  </si>
  <si>
    <t>5-abr</t>
  </si>
  <si>
    <t>JUAN PABLO</t>
  </si>
  <si>
    <t>La hospitalidad de su personal La ubicación estratégica cercana a muchos sitios de interés</t>
  </si>
  <si>
    <t>La habitación no era la misma de la foto El baño deja mucho que desear </t>
  </si>
  <si>
    <t>AXEL</t>
  </si>
  <si>
    <t>El lugar es una casa antigua la cual se adecuo para hacerlo Hotel, la verdad muy pintoresco, lo malo es que al tener pisos de madera, todo suena mucho. La ubicación está perfecta ya que se pueden hacer muchas cosas caminando desde ahí.</t>
  </si>
  <si>
    <t>Solamente el ruido, pero la verdad es que no es para tanto ya que la mayoría de los huespedes dejan las areas comues a una hora razonable para que se pueda dormir.</t>
  </si>
  <si>
    <t>MARIA ALEJANDRA</t>
  </si>
  <si>
    <t>ubicación, el personal es amable</t>
  </si>
  <si>
    <t>el baño tenia olor a orín y son muy pequeños y como viejos.</t>
  </si>
  <si>
    <t>8-abr</t>
  </si>
  <si>
    <t>LOIC</t>
  </si>
  <si>
    <t>8_abr</t>
  </si>
  <si>
    <t>Fatima</t>
  </si>
  <si>
    <t>Argentina</t>
  </si>
  <si>
    <t>Ubicación excelente, todo limpio y el desayuno muy rico.// Un poco ruidosa la habitación que nos tocó pero 23:30 ya no se escuchaba más nada.</t>
  </si>
  <si>
    <t>Sabrina</t>
  </si>
  <si>
    <t>Francia</t>
  </si>
  <si>
    <t>Grupo</t>
  </si>
  <si>
    <t>Céntrico. Amabilidad. El personal es de lo mejor! Excelentes consejos - Gran desayuno casero.</t>
  </si>
  <si>
    <t>Francisco</t>
  </si>
  <si>
    <t>Ecuador</t>
  </si>
  <si>
    <t>Los fantasmas y las toallas sucias</t>
  </si>
  <si>
    <t>Daniel</t>
  </si>
  <si>
    <t>Austria</t>
  </si>
  <si>
    <t>DEBP/IEBP</t>
  </si>
  <si>
    <t>4311-4217</t>
  </si>
  <si>
    <t>Hay un bonito techado y en realidad mucho espacio para pasar el rato. Además la ubicación es bastante agradable.// · Los baños podrían ser un poco más grandes, también el único cuarto en el que me estaba quedando era un poco pequeño. Todo ya es un poco viejo y parece usado, pero aún así está limpio.</t>
  </si>
  <si>
    <t>Marc</t>
  </si>
  <si>
    <t>España</t>
  </si>
  <si>
    <t>La atención de recepción muy buena y merece la pena añadir el desayuno!</t>
  </si>
  <si>
    <t>Carlos</t>
  </si>
  <si>
    <t>Republica dominicana</t>
  </si>
  <si>
    <t>Me gustó la comodidad de las camas y el bajo precio para la buena ubicación que tiene</t>
  </si>
  <si>
    <t> 2143881378</t>
  </si>
  <si>
    <t>Cristoph</t>
  </si>
  <si>
    <t>Alemania</t>
  </si>
  <si>
    <t>Etay</t>
  </si>
  <si>
    <t>Israel</t>
  </si>
  <si>
    <t>Pareja joven</t>
  </si>
  <si>
    <t>Kelly</t>
  </si>
  <si>
    <t>Colombia</t>
  </si>
  <si>
    <t>viaja sola</t>
  </si>
  <si>
    <t>Excelente atención. El personal muy amable y atentos</t>
  </si>
  <si>
    <t>Katarzyna</t>
  </si>
  <si>
    <t>Polonia</t>
  </si>
  <si>
    <t>Muthalagappan </t>
  </si>
  <si>
    <t> Nice central location and cheap. Live music inthe evenings and common areas//Gave me a 6-bed room despite booking a costlier 4-bed dorm room. When asked, the receptionist told the room is already full.</t>
  </si>
  <si>
    <t>Andres</t>
  </si>
  <si>
    <t>Pareja</t>
  </si>
  <si>
    <t>El sitio tiene un ambiente muy acogedor, luego de la primera noche sentimos que podríamos quedarnos un mes entero sin problema.//Las puertas de las habitaciones son delgadas y tienen espacios que hacen que el ruido se filtre a la habitación. Los otros huéspedes fueron decentes y tranquilos, pero una simple conversación desde afuera en la zona social alcanza a ser disruptiva en la habitación.</t>
  </si>
  <si>
    <t>Solene</t>
  </si>
  <si>
    <t>Viaja Sola</t>
  </si>
  <si>
    <t>Alel</t>
  </si>
  <si>
    <t>Viaja sola</t>
  </si>
  <si>
    <t>Ivan</t>
  </si>
  <si>
    <t>Venezuela</t>
  </si>
  <si>
    <t>Un lugar maravilloso, con buena atención, y en la mejor localización de La Candelaria 💕💕💕</t>
  </si>
  <si>
    <t>Sami Ortiz</t>
  </si>
  <si>
    <t>Viaja Solo</t>
  </si>
  <si>
    <t>Journey</t>
  </si>
  <si>
    <t>UK</t>
  </si>
  <si>
    <t>203y</t>
  </si>
  <si>
    <t>Central location, privacy curtains in the beds, clean and secure luggage storage. Breakfast available and the kitchen was always clean. / One night I was woken at 1:30am as another person was put in my room. The light was turned on and there was lots of talking. This could have been done quietly.</t>
  </si>
  <si>
    <t>Marcela</t>
  </si>
  <si>
    <t>pareja</t>
  </si>
  <si>
    <t>La arquitectura del lugar, muy cercano a sitios de interés del centro./No te dan suficientes toallas, es un poco frío el lugar.</t>
  </si>
  <si>
    <t>Camilo</t>
  </si>
  <si>
    <t>cm8</t>
  </si>
  <si>
    <t>ubicación excelente</t>
  </si>
  <si>
    <t>Tamar</t>
  </si>
  <si>
    <t>familia</t>
  </si>
  <si>
    <t>dbp</t>
  </si>
  <si>
    <t>Alexander</t>
  </si>
  <si>
    <t>Muy buenas instalaciones, cómodas y agradables</t>
  </si>
  <si>
    <t>luisa</t>
  </si>
  <si>
    <t>El personal fue muy atento y las instalaciones son hermosas y muy limpias</t>
  </si>
  <si>
    <t>Laura</t>
  </si>
  <si>
    <t>grupo amigos</t>
  </si>
  <si>
    <t>Excelente personal, ubicación y lugar!</t>
  </si>
  <si>
    <t>Skylar</t>
  </si>
  <si>
    <t>Usa</t>
  </si>
  <si>
    <t>viaja solo</t>
  </si>
  <si>
    <t>VINCENT</t>
  </si>
  <si>
    <t>VIAJA SOLO</t>
  </si>
  <si>
    <t>Cindy</t>
  </si>
  <si>
    <t>Good location, spacious room
Badly soundproofed</t>
  </si>
  <si>
    <t>Tereza</t>
  </si>
  <si>
    <t>republica checa</t>
  </si>
  <si>
    <t>MEXICO</t>
  </si>
  <si>
    <t>It was an incredible time. I went to bogotá from Mexico and I was 13 days there. Ernesto is an incredible host and person 👍</t>
  </si>
  <si>
    <t>malgorzata</t>
  </si>
  <si>
    <t>polonia</t>
  </si>
  <si>
    <t>301j</t>
  </si>
  <si>
    <t>johan</t>
  </si>
  <si>
    <t>portugal</t>
  </si>
  <si>
    <t>301p</t>
  </si>
  <si>
    <t>Bruno</t>
  </si>
  <si>
    <t>suiza</t>
  </si>
  <si>
    <t>The stuff is so so friendly! He helped me to get some food when I arrived late and everything. Because of the stuff its a 10+! But about the room - you get what you pay for. Thank you again, great stuff. The owner can be happy to have this guy!</t>
  </si>
  <si>
    <t>nicloas</t>
  </si>
  <si>
    <t>colombia</t>
  </si>
  <si>
    <t>Las habitaciones individuales son como en las fotos, pero muchísimo más oscuras y viejas. Todo estaba sucio, el baño y la cama, y dan la impresión de que no cambian las cobijas cuando la gente se va. La parte de restaurante es bonita y agradable, pero las habitaciones definitivamente son terribles.</t>
  </si>
  <si>
    <t>michele</t>
  </si>
  <si>
    <t>Brasil</t>
  </si>
  <si>
    <t>O café da manhã é simples, mas feito com capricho e saboroso. A localização também é muito boa.//O serviço de limpeza deixou a desejar. Era comum encontrar o banheiro sujo e sem papel higiênico.</t>
  </si>
  <si>
    <t>anonymous</t>
  </si>
  <si>
    <t>En cuanto a la habitación no tengo queja alguna, estaba limpia, habían bastantes cajones para guardar cosas, la luz era adecuada, incluyendo la práctica lámpara que estaba junto a la cama, había una silla muy bonita y la cama era realmente cómoda, muy acogedora. El personal del hotel fue muy amable y acomedido en todo momento, siempre con muy buena disposición para resolver cualquier inquietud o para abrir la puerta sin importar a que hora fuera. En general el lugar es muy bonito e ilumiado y está ubicado cerca del centro y del Chorro de Quevedo, en una zona bonita y frecuentada por extrangeros.//La higiene de los baños compartidos era muy regular, varias veces hasta en el mismo día, me encontraba los baños sucios y era realmente desagradable, además en ocasiones no había papel higiénico. La cocina la usé una única vez, de verdad era un verdadero desastre, fue díficil encontrar trastos limpios o donde ir poniéndo los platos, ya que todo estaba acaparado de sobras. Cabe aclarar que considero que las cosas por mejorar no son por completo responsabilidad de los trabajadores del hostal, ya que son los huespedes llevados por sus costumbres de higiene, los que dejaban los baños y la cocina sucia. sí se van a hospedar aquí, les recomiendo no elegir la opción de baños compartidos sí les preocupa la higiene, llevar su propio papel higiénico, jabón, tohalla de manos y presupuesto para comer fuera. ¡Ah! Y tengan cuidado con dejar algo en lo baños, por accidente dejé unos aretes y una cadena y algún huesped mal intencionado se apropió de las cosas en vez de llevarlas a la recepción a objetos perdidos. (Sobre la comida vendida por el hostal no puedo dar mi opinión ya que no tuve la oportunidad de probarla)</t>
  </si>
  <si>
    <t>la ubicación y buen servicio</t>
  </si>
  <si>
    <t>olga</t>
  </si>
  <si>
    <t>Ruby</t>
  </si>
  <si>
    <t>excelente</t>
  </si>
  <si>
    <t>Karima</t>
  </si>
  <si>
    <t>Aruba</t>
  </si>
  <si>
    <t>viaja en familia</t>
  </si>
  <si>
    <t>cm6</t>
  </si>
  <si>
    <t>everything</t>
  </si>
  <si>
    <t>santiago</t>
  </si>
  <si>
    <t>CONTRERA</t>
  </si>
  <si>
    <t>JHON TIERRADENTRO</t>
  </si>
  <si>
    <t>LOPEZ MAXIMILIANO</t>
  </si>
  <si>
    <t>La gente, el personal y la cercania//todo espectacular</t>
  </si>
  <si>
    <t>Grzegorz</t>
  </si>
  <si>
    <t>irland</t>
  </si>
  <si>
    <t>Ubicación, el servicio en la recepción fue agradable // Después de un viaje de 20 horas no pude ducharme porque no había agua a la mañana siguiente tampoco tuve que ir a otro albergue para lavarme, pagué el desayuno pero No lo conseguí porque la cocina estaba cerrada, generalmente no se limpiaba exactamente, me cambié a una habitación privada y la comodidad no mejoró ya que obtuve una habitación sin ventanas.</t>
  </si>
  <si>
    <t>hema</t>
  </si>
  <si>
    <t>Buena habitación privada. Se ofrecen diferentes recorridos por la ciudad. Pequeño bar con refrescos y un pequeño cartel con la indicación de una velada planificada, que te invita a tomar 1-2 cervezas o cócteles y conocer gente en el albergue antes de salir juntos. La zona donde se encuentra el albergue es La Candaleria, una pequeña pero bonita zona, al lado del Museo del Oro (¡para hacer!) En Piazza Simón Bolívar, y el mercado de Las Pulgas los domingos. Si buscamos, encontramos algunos buenos restaurantes y cafés // En la cocina, pocas personas estaban lavando sus platos, se estaba desbordando del fregadero (no es culpa del albergue porque no pueden monitorear las 24 horas del día, pero tal vez un gran cartel en el frente del fregadero ayudaría?)</t>
  </si>
  <si>
    <t>ADRIEN</t>
  </si>
  <si>
    <t>PAREJA</t>
  </si>
  <si>
    <t>La ubicación era perfecta. La casa colonial es soberbia. Muy buen desayuno // ¡Está súper frío! Vístete bien para dormir</t>
  </si>
  <si>
    <t>MACIEJ</t>
  </si>
  <si>
    <t>FELIPE</t>
  </si>
  <si>
    <t>La ubicación es excelente...los restaurantes alrededor la comida es muy buena y a buen precio//El aseo del piso de la habitacion un poco sucio</t>
  </si>
  <si>
    <t>anonimo</t>
  </si>
  <si>
    <t>La limpieza de los espacios y atención 24/7</t>
  </si>
  <si>
    <t>luana</t>
  </si>
  <si>
    <t>belgica</t>
  </si>
  <si>
    <t>iebp</t>
  </si>
  <si>
    <t>La amabilidad del personal // No nos gustó nada la comodidad, la limpieza no fue para nada en la cita (ni en las habitaciones, ni en los baños). Las imágenes del sitio no se corresponden en absoluto con la realidad del establecimiento.</t>
  </si>
  <si>
    <t xml:space="preserve">José Pablo </t>
  </si>
  <si>
    <t>Costa Rica</t>
  </si>
  <si>
    <t>Personal muy amable, buena ubicación.</t>
  </si>
  <si>
    <t xml:space="preserve">Diana Carolina </t>
  </si>
  <si>
    <t>Muy amables y atentos a cualquier indicación, duda o petición Excelente atención
Todo estuvo perfecto para mi</t>
  </si>
  <si>
    <t>Cinthya</t>
  </si>
  <si>
    <t>peru</t>
  </si>
  <si>
    <t>david</t>
  </si>
  <si>
    <t>Buena ubicación y desayuno rico//Las instalaciones, ya que la habitación olía mucho a humedad. A pesar de que la habitación era silenciosa, el piso de madera en el pasillo sonaba mucho cuando alguien pasaba caminando, resultaba incómodo.</t>
  </si>
  <si>
    <t>Eduardo</t>
  </si>
  <si>
    <t>Chile</t>
  </si>
  <si>
    <t>Viaja en Pareja</t>
  </si>
  <si>
    <t>La ubicación
No limpian las habitaciones privadas</t>
  </si>
  <si>
    <t>Ednor</t>
  </si>
  <si>
    <t>viaja en pareja</t>
  </si>
  <si>
    <t>Localização é o ponto mais forte. Café da manhã razoável. Quarto com varanda. Chuveiro bom.
Café da manhã poderia ser melhor.</t>
  </si>
  <si>
    <t>Anna Luiza</t>
  </si>
  <si>
    <t>fabian blanco</t>
  </si>
  <si>
    <t>costarica</t>
  </si>
  <si>
    <t>La ubicación, muy buena.
Los baños, incómodos y poco aseados.</t>
  </si>
  <si>
    <t>paola selene</t>
  </si>
  <si>
    <t xml:space="preserve">mexico </t>
  </si>
  <si>
    <t>La ubicación
Las camas podrían ser un poco más cómodas.</t>
  </si>
  <si>
    <t>JOHNNY</t>
  </si>
  <si>
    <t>VIAJA EN PAREJA</t>
  </si>
  <si>
    <t>El servicio corresponde al precio
La última noche hubo mucho ruido de gente en el primer piso. Interrumpen el descanso</t>
  </si>
  <si>
    <t>Ariana</t>
  </si>
  <si>
    <t>JUSTYNA</t>
  </si>
  <si>
    <t>Guilherme</t>
  </si>
  <si>
    <t>Definitivamente, tudo. Posso afirmar que foi um dos melhores hostels que já fiquei, o custo benefício é simples perfeito.</t>
  </si>
  <si>
    <t>Breno</t>
  </si>
  <si>
    <t xml:space="preserve">Atendimento excelente. Preço muito bom e a localização é ótima.
</t>
  </si>
  <si>
    <t>Gabriela</t>
  </si>
  <si>
    <t>Las camas proveen mayor privacidad al tener cortinas, tiene lockers, está cerca de la mayoría de los puntos turísticos. El personal excelente, especialmente Patricia, encargada de limpieza fue muy amable y Paula de recepción también.
Podría haber habitaciones solo para mujeres, ya que es incómodo estar en una habitación llena de hombres y no estar tranquila al momento de cambiarse o bañarse. Es incómodo utilizar el baño para todo, principalmente porque muchas veces lo dejaban mojado -.-</t>
  </si>
  <si>
    <t>Peigne</t>
  </si>
  <si>
    <t>francia</t>
  </si>
  <si>
    <t>Apreciamos el personal de recepción, muy agradable y servicial. Las zonas comunes bien decoradas y agradables. Muy bien ubicado en el casco histórico de Candelaria, cerca de todo. Todo bien relación calidad precio.
Le falta un perchero en la habitación</t>
  </si>
  <si>
    <t>승창 이</t>
  </si>
  <si>
    <t>Thailand</t>
  </si>
  <si>
    <t>buena ubicación
todo está bien</t>
  </si>
  <si>
    <t>Ednor Elias</t>
  </si>
  <si>
    <t>Localização é tamanho do quarto
Chuveiro era fraco. Café da manhã não era bom.</t>
  </si>
  <si>
    <t>Raluca</t>
  </si>
  <si>
    <t>Rumania</t>
  </si>
  <si>
    <t>Amazing location, good breakfast, nice staff
It was a little bit cold in the room and the bed sheets weren’t super clean.</t>
  </si>
  <si>
    <t>krysztof</t>
  </si>
  <si>
    <t>paeja joven</t>
  </si>
  <si>
    <t>GRUPO AMIGOS</t>
  </si>
  <si>
    <t>Am Meer</t>
  </si>
  <si>
    <t>Este albergue es maravilloso! El personal es agradable y servicial, y siempre se esfuerza por hacer todo lo posible. El desayuno es muy bueno y creativo, ¡la cocina siempre limpia! El hostal tiene personal 24 horas y es muy seguro. Las habitaciones son maravillosas y están decoradas con buen gusto. ¡Extraordinario!!! ¡Gracias!</t>
  </si>
  <si>
    <t>Elizabeth</t>
  </si>
  <si>
    <t>El desayuno y la ubicación
Demasiado ruido todo el tiempo. Se escuchaba todo, el timbre sonaba durísimo a todas horas, se escuchaban los pasos de otros en las escaleras, puertas al golpearse... tal vez es una buena experiencia para un mochilero pero no lo fue para nosotros :/</t>
  </si>
  <si>
    <t>Justyna</t>
  </si>
  <si>
    <t>Portugal</t>
  </si>
  <si>
    <t>Maria laura</t>
  </si>
  <si>
    <t>La estructura es espectacular, sumamente acogedora y limpia. Inspira paz desde que se entra. También disfruté mucho la sensación de familia.</t>
  </si>
  <si>
    <t>Me gustó la atención amable y presta a cualquier inquietud o petición
Todo estuvo perfecto</t>
  </si>
  <si>
    <t xml:space="preserve"> </t>
  </si>
  <si>
    <t>מאור</t>
  </si>
  <si>
    <t>Ubicación, precio, valor, el personal del albergue.</t>
  </si>
  <si>
    <t>Que no vienen toallas en la cama</t>
  </si>
  <si>
    <t>florin</t>
  </si>
  <si>
    <t>panama</t>
  </si>
  <si>
    <t>cute building, friendly staff, good value for money.</t>
  </si>
  <si>
    <t>Windows need a proper fix. Bathroom extremely uncomfortable.</t>
  </si>
  <si>
    <t>Mayra alejandra</t>
  </si>
  <si>
    <t>Juliette</t>
  </si>
  <si>
    <t>pareja joven</t>
  </si>
  <si>
    <t>Buena recepción, personal amable, muy buena ubicación en el barrio de Chapinero cerca de calles animadas, agradable para destacar el ambiente de Bogotá. Edificio encantador con una bonita zona en la azotea.</t>
  </si>
  <si>
    <t>Lamentablemente, hubo mucho ruido durante todo el día y la noche. Música, TV y personas que no atienden el ruido a cualquier hora del día y de la noche. Hacía frío en el hostal, y por desgracia esperaba más limpieza.</t>
  </si>
  <si>
    <t>RENE SCHUETTE</t>
  </si>
  <si>
    <t>The staff was very helpful in accommodating me well, and since I had to relocate for personal reasons and cancel my second night, they immediately did so what I think is amazing guest service. Also, the property is centrally located, and many historical sights as well as great food options are close.</t>
  </si>
  <si>
    <t>Not all staff speaks English, and I had some issues to communicate.</t>
  </si>
  <si>
    <t>Tha staff of the hostel was great. Always helpful nice vibe. The location exellente You can buy a bottle of water and a beer 🍻. The beds had curtains that was really nice.</t>
  </si>
  <si>
    <t>The hostel building is beautiful too bad is look like they need to take care of it more. No classes in the kitchen to use, only one option for breakfast, coffe not good and no milk for it. They do not except payment with dolars and it is so strange payment with a kredit card.</t>
  </si>
  <si>
    <t>Un lugar muy lindo y la zona espectacular. Tiene cocina! La gente muy bien y el chico de la recepción muy lindo.</t>
  </si>
  <si>
    <t>Me hubiese gustado un mejor baño.</t>
  </si>
  <si>
    <t>Karen</t>
  </si>
  <si>
    <t>Cleiton</t>
  </si>
  <si>
    <t>Crislin</t>
  </si>
  <si>
    <t>socorro</t>
  </si>
  <si>
    <t>mexico</t>
  </si>
  <si>
    <t>FREDY</t>
  </si>
  <si>
    <t>daniel</t>
  </si>
  <si>
    <t>MARIE</t>
  </si>
  <si>
    <t>Habitación espaciosa y bien ubicada</t>
  </si>
  <si>
    <t>El baño estaba lejos de estar limpio (cabello y pelos en la ducha) - Nos negaron el desayuno una mañana porque supuestamente era demasiado tarde mientras todavía estábamos en el horario publicado en todas partes del hotel (y que el día anterior al mismo horario lo hizo) no parece ser un problema, una pregunta perezosa imagino)</t>
  </si>
  <si>
    <t>Excelente atención del personal, muy amables todos</t>
  </si>
  <si>
    <t>Sería una sugerencia, que instalen un sistema electrónico para abrir la puerta desde la recepción, por facilidad del personal y atención de los huéspedes.</t>
  </si>
  <si>
    <t>JOEL</t>
  </si>
  <si>
    <t>Anguiano</t>
  </si>
  <si>
    <t>Mexico</t>
  </si>
  <si>
    <t>grupo familiar</t>
  </si>
  <si>
    <t>Las personas que atienden fueron realmente amables y pendientes de nosotros.</t>
  </si>
  <si>
    <t>Un poco el ruido por parte de los demás huéspedes el domingo en la noche.</t>
  </si>
  <si>
    <t>Maria teresa</t>
  </si>
  <si>
    <t>301 N</t>
  </si>
  <si>
    <t>Me gustó mucho la casa, la ubicación y la atención!</t>
  </si>
  <si>
    <t>Rosa</t>
  </si>
  <si>
    <t>Republica checa</t>
  </si>
  <si>
    <t>R10 is like my second home. Whenever I am in Bogota, this is my place to stay 🙂. Don't forget to pay for breakfast because it's incredible 🤤. Love you all there 💛 see you soon!</t>
  </si>
  <si>
    <t>Gonzalo</t>
  </si>
  <si>
    <t>andres</t>
  </si>
  <si>
    <t>La ubicación del hostal es muy buena y el personal es muy atento. Es chévere porque puedes interactuar con muchos viajeros.</t>
  </si>
  <si>
    <t xml:space="preserve"> En la noche hay que tener cuidado porque las calles son solitarias y da la sensación de inseguridad.</t>
  </si>
  <si>
    <t>Capucine</t>
  </si>
  <si>
    <t>ENGLAND</t>
  </si>
  <si>
    <t>I stayed here for 3 weeks. Beautiful historic building and the private rooms were very large. has a rooftop terrace to hangout on, cheap beers available. Was satisfied with the breakfast! Location is great and next door is a Mexican food shop which sell delicious goodies for cheap. Was a great way to begin my time in Colombia</t>
  </si>
  <si>
    <t>Miroslav</t>
  </si>
  <si>
    <t>check republic</t>
  </si>
  <si>
    <t>If you are a young hipster/backpacker who likes being around other young hipster/backpackers talking about existential nonsense that you think matters at 23 you will love this place. The building is beautiful and the location is great, the place is basically run like a frat party with drunk 20 somethings passed out all over the place, joint and beer laying around everywhere and a staff that laughs at everything you ask and then says NOOOO. Aka, a backpacker paradise.</t>
  </si>
  <si>
    <t>As I said in my "like" post, this is a great place ONLY if you are under 30, have existential angst you are grappling with amd enjoy your weed and alcohol. Anyone else, skip this place. It is beyond filthy, my private room with bathroom had no toilette seat, hot water and the shower curtain was covered in mold. The staff refused to give me another pillow because "there aren't enough?" And although everyone was very nice and they did respect the quiet hours... I am hyper aware that I am past the age where dirty, unwashed youth sleeping off their buzz in every communal corner and nothing and no one seems to care about basic hygiene are behind me. A shame really cuz the building is gorgeous and has a lot of potential if some cleaning and basic repairs were made.</t>
  </si>
  <si>
    <t>Noa</t>
  </si>
  <si>
    <t>Peru</t>
  </si>
  <si>
    <t>EL SALVADOR</t>
  </si>
  <si>
    <t>Un lugar bastante cerca de lo más emblemático de La Candelaria, y cerca de las paradas del Transmilenio para viajar a otros sitios turísticos.</t>
  </si>
  <si>
    <t>angel</t>
  </si>
  <si>
    <t>bulgaria</t>
  </si>
  <si>
    <t>CAROLINE G</t>
  </si>
  <si>
    <t>Habitación cómoda con espacio, armario y no se oye demasiado ruido -Buen desayuno casero incluido (tortilla, verduras, fruta)-Instalaciones sanitarias comunes limpias Personal amable.</t>
  </si>
  <si>
    <t>Hostal un poco demasiado grande para tener un ambiente acogedor y de “familia” (porque zonas grandes y comunes no aptas para reuniones) - Cocina no pasable para la cantidad de huéspedes</t>
  </si>
  <si>
    <t>LEVA</t>
  </si>
  <si>
    <t>LITUANIA</t>
  </si>
  <si>
    <t>MAROUANE</t>
  </si>
  <si>
    <t>Niccolo</t>
  </si>
  <si>
    <t>dawidmo</t>
  </si>
  <si>
    <t>Swane</t>
  </si>
  <si>
    <t>RALF</t>
  </si>
  <si>
    <t>PAREJA MAYOR</t>
  </si>
  <si>
    <t>UCHOFEN</t>
  </si>
  <si>
    <t>FAMILIA</t>
  </si>
  <si>
    <t>CF4</t>
  </si>
  <si>
    <t>AGATHE</t>
  </si>
  <si>
    <t>FELIPE MIRA</t>
  </si>
  <si>
    <t>GIL</t>
  </si>
  <si>
    <t>EINAV</t>
  </si>
  <si>
    <t>GRUPO SMIGOS</t>
  </si>
  <si>
    <t>Excelente lugar, la atención, disposición del personal y ubicación.</t>
  </si>
  <si>
    <t>OLEKSANDRA</t>
  </si>
  <si>
    <t>PAWLAK</t>
  </si>
  <si>
    <t>Budny</t>
  </si>
  <si>
    <t>Staff is always exceedingly excellent, building is unique and beautiful old world gem, lots of space and good lighting, beds are clean and very comfortable, breakfast is good for the price, value for money is exceptional, great location in the center of Candeleria where there is some good restaurants which are inexpensive nearby and incredible historic architecture all around. Also consistently nice and interesting guests and good common area with a good quality big tv.</t>
  </si>
  <si>
    <t>There is quite a bit of homeless in the area and some crime can happen but mostly just occasional begging in my experience. I never had any serious problem staying there 3 separate times, the people are really warm and friendly.</t>
  </si>
  <si>
    <t>LUIS MIGUEL</t>
  </si>
  <si>
    <t>NAVI</t>
  </si>
  <si>
    <t>liseth</t>
  </si>
  <si>
    <t xml:space="preserve">iebp </t>
  </si>
  <si>
    <t>Buena ubicación, cerca al Museo de Oro Museo Botero, Plaza de Bolivar y en taxi llegas rapidísimo al Cerro Monserrate. Un desayuno bueno, y el ambiente es tranquilo.</t>
  </si>
  <si>
    <t>BENEDICTE</t>
  </si>
  <si>
    <t>Great atmosphere, the staff is really there to answer all our questions or help us. The toilets are clean and often cleaned. We had a double room with shared bathroom (hot water!), it was enough for the 5 nights we stayed. The location is ideal in Candelaria. At the top the terrace with rooftop view!</t>
  </si>
  <si>
    <t>Nothing to report, it was great</t>
  </si>
  <si>
    <t>tiago</t>
  </si>
  <si>
    <t>brasil</t>
  </si>
  <si>
    <t>Um clima muito legal, todas as pessoas que lá trabalham são muito simpáticas. A habitação é confortável, tem ótimas áreas de convívio e a localização é excelente. Um abraço a toda a equipe!</t>
  </si>
  <si>
    <t xml:space="preserve">Subir escadas na altitude não é legal. Banheiros um pouco apertados.
</t>
  </si>
  <si>
    <t>Elena</t>
  </si>
  <si>
    <t>Rusia</t>
  </si>
  <si>
    <t>very friendly people who always try to help . the breakfast is delicious. beds are comfortable and have private light.</t>
  </si>
  <si>
    <t>friedhelm</t>
  </si>
  <si>
    <t>alemania</t>
  </si>
  <si>
    <t>The dorm beds have curtains, 2 power-plug-ins, a lamp and are very comfortable. There are lockers, a kitchen and a roof terrace in this 3-storey-hostel. Staff is friendly, location excellent near Plaza Bolivar and supermarkets. Even private bathroom in the dorm where I stayed. Recommended, would come back anytime..</t>
  </si>
  <si>
    <t xml:space="preserve">Excellent location
</t>
  </si>
  <si>
    <t>There is noise on the morning from hotel guests always</t>
  </si>
  <si>
    <t>hui qin</t>
  </si>
  <si>
    <t>Estados Unidos</t>
  </si>
  <si>
    <t>Fischiris</t>
  </si>
  <si>
    <t>RETO</t>
  </si>
  <si>
    <t>AILEEN</t>
  </si>
  <si>
    <t>Luz astrid</t>
  </si>
  <si>
    <t>IEBP/DBP</t>
  </si>
  <si>
    <t>204 116</t>
  </si>
  <si>
    <t>Muy buen desayuno</t>
  </si>
  <si>
    <t>Maria Jose</t>
  </si>
  <si>
    <t>201g</t>
  </si>
  <si>
    <t>Roussam</t>
  </si>
  <si>
    <t>Filipinas</t>
  </si>
  <si>
    <t>201h</t>
  </si>
  <si>
    <t>El desayuno era muy barato y la ubicación está en el centro.</t>
  </si>
  <si>
    <t>eyal</t>
  </si>
  <si>
    <t>Tevel</t>
  </si>
  <si>
    <t>maria</t>
  </si>
  <si>
    <t>estados unidos</t>
  </si>
  <si>
    <t>convenient location and staff was great</t>
  </si>
  <si>
    <t>Zineb</t>
  </si>
  <si>
    <t>cf4</t>
  </si>
  <si>
    <t>El hotel es atípico, en una hermosa casa colonial. El personal es realmente muy amable.</t>
  </si>
  <si>
    <t>El aislamiento! Estaba en un dormitorio que daba a la calle, parecía que estaba durmiendo en la calle. Imposible dormir desde el momento en que empieza el tráfico a las 5am. Tuve que cambiar de hotel. Utensilios en cocina insuficientes y en mal estado.</t>
  </si>
  <si>
    <t>gilles</t>
  </si>
  <si>
    <t>301 l</t>
  </si>
  <si>
    <t>diego</t>
  </si>
  <si>
    <t>ANONIMA</t>
  </si>
  <si>
    <t>El edificio es bonito y los chicos de recepción muy amables</t>
  </si>
  <si>
    <t>La zona no es segura, no estaba muy limpio</t>
  </si>
  <si>
    <t>NOHEMY</t>
  </si>
  <si>
    <t>El personal es muy amable y los espacios compartidos son muy lindos y cómodos.</t>
  </si>
  <si>
    <t>El cuarto con baño privado era muy pequeño y menos cómodo de lo que me hubiera gustado.</t>
  </si>
  <si>
    <t>Lucia Yelena</t>
  </si>
  <si>
    <t>Cm8</t>
  </si>
  <si>
    <t>201 C</t>
  </si>
  <si>
    <t>Es un buen ambiente y la gente del gas es muy agradable. Gracias por el servicio.</t>
  </si>
  <si>
    <t>Tal vez todo perfecto.. Si no me puedo quejar.</t>
  </si>
  <si>
    <t>Todo fue óptimo, no demasiado complicado. Bien preparado y buen precio también.</t>
  </si>
  <si>
    <t>Lleno de gente... Realmente no es mi problema.</t>
  </si>
  <si>
    <t>Jean</t>
  </si>
  <si>
    <t>IDAN</t>
  </si>
  <si>
    <t>Cm6</t>
  </si>
  <si>
    <t>AIMEE</t>
  </si>
  <si>
    <t xml:space="preserve">Spacious clean room with great breakfast! Clean showers. Central location
</t>
  </si>
  <si>
    <t>Emmerich</t>
  </si>
  <si>
    <t>TODO BIEN</t>
  </si>
  <si>
    <t>Thibaud</t>
  </si>
  <si>
    <t>Francois</t>
  </si>
  <si>
    <t>canada</t>
  </si>
  <si>
    <t>Gianni</t>
  </si>
  <si>
    <t>Italia</t>
  </si>
  <si>
    <t>Valerie</t>
  </si>
  <si>
    <t xml:space="preserve">La ubicación, cerca de los sitios de visita obligada.
</t>
  </si>
  <si>
    <t xml:space="preserve">Nuestra habitación daba al área común. Se nota que no hay ruido de 11 pm a 8 am, pero teniendo en cuenta la configuración del porche cerrado, el ruido es terriblemente fuerte. En cuanto la gente regresa, suena insoportable. Tuvimos que dejar nuestra habitación a las 23:45 para que no hicieran ruido. El desayuno se nota 8h en las habitaciones, el horario que se da en recepción es 8h15. Y nos arañó el cocinero en el desayuno anunciando 8h30!!! Genial!!! Baño extremadamente pequeño, las rodillas tocan el lavabo del inodoro. Alcachofa de la ducha oxidada, flujo continuo de agua oxidado. Ropa de cama promedio.
</t>
  </si>
  <si>
    <t>Robin</t>
  </si>
  <si>
    <t>Las camas son grandes y cómodas, con mucha privacidad, luz y enchufes. La insonorización de los dormitorios es genial. La ubicación del hostal es genial. Buen punto de partida para todo lo que hay que hacer en Bogotá. Hay techos gruesos para las temperaturas frías por la noche. Te dan buenos consejos para cosas que hacer y excursiones. La terraza de la azotea es muy bonita y hay opciones de desayuno baratas.</t>
  </si>
  <si>
    <t>Las duchas y baños -especialmente directamente en los dormitorios- estaban medianamente limpios y se limpiaron durante nuestra estancia, aunque sea muy superficial. La ropa que habíamos entregado en el servicio de lavandería no estaba realmente limpia.</t>
  </si>
  <si>
    <t>NikLAS</t>
  </si>
  <si>
    <t>juan david</t>
  </si>
  <si>
    <t>alba</t>
  </si>
  <si>
    <t>español</t>
  </si>
  <si>
    <t>Menphis</t>
  </si>
  <si>
    <t>Cerca del centro</t>
  </si>
  <si>
    <t>Mucho ruido, el tomacorriente de mi cama no servía.</t>
  </si>
  <si>
    <t>Ella</t>
  </si>
  <si>
    <t>Paises Bajos</t>
  </si>
  <si>
    <t xml:space="preserve">I very much liked the building, it feels authentic. Everyone was super kind, the breakfast very tasty and I especially liked the rooftop terrace. I would stay here again.
</t>
  </si>
  <si>
    <t>Florian</t>
  </si>
  <si>
    <t>maria andrea</t>
  </si>
  <si>
    <t>Me encantó la amplitud de la habitación y el ambiente</t>
  </si>
  <si>
    <t>Solo tuve inconveniente con la solicitud de un tour y que el conector de luz cercano a la cama no daba buena corriente por si pudieran cambiarlo</t>
  </si>
  <si>
    <t>Yilian</t>
  </si>
  <si>
    <t>las personas que te reciben</t>
  </si>
  <si>
    <t>el espacio</t>
  </si>
  <si>
    <t>Lotte</t>
  </si>
  <si>
    <t>Genessis</t>
  </si>
  <si>
    <t>Malta</t>
  </si>
  <si>
    <t>Fredylberto</t>
  </si>
  <si>
    <t>Tamsin</t>
  </si>
  <si>
    <t>grand bretaña</t>
  </si>
  <si>
    <t xml:space="preserve">Breakfast was delicious and good value. Nice shared areas, rooms basic but clean. Good central location.
</t>
  </si>
  <si>
    <t xml:space="preserve">On the weekend there is a club next door that plays music till 5am! Walls are thin so if people are loud in common area you can hear everything from rooms.
</t>
  </si>
  <si>
    <t>Ralf </t>
  </si>
  <si>
    <t xml:space="preserve">La ubicación es genial, la relación calidad-precio es genial. Ducha caliente con mucha agua.
</t>
  </si>
  <si>
    <t>La habitación era un poco ruidosa, el agua va de la ducha al baño y no se sale por ningún lado.</t>
  </si>
  <si>
    <t>maría jose</t>
  </si>
  <si>
    <t xml:space="preserve">La fachada del hotel
</t>
  </si>
  <si>
    <t xml:space="preserve">german </t>
  </si>
  <si>
    <t>españa</t>
  </si>
  <si>
    <t>Yessenia</t>
  </si>
  <si>
    <t>La ubicación es excelente. Está muy cerca de los lugares de interés. Todo muy tranquilo para dormir. Las camas super cómodas. El personal muy amable y el desayuno super rico 😉 Y también que tienen la opción de cuarto para puras mujeres. Muchísimo mejor</t>
  </si>
  <si>
    <t>Max</t>
  </si>
  <si>
    <t>Paises bajos</t>
  </si>
  <si>
    <t>MARIAM</t>
  </si>
  <si>
    <t>Lovely breakfast, clean rooms Very helpful and friendly staff Stayed twice, first time the room was very big and comfortable, second time I was in a smaller room, slightly less appealing but comfortable nonetheless. Very good value for money</t>
  </si>
  <si>
    <t>Slight smell in the bathrooms but I think thats due to the drainage pipes and the age of the property</t>
  </si>
  <si>
    <t>Tatiana</t>
  </si>
  <si>
    <t>Michael</t>
  </si>
  <si>
    <t>Thiago</t>
  </si>
  <si>
    <t>A funcionária Patrícia muito atenciosa e solicita, pessoas como ela fazem a estadia ficarem melhor.</t>
  </si>
  <si>
    <t>O banheiro não ter suporte na área de banho, a pia com defeito, mais ganho facilita o uso para banho.</t>
  </si>
  <si>
    <t>Paraguay</t>
  </si>
  <si>
    <t>- habitación grande y espacios comunes espaciosos - cocinero muy habilidoso - personal amable y atento</t>
  </si>
  <si>
    <t>- Cobro adicional por pago en TC - Problemas con calefacción del calefón (solucionado el primer día)</t>
  </si>
  <si>
    <t>Liliana</t>
  </si>
  <si>
    <t>everything was good</t>
  </si>
  <si>
    <t>Georgina</t>
  </si>
  <si>
    <t>Buen desayuno, buena ubicación, y cordialidad del personal.gracia.</t>
  </si>
  <si>
    <t>Nada todo bien.</t>
  </si>
  <si>
    <t xml:space="preserve">  Ubicación - Arquitectura - Atención del personal - Terraza con vista a la ciudad</t>
  </si>
  <si>
    <t>. todo muy bien</t>
  </si>
  <si>
    <t>Hodaya</t>
  </si>
  <si>
    <t>¡Diseño realmente hermoso! Realmente disfruté estar en el albergue.</t>
  </si>
  <si>
    <t>Muchas escaleras😅</t>
  </si>
  <si>
    <t>hadar</t>
  </si>
  <si>
    <t>israel</t>
  </si>
  <si>
    <t>MAYA</t>
  </si>
  <si>
    <t>El ambiente es muy agradable, lindas habitaciones y personal encantador, balcón y buenas áreas públicas.</t>
  </si>
  <si>
    <t>Un poco ruidoso, el desayuno no es muy bueno, baños pequeños. No había agua caliente</t>
  </si>
  <si>
    <t>khalil</t>
  </si>
  <si>
    <t>grecia</t>
  </si>
  <si>
    <t xml:space="preserve">pareja </t>
  </si>
  <si>
    <t>JONAS</t>
  </si>
  <si>
    <t>Buena ubicación</t>
  </si>
  <si>
    <t>La cocina no es algo</t>
  </si>
  <si>
    <t>alessandra</t>
  </si>
  <si>
    <t>O hostel não propicia muita interação entre os hóspedes.</t>
  </si>
  <si>
    <t>Emilie</t>
  </si>
  <si>
    <t>. Ubicación . Arquitectura . Cama y lenceria . Terraza</t>
  </si>
  <si>
    <t>Me gustó todo...</t>
  </si>
  <si>
    <t>El desayuno es delicioso, la habitación es amplia y cuenta con un escritorio y una silla. Es un hostal grande y agradable. Incluso tienen dos cocinas.</t>
  </si>
  <si>
    <t>Tenían pocos enchufes en la habitación.</t>
  </si>
  <si>
    <t xml:space="preserve">El desayuno estaba delicioso, la zona donde estaba ubicada la habitación era muy silenciosa, ideal para descansar. Contaban con agua caliente. Es muy económico y vale la pena hospedarse ahi.
</t>
  </si>
  <si>
    <t>Tienen pocos enchufes y no funcionaban bien.</t>
  </si>
  <si>
    <t>Marius</t>
  </si>
  <si>
    <t>pius</t>
  </si>
  <si>
    <t xml:space="preserve">Estructura colonial
</t>
  </si>
  <si>
    <t xml:space="preserve">No hay agua caliente para la ducha
</t>
  </si>
  <si>
    <t>rodolfo</t>
  </si>
  <si>
    <t xml:space="preserve">Excelente la atención y bellísimas las instalaciones
</t>
  </si>
  <si>
    <t>Todo excelente</t>
  </si>
  <si>
    <t>marcela</t>
  </si>
  <si>
    <t>tbc</t>
  </si>
  <si>
    <t xml:space="preserve">Buena ubicación
</t>
  </si>
  <si>
    <t>Pésimo servicio, muy sucio, camas incomodas y poca calidad humana.</t>
  </si>
  <si>
    <t>austin</t>
  </si>
  <si>
    <t xml:space="preserve">The people make the place and the owner/manager/volunteers are awesome people. The museums, architecture, history and culture within walking distance are great. The roof top terrace is always a good time with great friends.
</t>
  </si>
  <si>
    <t>ecuador</t>
  </si>
  <si>
    <t>Repuvlica checa</t>
  </si>
  <si>
    <t>Dbp</t>
  </si>
  <si>
    <t>Bonito hostal elegante, personal agradable, excelente ubicación en el centro de Bogotá.</t>
  </si>
  <si>
    <t>A localização é excelente, era perto da estação do transporte público e de vários pontos turisticos. Eles servem um bom café da manhã. A cama é bastante confortável. Os funcionários foram bem atenciosos e prestativos</t>
  </si>
  <si>
    <t>Romain</t>
  </si>
  <si>
    <t>REMI</t>
  </si>
  <si>
    <t xml:space="preserve">ubicación y edificio mejor bartender que he conocido!
</t>
  </si>
  <si>
    <t>cocina vieja y demasiado pequeña</t>
  </si>
  <si>
    <t>Sylvain</t>
  </si>
  <si>
    <t>Suiza</t>
  </si>
  <si>
    <t xml:space="preserve">viaja sola </t>
  </si>
  <si>
    <t>GOMBEAUD</t>
  </si>
  <si>
    <t>Leticia</t>
  </si>
  <si>
    <t>Hostel muito bem localizado, boa estrutura geral e equipe muito atenciosa. O café da manhã era bom e, como estivemos no Natal, fizeram uma ceia excelente no terraço. No geral, recomendo a estadia.</t>
  </si>
  <si>
    <t xml:space="preserve">O quarto não possui janelas ou qualquer outro tipo de ventilação.
</t>
  </si>
  <si>
    <t>Melanie</t>
  </si>
  <si>
    <t>KYUNGA</t>
  </si>
  <si>
    <t>stoy muy satisfecha con la ubicación y las instalaciones.También hay una azotea, entonces es bueno hacer amigos.El personal es amable y el agua caliente sale bien.</t>
  </si>
  <si>
    <t>Hacía tanto frío cuando dormía que casi me congelo los pies cuando dormía !!!!!</t>
  </si>
  <si>
    <t>lolanda</t>
  </si>
  <si>
    <t xml:space="preserve">Bonito lugar con construcción colonial. Tiene una terraza muy agradable. El desayuno nos gostó mucho.
</t>
  </si>
  <si>
    <t>El baño compartido por veces con el suelo mojado. Lo van limpiando pero no es suficiente.</t>
  </si>
  <si>
    <t>ana</t>
  </si>
  <si>
    <t>chile</t>
  </si>
  <si>
    <t>UBICACIÓN</t>
  </si>
  <si>
    <t>ERRAMI</t>
  </si>
  <si>
    <t>JENIFER</t>
  </si>
  <si>
    <t xml:space="preserve">all of it, especially the friendly atmosphere of them place which comes from the staff
</t>
  </si>
  <si>
    <t xml:space="preserve">there could be some towel / coat hooks in the dorm.
</t>
  </si>
  <si>
    <t>Marcelo</t>
  </si>
  <si>
    <t>Nitzan</t>
  </si>
  <si>
    <t>EMILSON</t>
  </si>
  <si>
    <t>DIAZ</t>
  </si>
  <si>
    <t>ALCI</t>
  </si>
  <si>
    <t xml:space="preserve">da Localização e do atendimento
</t>
  </si>
  <si>
    <t>Banheiros</t>
  </si>
  <si>
    <t>HENRI</t>
  </si>
  <si>
    <t>El hostal es probablemente el mejor de Bogotá. Las habitaciones están muy bien amuebladas y las salas comunes son muy grandes. Ya he estado 3 veces y volvería.</t>
  </si>
  <si>
    <t>Para el tamaño del hostal, la cocina es un poco pequeña y hay poco menaje.</t>
  </si>
  <si>
    <t>Ole</t>
  </si>
  <si>
    <t>Netherland</t>
  </si>
  <si>
    <t>el edificio es genial</t>
  </si>
  <si>
    <t>los cubiertos estaban un poco sucios</t>
  </si>
  <si>
    <t>andre</t>
  </si>
  <si>
    <t>Perfect location right in the middle of La Candelaria close to everything. There are also plenty of restaurants nearby (if you're vegetarian check out Loto Azul around the corner), which is a plus. Hostel is located in a beautiful colonial building and has plenty of space. You can either socialise or do your own thing. There's a living room with a TV, a rooftop terrace, an area with tables. Each bed features a light, power socket and a curtain to offer all the privacy you need. They're also quite sturdy! WiFi and the hot shower both got my seal of approval. Staff are kind and always try to help where they can. Breakfast is DELICIOUS, my compliments to the Venezuelan chef!</t>
  </si>
  <si>
    <t xml:space="preserve">That I had to leave.
</t>
  </si>
  <si>
    <t>JOHN</t>
  </si>
  <si>
    <t>Muy buen desayuno servido por un cocinero encantador excelente ubicación en el centro histórico.</t>
  </si>
  <si>
    <t>La habitación puede ser ruidosa por la noche y las camas se mueven mucho cuando alguien entra en la habitación.</t>
  </si>
  <si>
    <t>lizandro</t>
  </si>
  <si>
    <t>210-211</t>
  </si>
  <si>
    <t>Yirui</t>
  </si>
  <si>
    <t>the location is super convenient and the staffs are really really nice. I also like that the hostel is of a retro style and has very delicious breakfasts.</t>
  </si>
  <si>
    <t>But the public bathrooms don’t have hot showers, and I got a cold because of that. The rooms can also be cold on particular days.</t>
  </si>
  <si>
    <t>Lisa</t>
  </si>
  <si>
    <t>enrique llosa</t>
  </si>
  <si>
    <t>El servicio de Hellen</t>
  </si>
  <si>
    <t>NADA</t>
  </si>
  <si>
    <t>genesis</t>
  </si>
  <si>
    <t>puerto rico</t>
  </si>
  <si>
    <t>me encantó quedarme aquí, súper céntrico y personas muy amables. Definitivamente, me quedaría de nuevo.</t>
  </si>
  <si>
    <t>Lucas</t>
  </si>
  <si>
    <t xml:space="preserve">Equipe de atendimento muito simpática. O hostel é super bem localizado. Café da manhã excelente. Nota 10. Recomendo muito.
</t>
  </si>
  <si>
    <t>joanne</t>
  </si>
  <si>
    <t>philipinas</t>
  </si>
  <si>
    <t>TOMER</t>
  </si>
  <si>
    <t>TANIA</t>
  </si>
  <si>
    <t xml:space="preserve">el personal es amable. buen desayuno. Cómoda ropa de cama.
</t>
  </si>
  <si>
    <t>ubicado en una calle demasiado ruidosa. las ventanas cierran mal o faltan baldosas conclusión es que hace frío por la noche a pesar del pelusa</t>
  </si>
  <si>
    <t>Yali</t>
  </si>
  <si>
    <t>Lizbeth</t>
  </si>
  <si>
    <t xml:space="preserve">El hostal tiene un ambiente muy agradable, encontré personas muy amables, incluyendo a todo el personal que fueron super atentos con Migo. El desayuno súper rico 😍🍳🍞🍎🍓y el bar en la terraza fue lo mejor ( hay cócteles y buenas cervezas). ♥️♥️. La ubicación del hostal es perfecta, para quienes quieran conocer el centro y el candelario.
</t>
  </si>
  <si>
    <t xml:space="preserve">Las cobijas que entregan son muy delgadas y pase un poco de frío :(.
</t>
  </si>
  <si>
    <t>Anyith</t>
  </si>
  <si>
    <t>La limpieza comodidad y calidad</t>
  </si>
  <si>
    <t>Elorri Txiki</t>
  </si>
  <si>
    <t>ALEJO</t>
  </si>
  <si>
    <t>AUSRA</t>
  </si>
  <si>
    <t>Beds have curtains, so you have privacy. Friendly staff. Good location.</t>
  </si>
  <si>
    <t>The bathrooms (in female dorm) is old and a bit disgusting. The same for kitchen area. During the weekend the street gets super loud and the room misses some windows. Sometimes you would need to wait 30 - 40 min for breakfast.</t>
  </si>
  <si>
    <t>Great stay, hostel had a very comfy bed in the city centre</t>
  </si>
  <si>
    <t>carlos</t>
  </si>
  <si>
    <t>la amabilidad del personal.</t>
  </si>
  <si>
    <t>Aunque está muy cuidado, algunas cosas son un poco viejas.</t>
  </si>
  <si>
    <t>gimena</t>
  </si>
  <si>
    <t>argentina</t>
  </si>
  <si>
    <t>iebc</t>
  </si>
  <si>
    <t>excelente hostel, excelente todos los chicos de la recepción por su hermosa atención</t>
  </si>
  <si>
    <t>Gemma</t>
  </si>
  <si>
    <t>Second time staying here, wonderful.</t>
  </si>
  <si>
    <t>debora</t>
  </si>
  <si>
    <t>DBC/CM4</t>
  </si>
  <si>
    <t>cason anatigua, habitaciones amplias</t>
  </si>
  <si>
    <t>PAREJA adulta</t>
  </si>
  <si>
    <t>Localisation, the breakfast, the building , the dormitory are great and it’s clean.</t>
  </si>
  <si>
    <t>Really noisy but it depends which room you got. The kitchen isn’t really good and not fonctional.</t>
  </si>
  <si>
    <t xml:space="preserve">La Ubicación ,ambiente ,el cuarto e instalaciones ,la persona que estuvo en mi cheking el día 30 de enero a las 6.30 de la mañana (tenía dejó de extranjero),muy amable y servicial además la señora de limpieza muy amable también
</t>
  </si>
  <si>
    <t xml:space="preserve">Desayuno de 8 a 10 am (tenia que estar en el aeropuerto internacional 8.30 am) ,ni siquiera me dieron un pan con agua para llevar ( igual me pasó el día 17 que llegue otra vez nada de desayuno), cheking a las 2 PM que no quisieron cambiar o darme un ambiente para estar con mi pareja para bañarnos (tuve que ir todo sudado y cansado al el museo nacional y del oro) otra más , estaba con 2 maletas e incapaces de ayudar a subirlas
</t>
  </si>
  <si>
    <t>claudio</t>
  </si>
  <si>
    <t>Dbc</t>
  </si>
  <si>
    <t>Alvaro</t>
  </si>
  <si>
    <t>lise</t>
  </si>
  <si>
    <t>La habitación doble con baño privado estaba muy bien, lo suficientemente amplia, baño pequeño pero no se necesita más (tener cuidado a ciertas horas del día el agua está más o menos caliente). El desayuno cada mañana genial, el personal muy atento. Las zonas comunes son bonitas y la terraza de la azotea muy agradable. La ubicación del R10 es perfecta: en el corazón de Candelaria.</t>
  </si>
  <si>
    <t>A veces un poco de ruido por la mañana pero no molesto. El agua de la ducha no siempre estaba muy caliente.</t>
  </si>
  <si>
    <t>luise</t>
  </si>
  <si>
    <t>jibd</t>
  </si>
  <si>
    <t>Ubicación El desayuno personal habitación</t>
  </si>
  <si>
    <t>Agua caliente intermitente Pocos baños Baño abierto todo el tiempo y por lo tanto muy muy frío.</t>
  </si>
  <si>
    <t>Emily</t>
  </si>
  <si>
    <t xml:space="preserve"> la ubicación perfecta - Personal super amable (especialmente Rodolfo) - La sala de tv con Netflix, la cocina, la azotea, es super grande con un ambiente muy relajado. -Las camas son cómodas, con cortinas que dan privacidad. para los cojines, varía según las camas, me dieron un descuento una noche cuando cambié de cama. - wifi muy bueno</t>
  </si>
  <si>
    <t>- la ducha de la habitación estaba un poco rota pero hay duchas compartidas</t>
  </si>
  <si>
    <t>ken</t>
  </si>
  <si>
    <t>gertrud</t>
  </si>
  <si>
    <t>Ideal para explorar el centro y conocer a otros viajeros.El personal es muy servicial y amable. El alojamiento está muy limpio.Las camas son cómodas y las duchas son calientes.</t>
  </si>
  <si>
    <t>El alojamiento es muy ruidoso, especialmente el ruido del exterior .El viernes y el sábado está abierto en la discoteca de enfrente de 10 pm a 5 am. No se puede dormir en este momento ni con tapones. Las camas son cómodas, pero si alguien se mueve, obtienes todo lo que necesitas.</t>
  </si>
  <si>
    <t>Connor</t>
  </si>
  <si>
    <t>- Sala de estar y zona de desayuno agradables. - tranquilidad</t>
  </si>
  <si>
    <t>- Ventanas de la habitación. Más básicas de lo que parece en las fotos: el inodoro estaba roto y era casi imposible sentarse. por la noche las calles aledañas parecían bastante peligrosas</t>
  </si>
  <si>
    <t>raphael</t>
  </si>
  <si>
    <t>gioconda</t>
  </si>
  <si>
    <t>costa rica</t>
  </si>
  <si>
    <t>Su Ubicación excelente y su arquitectura antigua es hermosa. Es limpio. El personal muy amigable y servicial. El ambiente en general es muy agradable. Yo volvería.</t>
  </si>
  <si>
    <t>Se ocupan más almohadas en cama.</t>
  </si>
  <si>
    <t>gabriel</t>
  </si>
  <si>
    <t>dbc</t>
  </si>
  <si>
    <t>Localização, terraço, pessoal do atendimento muito gente Boa, barzinho barato no próprio hostel</t>
  </si>
  <si>
    <t>Banheiros mto apertados, pouco pra quantidade de pessoas. Café da manhã fraco</t>
  </si>
  <si>
    <t>alvaro</t>
  </si>
  <si>
    <t>Me gustó mucho que el personal era chévere, la ubicación del hostal es de mucha conveniencia y la sala de TV con Netflix me sirvió para cuando descansaba, me ponía al día con mis series</t>
  </si>
  <si>
    <t>Lo único tal vez malo, es que las camas rechinaban mucho, pero tampoco es algo que mortifique.</t>
  </si>
  <si>
    <t>corrado</t>
  </si>
  <si>
    <t>italia</t>
  </si>
  <si>
    <t>EWA</t>
  </si>
  <si>
    <t>7.5</t>
  </si>
  <si>
    <t>localización</t>
  </si>
  <si>
    <t>La habitación era pequeña y muy básica.</t>
  </si>
  <si>
    <t>EVELYNE</t>
  </si>
  <si>
    <t>SU</t>
  </si>
  <si>
    <t>ALKI</t>
  </si>
  <si>
    <t>GIBRALTAR</t>
  </si>
  <si>
    <t>The location is excellent</t>
  </si>
  <si>
    <t>room</t>
  </si>
  <si>
    <t>excelente lugar, limpio, cómodo, grande, las zonas en común son perfectas para compartir h poder disfrutar. Pero lo mejor de todo es con las personas que trabajan allí. Te sentis como en tu hogar</t>
  </si>
  <si>
    <t>hrdurmus</t>
  </si>
  <si>
    <t>turquia</t>
  </si>
  <si>
    <t>Ubicación y estructura. El personal de recepción estaba bien.</t>
  </si>
  <si>
    <t>Nunca te quedes en las habitaciones de la planta baja.</t>
  </si>
  <si>
    <t>Klara</t>
  </si>
  <si>
    <t>¡Gran desayuno!</t>
  </si>
  <si>
    <t>katharina</t>
  </si>
  <si>
    <t xml:space="preserve">conoces mucha gente interesante y la ubicacion es genial
</t>
  </si>
  <si>
    <t>se oye mucho. Se escucha el ruido de la calle incluso de los tapones de los oídos y como el edificio es más antiguo, lo que le da cierto encanto, la cama se mueve cuando alguien pasa por la habitación. Mi cereal también desapareció de la cocina comunitaria a pesar de que decía mi nombre en ella.</t>
  </si>
  <si>
    <t>anne</t>
  </si>
  <si>
    <t xml:space="preserve">Casa muy bonita. H10 muy bien ubicado para descubrir Bogotá. Buen desayuno con frutas.
</t>
  </si>
  <si>
    <t>Rafaella</t>
  </si>
  <si>
    <t>Grecia</t>
  </si>
  <si>
    <t>201c</t>
  </si>
  <si>
    <t>Ducha de agua caliente</t>
  </si>
  <si>
    <t>cuando alguien anda es como si hubiera un terremoto por los pisos viejos Así que, aunque tomes todas las medidas necesarias para dormir bien, como tapones para los oídos, antifaz, etc., al final te despertarás. Lo mismo ocurre cuando alguien se acuesta o cambia de posición mientras duerme, porque el material de las camas no es nada estable. Está situado en una calle muy transitada y sus instalaciones como los baños y cocina necesitan mantenimiento. De este hostal esperaba también toallas gratis como en otros hostales de la misma categoría o menos, en la misma zona</t>
  </si>
  <si>
    <t>Mário</t>
  </si>
  <si>
    <t>Eslovaquia</t>
  </si>
  <si>
    <t>jairo</t>
  </si>
  <si>
    <t xml:space="preserve">El personal atento y colaboradores.
</t>
  </si>
  <si>
    <t>Las instalaciones, la habitación, no entregan toallas, jabón etc.</t>
  </si>
  <si>
    <t>paul</t>
  </si>
  <si>
    <t>holandes</t>
  </si>
  <si>
    <t>la ubicación es lo mejor</t>
  </si>
  <si>
    <t>posibilidades de actividades</t>
  </si>
  <si>
    <t>Basile</t>
  </si>
  <si>
    <t>yerson</t>
  </si>
  <si>
    <t xml:space="preserve">La ubicación y el personal encargado de la cocina.
</t>
  </si>
  <si>
    <t>Pese a que el hotel se encuentra exento del pago del IVA hasta el 31 de diciembre de 2022, continúan cobrando este impuesto a los usuarios, lo cual es un robo y un abuso. Las políticas de convivencia son ambiguas y mal informadas a los huéspedes, el hostal no cuenta con muchas cosas como plancha para ropa y/o bolsas de basura, entre otros, los instrumentos de la cocina están viejos, obsoletos y sucios, tanto, que no dan ganas de cocinar en ellos, hay un empleado o funcionario (de barba y acento extraño) del hostal que no conoce nada de atención al público, no tiene tacto, ni educación.</t>
  </si>
  <si>
    <t>Taina</t>
  </si>
  <si>
    <t>Carlota</t>
  </si>
  <si>
    <t>La ubicación del hostal es genial, cerca del Museo del Oro, de la plaza Bolívar, etc.</t>
  </si>
  <si>
    <t xml:space="preserve">El aislamiento de las habitaciones es inexistente. Las noches son muy ruidosas porque el dormitorio da a la calle.
</t>
  </si>
  <si>
    <t>Coralie</t>
  </si>
  <si>
    <t>Hotel muy bien ubicado en Bogotá con una linda azotea. El desayuno es muy bueno. El personal es amable y servicial.</t>
  </si>
  <si>
    <t>beatriz</t>
  </si>
  <si>
    <t>debp</t>
  </si>
  <si>
    <t>viktoria</t>
  </si>
  <si>
    <t>hay que saber que es un hostal de bastante fiesta, al menos los fines de semana. excelente ubicación, te sientes seguro, personal agradable. las camas son muy perillas, hacen un ruido relativamente fuerte al girarse, etc en las camas superiores te levantas bastante duro.... el desayuno es bueno y barato!</t>
  </si>
  <si>
    <t>camas</t>
  </si>
  <si>
    <t>Kaissy</t>
  </si>
  <si>
    <t>paises bajos</t>
  </si>
  <si>
    <t>LORENZ</t>
  </si>
  <si>
    <t>El hostal está en una buena ubicación. Restaurantes, bares, tiendas cerca. La habitación doble con baño privado es grande y está bien equipada. Tiene buenas ventanas y suficientes mantas, lo cual no es común en Latinamerika. :-) La habitación estaba limpia y la ducha era buena.</t>
  </si>
  <si>
    <t>El desayuno estaba bien, el personal del desayuno podría ser más amable. La cocina está muy sucia definitivamente, por lo que los platos en el desayuno tampoco están limpios. Muy sombrío. Por lo demás, es realmente un gran hostal.</t>
  </si>
  <si>
    <t>lina</t>
  </si>
  <si>
    <t>Se perdió una toalla de mi propiedad y nunca la encontraron ni nadie se hizo responsable. No tiene ningún valor, pero eso no debería pasar.</t>
  </si>
  <si>
    <t>Me encantaron las instalaciones. El personal y la ubicación super increíble 10/10.</t>
  </si>
  <si>
    <t>No habia desayuno</t>
  </si>
  <si>
    <t>oswaldo</t>
  </si>
  <si>
    <t>todo</t>
  </si>
  <si>
    <t>yahel</t>
  </si>
  <si>
    <t>rainer</t>
  </si>
  <si>
    <t>good bed excellent location</t>
  </si>
  <si>
    <t>the location</t>
  </si>
  <si>
    <t>Myrthe</t>
  </si>
  <si>
    <t>buen desayuno y buena ubicación! Buen hostal y gente amable.</t>
  </si>
  <si>
    <t>El baño era estrecho y el inodoro no funcionaba bien. Es un hostal acogedor, pero muy ruidoso. Si quieres dormir bien, trae tapones para los oídos (también están disponibles en recepción).</t>
  </si>
  <si>
    <t>ivaylo</t>
  </si>
  <si>
    <t>Great location in the heart of the old city. The room was clean, comfortable and very quiet.</t>
  </si>
  <si>
    <t>El desayuno fue fantástico, en definitiva nos dieron hasta 4 desayunos, incluso para nuestros hijos, aunque aún no pagaban. Excelente ubicación, excelentes personas que trabajan en el albergue. El albergue en sí está diseñado de forma atractiva, un aceite para sentirse bien.</t>
  </si>
  <si>
    <t>Todo estuvo genial.</t>
  </si>
  <si>
    <t>Patrick</t>
  </si>
  <si>
    <t xml:space="preserve">La ubicación
</t>
  </si>
  <si>
    <t>Aparte de la ubicación todos los comentarios son prepotentes-música en su totalidad hasta la medianoche y todos los ruidos de conversaciones y risas hasta las 2am-28522;No elijas este hostal para dormir y descansar con además un pitido de alarma en el ruido de fondo y es completo-además como el edificio es viejo por lo que no hay aislamiento y se escucha todo. - El desayuno de pago está bien, pero tampoco es una locura. El personal es agradable pero nada más</t>
  </si>
  <si>
    <t>Pierre</t>
  </si>
  <si>
    <t>Bien ubicado, limpio</t>
  </si>
  <si>
    <t>Demasiado ruido por la noche, cocina no siempre accesible,</t>
  </si>
  <si>
    <t>MARGARITA</t>
  </si>
  <si>
    <t>Excelente hospedaje y muy buena ubicación en el centro. El personal a cargo siempre cordial y atento de nuestras dudas y brindando información turística muy atinada.La habitación muy limpia y cama cómoda. Lo recomiendo al 100%. Volvería a hospedarme aquí en mi siguiente visita.</t>
  </si>
  <si>
    <t>Marie</t>
  </si>
  <si>
    <t>MARIE HELENE</t>
  </si>
  <si>
    <t>DAN</t>
  </si>
  <si>
    <t>Love the location and the building. WiFi was fast enough for me to work remotely.</t>
  </si>
  <si>
    <t>My room was facing the street, so it was quite noisy until very late in the evening. And I wish there was a full- length mirror in the room.</t>
  </si>
  <si>
    <t>luis miguel</t>
  </si>
  <si>
    <t>NOA</t>
  </si>
  <si>
    <t>La cantidad de almacenamiento que tenía la ubicación y el hotel es impresionante y el personal de Nice Light definitivamente regresará</t>
  </si>
  <si>
    <t>La puerta no cerraba del todo y la litera crujía un poco</t>
  </si>
  <si>
    <t>gelibert</t>
  </si>
  <si>
    <t>Ubicación</t>
  </si>
  <si>
    <t>Fuga de agua a las 3am. No hay agua, así que no hay ducha y no hay compensación.</t>
  </si>
  <si>
    <t>Agnes</t>
  </si>
  <si>
    <t>Kristin</t>
  </si>
  <si>
    <t>parjea</t>
  </si>
  <si>
    <t>El desayuno está muy bien, y algunas personas del personal también. Estaba limpio y era cómodo La ubicación era muy buena pero había mucho ruido.</t>
  </si>
  <si>
    <t>El bar cierra hasta muy tarde, si vas a descansar y a madrugar no te lo recomiendo. El staff hay gente muy joven y hacen mucho ruido hasta muy tarde, se oye todo porque las instalaciones son muy viejas, nuestra habitación con baño privado tenía un armario pero no podías usarlo porque no abría ningún cajón.</t>
  </si>
  <si>
    <t>LUIGI</t>
  </si>
  <si>
    <t>El R10 está ubicado en el barrio muy histórico de La Candelaria muy cerca del centro de Bogotá. Es un barrio con acceso a todo tipo de gastronomía, cultura e historia. Es un barrio muy histórico con un ambiente bohemio y hippy. El personal es maravilloso, amable, servicial y muy acogedor. El hotel/hostal ofrece una variedad de opciones de habitaciones: habitaciones con baño/baño compartido y habitaciones individuales con baño propio. El desayuno es maravilloso, hecho fresco para cada huésped. Es una opción muy rentable y con una excelente relación calidad-precio. Juan el encargado y su personal -como Camilo, Erwin y Patricia- son fantásticos. R10 es una opción de gran valor para aquellos viajeros que buscan una estancia barata y alegre.</t>
  </si>
  <si>
    <t>No es una opción de hotel tranquilo. El barrio de La Candelaria es muy animado. Está en el centro de Bogotá' con restaurantes y discotecas muy cerca además de mucho tráfico de pies y vehículos. Si buscas una estancia tranquila, la R10 no es una opción ideal. La R10 está en un antiguo edificio histórico y tiene los problemas que pueden experimentar los edificios más antiguos. Por ejemplo. mientras estuve allí, se rompió la caldera y no hubo agua caliente en varias habitaciones, incluida la mía, durante unos días. Además, el baño de la habitación era muy pequeño. Estos problemas fueron muy menores. Esta residencia atiende principalmente a mochileros para estancias rentables, que suelen ser más jóvenes de edad, de hasta finales de los 20 años. Algunos pueden ser muy ruidosos y ruidosos por la noche. En un sentido es maravilloso ya que conoces gente de muchos países diferentes, principalmente el Reino Unido, Alemania, Dinamarca, Suecia. Es una gente joven.</t>
  </si>
  <si>
    <t>AMANDINE</t>
  </si>
  <si>
    <t>TODO MUYYY LINDO</t>
  </si>
  <si>
    <t>Frank</t>
  </si>
  <si>
    <t>Buena ubicación y un edificio muy bonito con habitaciones amplias.</t>
  </si>
  <si>
    <t>Muy ruidoso, la mayoría de las duchas no tenían agua caliente y las instalaciones no estaban muy limpias.</t>
  </si>
  <si>
    <t>ian</t>
  </si>
  <si>
    <t>MOR</t>
  </si>
  <si>
    <t>SATNEPT</t>
  </si>
  <si>
    <t>RENAN</t>
  </si>
  <si>
    <t>MAARTEN</t>
  </si>
  <si>
    <t>jocelaine</t>
  </si>
  <si>
    <t>Muito bem localizado, bem no coração do bairro La Candelária.</t>
  </si>
  <si>
    <t>Houve um pequeno problema no encanamento e faltou água, mas logo resolveram</t>
  </si>
  <si>
    <t>Lorena</t>
  </si>
  <si>
    <t>301 o</t>
  </si>
  <si>
    <t>La cama es cómoda y fresca</t>
  </si>
  <si>
    <t>Muchos cortes en el agua caliente</t>
  </si>
  <si>
    <t>Jennifer</t>
  </si>
  <si>
    <t>Sabine</t>
  </si>
  <si>
    <t>Buen hostal para comenzar un viaje por Colombia! La terraza de la azotea era genial :)</t>
  </si>
  <si>
    <t>jonathan</t>
  </si>
  <si>
    <t>Excelente full recomendado personal atentos y amables habitaciones limpia Excelente ubicación</t>
  </si>
  <si>
    <t>Ken</t>
  </si>
  <si>
    <t>Leonie</t>
  </si>
  <si>
    <t>avigail</t>
  </si>
  <si>
    <t>Acogedor albergue con un personal agradable.</t>
  </si>
  <si>
    <t>amandine</t>
  </si>
  <si>
    <t>ALEKSEY</t>
  </si>
  <si>
    <t>FER</t>
  </si>
  <si>
    <t>El ambiente es agradable. El desayuno es rico. La atención es buena, tuvimos cierta dificultad en el baño y fue solucionada de inmediato.</t>
  </si>
  <si>
    <t>El baño de la habitación es demasiado pequeño, lo que resulta bastante incómodo.</t>
  </si>
  <si>
    <t>EWELINA</t>
  </si>
  <si>
    <t>Muy buena ubicación y buen desayuno. La azotea también era bastante chula (aunque nadie nos informó de ello cuando nos registramos, este albergue está dirigido en su mayoría por voluntarios, por lo que cierta información podría perderse). El servicio de lavandería es definitivamente útil :)</t>
  </si>
  <si>
    <t>Las paredes son bastante finas, así que pudimos escuchar a todos en la zona común hablar y reír durante media noche sin que nadie del hostal interviniese.</t>
  </si>
  <si>
    <t>Buena ubicación pero te advierto súper concurrida la calle y una discoteca cercana el fin de semana</t>
  </si>
  <si>
    <t>ruidoso un poco</t>
  </si>
  <si>
    <t>arturo</t>
  </si>
  <si>
    <t>NO GENERARON FACTURA SOBRE E PRECIO QUE APARECE EN BOOKING</t>
  </si>
  <si>
    <t>roireto</t>
  </si>
  <si>
    <t>La localización para visitar el centro y el personal es muy amable. La zona comunes están bastante bien.</t>
  </si>
  <si>
    <t>La habitación tiene mucha humedad y el baño es tan pequeño que se hace súper incómodo no puedes ni moverte. Necesita cambios y mejoras.</t>
  </si>
  <si>
    <t>myron</t>
  </si>
  <si>
    <t>Hanife</t>
  </si>
  <si>
    <t>La ubicación era buena. Muy céntrico. Edificio antiguo, muy bonito.</t>
  </si>
  <si>
    <t>Tuvimos agua fría durante 3 días para ducharnos (teníamos 1 habitación para nosotros). En Bogotá había 10-15grados. La ducha, la habitación no estaba limpia. ¡Había pelos de otros todavía allí! 3 días se señaló que teníamos agua fría, pero nadie se encargó de ello. El personal no es de mucha ayuda y parece desmotivado.</t>
  </si>
  <si>
    <t>Faith</t>
  </si>
  <si>
    <t>buena wifi-buena ubicación céntrica</t>
  </si>
  <si>
    <t>Reservé una habitación privada para mi última noche en Colombia después de un mes de viaje, fue terrible (¡y he estado alojado en hostales durante una década!) Si mi reserva hubiera sido por más de una noche, me habría ido. -la habitación estaba en la parte trasera del hostal, junto al bar. la música estaba tan alta que también podría haber dormido en el bar. si que tenia tapones para los oídos y sí estoy acostumbrado al ruido habitual del albergue ¡pero este era otro nivel! la música estaba super alta y la puerta de mi habitación tenía agujeros por lo que el sonido llegaba. -la música siguió hasta las 12.15 y luego la gente estuvo charlando durante una hora más o menos, esto a pesar de que el hostal tiene carteles diciendo que el tiempo de silencio es a partir de las 11. -a alrededor de la 1.30 sonó una alarma por años (tanto Así que me levanté y bajé pensando que era una alarma de incendio. y luego seguía pitiendo cada 40 segundos (conté) para el resto de la noche -Pedí que me cambiaran de habitación y que me bajaran la música, pero tampoco sucedió. -También había obras en la parte trasera del hostal, por lo que a partir de las 8 de la mañana (un sábado) también había ruidos de construcción. mi estancia podría haber sido perfectamente adecuada si no me hubieran dado esa habitación como alojamiento, no era completamente apta para el propósito. luego hubo otros inconvenientes que de lo contrario hubieran sido tolerables en aislamiento pero solo hicieron que mi estadía fuera peor -múltiples baños sin papel higiénico y en más de una ocasión - tuve que pedir más de una vez por papel - El agua caliente no funcionaba en los baños de la parte trasera del edificio. - Era una habitación fría (aunque pude pedir una manta). -los miembros del personal no fueron serviciales con respecto a preguntas como encontrar el supermercado más cercano. Tuve que esperar 30 minutos para registrarme en el colchón duro como una roca con apenas una almohada. Estoy seguro de que la mayoría de la gente lo pasa bien. pero realmente no lo disfruté y hay suficientes albergues en Bogotá para mí nunca quedarme en R10 otra vez.</t>
  </si>
  <si>
    <t>juliette</t>
  </si>
  <si>
    <t>El albergue es bonito y el desayuno es muy bueno por el precio que pagas.</t>
  </si>
  <si>
    <t>El dormitorio (6 camas) era un poco estrecho y mi lámpara en mi litera no funcionaba</t>
  </si>
  <si>
    <t>Emy</t>
  </si>
  <si>
    <t>Hong Kong</t>
  </si>
  <si>
    <t>MARIA CAMILA</t>
  </si>
  <si>
    <t>El lugar presta muchos servicios y además está cerca de muchos buenos lugares para comer o pasar un bien rato. El bar 5 de 5.</t>
  </si>
  <si>
    <t>Creo que la infraestructura del lugar da la impresión de no estar muy limpio pero no ví como tal acumulación del mismo.</t>
  </si>
  <si>
    <t>FABIEENE</t>
  </si>
  <si>
    <t>La ubicación del personal del albergue en sí es excelente mi segunda vez allí y no me arrepiento</t>
  </si>
  <si>
    <t>Yo estaba en los dormitorios del 8 y los baños estaban en muy mal estado y las camas crujían al escuchar cada movimiento</t>
  </si>
  <si>
    <t>yohana</t>
  </si>
  <si>
    <t>Las camas tienen una cortinita, una lampara que se mueve y plugs para cargar celular, todo en tu litera! Privacidad garantizada en los dormitorios. Ademas, debajo de la cama tienes espacio pars guardar tus cosas con candado.</t>
  </si>
  <si>
    <t>Creo que los trabajadores no estan en armonía. Unos son amables y otros no. Te cobran las toallas y desayuno :/</t>
  </si>
  <si>
    <t>COOL</t>
  </si>
  <si>
    <t>sarah</t>
  </si>
  <si>
    <t>202 - 204</t>
  </si>
  <si>
    <t>Casa preciosa, estilo edificio antiguo, super vintage. Gran terraza en la azotea con vistas perfectas.</t>
  </si>
  <si>
    <t>Si le prestas atención a la limpieza, preferirás no recibir el dinero que vale aquí. Pelos en el baño, ropa de cama mohosa, sin asiento en el inodoro en la habitación privada y la cisterna del inodoro funcionaba solo cada dos veces, luego el nadador se quedó atrapado de nuevo.</t>
  </si>
  <si>
    <t>Ian</t>
  </si>
  <si>
    <t>Location, privacy of bunks.</t>
  </si>
  <si>
    <t>Some guests don't respect those already asleep after midnight.</t>
  </si>
  <si>
    <t>Marlene</t>
  </si>
  <si>
    <t>DBC/IEBC</t>
  </si>
  <si>
    <t>313 / 207</t>
  </si>
  <si>
    <t>ubicación, relación calidad precio</t>
  </si>
  <si>
    <t>luis esteban</t>
  </si>
  <si>
    <t>KARL</t>
  </si>
  <si>
    <t>EVELYNEZ</t>
  </si>
  <si>
    <t>Muy buena ubicación, cerca de bares y restaurantes. Personal muy agradable, mucho espacio para sentarse y hacer algo de trabajo o relajarse. Bonita sala de televisión. Genial que proporcionen agua potable en el área común.</t>
  </si>
  <si>
    <t>Las camas no son las mejores. Todo se mueve y chirría cuando alguien más pesado duerme en él y tira por ahí. Por eso mi tarifa baja, ya que no pude dormir por esto, a pesar de usar tapones para los oídos!</t>
  </si>
  <si>
    <t>pablo</t>
  </si>
  <si>
    <t>Hostel más chulo de Bogotá. Buen ambiente, sabroso desayuno, camas cómodas y mucha gente para conocer. Si estás buscando una estancia auténtica y única, este es el lugar.</t>
  </si>
  <si>
    <t>Todo estuvo genial</t>
  </si>
  <si>
    <t>berengere</t>
  </si>
  <si>
    <t>MICHAELA</t>
  </si>
  <si>
    <t>PEDRO</t>
  </si>
  <si>
    <t>a ubicación es magnífica y el edificio muy hermoso</t>
  </si>
  <si>
    <t>Nada, todo excelente</t>
  </si>
  <si>
    <t>jonatha</t>
  </si>
  <si>
    <t>Nathalia Alejandra</t>
  </si>
  <si>
    <t>La comodidad, las reglas respecto al horario de silencio en el hostal, el aseo.</t>
  </si>
  <si>
    <t>Mejorar los baños, la cisterna no funciona bien.</t>
  </si>
  <si>
    <t>El baño del dormitorio no estaba limpio</t>
  </si>
  <si>
    <t>ANABELA</t>
  </si>
  <si>
    <t>la arquitectura del edificio</t>
  </si>
  <si>
    <t>demasiadas escaleras</t>
  </si>
  <si>
    <t>julio</t>
  </si>
  <si>
    <t>JUAN CAMILO</t>
  </si>
  <si>
    <t>La ubicación era genial. Muchas cosas que hacer y ver en el centro de Bogotá. Las zonas comunes eran agradables y el ambiente del hostal era genial.</t>
  </si>
  <si>
    <t>El área de la cocina era un poco pequeña y no había suficientes herramientas para preparar o cocinar comidas. La nevera estaba desbordada.</t>
  </si>
  <si>
    <t>gandhi</t>
  </si>
  <si>
    <t>republica dominicana</t>
  </si>
  <si>
    <t>Excelente ubicación, el personal es muy bueno!</t>
  </si>
  <si>
    <t>No incluia desayuno, ya lo otro me gustó mucho</t>
  </si>
  <si>
    <t>Yerini</t>
  </si>
  <si>
    <t xml:space="preserve">La ubicación es perfecta!! Cerca de atracciones turísticas importantes de Bogotá. El personal es muy amable, te apoyan y resuelven todas tus dudas. Las instalaciones son antiguas pero son buenas, la decoración y todo. Recomiendo ampliamente hospedarse aquí, sin duda regresaría.
</t>
  </si>
  <si>
    <t xml:space="preserve">Las camas del hostel son algo ruidosas, las maderas rechinan mucho.
</t>
  </si>
  <si>
    <t>Viktoria</t>
  </si>
  <si>
    <t>hungria</t>
  </si>
  <si>
    <t>Muy buena ubicación, personal agradable, buen desayuno.</t>
  </si>
  <si>
    <t>marie</t>
  </si>
  <si>
    <t>VILLATE</t>
  </si>
  <si>
    <t>YANNICK</t>
  </si>
  <si>
    <t>philipp</t>
  </si>
  <si>
    <t>HARM</t>
  </si>
  <si>
    <t>PAISES BAJOS</t>
  </si>
  <si>
    <t>LA UBICACIÓN Y CAMAS</t>
  </si>
  <si>
    <t>Gran albergue amueblado de forma alternativa. Camas muy cómodas y grandes y un delicioso desayuno</t>
  </si>
  <si>
    <t>CESAR</t>
  </si>
  <si>
    <t>Una propiedad antigua muy bien cuidada.</t>
  </si>
  <si>
    <t>Poca limpieza en los baños.</t>
  </si>
  <si>
    <t>personal muy amable!</t>
  </si>
  <si>
    <t>hiper ruidoso, ninguna insonorización</t>
  </si>
  <si>
    <t>leidy johana</t>
  </si>
  <si>
    <t>PABLO</t>
  </si>
  <si>
    <t>La ubicación excelente, a pocas cuadras de la Plaza Chorro de Quevedo y de las principales atracciones de la ciudad Desayuno rendidor, con huevos, frutas y arepa</t>
  </si>
  <si>
    <t>Nada relevante, sin reclamos</t>
  </si>
  <si>
    <t>Se trata de un edificio colonial en el centro de La Candelaria. Ubicación perfecta para recorrer esta zona de la ciudad.</t>
  </si>
  <si>
    <t>merchavia</t>
  </si>
  <si>
    <t>KARIN</t>
  </si>
  <si>
    <t>El hostal está bien ubicada. Por el centro histórico no es lejos y se puede caminar. El personal siempre fui muy servicial.</t>
  </si>
  <si>
    <t>Las habitaciones no tienen números muy grandes. Están muy chiquita en la puerta acerca la bocallave con el resultado de que por las noches gente quiere entrar en la habitación mía y me despertaba cada vez.</t>
  </si>
  <si>
    <t>marie helene</t>
  </si>
  <si>
    <t>charlotte</t>
  </si>
  <si>
    <t>reino unido</t>
  </si>
  <si>
    <t>CHRISTIAAN</t>
  </si>
  <si>
    <t>GERMAN</t>
  </si>
  <si>
    <t>La terraza, recepción 24 hs, mascotas</t>
  </si>
  <si>
    <t>Ducha no salía agua muy caliente. Almohadas y cama no muy cómodas.</t>
  </si>
  <si>
    <t>patricia</t>
  </si>
  <si>
    <t>está bien ubicado</t>
  </si>
  <si>
    <t>Es una zona ruidosa, tuve dificultades para dormir.</t>
  </si>
  <si>
    <t>guido</t>
  </si>
  <si>
    <t>hoo</t>
  </si>
  <si>
    <t>corea del sur</t>
  </si>
  <si>
    <t>victoria</t>
  </si>
  <si>
    <t>EDWIN</t>
  </si>
  <si>
    <t>La ubicación del hostal es excelente, cerca del centro histórico.</t>
  </si>
  <si>
    <t>El piso hace un poco de ruido, no nos dieron jabón ni shampoo, y solo una toalla, el chek out es muy temprano.</t>
  </si>
  <si>
    <t>marije</t>
  </si>
  <si>
    <t>La ubicación muy buena, cerca de todo! El desayuno también fue muy bueno.</t>
  </si>
  <si>
    <t>Pedí ayuda para resolver mi siguiente paso en mis viajes, pero realmente no obtuve una respuesta.</t>
  </si>
  <si>
    <t>Juan Manuel</t>
  </si>
  <si>
    <t>La ubicación es excelente muy cerca de los lugares de interés, la amabilidad del personal, todos muy atentos. Sin duda volvería.</t>
  </si>
  <si>
    <t>SHABNAM</t>
  </si>
  <si>
    <t>CM8/DBC</t>
  </si>
  <si>
    <t>Las instalaciones eran geniales. Había un pequeño bar en la azotea con una multitud divertida. Sin duda volvería allí.</t>
  </si>
  <si>
    <t>Camila</t>
  </si>
  <si>
    <t>La arquitectura del hostal es impresionante y la ubicación en un barrio histórico y muy entretenido. El desayuno rico y contundente</t>
  </si>
  <si>
    <t>En la recepción habían chicos que no hablaban muy bien español y a pesar de nosotros poder hablar ingles, no era cálido. No nos podían orientan sobre dónde comer o que lugares visitar. Habían veces que la chica nisiquiera saludaba o corría la cara para no saludar. Falto el calor latino.</t>
  </si>
  <si>
    <t>Larissa</t>
  </si>
  <si>
    <t>Holanda</t>
  </si>
  <si>
    <t>El desayuno fue súper bueno.</t>
  </si>
  <si>
    <t>Si te gustó un hostal de verdad, que es tu sitio. Somos una pareja y teníamos una habitación privada, pero no somos personas de mochileros / hostal. por lo que no coincidió.</t>
  </si>
  <si>
    <t>Leyla</t>
  </si>
  <si>
    <t>El personal fue muy amable y atento :). La vista de la habitación muy linda. El Wifi excelente para trabajar. El lugar muy cálido y la ubicación excelente.</t>
  </si>
  <si>
    <t>La cama estaba muy dura. Hubiese preferido que haya un baño para mujeres y otro para hombres. El agua no salía tan caliente. Por lo demás, todo excelente :)</t>
  </si>
  <si>
    <t>Reservamos la habitación doble que por las fotos era totalmente diferente a la habitación en la que nos pusieron, que no tenía ventana y tenía moho en las paredes. Cuando nos quejamos, nos devolvieron la mitad del dinero, como no tenían más habitaciones, como estábamos en relación a un vuelo sin tiempo para buscar en otro lado tuvimos que aceptar.</t>
  </si>
  <si>
    <t>Roberto</t>
  </si>
  <si>
    <t xml:space="preserve">Excelente ubicación, y el personal muy amable y agradable, siempre sonrientes. El desayuno también estuvo bueno aunque sin muchas variaciones, siempre huevo.
</t>
  </si>
  <si>
    <t>Después de unas lluvias normales para Bogotá, el agua se filtró en el dormitorio, mojando completamente parte de mi ropa que habia dejado junto a la pared, como también se manchó con la pintura que se desprendió de la pared. Al otro día arreglaron el techo, pero no me cambiaron de pieza, ni siquiera me lo propusieron y lo peor, ni siquiera dieron unas disculpas.</t>
  </si>
  <si>
    <t>Bar</t>
  </si>
  <si>
    <t xml:space="preserve">El techo del albergue era un buen lugar para sentarse y la ubicación cambió
</t>
  </si>
  <si>
    <t>La habitación no estaba limpia y no era agradable estar en ella. Había manchas negras en las sábanas... no está claro qué había allí. Los baños de la habitación eran tan pequeños que no había espacio para moverse. ¿agua caliente? Piénsalo de nuevo... no hay agua caliente. Los empleados del lugar están confundidos y todos dieron diferentes detalles sobre lo mismo. Por la mañana el personal puso música a todo volumen a niveles independientemente de que los huéspedes del hostal durmieran a estas horas, tuvimos que levantarnos de la cama en medio de la noche y pedirles que apagaran la música, como si no se debiera tomar por concedido a las 12:30 de la noche.</t>
  </si>
  <si>
    <t>INBAR</t>
  </si>
  <si>
    <t>La mayoría del personal es agradable, el techo es agradable.</t>
  </si>
  <si>
    <t>Las habitaciones de los seis son diminutas de forma desproporcionada con el precio. Si cierras allí, solo en la habitación del 8.</t>
  </si>
  <si>
    <t>Cama, ubicación</t>
  </si>
  <si>
    <t>Dejé mi maleta en la habitación y perdí objetos importantes, si bien no de gran valor; los utilizo de manera diaria.</t>
  </si>
  <si>
    <t>Johanna</t>
  </si>
  <si>
    <t>- ubicación increíble - casa enorme con varias zonas comunes - personal agradable</t>
  </si>
  <si>
    <t>- Puede ser un poco ruidoso, especialmente durante el llanto de las fiestas fuera del albergue</t>
  </si>
  <si>
    <t>Chacon</t>
  </si>
  <si>
    <t>El personal es realmente amable, te ayudan con tus dudas y el chef cocina súper rico el desayuno</t>
  </si>
  <si>
    <t>Mariana</t>
  </si>
  <si>
    <t>La ubicación es excelente y la cama cómoda.</t>
  </si>
  <si>
    <t>El baño del piso de mi habitación no tenía agua caliente y parecía que tenía un desagüe atascado. El inodoro del primer piso no tenía asiento. Todo se veía viejo y mal mantenido y sospecho que la ropa de cama no se había cambiado. La almohada también era bastante mala.</t>
  </si>
  <si>
    <t>Robert</t>
  </si>
  <si>
    <t>Kevin</t>
  </si>
  <si>
    <t>Nueva zelanda</t>
  </si>
  <si>
    <t>¡Simplemente perfecto! Lugar increíble 😍</t>
  </si>
  <si>
    <t>Sam</t>
  </si>
  <si>
    <t>Me encantó el ambiente y el carácter del Hostel. Era una embajada, así que es interesante ver cómo lo equiparon para ser un hostal! Las camas son cómodas y limpias, las instalaciones son buenas, y la puerta es electromagnética por lo que es seguro. El personal es increíble, pero quiero destacar a la recepcionista Natalia, ya que era muy amable. Siempre sonriente, siempre feliz de ayudar y una persona tan agradable de recibir! En general, ¡recomiendo encarecidamente este hostal!</t>
  </si>
  <si>
    <t>El baño estaba un poco sucio en el suelo, ya que la puerta de la ducha no cerraba del todo y se mojaba el suelo, seguido de suciedad después de que la gente usara el inodoro. ¡Pero nada importante en general!</t>
  </si>
  <si>
    <t>Angie Katarina</t>
  </si>
  <si>
    <t xml:space="preserve">Lesly </t>
  </si>
  <si>
    <t>Me encanto mucho el lugar, todo es muy céntrico y pude llegar caminando a todos los lugares…. El desayuno es muy bueno y la atención en especial de Luis excepcional, muy atento en todo! Regresaría aquí mismo mil veces más ❤️</t>
  </si>
  <si>
    <t>Martin</t>
  </si>
  <si>
    <t>Hungria</t>
  </si>
  <si>
    <t>excelente ubicación, registro de entrada 0/24 horas, buena relación calidad-precio</t>
  </si>
  <si>
    <t>Laila Marie</t>
  </si>
  <si>
    <t>Es una casa muy grande y bonita, los dormitorios son grandes y cómodos y hay muchos espacios comunes. El personal es super amable, gracias especialmente a Luis ;) Definitivamente lo recomendaría!!</t>
  </si>
  <si>
    <t>El ambiente y la calidez de la gente. Además del espacio, confortable, familiar y precioso.</t>
  </si>
  <si>
    <t>Algún colchón se nota que está demasiado viejo</t>
  </si>
  <si>
    <t>Bonita decoración, ambiente familiar, confortable y agradable.</t>
  </si>
  <si>
    <t>Alguna cama estaba vieja.</t>
  </si>
  <si>
    <t>Nic</t>
  </si>
  <si>
    <t>lo que mas me gusto fue ver como el personal muy amablemente resuelve o busca resolver todos los problemas o contratiempos, son un muy buen equipode trabajo</t>
  </si>
  <si>
    <t>que no me pude quedar mas!</t>
  </si>
  <si>
    <t>Sixtine</t>
  </si>
  <si>
    <t>201 h</t>
  </si>
  <si>
    <t>ubicación tranquilidad</t>
  </si>
  <si>
    <t>florian</t>
  </si>
  <si>
    <t>301m</t>
  </si>
  <si>
    <t>Las habitaciones son amplias y limpias, las camas son cómodas y tienen cortina para mayor privacidad y los lugares para pasar el rato también son bastante agradables. Especialmente Natalia en la recepción fue súper agradable y me ayudó con todo lo que necesitaba!</t>
  </si>
  <si>
    <t>El baño estaba realmente asqueroso, para ser una el lavabo estaba algo roto por lo que casi se salía de la pared. Luego no había jabón y el suelo se inundaba y estaba lleno de pelo todo el tiempo :/</t>
  </si>
  <si>
    <t>FLORIAN</t>
  </si>
  <si>
    <t>kugel</t>
  </si>
  <si>
    <t>Natalia fue muy amable, todo estuvo bien. limpio, buena onda en el techo</t>
  </si>
  <si>
    <t>adrianna</t>
  </si>
  <si>
    <t>Es mi tercera vez en R10 y me gusta quedar aquí sobre todo por la tranquilidad del este hostal y camas muy comodas. La atencion del personel es increible, especialmente de Natalia - siempre estaba pendiente y me facilitó muchos asuntos que tenía aquí en Bogota. La terraza arriba es un buen spot para conocer gente y disfrutar. Gracias!</t>
  </si>
  <si>
    <t>Catalina</t>
  </si>
  <si>
    <t xml:space="preserve">grupo </t>
  </si>
  <si>
    <t>La atención del personal y la limpieza</t>
  </si>
  <si>
    <t>Demasiado ruido en los alrededores</t>
  </si>
  <si>
    <t>VIRGINIE</t>
  </si>
  <si>
    <t>Gracias a Natalia y Luis por su disponibilidad y sonrisa. :)</t>
  </si>
  <si>
    <t>miguel</t>
  </si>
  <si>
    <t>bolivia</t>
  </si>
  <si>
    <t>La ubicación y la atención.</t>
  </si>
  <si>
    <t>Uruguay</t>
  </si>
  <si>
    <t>La arquitectura del lugar es realmente bonita. La ubicación realmente conveniente, cerca de la fiesta y los lugares históricos.</t>
  </si>
  <si>
    <t>Las escaleras a las habitaciones pueden ser un problema si uno lleva equipaje pesado. El espacio en las habitaciones es más bien pequeño. De todas formas, recomendable!</t>
  </si>
  <si>
    <t>bajdi</t>
  </si>
  <si>
    <t>la mayor ventaja es la ubicación. el precio es un poco alto. tiene un ambiente agradable, un personal servicial, un vecindario agradable y relativamente amigable como en Columbus.</t>
  </si>
  <si>
    <t>Mathieu</t>
  </si>
  <si>
    <t>301 n</t>
  </si>
  <si>
    <t>AMIGOS</t>
  </si>
  <si>
    <t>רוי, il</t>
  </si>
  <si>
    <t>311 / 312</t>
  </si>
  <si>
    <t>WILSON</t>
  </si>
  <si>
    <t>Muy buena atención de Marina Alvidrez</t>
  </si>
  <si>
    <t>or</t>
  </si>
  <si>
    <t>Perfecto</t>
  </si>
  <si>
    <t>JAZMIN</t>
  </si>
  <si>
    <t>WOODING</t>
  </si>
  <si>
    <t>YAROSLAVA</t>
  </si>
  <si>
    <t>Las habitaciones eran hermosas, la ubicación es excelente y, en general, el ambiente del albergue es excelente.</t>
  </si>
  <si>
    <t>Las duchas requieren renovación o reparación.</t>
  </si>
  <si>
    <t>mathijs</t>
  </si>
  <si>
    <t>holanda</t>
  </si>
  <si>
    <t>Ambiente acogedor, bonito y complejo construido</t>
  </si>
  <si>
    <t>loogaci</t>
  </si>
  <si>
    <t>NAGAR</t>
  </si>
  <si>
    <t>NATASCHA</t>
  </si>
  <si>
    <t>Un buen lugar para alojarse en el corazón de Bogotá. Se puede llegar caminando a todo. Tienen un agradable roof topbar. Personal muy amable.</t>
  </si>
  <si>
    <t>anonima</t>
  </si>
  <si>
    <t>Avigail</t>
  </si>
  <si>
    <t>Excellent hostel in a good location with a nice staff. Cheap and tasty breakfast. I enjoyed every moment in the hostel!</t>
  </si>
  <si>
    <t>Wienke</t>
  </si>
  <si>
    <t xml:space="preserve">gorgeous old building, decorated beautifully. nice big kitchen and comfortable, huge rooms! located directly in the candelaria. all the guests and the staff were amazing - thank you Ruben for letting me listen to your guitar :)
</t>
  </si>
  <si>
    <t xml:space="preserve">Beds with curtains and lamps and individual plugs
</t>
  </si>
  <si>
    <t>the bathroom was not very comfortable or clean</t>
  </si>
  <si>
    <t>Vasili</t>
  </si>
  <si>
    <t>Great old building, location is perfect, breakfast is so nice for such a price, room is quite spacious</t>
  </si>
  <si>
    <t>There's some troubles with hot water and wifi might be weak sometimes</t>
  </si>
  <si>
    <t>spectacular</t>
  </si>
  <si>
    <t>FELICIA</t>
  </si>
  <si>
    <t>The rooftop on the terrace is top😊 It is very well located, close to many points of interest. In short, very good value for money.</t>
  </si>
  <si>
    <t>The bathroom, outdated.</t>
  </si>
  <si>
    <t>Nathalia</t>
  </si>
  <si>
    <t xml:space="preserve"> viaja sola</t>
  </si>
  <si>
    <t>Muy Me encantó lo espacioso del hostel, su inmejorable ubicación y la amabilidad de todo el personal, sobre todo de Nati, la recepcionista pelirroja, muy pero muy amable!</t>
  </si>
  <si>
    <t>Aristide</t>
  </si>
  <si>
    <t>Zohar</t>
  </si>
  <si>
    <t>HEIDI</t>
  </si>
  <si>
    <t>Un lugar amplio, camas amplias y baño dentro de la habitación compartida. Un voluntario español fue demasiado buena gente.</t>
  </si>
  <si>
    <t>Algunos cabellos en la ropa de cama. Tener más cuidado.</t>
  </si>
  <si>
    <t>Kheira</t>
  </si>
  <si>
    <t>Reinhard</t>
  </si>
  <si>
    <t>Ubicación céntrica, buena conexión con el barrio alternativo</t>
  </si>
  <si>
    <t>Todo ok</t>
  </si>
  <si>
    <t>YARDEN</t>
  </si>
  <si>
    <t>JENNY</t>
  </si>
  <si>
    <t>Me gusto muchos R10, la atmósfera del lugar es muy cool. Es un hostal con mucho estilo, lleno de plantas y color. Esta ubicado en una zona segura y próximo a prácticamente todo. pude ir caminando a Monserrate, museos y tiendas y casas de cambio. También hay una estación de autobuses cerca por si necesitas ir algo más lejos. Tienen recepción las 24 hrs y los chicos son amables, siempre dispuestos a ayudar. puntos extras por el café :)</t>
  </si>
  <si>
    <t>clementine</t>
  </si>
  <si>
    <t>el lugar es muy bonito y bien ubicado</t>
  </si>
  <si>
    <t>la cama cruje mucho, el baño sin ventilación ya que de repente la habitación se calienta demasiado y con humedad</t>
  </si>
  <si>
    <t>Andrews</t>
  </si>
  <si>
    <t>Me gusto mucho la estructura del Hostal, muy bonita y bien cuidada, lo recomiendo!</t>
  </si>
  <si>
    <t>Tomer</t>
  </si>
  <si>
    <t>HECTOR</t>
  </si>
  <si>
    <t>CRISTOBAL</t>
  </si>
  <si>
    <t>El servicio de lavanderia y el personal muy amable.</t>
  </si>
  <si>
    <t>Le podrían echar más mano a los acabados de las zonas comunes.</t>
  </si>
  <si>
    <t>MUY AMABLE EL PERSONAL, LAS INSTALACIONES SON TRANQUILAS, LA VISTA DE LA TERRAZA ES BONITA Y RELAJANTE, NOS DEJARON HACER CHECK IN HORAS ANTES DE LAS 2 PM, Y MIENTRAS NOS DEJARON HACER USO DE LAS INSTALACIONES, LA UBICACION ES EXCELENTE ESTA A DOS CALLES DEL CENTRO, TODO QUEDA MUY CERCA Y HAY MUCHA VIGILANCIA</t>
  </si>
  <si>
    <t>LA HABITACION LE FALTABA UN POCO DE ASEO, Y HABIA SABANAS SUCIAS EN EL CLOSET,</t>
  </si>
  <si>
    <t>El personal de recepción muy poco amable, frío, distante , todo lo contrario a lo que debe ser trabajar en una recepción</t>
  </si>
  <si>
    <t>murilo</t>
  </si>
  <si>
    <t>wilney</t>
  </si>
  <si>
    <t>Internet, cama con cortina, baño dentro de la habitación</t>
  </si>
  <si>
    <t>Instalaciones viejas y abandonadas, cocina</t>
  </si>
  <si>
    <t>stephanie</t>
  </si>
  <si>
    <t>Recepción h24 (muy conveniente en caso de vuelo que llegue muy temprano o muy tarde)! Camas muy cómodas, personal muy amable, baño limpio, terraza, cocina, zona común muy grande</t>
  </si>
  <si>
    <t>Algunas habitaciones (especialmente las habitaciones compartidas) dan a la calle y el hostal está en una cruz, por lo que es bastante ruidoso... todo es conocido y proporcionan tapones para los oídos, pero por lo demás todo muy bien</t>
  </si>
  <si>
    <t>PERÙ</t>
  </si>
  <si>
    <t>RAPHAELA</t>
  </si>
  <si>
    <t>Casa antigua y bonita. Muy buen desayuno. Personal agradable. Recepción 24h.
No reservaría una habitación sin baño privado, solo hay unos 3 baños para compartir para todas las habitaciones. Difícil encontrarlo gratis para una ducha. Además, muchas veces no había agua caliente. No hay calefacción en la habitación, hace bastante frío.</t>
  </si>
  <si>
    <t>CHILE</t>
  </si>
  <si>
    <t>NADINE</t>
  </si>
  <si>
    <t>Muy buen hostal con enormes espacios de estar, azotea, personal agradable, ambiente agradable y perfectamente ubicado en el centro. Absolutamente recomendable!
Un poco de frío por dentro, quizás unos calefactores o mantas más gruesas serían geniales</t>
  </si>
  <si>
    <t>MÈXICO</t>
  </si>
  <si>
    <t>La ubicación era genial, justo en el centro, restaurantes y bares a poca distancia</t>
  </si>
  <si>
    <t>La mejor ubicación, gente agradable y buena onda. Greg es un increíble brasilero que trabaja alli y nos ayudo en todo.
El baño era demasiado pequeño y no tienen papel toalet, no lo sabíamos y nos quedamos un día sin él.</t>
  </si>
  <si>
    <t>CINDY</t>
  </si>
  <si>
    <t>La ubicación
2Las habitaciones son un enredo de puertas y escaleras,, me perdi 2 vcs pero todo solucionable; seria mejor si señalizaran</t>
  </si>
  <si>
    <t>Mayan</t>
  </si>
  <si>
    <t>☺The staff we're nice, good location
☹No hot water in the shower</t>
  </si>
  <si>
    <t>Alberto</t>
  </si>
  <si>
    <t>☺
☹</t>
  </si>
  <si>
    <t> 2219912300</t>
  </si>
  <si>
    <t>Ofir</t>
  </si>
  <si>
    <t>MONIKA</t>
  </si>
  <si>
    <t>203x</t>
  </si>
  <si>
    <t>☺I enjoyed this hostal. It’s pretty big and I stayed in an all female dorm. I was happy they had this option. They keep the place fairly clean. I definitely took advantage of the shared kitchen and it’s a good place to meet people. The hostal also has a rooftop bar which is also ideal to meet other people.
☹</t>
  </si>
  <si>
    <t>ILICH</t>
  </si>
  <si>
    <t>NATHALIA</t>
  </si>
  <si>
    <t>NAOMI</t>
  </si>
  <si>
    <t xml:space="preserve">YANN </t>
  </si>
  <si>
    <t>301k</t>
  </si>
  <si>
    <t>☺Very good hostel, with a great atmosphere! All the volunteers were lovely, thank you Natalia and Greg, Special mention to Ariadna, guapa mexicana 🇲🇽🌮 Thank you again 🙏🏽
☹</t>
  </si>
  <si>
    <t>☺It was close to currency exchange offices and the center
☹The attendants change shift constantly and, for this reason, they made me miss a tour reservation because they did not confirm the company</t>
  </si>
  <si>
    <t>NICOLAS</t>
  </si>
  <si>
    <t>The location was really top, in the middle of La Candelaria. price-quality also good.</t>
  </si>
  <si>
    <t>VALERIE</t>
  </si>
  <si>
    <t>pareJA</t>
  </si>
  <si>
    <t>It was loud and there was a lot of light coming in under the door. One night (Friday evening) the music went on until 6 o'clock in the morning &amp; when there are people downstairs talking and you sleep on that side you hear everything. So bring earplugs!</t>
  </si>
  <si>
    <t>ELODIE</t>
  </si>
  <si>
    <t>VERONIQUE</t>
  </si>
  <si>
    <t>☺The hostelnis located in the center of the candaleria, the best spots are within walking distance. Super friendly staff, cool, responsive. Dorms well equipped and clean. Authentic decorations, large common areas well equipped.
☹</t>
  </si>
  <si>
    <t>RAN</t>
  </si>
  <si>
    <t>PATRICIA</t>
  </si>
  <si>
    <t>ASHLEIG</t>
  </si>
  <si>
    <t>☺Good location, beds were comfortable. The common areas were good. Kitchen was good
☹The bathrooms were not clean, there were hairs everywhere, even after the cleaners came through. We also only had a shower mat for the last day I was there so the bathroom had water everywhere. Also on the last night I was attacked by bed bugs. Woke up with so many bites all over me. Still an okay hostel but no bed bugs and bathroom cleanliness are important to me.</t>
  </si>
  <si>
    <t>TIM</t>
  </si>
  <si>
    <t>☺Great atmosphere and a really cool hostel. A particular thanks to Natalia for helping with so many things and being so w
☹</t>
  </si>
  <si>
    <t>MADELEINE</t>
  </si>
  <si>
    <t>☺Everything very organized and clean, the kindness of the girl who attended me and very close to the places of interest to visit. Very Central👍😀
☹</t>
  </si>
  <si>
    <t>KHAREN</t>
  </si>
  <si>
    <t>ADAM</t>
  </si>
  <si>
    <t>☺A very colonial hostel, it is well maintained, the people on duty 10000, and the atmosphere is very good, people from all parts of the world are located on the terrace. Nice view!!! Very well located.
☹When I arrived the room wasn't cleaned properly, there were a few hairs, but it was sorted.</t>
  </si>
  <si>
    <t>☺Clean and comfortable. Well located and with good facilities, very friendly staff.
☹You hear a lot of noise from parties around, music all morning. I didn't have hot water in the shower.</t>
  </si>
  <si>
    <t>IRINA</t>
  </si>
  <si>
    <t>☺A lot of common space, good wifi, really hot water, lovely people, best location
☹can be cleaned better, to loud during the weekends</t>
  </si>
  <si>
    <t>MIGUEL</t>
  </si>
  <si>
    <t>☺All the place is wonderful and beautiful, it has a lot of natural plants and painting, I felt all the time I was living in a palacette,. Nata and Santi are actually kind and Señora Patricia is so cute like a mother...
☹Mmm actually I didn't feel nothing bad about the hostal...</t>
  </si>
  <si>
    <t>SHIRA</t>
  </si>
  <si>
    <t>☺the team was very helpful and nice, they had given a lot of helpful information, free tours and try to help at every situation. the place is clean and very beautiful
☹there is so much noise you can’t sleep, and I have a very strong sleep. the girls dorms are towards the street with no really window so don’t go there you want be able to sleep. take a room to the other side… also I order a pick up from the airport which arrived 2 hour later. it maybe don’t because of them. but if you order check it twice.</t>
  </si>
  <si>
    <t>ELLEY</t>
  </si>
  <si>
    <t>☺Super friendly staff! very helpful indeed! gave me good information so I can get to the airport just after 6:00am on election Sunday by Transmilenio!
☹loud music on Friday night from the opposite comer building, but you don’t have to not like it , just join in and dance the night away!</t>
  </si>
  <si>
    <t>JY</t>
  </si>
  <si>
    <t>☺A central location right in the heart of El Candelaria. Everything from the nightlife and the walking tours was easy to get to and the staff were really helpful.
☹</t>
  </si>
  <si>
    <t>☺They are very friendly and help you with any questions you may have.
☹</t>
  </si>
  <si>
    <t>VIAJA ACOMPAÑADA</t>
  </si>
  <si>
    <t>SOFIA</t>
  </si>
  <si>
    <t>OLIVER</t>
  </si>
  <si>
    <t>ROTMAN</t>
  </si>
  <si>
    <t>☺The architecture of the hostel is very beautiful!! The weekend I stayed there was an art and music exhibition on the terrace 😊. The attention from Santiago was very good. It is close to museums, Quevedo jet, bowling plaza, cra 7 where you can on a Sunday go to flea market.
☹Everything's fine</t>
  </si>
  <si>
    <t>ELIZABETH</t>
  </si>
  <si>
    <t>☺Good location, friendly staff. Beds are comfortable, with a curtain and plug socket. Facilities such as bathroom and kitchen quite basic, but price reflects this. A good base for exploring La Candelaria.
☹The hostel is located on a BUSY road which is very noisy pretty much all the time. The windows don’t seem to shut properly which let all the noise in. Bring ear plugs!</t>
  </si>
  <si>
    <t>☺Super location, spacious room. Friendly staff.
☹The bathroom was very tight and often dirty. A lot of noise on weekends. The kitchen was also not very fresh.</t>
  </si>
  <si>
    <t xml:space="preserve">CARLOS </t>
  </si>
  <si>
    <t>INARA</t>
  </si>
  <si>
    <t>☺great staff, great location
☹unfortunately, my bed was not very clean, full of hair</t>
  </si>
  <si>
    <t>BEN</t>
  </si>
  <si>
    <t>IFTAH</t>
  </si>
  <si>
    <t>ZAKARIA</t>
  </si>
  <si>
    <t>☺
☹Noise all night, hostel to party</t>
  </si>
  <si>
    <t>JORDI</t>
  </si>
  <si>
    <t>VINICIUS</t>
  </si>
  <si>
    <t>YIFAT</t>
  </si>
  <si>
    <t>☺Really cute people, the location is excellent, the Israeli hostel is fun and warm, we took a private room and it was spacious and clean, hot water. Breakfast included in the price was delicious and satisfying. We received maximum value for the price
☹Lots of stairs</t>
  </si>
  <si>
    <t>LEONIE</t>
  </si>
  <si>
    <t>☺beautiful building, 24hr reception, delicious breakfast
☹difficulty connecting with the WiFi and bad connection the room</t>
  </si>
  <si>
    <t>GÁLVEZ</t>
  </si>
  <si>
    <t>☺I liked the location, right in the historic center, I could walk to Museums and Bolivar Square during the days of my stay. In addition to the living rooms, where you could chat with the other guests.
☹I had the cabin on the second floor, the stairs to climb were very uncomfortable and the floors of my feet hurt, they could change the stairs to go up to the cabin.</t>
  </si>
  <si>
    <t>MACA</t>
  </si>
  <si>
    <t>☺I liked the location, close to everything tourist. I also liked the breakfast.
☹How old and basic the room was. Plugs (essential for a traveler who needs a 100% cell phone) damaged. Also the staff was very cold. They did not help us with the suitcases when we went up and we were two girls with heavy suitcases. We had to ask for help please. They need to modernize the location.</t>
  </si>
  <si>
    <t>NOAM</t>
  </si>
  <si>
    <t>LAIS</t>
  </si>
  <si>
    <t>☺The staff are very helpful and friendly. The breakfast is very yummy. There is water available for guests to drink.
☹The breakfast is small, we always get hungry and want more, because it's yummy. The private room is very small and the bathroom can not even move inside. There is no ventilation in the room, no window, and it gets stuffy and musty-smelling.</t>
  </si>
  <si>
    <t>CRISTOPHE</t>
  </si>
  <si>
    <t>☺Very well located, excellent staff, from the room you could see Monserrate hill.
☹The pillow is very thick.</t>
  </si>
  <si>
    <t>☺The place is well adequate and the facilities are to be desired for the stay
☹More Regarding breakfast they almost do not give us that because there were no implements, the payment included breakfast and the necessary elements should have been foreseen to comply, but nevertheless they fixed us</t>
  </si>
  <si>
    <t>GINNO</t>
  </si>
  <si>
    <t>☺the place is easy to reach, the staff is super attentive.
☹the half bed moved, sounded, the mattress was in poor condition.</t>
  </si>
  <si>
    <t>LIOR</t>
  </si>
  <si>
    <t>☺Really nice hostel. (+) Big kitchen and well equipped. (+) Small but nice rooftop Bar. (+) Shower is amazing! Hot water and strong stream. The hostel has many kinds of rooms. (But a lot of stairs as well…).
☹(-) The private room is a bit small.</t>
  </si>
  <si>
    <t>MIQUEL</t>
  </si>
  <si>
    <t>☺Very good service. Quiet place and super well located! I will be back!
☹</t>
  </si>
  <si>
    <t>☺Excellent location for activities in the chandelier, good place to stay for the night.
☹all very good</t>
  </si>
  <si>
    <t>CANDY</t>
  </si>
  <si>
    <t>☺I loved the breakfast, the person who cooks for very rich breakfasts and was very friendly. the location of the hostel was also very good, near museums and very interesting places to walk
☹THE ROOM WAS HORRIBLE!!! It did not have a window and smelled a little musty, it was very depressing to be there, I asked to be able to change to another room with a window but they did not offer me anything, there was a room in front of mine that had a window and it was unoccupied but they never offered me other options even if you paid a little more than that it was no problem. the worst thing about my stay was that horrible room that did not appear in the photographs of the page,</t>
  </si>
  <si>
    <t>MARJORIE</t>
  </si>
  <si>
    <t>☺Breakfast
☹Dirty, noisy, single room without window to outside</t>
  </si>
  <si>
    <t>☺beautiful architecture, tastefully furnished, very close to the center, safe area, terrace and always enough toilet paper;)
☹</t>
  </si>
  <si>
    <t>KEILA</t>
  </si>
  <si>
    <t>ASAF</t>
  </si>
  <si>
    <t>☺Atmosphere, staff, location - excellent
☹Breakfast</t>
  </si>
  <si>
    <t>CLARICE</t>
  </si>
  <si>
    <t>☺The breakfast was very tasty and the Hostel is located in the historic center of the city. So you can get to know the whole city on foot. The house of the hostel is beautiful and the staff is also super solicitous.
☹</t>
  </si>
  <si>
    <t>ROSELYNE</t>
  </si>
  <si>
    <t>☺Everything! Hostal very well located. Convenient airport shuttle. Comfortable bed. Staff super friendly and willing to help.
☹The noise but that's part of the atmosphere!</t>
  </si>
  <si>
    <t>☺Very nice old building, which gives a bit of a maze effect due to the construction and the size. The building used to be the embassy of Mexico. Very nice and helpful staff! Great breakfast and a cosy rooftop bar with beer at a nice price. nice hostel to meet other travellers. Perfect location in the middle of La Candelaria. Right next to the hostel is a shop that sells SIM cards and helps you install them. Very nice!
☹The two available shared shower/toilet rooms are a bit awkward and tight in size. Also, one of the two has virtually no water pressure. The complex is very noisy because of its age.</t>
  </si>
  <si>
    <t>☺the location, the staff at the top! Great gallery / shop!
☹noisy</t>
  </si>
  <si>
    <t>JOSEPHINE</t>
  </si>
  <si>
    <t>☺safe area nice staff cool TV room
☹it said that the room was soundproof but it wasn’t. I could hear people talking at 04:00am outside my room. the room was also outside the common room &amp; TV room so it was noisy.</t>
  </si>
  <si>
    <t xml:space="preserve">MATAN </t>
  </si>
  <si>
    <t>HAROLD</t>
  </si>
  <si>
    <t>☺It was good
☹</t>
  </si>
  <si>
    <t>BAR</t>
  </si>
  <si>
    <t>☺Great location for walking around during the day
☹At night it is not recommended to walk around the hostel area, only in taxis</t>
  </si>
  <si>
    <t>BELINDA</t>
  </si>
  <si>
    <t>HELOISE</t>
  </si>
  <si>
    <t>☺The hotel is very safe and the quality / price ratio is perfect. This hotel is very economical and the environment very nice.
☹The hotel is not in good condition. It would need some rehabilitation.</t>
  </si>
  <si>
    <t>☺The location is very good and the architecture of the building is very beautiful. The art gallery on site is also very interesting.
☹Worst hostel I've ever stayed in! Booked two private rooms with bathroom. The rooms were in poor condition. very damp and the cleanliness of the room and bedding were poor. The rooms have no window, causing a feeling of claustrophobia. The bar was closed for the whole stay, damaging the relationship with the other guests.</t>
  </si>
  <si>
    <t>MAAYAN</t>
  </si>
  <si>
    <t>☺very nice staff, hot shower. great value for money :)
☹the bed mattress was very old so not comfortable</t>
  </si>
  <si>
    <t>☺The location is the best. It is close to the main tourist points of interest to walk to visit them. The Quevedo jet that is emblematic with its activities. Very clean. The staff is very attentive. The facilities very safe.
☹</t>
  </si>
  <si>
    <t>KYRA</t>
  </si>
  <si>
    <t>ANGEL</t>
  </si>
  <si>
    <t>☺Ubicación y atención
☹</t>
  </si>
  <si>
    <t>DAAN</t>
  </si>
  <si>
    <t>☺The employees are very friendly and the breakfast is very rich.
☹The bed was shaped and sinking in the middle. The bathroom is very small and uncomfortable. The windows of the rooms face the common areas, not the street so one cannot leave the room ventilating when leaving.</t>
  </si>
  <si>
    <t>CRISTIANE</t>
  </si>
  <si>
    <t>☺Embora estivesse bem localizado, o taxista teve dificuldade de encontrar o endereço. O staff foi bem simpático e está disponivel 24h.
☹Embora tenha pago pelo café da manhã, nao experimentei pois precisei sair antes do café ser servido e o pgto precisou ser feito mesmo assim. O quarto era muito pequeno e o hostel nao tem elevador. O banheiro bem apertado pra tomar banho, nao tinha lugar pra colocar o sabonete dentro do box, tinha que botar no chão e como disse, o banheiro é bem apertado. Sem aquecimento no quarto e as noites eram frias.</t>
  </si>
  <si>
    <t>ALVARO</t>
  </si>
  <si>
    <t>☺Todo muy lindo. La ubicación, las instalaciones, camas cómodas y cobijas agradables. Cortinitas para mayor privacidad.
☹Lo único que no nos gustó fueron las pulseritas que parecían de esas que te ponen al entrar a las discotecas. También delata fácilmente afuera el lugar donde uno se queda.</t>
  </si>
  <si>
    <t>TAL</t>
  </si>
  <si>
    <t>SHEYLIN</t>
  </si>
  <si>
    <t>☺Nos encanto la arquitectura del lugar, una habitación básica pero un edificio hermoso y muy bien mantenido en el tiempo. Las puertas grandes y el estilo colonial se une con un amplio ambiente moderno, con personas amables atendiendo y un excelente desayuno con un chef super lindo con nosotras! 🥰
☹Na</t>
  </si>
  <si>
    <t>CORNELIA</t>
  </si>
  <si>
    <t>☺Schöne Lobby und Dachterasse und sehr gute Lage. Das Personal steht für jegliche Fragen zur Verfügung.
☹Es gibt leider keine Möglichkeit seine Wäsche zu waschen und die „Bar Night“, die für zwei Abende ausgeschrieben war fand leider nie statt. Unsere Zimmertür war sehr schwer zu öffnen und zu schließen, manchmal haben wir dafür Minuten gebraucht.</t>
  </si>
  <si>
    <t>ARMANDO</t>
  </si>
  <si>
    <t>☺Tranquilidade na estadia, café da manhã bem gostoso, pessoal da recepção muito solícito!
☹Só sugeriria ter limpeza no quarto durante a estadia. Fiquei sete dias e não teve limpeza nesse período. Cheguei a pedir, mas ela não ocorreu. Como o quarto não estava sujo, achei que ok também</t>
  </si>
  <si>
    <t>GINA</t>
  </si>
  <si>
    <t>☺Excelente ambiente para compartir entre jóvenes, La terraza es genial para pasar la noche, el edificio está en buena ubicación.
Reply
☹</t>
  </si>
  <si>
    <t>ANDREWS</t>
  </si>
  <si>
    <t>☺a estrutura é muito bonita e bem cuidada.
☹</t>
  </si>
  <si>
    <t>YONATAN</t>
  </si>
  <si>
    <t>☺מיקום מעולה, דוברים אנגלית, המיטות נוחות מרווחות, עם שקעים ווילונות
☹כלון</t>
  </si>
  <si>
    <t>☺The hostel is in a beautiful historic building that feels more like a film set for a period drama than a hostel. The staff are absolutely wonderful. There's a street art gallery on the ground floor that organizes a free graffiti tour of Bogota. The room I stayed in had an old wrought iron balcony overlooking the street. There are lots of great common areas and a very social vibe. The hostel is in a perfect location for exploring La Candelaria. This is the place to stay in Bogota!
☹Nothing.</t>
  </si>
  <si>
    <t>SOLENE</t>
  </si>
  <si>
    <t>☺The price was very attractive The last day the staff was nice to help me get to the airport The building is very beautiful
☹Bed was quite hard. The hotel is a maze, it would be great to have more indications to find bathroom and rooms. Shared bathroom were very tiny and mine was broken (toilets)</t>
  </si>
  <si>
    <t>☺Pas cher et idéalement situé
☹Toilettes pas toujours propres</t>
  </si>
  <si>
    <t>LUIZ</t>
  </si>
  <si>
    <t>☺Cumpre o que promete. Ótimo custo -benefício, funcionários atenciosos, festinhas no terraço sem atrapalhar quem quer dormir.
☹Nada a declarar.</t>
  </si>
  <si>
    <t>JESS</t>
  </si>
  <si>
    <t>☺The beds are soo comfy, and the building itself has beautiful old architecture
☹If you want somewhere with a really social vibe this might not be the place</t>
  </si>
  <si>
    <t>☺Very good location! In addition, beautiful hostel with an incredible artistic Vibe. Staff also very helpful, we loved it!
☹Only negative point, for me being tall, was the size of the bathroom which is a bit cramped, but nothing that affects the stay in general.</t>
  </si>
  <si>
    <t>LONNEKE</t>
  </si>
  <si>
    <t>FRANCESCA</t>
  </si>
  <si>
    <t>☺Everyone very good vibes. The place is very tidy, with everything you need and in a very good location.
☹A place to wash and hang clothes would have been nice.</t>
  </si>
  <si>
    <t>NO SHOW</t>
  </si>
  <si>
    <t>JADE</t>
  </si>
  <si>
    <t>GERALDINE</t>
  </si>
  <si>
    <t>☺Very nice place, very friendly and helpful reception staff. Rich and excellent breakfast. Very clean. Hot water. Spacious room, storage (single room with private bathroom). Top location to visit the historic center, we did everything on foot. Small artist gallery and nice rooftop terrace.
☹It's quite noisy in the morning considering the configuration of the place but quiet at night.</t>
  </si>
  <si>
    <t>CIARAN</t>
  </si>
  <si>
    <t>☺Location and quiet vibe of the hostel.
☹The pillows were not soft enough.</t>
  </si>
  <si>
    <t>☺Ideal location.
☹Average bathroom cleanliness, little insulation. But for the price it's ok</t>
  </si>
  <si>
    <t>JEAN</t>
  </si>
  <si>
    <t>FERNANDA</t>
  </si>
  <si>
    <t>☺The hostel is beautiful! The decor is cute, all colorful, there are lots of plants and an artistic space. The rooms are great, I stayed in both female and mixed room; are spacious with good space between beds and to accommodate luggage. In each bunk, there is curtain, lamp and plug. The breakfast is a delight and super well served. Great Location with 5 minutes walk we are already in the region of the Museo del Oro, Museo Botero, Periodistas Park and Quevedo's Jet. The staff are very attentive, especially Jack and Jesus, who are cute and help with everything they can. Le envío un beso con mucho cariño a Jesus, la persona mas chévere y de buen corazón que he conocios en todo Bogota!
☹</t>
  </si>
  <si>
    <t> 2225404552</t>
  </si>
  <si>
    <t>RHONDA</t>
  </si>
  <si>
    <t>☺it's a hostel. i just wanted a clean place to sleep with a decent bed, and a shower.
☹had to climb over the toilet to have a shower or use the sink. NO HOT WATER in a high altitude city that was 12C at night, concrete building with no insulation.</t>
  </si>
  <si>
    <t>ADELA</t>
  </si>
  <si>
    <t>☺
☹the breakfast was good, it is well located to carry out activities in the historic places, the transmillennium is close as an alternative of economic transport. You find many tourists from all over the world, spectacular.</t>
  </si>
  <si>
    <t>KATHLEEN</t>
  </si>
  <si>
    <t>☺The building is very beautiful, the staff lovely. Very well located. Large lockers to store your things in the dormitories.
☹The cleanliness was unfortunately not the best,</t>
  </si>
  <si>
    <t>LEROY</t>
  </si>
  <si>
    <t>☺good breakfast fantastic location
☹bed was a bit uncomfortable</t>
  </si>
  <si>
    <t>LIZA</t>
  </si>
  <si>
    <t>SUMMER</t>
  </si>
  <si>
    <t>☺Great staff l, great breakfast, great location
☹</t>
  </si>
  <si>
    <t>TOM</t>
  </si>
  <si>
    <t>DAVE</t>
  </si>
  <si>
    <t>1 4 AGO</t>
  </si>
  <si>
    <t>CHIARA</t>
  </si>
  <si>
    <t>☺location, kind staff
☹it was cold and they did not have a heater for the room f the tiny bathroom</t>
  </si>
  <si>
    <t>MIKE</t>
  </si>
  <si>
    <t>☺Very good value for money! Perfect location!
☹</t>
  </si>
  <si>
    <t>AVIV</t>
  </si>
  <si>
    <t>☺Generous and pleasant service, central location close to everything
☹Lots of stairs, and my room was windowless and small</t>
  </si>
  <si>
    <t>YAEL</t>
  </si>
  <si>
    <t>☺cool rooftop. nice stuff 😇
☹</t>
  </si>
  <si>
    <t>RESTREPO</t>
  </si>
  <si>
    <t>JULIAN ANDRES</t>
  </si>
  <si>
    <t>AMAURY</t>
  </si>
  <si>
    <t>☺Large, comfortable and very nice hostel! The location is excellent and the staff is the best
☹</t>
  </si>
  <si>
    <t>MALTE</t>
  </si>
  <si>
    <t>MARCELO</t>
  </si>
  <si>
    <t>ANGELICA</t>
  </si>
  <si>
    <t>☺I liked the location of the Hostel very close to downtown Bogota.
☹The treatment of the hotel receptionists, very dry and rude.</t>
  </si>
  <si>
    <t>EIBP</t>
  </si>
  <si>
    <t>NERIYA</t>
  </si>
  <si>
    <t>☺Nice staff and great location. Clean rooms and bathrooms.
☹The breakfast was good but it could have been a little more.</t>
  </si>
  <si>
    <t>☺The location, the very good breakfast, the staff
☹Hairs on the sheets,</t>
  </si>
  <si>
    <t>SUICHI</t>
  </si>
  <si>
    <t>MATTEO</t>
  </si>
  <si>
    <t>☺Location of the hostel and helpful staff, clean rooms and help with local transport.
☹</t>
  </si>
  <si>
    <t>ZAHIDE</t>
  </si>
  <si>
    <t>BENOIT</t>
  </si>
  <si>
    <t>RAFAEL</t>
  </si>
  <si>
    <t>☺The breakfast was very tasty, and the cook was very nice. Terrace is good for socializing. The location is perfect to see the tourist spots of La Candelaria.
☹The single room is shabby, although for that price you can not ask for much more either.</t>
  </si>
  <si>
    <t>☺The facilities, the tranquility of the place and the location
☹</t>
  </si>
  <si>
    <t>MAY</t>
  </si>
  <si>
    <t>☺Nice common areas, good location and really delicious breakfast!
☹Loose sockets</t>
  </si>
  <si>
    <t>YULI</t>
  </si>
  <si>
    <t>AGUSTINA</t>
  </si>
  <si>
    <t>☺Divine staff, location is the best!
☹</t>
  </si>
  <si>
    <t>YASMIN</t>
  </si>
  <si>
    <t>THIBAUT</t>
  </si>
  <si>
    <t>☺beautiful hostel very well located
☹a bit noisy because the partitions between the rooms are very thin</t>
  </si>
  <si>
    <t>RAMON</t>
  </si>
  <si>
    <t>☺Good location in Candelaria. Nice old building. Simple room with nice balcony with view. Breakfast was good.
☹Few tables for breakfast (sometimes it's time to wait on your feet).</t>
  </si>
  <si>
    <t>KOBY</t>
  </si>
  <si>
    <t>☺THE EXCELLENT LOCATION OF THE HOTEL, CLOSE TO ALL THE MAIN TURISTIC CENTRES AND TRANSMILENITY STATIONS
☹THAT THEY DO NOT ACCEPT DOLLARS</t>
  </si>
  <si>
    <t>SEFANIT</t>
  </si>
  <si>
    <t>MARYSE</t>
  </si>
  <si>
    <t>☺The location
☹RoomServices</t>
  </si>
  <si>
    <t>PAUL</t>
  </si>
  <si>
    <t>☺The location, a few blocks from the pineapple jet, from the Plaza de Bolivar and the other sites, in addition to the style, it is a beautiful restored and adapted building. The spaces are comfortable and quiet during the day. Many foreign tourists. The hostel has a gallery store with many products and also a terrace bar overlooking the center that closes at midnight.
☹Our room 313 is located next to the exit of a terrace bar that the hostel has, and the noise of people entering and leaving was really annoying at night, in the other rooms surely this is not given.Keep in mind when booking.</t>
  </si>
  <si>
    <t>HELEN</t>
  </si>
  <si>
    <t>☺The place is very nice
☹The smell of the bathrooms, it smells like pipes</t>
  </si>
  <si>
    <t>DIEGO LUIS</t>
  </si>
  <si>
    <t>☺Location
☹Staff seemed disinterested. There was filming going on in the hostel at the time which was very bizarre. It was a mess. Music was excessively loud. I understood it was a Saturday night but it did not need to be as loud as it was. Walls are very thin. I booked private room to get some rest after an early flight and I could hear everyone talking outside. Did not find it a very sociable hostel either. I cancelled my 2nd day and moved to a different hostel.</t>
  </si>
  <si>
    <t>☺Helpful managers, location, internal spaces, rooms
☹</t>
  </si>
  <si>
    <t>HEJAMY</t>
  </si>
  <si>
    <t>☺The location The beds in dorms are comfortable (a bit difficult to get up on the top bed I find)-Shared kitchen -Nice building -Terrace to chill
☹</t>
  </si>
  <si>
    <t>☺Good location and access to the kitchen.
☹Lack of cleanliness. Strong smell of sewer in the bathroom of the room. Broken box. Very cold. A lot of noise in the street. I really don't understand why this hostel is so well rated. For my part, I have seen better elsewhere,</t>
  </si>
  <si>
    <t>JAEGGI</t>
  </si>
  <si>
    <t>☺The high ceilings and the perfect location !!
☹</t>
  </si>
  <si>
    <t>☺good customer service
☹the beds are a bit hard and move a lot</t>
  </si>
  <si>
    <t>ORIANA</t>
  </si>
  <si>
    <t>☺Beautiful structure, in the center. Friendly staff. Very basic rooms but excellent value for money.
☹No window in the room</t>
  </si>
  <si>
    <t>BUELVAS</t>
  </si>
  <si>
    <t>EMMA</t>
  </si>
  <si>
    <t>☺Room was big. Breakfast in morning was freshly cooked to order and really good. Nice rooftop bar. Really good location walking distance to everything in Old town - tours, bars, restaurants, square etc and felt safe.
☹We actually cancelled our last 2 nights and left early to move to another hostel in Bogota as this one wasn't right for us, the main 2 reasons being it was far too noisy - club across the road blasting music until 5am Friday and Saturday, and then we got all the internal noise as well as room opened directly onto the dining area which was awkward and we heard noise of people coming up the stairs, the cook in the kitchen next to our room blasting his music at 7am, this all made it pretty impossible to sleep. Even earplugs don't block out this noise! The second reason is the hostel did not have a traveller feel we hoped for, instead it was more of a student accommodation, seems to be students working reception they didn't really seem to welcome us or give us any information for Bogota. This wasn't something we were aware of when booking. It is a nice building and good location but not right for us. Also bathroom wasn't 100% clean when we checked in.</t>
  </si>
  <si>
    <t>NITZAN</t>
  </si>
  <si>
    <t>SERRANO LARA</t>
  </si>
  <si>
    <t>KIRA</t>
  </si>
  <si>
    <t>☺The location is one of the best features of the hostel; it allows you to easily get around in terms of transportation and activities to do. You can perfectly get to know the historic center and quickly return to the hostel in a few minutes. The attention is very good and they are always willing to help, either for issues within the lodging or to help you move around the city better.
☹</t>
  </si>
  <si>
    <t>☺Old fashioned interior, cool rooftop!
☹Kitchen was a bit rotten so don’t rely on cooking!</t>
  </si>
  <si>
    <t>CHLOE</t>
  </si>
  <si>
    <t>☺Location, staff, comfort, everything.
☹</t>
  </si>
  <si>
    <t>PELIN</t>
  </si>
  <si>
    <t>TURKIA</t>
  </si>
  <si>
    <t>☺The location is perfect. Also the building is extraordinary. I would stay there again but including the weekend 😅
☹At the weekend there was a part at the terrace and it lasted up until 6 am and never let me sleep at all. I am a deep sleeper but even I couldn't sleep. Also the bunk beds make so much noise. Also no hairdryer and the lightning in the room was not working</t>
  </si>
  <si>
    <t>☺The location is excellent, the museums, the Plaza de Bolivar, the Quevedo jet, the commerce... Everything is very close. The architecture of the hostel is interesting, there were no noise problems and we were able to rest.
☹We arrived at around 12 one night and had to play for over 20 minutes, in the end the one who had the turn at the reception came out and said reluctantly "what a shame, I am human and I was in the bathroom". Then we went out again and when we came back we rang one time, didn't go out and we came back to ring went out and said "with only one time it's suffering"... Always with an arrogant attitude. We stayed at the tables at the reception eating and as with the same attitude he attended to other people who requested reception services. Bathroom has a concentrated musty smell, apparently because it has no ventilation.</t>
  </si>
  <si>
    <t>KEVIN</t>
  </si>
  <si>
    <t>☺Perfect location and atmosphere.
☹Our room was dirty and bedsheets full of hairs.</t>
  </si>
  <si>
    <t>☺Friendly atmosphere staff and other guest alike
☹Some guests left a pond of water in the bathroom. Manager please notify guests to be considerate. Its not only disgusting and can be dangerous if someone slipped.. First time I came across a hostel charging for using a bath towel.</t>
  </si>
  <si>
    <t>☺location.
☹Noisy, I did not see any cameras installed, they took my items that were stored in the refrigerator, in the first days the guy serving the breakfast was not friendly at all and the bathroom smelled bad.</t>
  </si>
  <si>
    <t>☺The location was good and the building is beautiful
☹Cold room, loud noise, little information from the staff. We did not have much time in bogota and some tips for what to see and especially where it was safe would have been useful.</t>
  </si>
  <si>
    <t>☺The location, the quality and friendly treatment of the staff. the lady in charge welcomed us very well.
☹The bathroom space is too small.</t>
  </si>
  <si>
    <t>LUISA</t>
  </si>
  <si>
    <t>LUUK</t>
  </si>
  <si>
    <t>☺relaxed staff
☹no trashbin in the room, no mirror, they asked me to wear a whristband with a Color , I am not an animal nor a visitor of an all inclusive resort 😂🐷</t>
  </si>
  <si>
    <t>REIMANN</t>
  </si>
  <si>
    <t>☺The very helpful girl at the reception, the location
☹The coldness of the place, I was cold at night, it was written on Booking that it was soundproof and it was wrong, a lot of noise from the street and especially I am asked to pay while I have already paid !!!!</t>
  </si>
  <si>
    <t>SHAY</t>
  </si>
  <si>
    <t>ANGELA</t>
  </si>
  <si>
    <t>CATARINA</t>
  </si>
  <si>
    <t>LUKA</t>
  </si>
  <si>
    <t>☺The hostel is great for the price you pay. Staff was super friendly
☹I had a private room which was literally down the rooftopbar, and the music was super loud there. Usually you book a private room to relax a bit more which was not easy with the noise. The staff was luckily kind and turned the volume down after 12</t>
  </si>
  <si>
    <t> 2403953667</t>
  </si>
  <si>
    <t>Ben</t>
  </si>
  <si>
    <t>7.0</t>
  </si>
  <si>
    <t>5.0</t>
  </si>
  <si>
    <t>☺ it’s definitely more for dorms and cheaper travel option. the location is great, very close to the center. staff is very nice and got us a room even though we came one day before our reservation
☹ we were in a private room in the highest floor. there is a club very close and you can hear it all night long. plus the traffic is very aggressive and cars were honking loudly at night which kept us awake. the building is very old, the bathroom was the worst part in my opinion, it was very small, very old and didn’t work properly.. the water wasn’t very hot as well. and it felt dirty. we were there 2 nights and didn’t got fresh sheets either.</t>
  </si>
  <si>
    <t>NAILIA</t>
  </si>
  <si>
    <t>RUSIA</t>
  </si>
  <si>
    <t>☺Great people, location, good showers, beds, building, surroundings, WiFi, Nice place to stay in Bogota
☹</t>
  </si>
  <si>
    <t>GILSON</t>
  </si>
  <si>
    <t>☺The breakfast is very complete and it is worth it for the price
☹The shower door makes a lot of noise when closing</t>
  </si>
  <si>
    <t>IDO</t>
  </si>
  <si>
    <t>Nicholas James</t>
  </si>
  <si>
    <t>Lise</t>
  </si>
  <si>
    <t>8.0</t>
  </si>
  <si>
    <t>BERTHA DORITHA</t>
  </si>
  <si>
    <t>9.0</t>
  </si>
  <si>
    <t>ANDREA</t>
  </si>
  <si>
    <t>☺Some of the staff
☹Room too small</t>
  </si>
  <si>
    <t>☺Breakfast is very good, the area is great to go out and buy
☹Shower door makes a lot of noise</t>
  </si>
  <si>
    <t>☺Great Hostal, very well located in Bogota. The team is super friendly and caring. Especially Natalia and Santiago on reception. I highly recommend this hostel.
☹</t>
  </si>
  <si>
    <t>LUIS CARLOS</t>
  </si>
  <si>
    <t>☺The staff was very friendly, always attentive, the location was perfect, from there you can easily move to points of interest in Bogota or to public transport. The area feels safe. And the price is unbeatable
☹The room had no window and the bed was not very comfortable.</t>
  </si>
  <si>
    <t>☺The staff reception and the location
☹in the room I stayed, those who sleep in the upper part of the bunk have direct contact with the light</t>
  </si>
  <si>
    <t>JEFFERSON</t>
  </si>
  <si>
    <t> 2383729596</t>
  </si>
  <si>
    <t>ANDREW</t>
  </si>
  <si>
    <t>JOHANNY</t>
  </si>
  <si>
    <t>MIYUKI</t>
  </si>
  <si>
    <t>☺The ceiling was high and there were windows, so it was comfortable. Nice interior. The refrigerator can also be used, and the degree of freedom is high
☹The music from the bar on the top floor was so loud that I could hear it all the way to my room. It was hard to fall asleep because the selection of songs did not match the atmosphere of the hotel.</t>
  </si>
  <si>
    <t> 2498743411</t>
  </si>
  <si>
    <t>DANA</t>
  </si>
  <si>
    <t>☺The complex itself is very nice, good location and very nice breakfasts
☹We took a private room with a private shower room, these were the smallest I have ever seen. Crowded and very small! terrible. In addition, the cleanliness was very mediocre, with emphasis on the shower</t>
  </si>
  <si>
    <t> 3071330741</t>
  </si>
  <si>
    <t> 2663039435</t>
  </si>
  <si>
    <t>☺Beautiful hostel with 3 floors, you can stay in common areas or sit on the roof terrace. The bathrooms are very clean, bright and there is hot water. Also the double room was very comfortable and the staff was very friendly. Can highly recommend this hostal :)
☹</t>
  </si>
  <si>
    <t> 3228898667</t>
  </si>
  <si>
    <t>PEREZ PISO</t>
  </si>
  <si>
    <t>VIAJA SOLO0</t>
  </si>
  <si>
    <t> 2569229186</t>
  </si>
  <si>
    <t>CAROLINA PRADO</t>
  </si>
  <si>
    <t>☺Wifi
☹Having a bed on top when the room was completely empty and could be in a Bottom</t>
  </si>
  <si>
    <t> 2931752017</t>
  </si>
  <si>
    <t>ESTEBAN</t>
  </si>
  <si>
    <t> 3240546813</t>
  </si>
  <si>
    <t>DIANA</t>
  </si>
  <si>
    <t>ALICE</t>
  </si>
  <si>
    <t> 3079413232</t>
  </si>
  <si>
    <t>ELISABETH</t>
  </si>
  <si>
    <t> 3014604844</t>
  </si>
  <si>
    <t>HILKE</t>
  </si>
  <si>
    <t> 2878090199</t>
  </si>
  <si>
    <t> 3410185106</t>
  </si>
  <si>
    <t>ERNESTO SPERANZA</t>
  </si>
  <si>
    <t>THIERRY</t>
  </si>
  <si>
    <t>Maria Lizeth,</t>
  </si>
  <si>
    <t>☺ Comfortable room and there was almost no noise therefore I could work quietly
☹</t>
  </si>
  <si>
    <t>Fredy</t>
  </si>
  <si>
    <t>☺ location
☹ There was no hot water.</t>
  </si>
  <si>
    <t> 3880934919</t>
  </si>
  <si>
    <t>benjamin</t>
  </si>
  <si>
    <t>203 Z</t>
  </si>
  <si>
    <t>עמית שטרנברג</t>
  </si>
  <si>
    <t> 3375383499</t>
  </si>
  <si>
    <t>Claire-Anne</t>
  </si>
  <si>
    <t>301 M</t>
  </si>
  <si>
    <t>Niels</t>
  </si>
  <si>
    <t>Very friendly welcome, centrally located, delicious breakfast.
Room small, but in line with price.</t>
  </si>
  <si>
    <t>31 -cot</t>
  </si>
  <si>
    <t>Fernanda</t>
  </si>
  <si>
    <t>VIAJA ACOMPAÑADO</t>
  </si>
  <si>
    <t>Dahari</t>
  </si>
  <si>
    <t>Manon</t>
  </si>
  <si>
    <t>Alon</t>
  </si>
  <si>
    <t>very nice hostel with good chilling atmosphere</t>
  </si>
  <si>
    <t>Natalie</t>
  </si>
  <si>
    <t>Buena ubicación y la señora del aseo dejaba todo muy limpio.
La atención en la cocina y el mantenimiento físico de las intalaciones pues todo era viejo y dañado. La habitación tenía huecos en el piso, el balcón tenía puertas en madera dañadas y comidas por insectos. El armario no se podía usar poque la madera estaba deteriorada y desprendía partes.</t>
  </si>
  <si>
    <t>Jose Luis</t>
  </si>
  <si>
    <t>VIAJA EN GRUPO</t>
  </si>
  <si>
    <t>201 A</t>
  </si>
  <si>
    <t>Franziska Gesine</t>
  </si>
  <si>
    <t>The building is really nice and there are good areas for socialising. The location is excellent, also that there are rooms that don't look to the street. Many infos about touristic activities.
The room I rented was declared as quiet. But 1st, it was on the way to the outdoor bar, 2nd, one of the windows to the inside patio didn't close (personnel showed no interest in changing that), 3rd, the blanket were too thin and no extra ones, wifi so-so. - The worst thing was that I had explicitly asked for breakfast hours, but when I arrived half an hour before the ending, there was nothing left (no excuse or explanation by the personnel). Then I learned from other guests that I did have the right to have coffee from a machine next to the breakfast room. But the personnel hadn't told me. - The patio is beautiful, but produces a lot of echo. Not possible to sleep in - even though my room was declared as "quiet" and therefore more expensive.</t>
  </si>
  <si>
    <t>Katharina</t>
  </si>
  <si>
    <t>beautiful hostel, spacious, clean double room. Very tasty breakfast, 24-hour reception.
one employee was working on the food of the guests and then also offered to the guests, who own the food. That is unacceptable! Food was out of the fridge. Pity! Staff quite bad in part and a bit unambitious.</t>
  </si>
  <si>
    <t>Edgar</t>
  </si>
  <si>
    <t>Luisa</t>
  </si>
  <si>
    <t>Excellent service and the place was very nice, the decoration was spectacular and the beds were very comfortable
The bathrooms for community use were without water and somewhat dirty. But the shared bathroom inside the room was clean</t>
  </si>
  <si>
    <t>Jedrzej</t>
  </si>
  <si>
    <t>schohet</t>
  </si>
  <si>
    <t>301 L</t>
  </si>
  <si>
    <t>Good location. They also have activities on the terrace and encourage everyone to participate.
The room was a little cold.</t>
  </si>
  <si>
    <t>Maxime</t>
  </si>
  <si>
    <t>The building is superb and secure. The location is perfect to discover the historic center. The staff is great. Drinks and essentials available. Rooftop bar. The common areas are very well equipped.
Room damp and no window for me.</t>
  </si>
  <si>
    <t>Petra</t>
  </si>
  <si>
    <t>Yerison</t>
  </si>
  <si>
    <t>301 E</t>
  </si>
  <si>
    <t>The location, the hostal is right in the middle of La Candelaria and all the majors attractions in the neighborhood are from a short walking distance. The staff working at the hostal is amazing and friendly. A lot of activities were conducted by the hostal. Would definitely recommend this hostal if you want to spend a nice time in La Candelaria.</t>
  </si>
  <si>
    <t>Yakir</t>
  </si>
  <si>
    <t>Benjamin</t>
  </si>
  <si>
    <t>the location near places to go
did not receive the room</t>
  </si>
  <si>
    <t>Danielly Paola Leite</t>
  </si>
  <si>
    <t>thibaut godey</t>
  </si>
  <si>
    <t>Beautiful hostel in the historic center of Bogota! The staff were very friendly and helped us order an Uber to get us to the bus terminal. Very comfortable beds for a very acceptable price.</t>
  </si>
  <si>
    <t>Sandra</t>
  </si>
  <si>
    <t>christine</t>
  </si>
  <si>
    <t>Diego</t>
  </si>
  <si>
    <t>The attention of the staff</t>
  </si>
  <si>
    <t>Olga</t>
  </si>
  <si>
    <t>your location
too noisy, it prevented from resting. the room faced the main street and it seemed that you were on the street, literally.</t>
  </si>
  <si>
    <t>Anne-Kathrin</t>
  </si>
  <si>
    <t>really nice building with lovely common area and rooftop. breakfast ist fresh and tasty. room was spacious (private room), hot shower. close to everything in Candelaria.
as Most of the old buildings it can get bit noisy, as my room was located Next to common area.</t>
  </si>
  <si>
    <t> 3760777700</t>
  </si>
  <si>
    <t>Rachel</t>
  </si>
  <si>
    <t>Karolina</t>
  </si>
  <si>
    <t>Very noisy in the evening :(</t>
  </si>
  <si>
    <t>Ana Vanessa</t>
  </si>
  <si>
    <t>Very nice staff. Especially the receptionist of mine.</t>
  </si>
  <si>
    <t>Kohei Uda</t>
  </si>
  <si>
    <t>hostel staff are very helpful.</t>
  </si>
  <si>
    <t>Gelvis Jose</t>
  </si>
  <si>
    <t>Luis</t>
  </si>
  <si>
    <t>la sala social
El desayuno era muy simple, es entendible que van extrajeros pero deberían tener dos opciones para los locales. El colchón de la cama estaba en mal estado, sonaba con un mínimo movimiento.</t>
  </si>
  <si>
    <t>Filipe</t>
  </si>
  <si>
    <t>Federico</t>
  </si>
  <si>
    <t>301 K</t>
  </si>
  <si>
    <t>Linh</t>
  </si>
  <si>
    <t>Klaas Michielsen</t>
  </si>
  <si>
    <t>Ana Paula</t>
  </si>
  <si>
    <t>Me gustó la habitación, en general se veía muy bien, estaba limpia y ordenada. La ubicación también es bastante central y es muy fácil de llegar.
No fue tan cómodo como parece. Nos quedamos 2 noches y nos fue imposible dormir de corrido por la cama. Por otro lado, las personas del hostal son poco serviciales y la experiencia se vuleve más diastante.</t>
  </si>
  <si>
    <t xml:space="preserve"> We got the private room, which was the perfect size. Very comfortable. + Delicious breakfast! Something else everyday, so it wasn’t monotonous. + Great location. You can walk to the core places on foot. Also, lots of stores and pharmacies around in case you need something.
- It was really cold inside the room. Not sure why. Maybe it’s just how buildings are built in Bogota. It’s a really cold city.</t>
  </si>
  <si>
    <t> 3870955660</t>
  </si>
  <si>
    <t>Rosa Maria</t>
  </si>
  <si>
    <t>Sebastian Abadia</t>
  </si>
  <si>
    <t>Alissende</t>
  </si>
  <si>
    <t>Esteban</t>
  </si>
  <si>
    <t>Heidi Viviana</t>
  </si>
  <si>
    <t>301 P</t>
  </si>
  <si>
    <t>Ubicación estratégica para conocer el centro histórico de la ciudad, los espacios comunes son muy acogedores y el confort de la cama ayudó a descansar.</t>
  </si>
  <si>
    <t>Allende</t>
  </si>
  <si>
    <t>Location
Any</t>
  </si>
  <si>
    <t>Tina Nhung</t>
  </si>
  <si>
    <t>203 W</t>
  </si>
  <si>
    <t>Located in a cool area with cool street art, many museums, tourist attractions, restaurants and the public transportation. Very friendly and helpful staff! Comfortable duvets. Nice common areas.
The beds creaked a lot when moving. Very noisy during the weekends.</t>
  </si>
  <si>
    <t>Michele Minghetti</t>
  </si>
  <si>
    <t>Great location. Hostel has an old layout, which we really enjoyed. Staff was helpful. Room was decent but small restroom.
Breakfast was bad but you can just grab something down the block.</t>
  </si>
  <si>
    <t>Izabell Olivier</t>
  </si>
  <si>
    <t>I loved the welcome and the advice from the team who really go out of their way to make you feel good.</t>
  </si>
  <si>
    <t>christian bise</t>
  </si>
  <si>
    <t>Andres David Toro</t>
  </si>
  <si>
    <t>Erin Smyth</t>
  </si>
  <si>
    <t>Great location, very cool building, friendly staff, comfy beds, lots of tour options
kitchen could be better</t>
  </si>
  <si>
    <t>Erin Smyth </t>
  </si>
  <si>
    <t> 3056186628</t>
  </si>
  <si>
    <t>Sarah Mederle</t>
  </si>
  <si>
    <t>303 V</t>
  </si>
  <si>
    <t>Agustin Barille</t>
  </si>
  <si>
    <t>301 I</t>
  </si>
  <si>
    <t>Beautiful place</t>
  </si>
  <si>
    <t>Jhonatan Acevedo</t>
  </si>
  <si>
    <t>201 E</t>
  </si>
  <si>
    <t>Maribel Medina</t>
  </si>
  <si>
    <t>SALVADOR</t>
  </si>
  <si>
    <t>Żaneta Ziółkowska</t>
  </si>
  <si>
    <t>Very good service and immediate response to a reported problem with the room. A big plus for approaching the guest. The cook makes delicious breakfasts, the best I've had in Colombia and maybe in hostels in general, every day different. After almost a month in Colombia, the hot water in the shower gave me the greatest joy. Good localization. Interesting hostel building.</t>
  </si>
  <si>
    <t>Johanna Winter</t>
  </si>
  <si>
    <t>the location, the flair, the house that the beds had curtains
there is nothing there</t>
  </si>
  <si>
    <t> 3194910379</t>
  </si>
  <si>
    <t>Jonathan Villalobos</t>
  </si>
  <si>
    <t>Super recommended, super friendly people in the downfall and it should be mentioned that it is super clean.
👍</t>
  </si>
  <si>
    <t>Rayssa Karolina Ferreira</t>
  </si>
  <si>
    <t>201 B</t>
  </si>
  <si>
    <t>Great location, breakfast offered very good!
Little sound insulation, noise from guests in the outside area was easily heard from the room.</t>
  </si>
  <si>
    <t>Leonardo Paller</t>
  </si>
  <si>
    <t>Excellent location. The building is old, somewhat labyrinthine, but very beautiful. Very interesting touch to stay in the historic district of Bogotà
It could have signs on how to get to the rooms.</t>
  </si>
  <si>
    <t>Anonymous</t>
  </si>
  <si>
    <t>The place is vast, the reception very good and a lot of people passing it is nice</t>
  </si>
  <si>
    <t>Ben Fraser</t>
  </si>
  <si>
    <t>Jean-Louis ENGELVIN</t>
  </si>
  <si>
    <t>201 G</t>
  </si>
  <si>
    <t>The team listens to our requests. TheVery friendly welcome. The dorms are well designed and the space is not spartan.
In heavy rain the glass is not wobbly.</t>
  </si>
  <si>
    <t>Florian Delée </t>
  </si>
  <si>
    <t>303 U</t>
  </si>
  <si>
    <t>Good wifi connection, good location, large space, comfortable beds
The music in the street until 5am</t>
  </si>
  <si>
    <t>Ido Hous</t>
  </si>
  <si>
    <t>Harald Hof</t>
  </si>
  <si>
    <t>Adrien Monange</t>
  </si>
  <si>
    <t>Thierry Vuillemin</t>
  </si>
  <si>
    <t>Thomas Beauchet-Filleau</t>
  </si>
  <si>
    <t>Yael Alejandro</t>
  </si>
  <si>
    <t>Oswaldo Cortes</t>
  </si>
  <si>
    <t>They changed the room without notifying us, they gave it to other guests, they made a 50% discount for their mistake and they gave us a double room but without a private bathroom, they should improve their internal control of the rooms</t>
  </si>
  <si>
    <t>Filip Nemec</t>
  </si>
  <si>
    <t>taciana cruciol</t>
  </si>
  <si>
    <t>location is good for those who choose to stay in candelaria
Stairs and wooden cabinets worn. breakfast uninspiring.</t>
  </si>
  <si>
    <t> 2390566809</t>
  </si>
  <si>
    <t>Solangee Borja</t>
  </si>
  <si>
    <t>203 X</t>
  </si>
  <si>
    <t>Jonathan Parra</t>
  </si>
  <si>
    <t>The location is very central, allowing you to walk to several tourist places.
Being an old construction, everything creaked and the shared beds looked like they were coming apart. Although for the price it fulfills the objective of being able to sleep comfortably.</t>
  </si>
  <si>
    <t>Gabriela Lima</t>
  </si>
  <si>
    <t>The location of the hostel is great! The Candelaria neighborhood is very nice, many things to visit on foot. The service staff is kind and the breakfast very good! I recommend the place!
Shared bathroom.</t>
  </si>
  <si>
    <t>Irina Bremmers</t>
  </si>
  <si>
    <t>Valentin VANHERPEN</t>
  </si>
  <si>
    <t> 2266132521</t>
  </si>
  <si>
    <t>Laura van Leeuwen</t>
  </si>
  <si>
    <t>It’s a beautiful building in the center of La Candelaria
It gets very cold in the building and all the noises echo through the building</t>
  </si>
  <si>
    <t>BRENDA SILVA MENEZES</t>
  </si>
  <si>
    <t>301 O</t>
  </si>
  <si>
    <t>Stepke Berg</t>
  </si>
  <si>
    <t>Benoit Vibert</t>
  </si>
  <si>
    <t>The style of the hotel is architecture and especially its location. Very good value for money</t>
  </si>
  <si>
    <t> 2174719260</t>
  </si>
  <si>
    <t>Nina Merz</t>
  </si>
  <si>
    <t>303 S</t>
  </si>
  <si>
    <t>The staff was very nice and helpful. The beds comfortable and the house very nice.
The bathroom was not 100% clean and you heard the street and disco opposite.</t>
  </si>
  <si>
    <t>301 J</t>
  </si>
  <si>
    <t>Nadia Dos Santos Ramos</t>
  </si>
  <si>
    <t>The attention of all the staff, always very friendly and willing to help. Very comfortable facilities and excellent location point</t>
  </si>
  <si>
    <t>Andreas Bolling </t>
  </si>
  <si>
    <t>Best location, nice rooftop, cool building, nice services</t>
  </si>
  <si>
    <t>SHUANGSHENG ZHAO</t>
  </si>
  <si>
    <t>Julia Azevedo</t>
  </si>
  <si>
    <t>Location and breakfast
Facilities need maintenance (doors that do not close, cabinets in poor condition), and very unstable wifi</t>
  </si>
  <si>
    <t>Jo Weston</t>
  </si>
  <si>
    <t>beautiful old embassy building, really has a lot of character. nice atmosphere with nice people. great breakfast and a lovely roof terrace.
would have liked a hot shower (Bogota is cold). also found long black hairs all over my room suggesting it had not been cleaned. I don’t often complain about bedding but the pillow felt like it had been stuffed with polystyrene balls</t>
  </si>
  <si>
    <t>Juliette Habousha</t>
  </si>
  <si>
    <t>juliana gutierrez</t>
  </si>
  <si>
    <t>me gusto la ubicación, el desayuno estaba muy rico, la atención del staff muy buena. no puedo decir mucho mas porque solo me hospede una noche.</t>
  </si>
  <si>
    <t>Yike Gao</t>
  </si>
  <si>
    <t>estaDOS UNIDOS</t>
  </si>
  <si>
    <t>Hálisson Maia</t>
  </si>
  <si>
    <t>Friendly service, great location, very clean, very comfortable bed, tasteful breakfast and hot bath.</t>
  </si>
  <si>
    <t> 2716401998</t>
  </si>
  <si>
    <t>Jannie Pedersen</t>
  </si>
  <si>
    <t>Nice old building. Good beds with curtains, so you have privacy in the dorm. Clean. Good. location.
The kitchen was small. It would be nice with tea and coffee during the day.</t>
  </si>
  <si>
    <t>Michael Kern</t>
  </si>
  <si>
    <t>Constance Verger</t>
  </si>
  <si>
    <t>Suzanne Mirada</t>
  </si>
  <si>
    <t>very good location, very friendly staff, made my stay in Bogota a good experience!
the noise maybe, because the bathroom was in the room. and the kitchen did not have the basics for a traveler: oil, salt, pepper.</t>
  </si>
  <si>
    <t>GEOVANDER</t>
  </si>
  <si>
    <t>sofia juliana</t>
  </si>
  <si>
    <t>☺The spacious and bright spaces, the friendliness of the people and the location
☹The kitchen did not have many utensils or in good repair. It wasn't always clean</t>
  </si>
  <si>
    <t>MIZAEL</t>
  </si>
  <si>
    <t>☺Nothing, the staff is not friendly at all if you speak Spanish. they treat very badly, honestly in my years traveling this is one of the worst hostels I have attended
☹I liked absolutely nothing, the floors at night are wooden and make too much noise when walking</t>
  </si>
  <si>
    <t>CIGDEM</t>
  </si>
  <si>
    <t>☺It was very close to the center.There were many museums within walking distance of my dorm.The food and entertainment spots were too much.And it was pretty clean.
☹Because it's an old building (but I like this architecture) you hear too much noise at night.I mean, the floor is so noisy when you walk.And I was staying in the corner room.I felt the tremor when the big car went down the street.</t>
  </si>
  <si>
    <t>Marie Macieszko</t>
  </si>
  <si>
    <t>☺Beds with curtains are great. Individual lamp &amp; plugs. Big lockers. Great location.
☹</t>
  </si>
  <si>
    <t>Renke de Lange</t>
  </si>
  <si>
    <t>203 Y</t>
  </si>
  <si>
    <t>juan luis guerediaga</t>
  </si>
  <si>
    <t>☺Very good location, very nice staff.
☹</t>
  </si>
  <si>
    <t>Lucy Dewberry</t>
  </si>
  <si>
    <t>Guillaume</t>
  </si>
  <si>
    <t>Johnny star</t>
  </si>
  <si>
    <t>☺Big hostel, beds with curtains, location, atmosphere, there is a roof!
☹Creaky beds connected to each other, a soft mattress, and there are rooms in the dorms on the 3rd floor without an elevator. In addition, a small bathroom.</t>
  </si>
  <si>
    <t>lee</t>
  </si>
  <si>
    <t>☺This hostal is in an old colonial building that was just amazing. I kept getting lost in it. With a lovely roof terrace, social area and lovely rooms private and dorm you can't go wrong. I stayed for a week when only planning a few days. The staff make this a special place to stay and have social events which makes you feel part of a family.
☹As it's a very old building you do hear noise a bit more within the building but this didn't bother me at all. The breakfast was average compared to other hostals but still good value for money.</t>
  </si>
  <si>
    <t>nassim</t>
  </si>
  <si>
    <t>melissa</t>
  </si>
  <si>
    <t>viaja acompañada</t>
  </si>
  <si>
    <t>☺Very well located, the soundproof room was very comfortable, not very cold. Very rich breakfasts, balanced. Comfortable bed that included a feather as a blanket. Friendly staff.
☹The private bathroom was very small, uncomfortable and in poor condition, especially the toilet. The complementary blankets were small, I recommend taking some extra if you are visiting.</t>
  </si>
  <si>
    <t>vanesa</t>
  </si>
  <si>
    <t>☺The ubication
☹What I did not like is the noise of the beds and the bathroom door…</t>
  </si>
  <si>
    <t>laura</t>
  </si>
  <si>
    <t>viaja acompaña</t>
  </si>
  <si>
    <t>☺The location is great, in the heart of the Candelaria neighborhood. The building is beautiful and the people are very friendly. Also the breakfast was very good. It also has a roof terrace with good views and a chill out atmosphere.
☹The hot water did not work and the room was not very clean...</t>
  </si>
  <si>
    <t>TABOUREL</t>
  </si>
  <si>
    <t>☺The authentic side
☹The walls a little thin</t>
  </si>
  <si>
    <t>JEEPE</t>
  </si>
  <si>
    <t>☺ Nice Hosts!
☹</t>
  </si>
  <si>
    <t>☺beautiful old building in a great location in Bogota! the breakfast is delicious and freshly prepared, and there is a nice rooftop area. Hot water in the shower too!
☹It gets cold in the rooms at night - but that's normal in historic buildings in Bogota.</t>
  </si>
  <si>
    <t>NEDA</t>
  </si>
  <si>
    <t>mario</t>
  </si>
  <si>
    <t>YORADO</t>
  </si>
  <si>
    <t>☺The facilities are beautiful and the location ideal. The super friendly staff
☹I do not recommend buying breakfast.</t>
  </si>
  <si>
    <t>☺the price
☹the beds uncomfortable and small for two people, wet and cold. poor cleaning.</t>
  </si>
  <si>
    <t> 3531222384</t>
  </si>
  <si>
    <t>Kendrick Kolar</t>
  </si>
  <si>
    <t>☺The building was very cool and had any atmosphere you were looking for!
Bathrooms were not entirely clean nor was toilet paper kept stocked.
☹</t>
  </si>
  <si>
    <t>Clara Pourcel</t>
  </si>
  <si>
    <t>Good atmosphere. Top staff, very friendly. Perfect location close to points of interest and safe. Unbeatable price. The hostel has a lot of charm, the place is really great. Very good breakfast. I will come back here if I return to Bogota!
Too bad there are no activities organized by the hostel. But there are suggestions at the reception.</t>
  </si>
  <si>
    <t>Sandra Mitrovic</t>
  </si>
  <si>
    <t>friendly staff, good facilities and great location.
it can get very cold at night. Loud music from the outside</t>
  </si>
  <si>
    <t>Ruby Jocelyn Plate</t>
  </si>
  <si>
    <t>Fernando Villamón Barranco</t>
  </si>
  <si>
    <t>303 R</t>
  </si>
  <si>
    <t> 3435514924</t>
  </si>
  <si>
    <t>Daniela Diaz</t>
  </si>
  <si>
    <t>Always have a great time in this Hostel. There are activities, the terrace is beautiful and the people are too friendly</t>
  </si>
  <si>
    <t>alfonso rosa</t>
  </si>
  <si>
    <t>Julian Köster-Eiserfunke</t>
  </si>
  <si>
    <t>The hostel is very well located, the staff is very helpful and the reception is open 24 hours. The breakfast is small, but OK (but you should know that "early 8 o'clock" means that the chef then turns on his stove and everyone gradually gets their plates).
The squeaking of the bed was a bit annoying.</t>
  </si>
  <si>
    <t>Anelisse Pol </t>
  </si>
  <si>
    <t>Katja Kozlevcar</t>
  </si>
  <si>
    <t>EESLOVENIA</t>
  </si>
  <si>
    <t>The location is superb, around are all the sights, restaurants, and cafes. It`s a lovely historical building with lots of rooms and lots of travelers to meet. I found the common areas okay, but not mindblowing. My bed was very comfy and lots of storage space. I appreciated that the room had its own bathroom.
I was a bit disappointed with the kitchen. It was very badly supplied and when we wanted to heat up some water we needed forever to boil some.</t>
  </si>
  <si>
    <t>Jorge Galofré</t>
  </si>
  <si>
    <t>Lea Cottier</t>
  </si>
  <si>
    <t>Veit Petrul</t>
  </si>
  <si>
    <t> 3575775852</t>
  </si>
  <si>
    <t>Philipp Trestler </t>
  </si>
  <si>
    <t>Great hostel in the middle of many attractions.
The mattress was at least a bit too hard in our room.</t>
  </si>
  <si>
    <t>bourgeat laure</t>
  </si>
  <si>
    <t>The location and very welcoming and helpful staff</t>
  </si>
  <si>
    <t>Quiñones Benavides Camila</t>
  </si>
  <si>
    <t>heddi hafiane</t>
  </si>
  <si>
    <t>The staff, the location, the beauty of the place and the cleanliness. Superb terrace and common areas. -The wifi is excellent even in the rooms. I was able to work without problem I will return for my last stop in Colombia before I leave.
Small flat on the kitchen which was a little light in terms of equipment if not it was perfect :)</t>
  </si>
  <si>
    <t>Ting Wei Lin</t>
  </si>
  <si>
    <t>Taiwan</t>
  </si>
  <si>
    <t>Pinar</t>
  </si>
  <si>
    <t>303s</t>
  </si>
  <si>
    <t>☺It is an old beautiful building nicely decorated with retro furniture and tools.
☹There was too much noise at night.</t>
  </si>
  <si>
    <t>☺Location, breakfast
☹</t>
  </si>
  <si>
    <t>Isadora</t>
  </si>
  <si>
    <t>☺The R10 was a happy surprise in my stay in Bogota. It is extremely well located in the Candelária neighborhood, for me the most charming and beautiful in the city. Although it is not luxurious, the hostel gives you a very local experience, meaning you will get to know Colombians and enter their culture. The staff is the highlight of the lodging, I made friends for a life, and they even followed trip with me to other corners of Latin America. If you want to escape the most "international" hostels and live a really Colombian experience, this is your place. Can't wait to go back to R10!
☹</t>
  </si>
  <si>
    <t>Monica</t>
  </si>
  <si>
    <t>vviaja sola</t>
  </si>
  <si>
    <t>☺Rooftop. The staff were friendly (some had good English). The top bunk is very high and a bit of trouble to climb.
☹Rooms are very noisy, kitchen was basic. Sure it's cheap but for the same price I had much nicer hostels in Chapinero.</t>
  </si>
  <si>
    <t>Leona</t>
  </si>
  <si>
    <t>☺This is a fantastic hostel! I love the old building. There are bathrooms scattered around on every floor, with awesome hot water in the showers. Kitchen was easy to use. Best of all, the staff were super kind and friendly, and helped me extend my stay twice, in the same room. I bought breakfast every morning - a deal for 9,000 which includes coffee or tea refills. Great location. I'll definitely stay here again. I recommend to anyone: book longer than you think you need, as there are so many really cool free and cheap things to do in Bogotá!
☹Perhaps they could find a way to make sure there's an extra roll of toilet paper in each bathroom so it never runs out. But that's all ... really, all was great!</t>
  </si>
  <si>
    <t> 2538869793</t>
  </si>
  <si>
    <t>van Stek Ema</t>
  </si>
  <si>
    <t>NEDERLANDS</t>
  </si>
  <si>
    <t>beautiful old path
noisy because of thin doors and it is at a busy point with lots of outside noises ♪ The bed had fallen through ♪ ♪ Caused by my back ♪</t>
  </si>
  <si>
    <t>Loes van der Laan </t>
  </si>
  <si>
    <t>good location
There were literally mushrooms growing out of the wall in our room, so damp and moldy the room.</t>
  </si>
  <si>
    <t>Holly Noonan</t>
  </si>
  <si>
    <t>The staff were great and accommodated our super late check-in as well as providing us some recommendations of best places to eat/drink etc. The place felt very vibrant and the roof-top bar was a nice touch.
The room felt empty and the hostel is a bit out from the touristy area.</t>
  </si>
  <si>
    <t>Natasha Zago</t>
  </si>
  <si>
    <t>303 T</t>
  </si>
  <si>
    <t>Nina De Rijck</t>
  </si>
  <si>
    <t>Sara Privitera</t>
  </si>
  <si>
    <t>Great location with very nice staff.
Rooms facing the street are too noisy due to traffic late into the night and again from 6am</t>
  </si>
  <si>
    <t>Henrique Rogê </t>
  </si>
  <si>
    <t>he place is beautiful, well located, very comfortable and great value for money.
The cleanliness of the bathrooms was not daily. When several people share the same bathroom it is important to maintain it. When I arrived it was very clean. From the days I stayed, there were stains on the toilets, full trash and dirt on the mirror, I noticed that it was 3 days without cleaning.</t>
  </si>
  <si>
    <t>Elisabeth Vermaut</t>
  </si>
  <si>
    <t>nice atmosphere</t>
  </si>
  <si>
    <t>Daniela Balonas</t>
  </si>
  <si>
    <t>The hostel is generally ok. It is located in the center of Bogota and the building is old but well maintained. The room was just like it was shown in the photos. Clean bathroom.
The bed was very uncomfortable, the mattress was not good.</t>
  </si>
  <si>
    <t>Chantal Treinen</t>
  </si>
  <si>
    <t>Viviana Ferrari </t>
  </si>
  <si>
    <t>La higiene y ese olor cito a limpio diario, la calidez del personal , lo pintoresco del lugar y ni hablar de la cercanía a TODOOOOO
Insignificante, pero no había alfombrilla al salir de ducharte y quedaba mojado y peligroso.</t>
  </si>
  <si>
    <t>Dominic Kainzner</t>
  </si>
  <si>
    <t>the hostel is in an old building in the middle of old town, we had a top big room with big windows</t>
  </si>
  <si>
    <t>Sergei Barykin</t>
  </si>
  <si>
    <t>Beautiful hostel. Lots of interesting people. Comfortable bed. Located right in the historical center. Lots of fun activities
Constantly stealing right in the hostel, apparently it's the cleaners. They stole my coat, an electronic razor. Sleeping at night is sometimes difficult, because. you can hear the parties that take place here often</t>
  </si>
  <si>
    <t>28-eene</t>
  </si>
  <si>
    <t>Lieve Van Gompel </t>
  </si>
  <si>
    <t>Very good and fresh breakfast. Located in a very nice neighborhood!</t>
  </si>
  <si>
    <t>alejandro garcia murcia</t>
  </si>
  <si>
    <t>Nelson Mamani</t>
  </si>
  <si>
    <t>201 H</t>
  </si>
  <si>
    <t>I liked everything
Nothing all good</t>
  </si>
  <si>
    <t>scott jones</t>
  </si>
  <si>
    <t>Great location
The room was ok for the money. My main issue was that I left my go pro in the room after check out and after a month of reaching out to the hotel, they still haven't responded.</t>
  </si>
  <si>
    <t>OMAR PAUCAR </t>
  </si>
  <si>
    <t>Fatih Koca</t>
  </si>
  <si>
    <t>the position
I did not feel comfortable.</t>
  </si>
  <si>
    <t>Hernan Navarro</t>
  </si>
  <si>
    <t>The guys who work at the Hostel are very cool, always willing to help. The breakfast very good</t>
  </si>
  <si>
    <t>VIAJA ACOMPAÑAD</t>
  </si>
  <si>
    <t>ALEKSANDER</t>
  </si>
  <si>
    <t>ESLOVENIA</t>
  </si>
  <si>
    <t>Nicola</t>
  </si>
  <si>
    <t>☺Location is great and the staff friendly
☹We had no window in the room, so very gloomy and uncomfortable and stuffy. it was not mentioned anywhere that it had no window.</t>
  </si>
  <si>
    <t>PATRICE</t>
  </si>
  <si>
    <t>☺The hotel itself is a beautiful and vast colonial house, full of mazes, and relaxation areas. -Breakfast included -Nice roof terrace
☹The rooms are very cold, especially those on the ground floor that have no window and therefore do not heat up during the day. The breakfast (excellent) is served much too late (8:20!) we were ready from 7am!</t>
  </si>
  <si>
    <t>Gilberto</t>
  </si>
  <si>
    <t>☺Yes, very rich and everything
☹</t>
  </si>
  <si>
    <t>Barbara</t>
  </si>
  <si>
    <t>☺Well located, quite clean, very old furniture in a typical building in the neighborhood.
☹Breakfast starts at 8:00, it seems very late when it dawns at 6:00 and as a tourist you want to start the visits early. They should change the schedule, at least at 7:00.</t>
  </si>
  <si>
    <t>dominique</t>
  </si>
  <si>
    <t>viaja acompañado</t>
  </si>
  <si>
    <t>eva</t>
  </si>
  <si>
    <t>ling</t>
  </si>
  <si>
    <t>china</t>
  </si>
  <si>
    <t>staff very friendly and polite</t>
  </si>
  <si>
    <t>beni</t>
  </si>
  <si>
    <t>ibp</t>
  </si>
  <si>
    <t>Francois LE REST </t>
  </si>
  <si>
    <t>Very good location in Candeleria, friendly and welcoming staff.Rooms are spacious.
Bathroom cramped and in poor condition</t>
  </si>
  <si>
    <t>Jullien Caillet </t>
  </si>
  <si>
    <t>The location, friendly staff
Noisy with a party that night on the rooftop</t>
  </si>
  <si>
    <t>priscila de queiroz macedo</t>
  </si>
  <si>
    <t>One of the most beautiful places I have stayed. The staff are very sweet and fun and this transfer atmosphere to the guests. When I return to Bogota, I will definitely return to hostal r10.
I only had a sleepless night because of a party. Since I needed to wake up very early to travel the next day, it disturbed my sleep, but nothing too serious heheh.</t>
  </si>
  <si>
    <t>mehmet özöner</t>
  </si>
  <si>
    <t>Nina Schaffer</t>
  </si>
  <si>
    <t>Kelly de Pree</t>
  </si>
  <si>
    <t>staff was friendly, spacious dormitory and good location. different rooms for chilling and multiple toilets and showers
Very noisy</t>
  </si>
  <si>
    <t> 3221118076</t>
  </si>
  <si>
    <t>Maximilian Tran</t>
  </si>
  <si>
    <t>Lucille Niederhauser</t>
  </si>
  <si>
    <t>Diego De Souza Almeida </t>
  </si>
  <si>
    <t>literally close to everything in Bogotá! no need for taxi or Uber.
the hostel is in the historical center which automatically makes it old, therefore the building needs a reform, the floor is really noisy when people walk</t>
  </si>
  <si>
    <t>Izabela Gomes Ribeiro</t>
  </si>
  <si>
    <t>zoé decoster</t>
  </si>
  <si>
    <t>Noga Sapir-Hen</t>
  </si>
  <si>
    <t>Márcia Mathias de Castro</t>
  </si>
  <si>
    <t>Breakfast very good and different every day. Very nice and welcoming staff. Amazing location to get to know the city sights. You can do everything on foot.</t>
  </si>
  <si>
    <t>Luisa Somma</t>
  </si>
  <si>
    <t>201 F</t>
  </si>
  <si>
    <t>I stayed at hostal R10 twice and I will definitely be back if I am in Bogotá again. The hostal is very welcoming, with different common areas. Clean. Central area. The staff was very kind and apologetic.</t>
  </si>
  <si>
    <t>Claudia Schiavone </t>
  </si>
  <si>
    <t>Guillaume Dubost</t>
  </si>
  <si>
    <t>VIAJA  SOLO</t>
  </si>
  <si>
    <t>The location, the place and the staff is great There is a natural lovely atmosphere in the hostel
The wifi wasn’t working (during my stay) The bed was so close to the street that I was woken up by the car traffic at 6:30am</t>
  </si>
  <si>
    <t>Katie Millard McCallum</t>
  </si>
  <si>
    <t>The building itself is attractive and the location is good
The bathrooms and especially kitchen never felt clean. The bathrooms could really do we being refit, at the very least re grouted as they feel dirty and uncared for. I messaged ahead to ask about laundry and deliberately didn’t get it done in my previous hostal to be told on arrival that laundry wasn’t available. The guy at the front desk didn’t apologise and just shrugged when I said this. The hostal didn’t feel very social either.</t>
  </si>
  <si>
    <t xml:space="preserve">Santiago Tomas </t>
  </si>
  <si>
    <t>The old style house, the terrace, the bathroom
You hear the footsteps of people walking and voices.</t>
  </si>
  <si>
    <t>FABIAN</t>
  </si>
  <si>
    <t>☺Beautiful house, perfectly located, with helpful staff and nice rooms
☹</t>
  </si>
  <si>
    <t>JESCA</t>
  </si>
  <si>
    <t>☺good location
☹Our room had no window, which made it very stuffy during the night.</t>
  </si>
  <si>
    <t>steefan</t>
  </si>
  <si>
    <t>VIAJA ACOMAÑADA</t>
  </si>
  <si>
    <t>☺nice building at a great location
☹much too noisy!!😂</t>
  </si>
  <si>
    <t>☺The hostel is super well located and the room is small but with a comfortable bed and a clean bathroom. It is very good to know the historic center of Bogotá.
☹</t>
  </si>
  <si>
    <t>VIAJA AOMPAÑADA</t>
  </si>
  <si>
    <t>☺Very good location in Candelleria, close to everything. Excellent breakfast. Spacious and very clean room. Nice establishment.
☹Our room was facing the street and it was very noisy (traffic) from 5am.</t>
  </si>
  <si>
    <t>Very bad</t>
  </si>
  <si>
    <t>ESSENCIAL</t>
  </si>
  <si>
    <t>HANNAH</t>
  </si>
  <si>
    <t>Marie Bonnet</t>
  </si>
  <si>
    <t>The setting, the terrace, in the center of Candelaria.
A bit noisy when overlooking the street</t>
  </si>
  <si>
    <t>Jungsoo Lee</t>
  </si>
  <si>
    <t>Korea</t>
  </si>
  <si>
    <t>Marta Mendes</t>
  </si>
  <si>
    <t>The staff was very nice and helpful. Breakfast is amazing, really! Internet worked well, it was enough to work and videocall.
The noise. Its definitely a party hostel and I did not account for that. I had to work during my stay and it was very hard to sleep before 1am</t>
  </si>
  <si>
    <t>Nina Segonzac</t>
  </si>
  <si>
    <t>the very kind staff, the roof top and the parties organized</t>
  </si>
  <si>
    <t>Emilie FORBIN</t>
  </si>
  <si>
    <t>Pebrel Lisa</t>
  </si>
  <si>
    <t>annie ribaillier</t>
  </si>
  <si>
    <t>The location The friendly atmosphere in the bar under the glass
A bit dated</t>
  </si>
  <si>
    <t>maria fernanda LOMBO</t>
  </si>
  <si>
    <t>The facilities....
Staff was not attentive</t>
  </si>
  <si>
    <t> 2862257408</t>
  </si>
  <si>
    <t>Eliana Escobar Medina</t>
  </si>
  <si>
    <t>Breakfast was until 10:30 and I arrived at 10:34 so I couldn't have breakfast :'</t>
  </si>
  <si>
    <t>Christian Schmider</t>
  </si>
  <si>
    <t>Natalia Uribe</t>
  </si>
  <si>
    <t>facilities and services
All very well</t>
  </si>
  <si>
    <t>Domagoj Bjeliš</t>
  </si>
  <si>
    <t>CROACIA</t>
  </si>
  <si>
    <t>The location, the 24 hour reception, the receptionists always willing to help you in everything you need, they called me a taxi to the airport, the breakfast was very good for the price
It was only at check in that I asked them if they had adapters and they said no and before that, through messages they had told me yes but in the store next door they sell them so it was not a big deal</t>
  </si>
  <si>
    <t>Fabienne Bastin</t>
  </si>
  <si>
    <t>its architecture its location
sanitary facilities</t>
  </si>
  <si>
    <t>Mélanie Demblon</t>
  </si>
  <si>
    <t>double private room is nice nice breakfast
it’s cold location is not very nice at night i was sent a message at 11.20 to come to reception to check out while its stated everywhere that check out is at 12</t>
  </si>
  <si>
    <t>Sylvia Hernández</t>
  </si>
  <si>
    <t>Location
We asked for a shuttle from the airport in advance, informing us on the day and flight, and they didn't pick us up. To access the room we had to climb 4 flights of stairs - they should inform.</t>
  </si>
  <si>
    <t>Tamara Freixes Pazos </t>
  </si>
  <si>
    <t>DEVI</t>
  </si>
  <si>
    <t>The room was small, but perfectly adequate for our needs. On the first night the light bulb of the ceiling lamp was broken. The next day it was replaced immediately. Contrary to some reviews, the hot water worked really well for us. The staff were friendly and very helpful.
Everything was good.</t>
  </si>
  <si>
    <t>Dorota Wałdowska</t>
  </si>
  <si>
    <t> 2786859407</t>
  </si>
  <si>
    <t>Matheus Sousa</t>
  </si>
  <si>
    <t>303 Q</t>
  </si>
  <si>
    <t>pauline gibert </t>
  </si>
  <si>
    <t>Enea Bell</t>
  </si>
  <si>
    <t>Has everything and perfect location to visit the historic center and also go out (club in front). Also had a rooftop with events (had a concert and grafiteros when I was there).
No isolation in the rooms, but it's the same in most of Colombia. Bring earplugs to sleep through the nightclub noise and morning noise</t>
  </si>
  <si>
    <t>Yency Muraña</t>
  </si>
  <si>
    <t>VIAJ ACOMPAÑADO</t>
  </si>
  <si>
    <t> 3136407078</t>
  </si>
  <si>
    <t>Markus Tichy</t>
  </si>
  <si>
    <t>Petr Vašát</t>
  </si>
  <si>
    <t>location, the vibe and style of the place
street noise in the morning (it’s pretty loud, I’d suggest putting ear plugs if you have a street side room)</t>
  </si>
  <si>
    <t>Philipp Büchele</t>
  </si>
  <si>
    <t> 3831691212</t>
  </si>
  <si>
    <t>alejandro garcia murciq</t>
  </si>
  <si>
    <t>Astrid Robert</t>
  </si>
  <si>
    <t>The location, the common areas, the free coffee available and the good atmosphere that prevailed in this hostel 🙂
Loud music a little late; potentially annoying for those who wish to rest early</t>
  </si>
  <si>
    <t>Erin Bastien</t>
  </si>
  <si>
    <t>the exceptional location and the breakfasts!
The noise of the vehicles (klaxon) in the street that we really hear.</t>
  </si>
  <si>
    <t>Well located to visit the Candelaria and Bogota. Very friendly hostel with beautiful common areas, convenient for meeting people. Comfortable room</t>
  </si>
  <si>
    <t>Domagoj Bjeliš </t>
  </si>
  <si>
    <t>24 hour reception, receptionists always willing to help you with everything, location, breakfast very good for the price
Everything was fine</t>
  </si>
  <si>
    <t>Abe Goedhart </t>
  </si>
  <si>
    <t>Nice old place. Fine location (close to museum and bike tour). Fun activities (such as free salsa lessons on the roof terrace). Hospitality people. We were even allowed to shower in the afternoon, after we had already checked out for several hours.
We had to sit tilted on the toilet because the bathroom was not wide enough. There was a lot of traffic in the bedroom.</t>
  </si>
  <si>
    <t> 3359738680</t>
  </si>
  <si>
    <t>Luana Lavecchia</t>
  </si>
  <si>
    <t>02-ma</t>
  </si>
  <si>
    <t>Andrea Hildebrandt</t>
  </si>
  <si>
    <t>Serena Raffaela</t>
  </si>
  <si>
    <t>Laurie Putter</t>
  </si>
  <si>
    <t>Location</t>
  </si>
  <si>
    <t>Caroline Venco</t>
  </si>
  <si>
    <t>Great value for money, rooms an ok size and great location.
They could clean the bathroom more often as it is not cleaned every day. I stayed in a room with 4 people and a private bathroom</t>
  </si>
  <si>
    <t>natalia moschou</t>
  </si>
  <si>
    <t>Lennon H Oliveira</t>
  </si>
  <si>
    <t>The setting and location are wonderful. Very attentive staff, when we asked to change rooms, did so promptly. Also while we waited, in the tv room, our bus, after checkout an employee even offered us covered. Definitely if you come back to Bogota we stay at hostal R10.
Although the experience has been wonderful, I believe it needs more accessibility for those who have difficulty in locomotion. And also vegan option for breakfast, plus fruit and black coffee.</t>
  </si>
  <si>
    <t>Yagmur Cakar</t>
  </si>
  <si>
    <t>Jose Ignacio</t>
  </si>
  <si>
    <t>Laura Batty</t>
  </si>
  <si>
    <t>australia</t>
  </si>
  <si>
    <t>Good location, private room was large and with a view of Monserrate, great breakfast.
The communal spaces are not great for meeting people I found. Guests kept to themselves.</t>
  </si>
  <si>
    <t> 3422211090</t>
  </si>
  <si>
    <t>Lucas Mazuir</t>
  </si>
  <si>
    <t>Pascale</t>
  </si>
  <si>
    <t>Marilyn Fayard</t>
  </si>
  <si>
    <t>Ideal location in Candelaria, close to all tourist attractions (walking distance)., large comfortable dorms (lamp and socket).
The hostel is in an old building, some of which are poorly insulated from the outside. I spent one night in the female dormitory where we hear all the noise of the street (traffic, disco until 5am on a Friday night) because there are no insulating windows, just shutters. So I slept very little. I also slept in a more isolated mixed dorm from the outside but the other occupants were not unobtrusive at all. The wooden floor makes the whole room move as soon as someone walks. Bunk beds also move a lot, as soon as one person moves, the other one inevitably moves. Lots of late arrivals (international flights) that wake other guests in the dorm, lockers not practical and noisy. Bathrooms not always clean.</t>
  </si>
  <si>
    <t>Very kind staff and breakfast.
the noise... despite the reviews I had seen I still wanted to go, I spent two horrible nights with a nightclub just below, the music in the background until 5:30 am…</t>
  </si>
  <si>
    <t>Yvonne Nouwen</t>
  </si>
  <si>
    <t>Nice breakfast, friendly staff, close to plaza bolivar, museums etc
location in candelaria is NOT safe to walk around alone in the evening.</t>
  </si>
  <si>
    <t>Martina Hinrichsen</t>
  </si>
  <si>
    <t>Corentin Fol</t>
  </si>
  <si>
    <t>201 D</t>
  </si>
  <si>
    <t>Laura Maio</t>
  </si>
  <si>
    <t>Awesome decor, helpful staff, easy access &amp; they let me check in at a silly o’clock time in the morning so I managed to catch some sleep after a long intercontinental flight
the bed and pillow were a tad hard</t>
  </si>
  <si>
    <t> 3464241861</t>
  </si>
  <si>
    <t>Eleazar Cruz</t>
  </si>
  <si>
    <t>That my bedroom was spacious
That looked very different from the photos</t>
  </si>
  <si>
    <t>Fabien Le Guyader</t>
  </si>
  <si>
    <t>room, decoration, staff, location! Very good value for money :)
few showers and toilets :(</t>
  </si>
  <si>
    <t>Natalie Voigt</t>
  </si>
  <si>
    <t>Isabelle smith </t>
  </si>
  <si>
    <t> 3392205222</t>
  </si>
  <si>
    <t>Mollie Rocquentin</t>
  </si>
  <si>
    <t> 3330923581</t>
  </si>
  <si>
    <t>Matthias Schels</t>
  </si>
  <si>
    <t>Ana Maria Slava</t>
  </si>
  <si>
    <t>Terrible service from the staff</t>
  </si>
  <si>
    <t>Karen Martinez</t>
  </si>
  <si>
    <t>good location.
My room had no window, and the bedding had a very strong smell of heavily stored clothes. It was not pleasant to stay in the room.</t>
  </si>
  <si>
    <t>guillaume</t>
  </si>
  <si>
    <t>Very good value for money</t>
  </si>
  <si>
    <t>Constanza</t>
  </si>
  <si>
    <t>Patrice Pigeon</t>
  </si>
  <si>
    <t>The hotel itself, a big colonial building, nice common areas, a very lively AJ, but impersonal, a lot of passages..
It's very noisy, a patio serves the 3 floors, necessarily noisy, ice rooms (it must not even be 15 degrees in the hotel and the rooms). Breakfast sometimes is extra, it depends on the price you pay the room. Basic shared bathroom.</t>
  </si>
  <si>
    <t xml:space="preserve">alejandro garcia murcia </t>
  </si>
  <si>
    <t>Juliana Polo Devoto</t>
  </si>
  <si>
    <t>Very good atmosphere in this hostel, and all the amenities are appreciable: nice terrace, sofa area, kitchen area.Great location, right in the heart of Candelaria. The welcome was top, and the wifi works well. Breakfast was very good, with a different menu each day.
The cleanliness was not impeccable, one would expect a chouya better in a hostel.</t>
  </si>
  <si>
    <t>Sáchiko Sakuda González</t>
  </si>
  <si>
    <t>The service and breakfast
Room had no window to the outside.</t>
  </si>
  <si>
    <t>Aleš Lenfeld</t>
  </si>
  <si>
    <t>The hotel has a great location right in the center. There are plenty of bars and restaurants around and it's close to all the sights. Wi-fi works great.
As the hotel is in the center, it is a bit noisy, but that must be expected.</t>
  </si>
  <si>
    <t>The AJ is large and old colonial house full of charm The rooms are high ceiling and large (avoid the cheapest that do not have natural light.) Good bedding with warm duvets and extra blankets. Nice common areas (large TV with Netflix!!) Large breakfast room where you can make all the meetings of travel. The hotel is very well located.
Depending on the season, the hotel can be freezing (we are 2700m!) and unheated of course The shared bathrooms are very basic and cool (10 °!!) (but the water is hot)g(Choose rather a private bathroom)gThe rooftop terrace is nice only in the colder months.</t>
  </si>
  <si>
    <t>Katharina Mühr</t>
  </si>
  <si>
    <t> 3355554702</t>
  </si>
  <si>
    <t>Isabella Yu</t>
  </si>
  <si>
    <t> 3402901380</t>
  </si>
  <si>
    <t>Alma Pérez</t>
  </si>
  <si>
    <t>I really liked that the hostel is meant for tourists and students so it had a very nice atmosphere. Its location was perfect since it was in an area that felt very safe and two blocks from downtown. If I travel to Bogota again I think I would stay there again. And one last detail that I thought was great was that it was open 24 hours and it felt like something natural and the workers with disposition and kindness despite the hours.
The first night I stayed in a single room with shared bathroom, then in a double room with bathroom. On the first night I shared the bathroom this one didn't usually get very clean, there were hairs that showed someone had shaved, in the lavatory but whoever did did didn't bother to clean it. You understand since it is a hostel but if it was unpleasant to have seen it the first time, I cleaned it and the second time hours later the sink was already full of hairs.</t>
  </si>
  <si>
    <t>Ricard Rubiols</t>
  </si>
  <si>
    <t>Roa Maria Jesús</t>
  </si>
  <si>
    <t> 2882885679</t>
  </si>
  <si>
    <t> 2451723642</t>
  </si>
  <si>
    <t>Great staff, really nice dorms. The bed is very comfortable. Great place!!</t>
  </si>
  <si>
    <t>Fernando Yonathan
 Bustamante Mattos</t>
  </si>
  <si>
    <t>The practicality of the location, close to areas for walking, taking photos and transportation.
A bit strict with times, but well I understand that it is.</t>
  </si>
  <si>
    <t>pascal bernard</t>
  </si>
  <si>
    <t>Clean
Far from the center</t>
  </si>
  <si>
    <t>Alfonso Sabbatino Lara</t>
  </si>
  <si>
    <t>very bohemian and excellent location, very good service.
Improve the daily cleaning of the rooms would not be bad.</t>
  </si>
  <si>
    <t> 3550794790</t>
  </si>
  <si>
    <t>Vera Toren</t>
  </si>
  <si>
    <t>Rooftop terrace and friendly staff
Bathroom tight and no hanging/laying space</t>
  </si>
  <si>
    <t>Rafaela Gregianin Frison</t>
  </si>
  <si>
    <t>Lotta Lein</t>
  </si>
  <si>
    <t>The breakfast was very good and the location very central. Our room was well-equipped and also a nice big. The hostel is very nicely decorated and the staff really nice!</t>
  </si>
  <si>
    <t>Ivan De Maio</t>
  </si>
  <si>
    <t>Kelly de Pree </t>
  </si>
  <si>
    <t>Nice and spacious room, but a bit noisy. Location and breakfast was great!</t>
  </si>
  <si>
    <t>Vivianne Paixão</t>
  </si>
  <si>
    <t>lucia aguilera</t>
  </si>
  <si>
    <t>Teodoro Garcia</t>
  </si>
  <si>
    <t>GABRIELA ALEJANDRA VARAS VALDIVIESO</t>
  </si>
  <si>
    <t>The room, the area, the bed near all the chandelier and the bolívar square far for the oulets but all very well, super comfortable room.
The smell of the bathroom</t>
  </si>
  <si>
    <t>Andres David Toro Hernandez</t>
  </si>
  <si>
    <t>A very comfortable and cozy hostel, very well located, the atmosphere is very pleasant.</t>
  </si>
  <si>
    <t>Great location and nice interior! This was also the reason why I booked this hostel in Bogotà!
However I was very very very disappointed. The first night there was aweful! I booked a woman’s dorm and even though I was alone in the room I was not able to sleep due to the blasting music on the other side of the hostel (there is a night club) which kept me awake until 5 am in the morning. and believe me I have good ear plugs.. But this was not enough.. when I got up the next morning after only 1 h of sleep I learned that I got biten by bed bugs.. and I was not the only girl… Everyone that traveled before probably knows that it is extremely difficult to get rid of bedbugs once you have them you instantly have to wash all your clothes or you will carry them also to other beds.. so I told the hostel what happend.. we were 3 girls that got bitten by bed bugs.. But there was no cooperation on their side. We did not get a refund, they did not offer to pay for my laundry expenses (even though I even had to chemically wash all my clothes several times) and they did not even apologize. The guy at the front desk simply did not care about all the stress that was caused and all the additional costs! They even gave us the fault for the bed bugs even though we knew for a fact that we did not bring them to the hostel. It just did not make sense! I wish I could write something positive but this was the worst experience I had with a hostel!</t>
  </si>
  <si>
    <t> 2899818438</t>
  </si>
  <si>
    <t>Bram Straatman</t>
  </si>
  <si>
    <t> 2728823561</t>
  </si>
  <si>
    <t>stephane biger </t>
  </si>
  <si>
    <t xml:space="preserve"> Biger Stephane</t>
  </si>
  <si>
    <t> 3612797393</t>
  </si>
  <si>
    <t>Reuven Davidov</t>
  </si>
  <si>
    <t>Florencia Acuiñas</t>
  </si>
  <si>
    <t>atgentina</t>
  </si>
  <si>
    <t>The hotel is beautiful. The room was super comfortable. Everything very clean. Close to everything
Nothing</t>
  </si>
  <si>
    <t>CARLOS ROBLEDANO</t>
  </si>
  <si>
    <t>A place with a lot of charm. The double room was perfect. Everything was very clean and comfortable. Very well located. The staff treated us phenomenally. The super rich breakfast!! I definitely recommend it!</t>
  </si>
  <si>
    <t>REBECCA VEJLE</t>
  </si>
  <si>
    <t>NANCY</t>
  </si>
  <si>
    <t>ALEJANDRO GARCIA</t>
  </si>
  <si>
    <t>Regina Barbieri</t>
  </si>
  <si>
    <t>Dulce Balderas</t>
  </si>
  <si>
    <t>leonel jose iguaro marcano </t>
  </si>
  <si>
    <t>La ubicación es exelente, si lo que deseas es hacer diligencias en el centro de Bogotá
El agua calentó muy tarde :(</t>
  </si>
  <si>
    <t>Camille Doinel</t>
  </si>
  <si>
    <t>Very good location Large and comfortable common areas Confusing dorms, with large lockers. to put the bags under the bed. Possible to leave your bag directly in the hostel to walk before departure
The dormitory facing the street is quite noisy. prefer another or take earplugs. Otherwise everything is ok, do not hesitate :)</t>
  </si>
  <si>
    <t>Tobias Meßmer </t>
  </si>
  <si>
    <t xml:space="preserve"> beautiful old building in the Center of downtown - super friendly staff. they even had a free salsa course on the night we were there (with a lovely instructor!) - great value for the price - decent breakfast, although nothing special
- only criticism is that the showers were cold, which we didn’t mind too much but since it’s often rather cold in Bogotá, you might want to consider that</t>
  </si>
  <si>
    <t>yehoshua ohana</t>
  </si>
  <si>
    <t>Clean place and well located. The staff is kind and the breakfasts are well spent.
You can tell the cook to be more communicative or at least to smile, it's free and it's more pleasant to eat what he prepares, because the food is delicious.</t>
  </si>
  <si>
    <t>Alexia Potrel </t>
  </si>
  <si>
    <t>Very nice place, super well located and the price challenge competition
a bit outdated</t>
  </si>
  <si>
    <t>Adriana Gorneanu</t>
  </si>
  <si>
    <t>The hostel was very noisy , the beds very uncomfortable and the bathroom was not very clean and had a strong smell of blocked drains. The majority of the staff were volunteers and not interested in helping the guests .
Cleanliness</t>
  </si>
  <si>
    <t>Bar Yaakobovich</t>
  </si>
  <si>
    <t>MARIA PASCHOU</t>
  </si>
  <si>
    <t>GRECIA</t>
  </si>
  <si>
    <t>צבי קרפ</t>
  </si>
  <si>
    <t>Chloe Dussart</t>
  </si>
  <si>
    <t>Very rich breakfast and location</t>
  </si>
  <si>
    <t>Andrew Huggins</t>
  </si>
  <si>
    <t> 2713261980</t>
  </si>
  <si>
    <t>Dominique Courjault</t>
  </si>
  <si>
    <t>location Welcome.</t>
  </si>
  <si>
    <t>Aricleide Cintra</t>
  </si>
  <si>
    <t>Location, bed comfort, bathroom in the room. Very friendly reception and cleaning staff.
The hostel is on a very busy street which is very noisy all night. Saturday to Sunday the sound didn't stop until 5 am. For those who want tranquility I do not recommend. The rest, everything ok</t>
  </si>
  <si>
    <t> 3224332744</t>
  </si>
  <si>
    <t>HUAYLLANI BULEJE KATY MARUJA</t>
  </si>
  <si>
    <t>La cercania a todo. Desayuno excelente con fruta
Faltaban algunos implementos.</t>
  </si>
  <si>
    <t>Nello Fraboni</t>
  </si>
  <si>
    <t> 3822889660</t>
  </si>
  <si>
    <t>Martha Finger</t>
  </si>
  <si>
    <t>marylene muetton</t>
  </si>
  <si>
    <t>location cleanliness and decoration</t>
  </si>
  <si>
    <t>Johanna Ohlig</t>
  </si>
  <si>
    <t>The location, the rooftop bar. It was clean and tidy.
The loud noise from the street.</t>
  </si>
  <si>
    <t> 2285162275</t>
  </si>
  <si>
    <t>Ana Carolina Lapa</t>
  </si>
  <si>
    <t>Hannah Lynn </t>
  </si>
  <si>
    <t>Great location, fair price
The taxi from the airport was quite expensive. Uber on the way back was much cheaper.</t>
  </si>
  <si>
    <t>Fumiua Yamanaka</t>
  </si>
  <si>
    <t>Carlos Robledano Torres</t>
  </si>
  <si>
    <t> 3771266630</t>
  </si>
  <si>
    <t>Aldair Ruiz</t>
  </si>
  <si>
    <t>Esther rodriguez</t>
  </si>
  <si>
    <t>El hostal es agradable y en una zona centrica. Fueron amables en cuanto a dejarte utilizar las instalaciones comunes y guardarte la maleta cuando estás fuera del horario de check-in y el check-out
Son excesivamente estrictos con los horarios de chek-in. Hasta las 3pm en punto no se puede entrar, ni siquiera comprueban si está disponible tu habitación. Por lo que si estás solo una noche no estás ni 24 horas en ella. La habitación no coincidía con la de la foto reservada.</t>
  </si>
  <si>
    <t>Olivia Klose</t>
  </si>
  <si>
    <t>The location was great and the staff were very friendly and helpful
We had a double room with private bathroom. The walls were partly moldy and it was dirty and run down. I hope the room will be renovated soon.</t>
  </si>
  <si>
    <t>Tatiane Pereira da Silva</t>
  </si>
  <si>
    <t>Super charming. Close to the sights. You can get to know the whole historic center on foot. Amazing yummy breakfast.
We did not go out at night but looking out the window seemed a bit deserted.</t>
  </si>
  <si>
    <t>Fania Flores Vargas Machuca</t>
  </si>
  <si>
    <t>La ubicación es céntrica.
Mi check in era a las 3, yo llegue a la 1 (había solicitado check in adelantado por la web) me atendió un chico me dijo que esperara hasta las 3, lo entendí, me senté a esperar, llegaron las 3 y no me decía nada, tuve que acercarme y me dijo ah si ya está llene la forma, la cama no estaba muy limpia, de hecho bajo el cobertor tenia como una envoltura plástica como de un caramelo que se había quedado ahí, el lugar es bastante antiguo y todo se mueve al caminar, al momento de desayunar nadie te dice ni buenos días, ni indicaciones, nada, fue una mala experiencia.</t>
  </si>
  <si>
    <t>Marcelo Dugulin</t>
  </si>
  <si>
    <t> 3018131038</t>
  </si>
  <si>
    <t>Cameron Noble </t>
  </si>
  <si>
    <t>Sofie Steurs</t>
  </si>
  <si>
    <t>spatious rooms  hot water  shower is big and has a glass window  big beds  curtains on bunk beds
noisy (life in Bogotá starts In street honking, cars, motos)</t>
  </si>
  <si>
    <t>Javier Castillo</t>
  </si>
  <si>
    <t>Everything!!! The terrace, the rooms, the beds, the super incredible Volunteers, friendly and kind all the time. Alex and Natalia are also very kind and helpful at all times. The whole terrace, the rooms, the beds, the super incredible volunteers, friendly and kind all the time. Alex and Natalia also very friendly and helpful at every moment.</t>
  </si>
  <si>
    <t>Shelley Lara Niederhauser </t>
  </si>
  <si>
    <t>Shelley Lara Niederhauser</t>
  </si>
  <si>
    <t>VIVIAM MELISSA</t>
  </si>
  <si>
    <t>Prices go up too high on the app every time I travel
The prices that the app manages are very high.</t>
  </si>
  <si>
    <t>Marie JULIO</t>
  </si>
  <si>
    <t xml:space="preserve">301 M </t>
  </si>
  <si>
    <t>Ryota Mikami</t>
  </si>
  <si>
    <t>Gerard Tarres Martinez </t>
  </si>
  <si>
    <t>The ubication</t>
  </si>
  <si>
    <t>Paolo Haller</t>
  </si>
  <si>
    <t> 3008234113</t>
  </si>
  <si>
    <t>César Camps </t>
  </si>
  <si>
    <t>single room good.
The super small bathroom, the door very small too. maybe a little noisy at night.</t>
  </si>
  <si>
    <t>Juliana Sánchez </t>
  </si>
  <si>
    <t>eduardo mendez</t>
  </si>
  <si>
    <t>אפרים אמרגי</t>
  </si>
  <si>
    <t>Veronika Grunau</t>
  </si>
  <si>
    <t>The location is great, in a few minutes you are at Plaza Bolivar or the Gold Museum. It is very comfortable and sociable, especially through the roof terrace. Very comfortable beds with curtains and socket &amp; light right by the bed
The slowest stove ever. Also not the most comfortable and best equipped kitchen in general</t>
  </si>
  <si>
    <t>Sune Magyar</t>
  </si>
  <si>
    <t>DENMARK</t>
  </si>
  <si>
    <t> 3759056845</t>
  </si>
  <si>
    <t>Ilya Fedorov</t>
  </si>
  <si>
    <t>The hostel was close to the places I wanted to visit in the city centre of Bogota.
Got a terrible room without a window, with hair on the floor, without even a piece of soap in the bathroom. It looked more like a utility room. Yes, with a private bathroom (terrible) instead of a shared one. But come on! At the reception there was a volunteer girl who didn't give any instructions, advice etc. coz it was apparently her 3rd day in Colombia. It took her years to check in 4-5 guests that arrived at the same time.</t>
  </si>
  <si>
    <t>JUAN FRANCISCO CASTILLO RIJO</t>
  </si>
  <si>
    <t>The view, location and service.</t>
  </si>
  <si>
    <t>Shelley Lara</t>
  </si>
  <si>
    <t xml:space="preserve">SUIZA </t>
  </si>
  <si>
    <t>Jianli Shen</t>
  </si>
  <si>
    <t>Enya Feijoo</t>
  </si>
  <si>
    <t>Comfortable bed. Nice staff. Spacious hostel. Cheap breakfast.
The trash bins in the bathroom were very uncomfortable to throw away the papers. The water in the shower came out cold the first day.</t>
  </si>
  <si>
    <t>Antoine Maufrais</t>
  </si>
  <si>
    <t>The place is great, free coffee, awesome people at the front desk
The mood wasn't a hostel mood, no exchange between people Very small bathroom</t>
  </si>
  <si>
    <t>Amandine Capacci </t>
  </si>
  <si>
    <t>Julio Fabian Salvador </t>
  </si>
  <si>
    <t>La arquitectura del hostal era impresionante. Un aura de buena energía y riqueza cultural.
Todo bien para mí gusto.</t>
  </si>
  <si>
    <t>Shadi Salameh</t>
  </si>
  <si>
    <t>Christopher Turtenwald</t>
  </si>
  <si>
    <t>Good location. Bathroom was very new.
The shower didn’t have warm water, but that shouldn’t be a permanent thing. Unfortunately, the rooms could not be darkened and were very badly soundproofed</t>
  </si>
  <si>
    <t>Maya Anker</t>
  </si>
  <si>
    <t>Faugere India</t>
  </si>
  <si>
    <t>Clarice Diniz</t>
  </si>
  <si>
    <t>Localização muito boa, quarto super confortável e Decoração linda! The hostel is all very nice! ótima limpeza also. Café da manhã muito bom!
O chuveiro do quarto privé é muito ruim! Estava muito colito em Bogotá, então was necessário Agua quente, mas saía pouqui ma Agua no chuveiro. Foi ruim take banho</t>
  </si>
  <si>
    <t>Luke Garten</t>
  </si>
  <si>
    <t>Matias Donnet</t>
  </si>
  <si>
    <t>Very nice Hostel with good spaces and comfortable. You can cook quietly, always tidy and clean. I recommend it very good!!!!</t>
  </si>
  <si>
    <t>Diego Castaño</t>
  </si>
  <si>
    <t>21 myo</t>
  </si>
  <si>
    <t>Lana rocha Ferreira</t>
  </si>
  <si>
    <t>cozy room, organized and beautiful
there was no soap for bath</t>
  </si>
  <si>
    <t>Donadas Barkauskas</t>
  </si>
  <si>
    <t>Staff is friendly and so helpful - good location in Candelaria - there is rooftop seating area to chill - fair price
 there can be some food at least sandwiches when restaurants are closed it's nothing to eat - can be small bar on rooftop - hostel needs some interior refurbishment - rooms' doors are not soundproof at al</t>
  </si>
  <si>
    <t> 2580488669</t>
  </si>
  <si>
    <t>Matthieu Blanchet</t>
  </si>
  <si>
    <t>An amazing stay in this hostel, the staff as well as the place is amazing, very good breakfast, perfect location, I recommend this hostel to all travelers!! Thank you again for the welcome of the staff, I had a very good day at R10🙏</t>
  </si>
  <si>
    <t>SEBASTIAN CAMILO SALINAS</t>
  </si>
  <si>
    <t>Excellent place. It is very comfortable, clean and safe</t>
  </si>
  <si>
    <t> 3831873164</t>
  </si>
  <si>
    <t>Bárbara Mirson</t>
  </si>
  <si>
    <t>Perfect location</t>
  </si>
  <si>
    <t>Philippe Rivet</t>
  </si>
  <si>
    <t>Jhoselin Nima</t>
  </si>
  <si>
    <t>Que nos dieron una hora de más para el check out. Solo llegamos a dormir unas 4 horas aprox.
La habitación no contaba con llaves, nos indicaron que dejáramos la puerta abierta. No vi cámaras de seguridad cerca a la habitación. Ducha sucia de la habitación. La atención ummm podría mejorar con los voluntarios. No habia toallas a mi momento del check in, indicaron que el hostel estaba full house y que por eso no había :/ la mañana sgte me sacaron toallas de otro almacén y me dieron, esto tiene costo adicional ojo. No volvería.</t>
  </si>
  <si>
    <t> 2743692326</t>
  </si>
  <si>
    <t>Bez Theo</t>
  </si>
  <si>
    <t>The crew. The rooftop. The bar. Everything
Nothing</t>
  </si>
  <si>
    <t> 2959149326</t>
  </si>
  <si>
    <t>Everything was fine
na</t>
  </si>
  <si>
    <t>Anaëlle Cathelineau</t>
  </si>
  <si>
    <t>Great hostel located in the center, super easy to get to the main touristic attractions on foot. The rooms are very clean, as well as the privative bathrooms. Lost of spaces to chill and hangout. Free coffee and luggage storage too.
The terrasse wasn't open</t>
  </si>
  <si>
    <t> 2146942535</t>
  </si>
  <si>
    <t>Sol Jacome</t>
  </si>
  <si>
    <t>la comodidad de su cama y el desayuno
los baños huelen a alcantarilla y falta dejar elementos de aseo para secar el baño que los demás compañeros de cuarto dejan mojados</t>
  </si>
  <si>
    <t>Sabogal Zarate Luz Angela</t>
  </si>
  <si>
    <t>VIAJ ASOLO</t>
  </si>
  <si>
    <t xml:space="preserve">Excelente ubicación para visitar el centro de Bogotá. El personal muy atento y accesible. Los desayunos de buena cantidad y calidad. El administrador muy simpático y presto a aceptar sugerencias. En general, muy buena estancia. Lo recomiendo </t>
  </si>
  <si>
    <t>Maria Eduarda Olimpio Lopes</t>
  </si>
  <si>
    <t>Very good bed, with socket and curtain. Great location, you can walk to almost all the sights. I was able to work in the common spaces and also meet people from all over the world.</t>
  </si>
  <si>
    <t> 2481652439</t>
  </si>
  <si>
    <t>Guy Shalom</t>
  </si>
  <si>
    <t>Romain Avouac</t>
  </si>
  <si>
    <t>Raquel M. Zamora</t>
  </si>
  <si>
    <t>Jennifer Medina alonso</t>
  </si>
  <si>
    <t>Víctor Bustamante Rosales</t>
  </si>
  <si>
    <t>La ubicación céntrica fue lo mejor
Nada, todo Perfecto</t>
  </si>
  <si>
    <t>Grant Dalton</t>
  </si>
  <si>
    <t>Beautiful old building, nice breakfast and lighting in the room. Good wifi.
A bit creaking and down at heel. Shower cramped and not always hot. Staff not the most attentive, and missed breakfast once because power wasn't working in the building.</t>
  </si>
  <si>
    <t>David Lorduy</t>
  </si>
  <si>
    <t> 2613268579</t>
  </si>
  <si>
    <t>Adem Aydin</t>
  </si>
  <si>
    <t>great location, great fun, lots of activities, lots of tours and things to do advertised in lobby, clean, nice energy. loved it</t>
  </si>
  <si>
    <t>Shahar Lehmann</t>
  </si>
  <si>
    <t> 2213455885</t>
  </si>
  <si>
    <t>Lucas Eduardo Souza Oliveira</t>
  </si>
  <si>
    <t>Emiliano Regules</t>
  </si>
  <si>
    <t>Carlo Cornelissen</t>
  </si>
  <si>
    <t>Nice location nearby Plaza Bolívar and Monserrate.
Building. You can hear the street and people walking down the hall or in common areas.</t>
  </si>
  <si>
    <t> 2239362237</t>
  </si>
  <si>
    <t>Janzing Madita</t>
  </si>
  <si>
    <t>Juliana Da Conceição Infante</t>
  </si>
  <si>
    <t>The reception and cozy atmosphere</t>
  </si>
  <si>
    <t>Myriam Klingenstein</t>
  </si>
  <si>
    <t>Juvenal Lopez</t>
  </si>
  <si>
    <t>Véronique Antonutti</t>
  </si>
  <si>
    <t>The breakfast, the helpfulness of the staff.
The bed not very comfortable, the cold throughout the hotel.</t>
  </si>
  <si>
    <t>Shir Groisman</t>
  </si>
  <si>
    <t>Great location, big and spacious room, comfortable bed and nice privacy.
No atmposphere at all if you're travelling solo, super quiet at night.</t>
  </si>
  <si>
    <t>Emanuel Sanchez</t>
  </si>
  <si>
    <t> 3933185309</t>
  </si>
  <si>
    <t>Jhon Stiven Corredor Villamil </t>
  </si>
  <si>
    <t> 3734321693</t>
  </si>
  <si>
    <t>Alba Lucia Arroyave Montoya</t>
  </si>
  <si>
    <t xml:space="preserve">The installations
Very cold, another blanket was missing                    </t>
  </si>
  <si>
    <t>Luisa Romero</t>
  </si>
  <si>
    <t>La ubicacion es buena en todo el centro de la ciudad, el lugar es una casona antigua bonita y las habitaciones estan bien
Lo unico que no me gusto es que te cobran 5% por pagar con cualquier tarjeta</t>
  </si>
  <si>
    <t>Daniel Andrés Ospina Hurtado</t>
  </si>
  <si>
    <t>El lugar, me pareció bello, curioso y cercano a lugares de interés
El aseo de baños, en la mañana no había agua caliente</t>
  </si>
  <si>
    <t>Jhon Stiven Corredor Villamil</t>
  </si>
  <si>
    <t>ariel segal</t>
  </si>
  <si>
    <t> 3625249757</t>
  </si>
  <si>
    <t>Olimpian Belu</t>
  </si>
  <si>
    <t>Amy Bunton</t>
  </si>
  <si>
    <t> 2792520320</t>
  </si>
  <si>
    <t>Camila Colombo</t>
  </si>
  <si>
    <t>The hostel is beautiful, very comfortable bed and super attentive staff, they promote integration even though it is a small hostel, they make us feel at home! The location is exceptional, close to everything and we felt very safe there.
The bathroom in our room (female with 4 beds) accumulated some water on the floor and ended up getting dirty, but they cleaned 1x a day so it stayed ok. The kitchen is a bit dirty, but I was able to use the fridge easily. Other than that, everything perfect!</t>
  </si>
  <si>
    <t> 2364566694</t>
  </si>
  <si>
    <t>Camila Colombo </t>
  </si>
  <si>
    <t>Great location. The breakfast was not included in our reservation, but we paid the portion (for 9,000 COP, we found it very cheap) and it was yummy and complete. It had scrambled eggs, bread and fruit. Very comfortable beds and friendly staff.
Kitchen a bit dirty.</t>
  </si>
  <si>
    <t>Eliane da Silva Mota</t>
  </si>
  <si>
    <t>The Hostel is in the best location in Bogota! Close to the Gold Museum and Botero Museum, you can do everything by foot. Close to Simon Bolivar Square, Government Palace! Restaurants, bars and the bustle of Colombian nights, all close by! Yummy breakfast with variety in fruits. But the big highlight was undoubtedly the service of Mr. Jhonatan! Attentive, welcoming and very helpful! Gave us a lovely tour tip, we wanted to tour a coffee farm and his tip was excellent, including private transportation! Also, it was the closest farm to Bogota and with the best price, I had already researched elsewhere! Loved the accommodation building! A place full of life and well decorated!
At first the shower did not heat up, but then this issue was resolved.</t>
  </si>
  <si>
    <t> 3669224145</t>
  </si>
  <si>
    <t>Vera Lucia Leao Pinheiro</t>
  </si>
  <si>
    <t>The front desk and cleaning staff. Not the cook. And the location for the tours. The building itself, the location an intersection, a lot of noise.
The noise of the cars, inside the car, the noise of the vacancies would not let me sleep and I saw people leaving, others arriving and the sheet was not changed.</t>
  </si>
  <si>
    <t>Phippen Christina</t>
  </si>
  <si>
    <t>Great location and very friendly and helpful staff.
There was only one toilet with a seat. Often there was no toilet paper and the same hand towel to dry your hands was up the whole time we were there. Not a very clean place unfortunately.</t>
  </si>
  <si>
    <t>Kwun Ting Ng</t>
  </si>
  <si>
    <t>HONG KONG</t>
  </si>
  <si>
    <t>Room size is big. Breakfast: very delicious. Location: very convenient, at the centre; supermarket, money exchange, restaurants, museum - walkable distance within 5min
N/A</t>
  </si>
  <si>
    <t>France Catin</t>
  </si>
  <si>
    <t>Everything for the price charged. Top staff, nickel location, silence respected, comfortable bedding.
Nothing to say</t>
  </si>
  <si>
    <t>Luciana Menichetti</t>
  </si>
  <si>
    <t>El lugar es hermoso, con muchisimo estilo y encanto. Con muchos ambientes para trabajar o relajarse. El personal muy amable y dispuesto. Buen desayuno. Ubicacion ideal!</t>
  </si>
  <si>
    <t>Michelle Maas</t>
  </si>
  <si>
    <t>Josep Cadena</t>
  </si>
  <si>
    <t>La ubicación y el trato del personal
Las paredes son finas y por la noche escuchas ruido…</t>
  </si>
  <si>
    <t>Rueda Luis</t>
  </si>
  <si>
    <t>Todo fue excelente</t>
  </si>
  <si>
    <t>pascal mougin</t>
  </si>
  <si>
    <t>The location
The toilet</t>
  </si>
  <si>
    <t> 2638610870</t>
  </si>
  <si>
    <t>Jennifer Gaeta</t>
  </si>
  <si>
    <t>Edificio in stile repubblicano, conserva un fascino elegante con soffitti molto alti e camere con portefinestre alla francese. Luminoso, con camere semplici ma con tutto il necessario per brevi soggiorni</t>
  </si>
  <si>
    <t> 2128256991</t>
  </si>
  <si>
    <t>Henar Pomada</t>
  </si>
  <si>
    <t>Els caps de setmana és literalment IMPOSSIBLE dormir degut al soroll provinent del carrer. Fins les 6 del matí vam estar desperts. Va ser horrible. L' insonorització és del tot inexistent. No em tornaria a allotjar allà en cap de setmana</t>
  </si>
  <si>
    <t>Jean Bondenstaff</t>
  </si>
  <si>
    <t xml:space="preserve">Pello Baños </t>
  </si>
  <si>
    <t>El hostal esta en un edificio muy bonito. Es grande, tiene terraza, bar, zonas comunes donde estar, cocinar… la habitación elegida estuvo bien y la cama era comoda. Nos dejaron secador de pelo tras pedirlo. La ubicación era muy buena, en pleno Candelaria.</t>
  </si>
  <si>
    <t>Emma van vellingen</t>
  </si>
  <si>
    <t>Conor Murphy</t>
  </si>
  <si>
    <t>The staff were super friendly and helpful, it was very clean, and a very social hostel!</t>
  </si>
  <si>
    <t>Willem Bant</t>
  </si>
  <si>
    <t>ARUBA</t>
  </si>
  <si>
    <t>Breakfast can be more extensive, but was in itself fine. Location is excellent. Staff were friendly and professional. Room was small but clean.</t>
  </si>
  <si>
    <t> 3389741052</t>
  </si>
  <si>
    <t>Rafaela Silva</t>
  </si>
  <si>
    <t> 3794374193</t>
  </si>
  <si>
    <t>melanie flegeau</t>
  </si>
  <si>
    <t>Welcoming and accommodating.</t>
  </si>
  <si>
    <t> 3991602664</t>
  </si>
  <si>
    <t>Stav Asulin</t>
  </si>
  <si>
    <t> 3513425268</t>
  </si>
  <si>
    <t>Shai Ben Ami</t>
  </si>
  <si>
    <t>Carolina Fernández</t>
  </si>
  <si>
    <t>They charged me 5% for paying with a debit card when that was not specified anywhere</t>
  </si>
  <si>
    <t>DOR AFLALO</t>
  </si>
  <si>
    <t>Diana Carolina Rozo Calderón</t>
  </si>
  <si>
    <t>Lieke Decaestecker</t>
  </si>
  <si>
    <t>Good location Staff was always available
Rooftop wasn't open</t>
  </si>
  <si>
    <t> 2486426911</t>
  </si>
  <si>
    <t>florianne Amblard</t>
  </si>
  <si>
    <t>Wooley Macgregor</t>
  </si>
  <si>
    <t>Mariana Cesar</t>
  </si>
  <si>
    <t>A super cute space!
There was a lot of noise outside the rooms, but this is really to be expected for a hostel</t>
  </si>
  <si>
    <t>Dominique Labrèche </t>
  </si>
  <si>
    <t>Location, helpful staff and price
A lot of noise at night. Hard to sleep</t>
  </si>
  <si>
    <t>Javier Hernando</t>
  </si>
  <si>
    <t>Central and place with a lot of charm
Everything creaked, doors slammed badly. Needs more bathrooms</t>
  </si>
  <si>
    <t>Judith van Zandbeek</t>
  </si>
  <si>
    <t>Super beautiful old building.
Lots of noise in and around the building, the bathroom was very small, thin and old towels</t>
  </si>
  <si>
    <t>Maria Luz García Gobeens</t>
  </si>
  <si>
    <t>The breakfast, the architecture a thousand times better than the Selina</t>
  </si>
  <si>
    <t>Alexa Ramírez</t>
  </si>
  <si>
    <t>El desayuno, no me gustó</t>
  </si>
  <si>
    <t>Diana Mertes</t>
  </si>
  <si>
    <t>The rooms were fine with enough space and the location is great.
The kitchen was unfortunately very dirty and that was not because other guests left it dirty, but a basic cleaning is urgently needed here.</t>
  </si>
  <si>
    <t>Emma Milanese</t>
  </si>
  <si>
    <t>Very nice room and facility, close to main attractions
The room overlooked the street and there was never a moment of silence. Opening windows impossible because smog comes in. Few bathrooms, but luckily the hostel was not full</t>
  </si>
  <si>
    <t>Majda Loghmari</t>
  </si>
  <si>
    <t>Juan Carlos Montserrat</t>
  </si>
  <si>
    <t>Su estructura colonial</t>
  </si>
  <si>
    <t>Loa Arocha</t>
  </si>
  <si>
    <t>Es un edificio hermoso … en la zona colonial de Bogotá … con muchos museos cerca y otras atracciones
Todo excelente</t>
  </si>
  <si>
    <t>Matteo Re</t>
  </si>
  <si>
    <t>Rachel Whittaker</t>
  </si>
  <si>
    <t>Great location, staff were friendly and helpful.
You get a lot of traffic noise from the road, car horns, sirens etc. which is never-ending. I was jetlagged so pretty much slept through it but I believe reception do offer ear plugs.</t>
  </si>
  <si>
    <t>Diana Aldaz </t>
  </si>
  <si>
    <t>Es mucho más bello en persona, es bellísimo, el desayuno fantástico y el personal super servicial, la zona inmejorable y la vista desde nuestra habitación al cerro de Monserrate</t>
  </si>
  <si>
    <t>Karina Barrero</t>
  </si>
  <si>
    <t>La zona en la que está es hermosa, cerca de todo. El agua de las duchas bien. También tienen actividades todos los días dentro del Hostel inclusive si no querés salir. El personal es gentil, no tienen problemas de darte indicaciones
No me gustó la cocina electrica, ya que tarda mucho en cocinar, tampoco tenían cuchillos serrucho, sus cuchillos no servían mucho que digamos, la bacha de la cocina siempre estaba con restos de comida y muy chica, o sea si no incluís desayuno y te tenés que hacer vos coincidís con los cocineros que están haciendo los desayunos para los otros (no es para ansiosos el tema cocina) el baño habia uno que nunca tenía papel higiénico y por momentos había mucho olor feo. Lo otro fue que después de hacer el check in pedimos un Uber y nos cortaron el wifi, pagamos una pieza individual no les costaba nada darnos un poco de wifi, es un detalle pero bueno.</t>
  </si>
  <si>
    <t>Luis Rey Cisneros Arzate</t>
  </si>
  <si>
    <t>El hostal es el mejor en Bogota, su calidez con la que recibe y ese trato amable, me sentí en casa.
Todo fue excelente</t>
  </si>
  <si>
    <t> 2868477010</t>
  </si>
  <si>
    <t>Cassio Alexandre Dias Figueiredo</t>
  </si>
  <si>
    <t> 2892645476</t>
  </si>
  <si>
    <t>FANNY valero</t>
  </si>
  <si>
    <t>The location is ideally located for visiting the heart of town on foot. The staff is very attentive and helpful.
A bit noisy and some bathrooms need to be redone.</t>
  </si>
  <si>
    <t>Marcel Dyhring</t>
  </si>
  <si>
    <t>Very close to the old centre. Huge area, with a lot of places to hang around. Extra room to store our luggage after check out. Nice and fair price for breakfast.
Missing board next to the bed for stuff at night. Showers sometimes cold.</t>
  </si>
  <si>
    <t>Mauro Afonso Araujo Ribeiro</t>
  </si>
  <si>
    <t>I liked the location, the attention of the staff</t>
  </si>
  <si>
    <t>Jasmin Teufel</t>
  </si>
  <si>
    <t> 2522890826</t>
  </si>
  <si>
    <t>Mireia Castells</t>
  </si>
  <si>
    <t>VIAA SOLO</t>
  </si>
  <si>
    <t>La ubicacion, la decoracion, la terraza, el desayuno</t>
  </si>
  <si>
    <t>Charlie Ward</t>
  </si>
  <si>
    <t>Melanie Tournaux </t>
  </si>
  <si>
    <t>we had two rooms in this hostel, one double and one single, both with private bathrooms -The beds are rather comfortable, the house is beautiful, rather maintained. Very well located for visiting Bogota. Nice staff. at night different nights. wi fi functional
the smell of humidity in the double room -breakfast time a little late 8h and poor.</t>
  </si>
  <si>
    <t>Dregar Salinas</t>
  </si>
  <si>
    <t>La ubicación, el trato y la amabilidad de los administradores.
La iluminación de la habitación</t>
  </si>
  <si>
    <t>Zyanya Nogueira</t>
  </si>
  <si>
    <t>El lugar muy cerca del Chorro de Quevedo, limpio y agradable</t>
  </si>
  <si>
    <t>Oscar Gonzalez Fernandez</t>
  </si>
  <si>
    <t> 2630094232</t>
  </si>
  <si>
    <t>Flavia Pandolfi </t>
  </si>
  <si>
    <t> 3116937285</t>
  </si>
  <si>
    <t>Jeanne LAPEYRERE</t>
  </si>
  <si>
    <t>Martina Musolino</t>
  </si>
  <si>
    <t>Few options</t>
  </si>
  <si>
    <t>Raz Domer</t>
  </si>
  <si>
    <t>Paul Griner</t>
  </si>
  <si>
    <t>Cristina Rodriguez</t>
  </si>
  <si>
    <t> 2379352813</t>
  </si>
  <si>
    <t>Kate Brien</t>
  </si>
  <si>
    <t>great location, centre of La Candelaria -amazing breakfast, chef comes in each morning to cook something different each morning for you. Always delicious -private room good size -staff were so friendly and always willing to help</t>
  </si>
  <si>
    <t xml:space="preserve"> Siqueira Nogueira Tatiana</t>
  </si>
  <si>
    <t>Habitación, desayuno, ubicación.</t>
  </si>
  <si>
    <t>Paula Zavala</t>
  </si>
  <si>
    <t>Great location ideal for those who like to walk around the city, super delicious breakfast and super friendly staff with my little daughter.</t>
  </si>
  <si>
    <t>Lea Marion</t>
  </si>
  <si>
    <t>The room I was in had just been redone, it reeked of paint, the scotch had not even been removed, however a glass was broken. The bed was far from new with a huge hole in the middle.</t>
  </si>
  <si>
    <t>Zohar Crudo</t>
  </si>
  <si>
    <t> 2828436596</t>
  </si>
  <si>
    <t>Javier</t>
  </si>
  <si>
    <t>La habitación, ubicación
Pocos baños y pequeños</t>
  </si>
  <si>
    <t>Julia Ricoma</t>
  </si>
  <si>
    <t>Ali Askri</t>
  </si>
  <si>
    <t>Very convenient for someone who likes to be near every thing in bogota like restaurants , museums etc … A little bit of noises from outside the streets , but it’s in the center of the capital !</t>
  </si>
  <si>
    <t>Michelle Baschleben</t>
  </si>
  <si>
    <t>Elise Fabri</t>
  </si>
  <si>
    <t>CURACAO</t>
  </si>
  <si>
    <t>Old Town location - very good breakfast - staff is friendly and helpful room 
was very small bed for 2 people was more like a French bed - it was cold in both the rooms and the accommodation</t>
  </si>
  <si>
    <t> 3176143388</t>
  </si>
  <si>
    <t>Mariana Lima</t>
  </si>
  <si>
    <t>Maxime DURRIEUX</t>
  </si>
  <si>
    <t>Amy Duignan</t>
  </si>
  <si>
    <t>Good location and breakfast. Very comfortable beds.</t>
  </si>
  <si>
    <t>Giulia Chabrol</t>
  </si>
  <si>
    <t>Hostel very well located
Dirty common rooms and bathroom (hair/hair in the room, more toilet paper, toilet not cleaned for 24h...). Very noisy accommodation. In its totality the hostel has taken an old stroke since the photo shoot…</t>
  </si>
  <si>
    <t>Gonçalves Viana Rita De Cassia</t>
  </si>
  <si>
    <t>Dominique Labrèche</t>
  </si>
  <si>
    <t>The location and the friendliness of the staff
Very noisy</t>
  </si>
  <si>
    <t>Anja Conrad</t>
  </si>
  <si>
    <t>The building was really appealing, colorful and very spacious. Also, the open 24h reception with possibility to buy water, snacks or a beer was really helpful and accommodating.
Nothing.</t>
  </si>
  <si>
    <t>Paulo Perez</t>
  </si>
  <si>
    <t>La amabilidad de l@s recepcionistas y demás trabajadores, los desayunos muy buenos y excelente ubicación</t>
  </si>
  <si>
    <t>Karin</t>
  </si>
  <si>
    <t>Very nice, helpful staff, great location and delicious breakfast</t>
  </si>
  <si>
    <t> 3856665427</t>
  </si>
  <si>
    <t>Alba</t>
  </si>
  <si>
    <t>Las camas son muy cómodas. Hay un baño en la habitación pero otros dos en el pasillo y agua caliente!!! La cocina está bien equipada y limpia. Muy buen desayuno. El personal muy amable
Se escucha ruido en la calle pero se puede dormir bien.</t>
  </si>
  <si>
    <t> 3343301029</t>
  </si>
  <si>
    <t>Albert</t>
  </si>
  <si>
    <t>El hostal esta en una buena posición para explorar el barrio de la Candelaria.
Las sábanas y el baño no estaban demasiado limpios</t>
  </si>
  <si>
    <t> 3375729475</t>
  </si>
  <si>
    <t>Eva</t>
  </si>
  <si>
    <t> 3428878204</t>
  </si>
  <si>
    <t>Las zonas comunes y el edificio del hotel son una pasada. Mantiene todo lo antiguo y la decoración de madera.</t>
  </si>
  <si>
    <t>Carlos Javier Alvarez Montalván</t>
  </si>
  <si>
    <t>El precio con la comodidad de la habitación y sobre todo el personal que siempre estuvo dispuesto a apoyar ante cualquier duda y consulta
Que no cuenten con servicio de cocina</t>
  </si>
  <si>
    <t>Maria Luisa Marmolejo Sarria </t>
  </si>
  <si>
    <t>Charlotte Pommier</t>
  </si>
  <si>
    <t>Room comfort. Very friendly staff.
Very large hotel, bathroom and common area very far from the room</t>
  </si>
  <si>
    <t>Mathias</t>
  </si>
  <si>
    <t>Lois Andrews</t>
  </si>
  <si>
    <t>Beds felt private with curtains, plugs and lights. Central location.
Old building so can be noisy. Kitchen is very small so not great if more than one person wants to cook. Staff weren’t as interactive</t>
  </si>
  <si>
    <t> 2909321116</t>
  </si>
  <si>
    <t>Mirko Hahn</t>
  </si>
  <si>
    <t>Luis Manuel</t>
  </si>
  <si>
    <t>Very nice building, comfortable beds, in the heart of Bogota.
Everything was fine</t>
  </si>
  <si>
    <t>Ziv Dahan</t>
  </si>
  <si>
    <t>Clean privacy
Stairs</t>
  </si>
  <si>
    <t>Ottone Baccaredda </t>
  </si>
  <si>
    <t> 3927237017</t>
  </si>
  <si>
    <t>Vinícius Faria</t>
  </si>
  <si>
    <t>Location
Bunk bed very noisy. I suggest you to give a repair.</t>
  </si>
  <si>
    <t> 3354447440</t>
  </si>
  <si>
    <t>ANNE KARINA ANDRADE</t>
  </si>
  <si>
    <t>The location is great, close to the historic center, with many places to eat (lots of variety), markets and by walking you can reach various places. The staff is kind and helped with our queries and tips about the city.
The bunk bed is too high and uncomfortable to climb. The door is not locked (I stayed in the shared female room), even though they have cameras I think each should have a key.</t>
  </si>
  <si>
    <t>Yael Iosis </t>
  </si>
  <si>
    <t>Responsive and attentive staff. The excursions from the stands are very interesting, especially the culinary master class with Liz
The rooms facing the roadway are very noisy and smell of exhaust fumes. In rooms with windows to the courtyard, it is much quieter and easier to breathe.</t>
  </si>
  <si>
    <t>ines mettraux</t>
  </si>
  <si>
    <t>The location
Dark dorm room, uncomfortable, suspected bed bugs…</t>
  </si>
  <si>
    <t>miguel castillo </t>
  </si>
  <si>
    <t>Un hotel ruidoso impersonal ha confundido hotel y bar musical con un hotel y nos han hecho dormir hemos escuchado música hasta las 2 am las 2 noches pasadas no lo recomiendo
El ruido y el personal que cuida tanto su romanticismo como el cliente y un desayuno fragmentos pequeños para desanimar.</t>
  </si>
  <si>
    <t>Cristhian Hernández</t>
  </si>
  <si>
    <t> 4229422973</t>
  </si>
  <si>
    <t>Lugasi Ahinoam</t>
  </si>
  <si>
    <t>Tercic Bachmann Luna Azul</t>
  </si>
  <si>
    <t>Olivier van Eecke</t>
  </si>
  <si>
    <t>A beautiful interior, very helpful staff and social guests</t>
  </si>
  <si>
    <t> 3193193865</t>
  </si>
  <si>
    <t>ANA CARNICERO IGLESIAS</t>
  </si>
  <si>
    <t>Lo mejor la ubicación.
Las habitaciones privadas pueden ser totalmente diferente a las de las fotos, reservamos dos y nos dieron dos habitaciones oscuras sin ventanas y muy pequeñas. Las sábanas no parecían cambiadas (arrugadas y con algún pelo sospechoso) además de estar bastante viejas. Dijeron que el desayuno empezaba a las 8am pero al llegar no había nadie, empezaron a prepararlo a las 8.20 y empezamos a desayunar a las 8.40 los primeros que habíamos llegado. No se nos informó de qué constaba el desayuno, simplemente lo sirvieron (variado y calidad adecuada, huevos revueltos, pancakes,café y fruta). Las instalaciones están muy viejas y poco cuidadas. Alguna habitación tiene puerta con cristales entrando toda la luz del pasillo (tiene una cortina blanca para cerrarla que filtra la luz igual).</t>
  </si>
  <si>
    <t>Breakfast, spacious room, luggage storage, Very small bathroom, no hot water</t>
  </si>
  <si>
    <t>Norberto Flores</t>
  </si>
  <si>
    <t> 4021316736</t>
  </si>
  <si>
    <t>Emma Mcloughlin</t>
  </si>
  <si>
    <t>Location was good and staff were friendly. Building quite old but room was nice and clean. Stored my luggage for the day.</t>
  </si>
  <si>
    <t>Sebastian Valencia Galvis</t>
  </si>
  <si>
    <t>Buena ubicación, excelente personal, terraza agradable y buena sala de estar.
La cocina era un poco sucia</t>
  </si>
  <si>
    <t>Laura Elisa Berg</t>
  </si>
  <si>
    <t>Really nice staff and the rooftop, the whole house and the breakfast were fantastic!
Sheets and shower were not really clean, so a deduction of points</t>
  </si>
  <si>
    <t>DENISE LUMIA</t>
  </si>
  <si>
    <t>It's an old house but the architecture is amazing
It made me strange to not have a window in the room, it gave me a bad feeling, but then I did not miss it.</t>
  </si>
  <si>
    <t> 4266630644</t>
  </si>
  <si>
    <t>MARIA CINTRA</t>
  </si>
  <si>
    <t>Ubicación, limpieza y buen espacio en general.
El chico que sirve el desayuno debe estar pasando unos días muy difíciles, porque fue extremadamente grosero y grosero, incomodando a mi esposo y a mí, y no entendemos el por qué de este comportamiento. Estaba demasiado cargado, literalmente tiró el plato. la mesa con los huevos y el pan. Y se lo llevaron sin que la persona terminara de comer. Nos avergonzamos mucho delante de otras personas que estaban en el escritorio. Lástima, porque en los albergues normalmente la amistad y la acogida siempre marcan la diferencia.</t>
  </si>
  <si>
    <t>Amy Lafferty </t>
  </si>
  <si>
    <t> 4244531332</t>
  </si>
  <si>
    <t>Alfonso Lopez</t>
  </si>
  <si>
    <t>Ilyas Masmoudi</t>
  </si>
  <si>
    <t> 3324248413</t>
  </si>
  <si>
    <t>Mariana Silva Almeida</t>
  </si>
  <si>
    <t>Very good location, close to several sights! The breakfast is well worth it. Extremely helpful staff.
In my room one of the window panes was broken, which allowed the entrance of a very cold wind at night.</t>
  </si>
  <si>
    <t> 4202896575</t>
  </si>
  <si>
    <t>Michelle Guamaní </t>
  </si>
  <si>
    <t>Chihiro Takamatsu</t>
  </si>
  <si>
    <t>Diana Lucrecia Quintero</t>
  </si>
  <si>
    <t>El alojamiento es genial , me encanto</t>
  </si>
  <si>
    <t> 2856555552</t>
  </si>
  <si>
    <t>Valencia García Natalia</t>
  </si>
  <si>
    <t>Las instalaciones, se puede trabajar, ver televisión, cocinar. El ambiente es genial y todo el personal es súper amable y acogedor</t>
  </si>
  <si>
    <t>Renata Rohling</t>
  </si>
  <si>
    <t>Perfect location, very central. Very clean and spacious room, hot shower.
Very old facilities.</t>
  </si>
  <si>
    <t>Sarah Patey</t>
  </si>
  <si>
    <t>Too much noise, impossible to sleep. Equipment that does not work. No hot water.</t>
  </si>
  <si>
    <t>Great Location. Close to all the main sights. You can walk to various places. Female room shower. Water weak and alternated between hot and cold without warning. Another thing I did not like was having no key in the rooms, the door was always open.</t>
  </si>
  <si>
    <t> 4014007646</t>
  </si>
  <si>
    <t>Dilan gutierrez</t>
  </si>
  <si>
    <t>Un lindo sitio muy bien ubicado, mi habitación era cálida y muy buen desayuno. 10/10</t>
  </si>
  <si>
    <t>doron komem </t>
  </si>
  <si>
    <t>Breakfast location, every day something different
The door is made of glass and the curtain does not really cause darkness. Disturbing at night when the light comes on</t>
  </si>
  <si>
    <t> 2315685762</t>
  </si>
  <si>
    <t>Ramiro Germán Ferrando</t>
  </si>
  <si>
    <t>IBPE</t>
  </si>
  <si>
    <t>Las instalaciones son muy lindas. El trato del personal inmejorable. El desayuno exquisito, y en un ambiente hermoso. Quiero destacar que la joven que me atendió me permitió hacer uso de la habitación desde las 8 AM, siendo que mi check in era a las 15 h. Del mismo modo, como yo me iba ese mismo día, me permitieron tomar el desayuno en ese momento.
El colchón necesita recambio.</t>
  </si>
  <si>
    <t>Ella Hilton </t>
  </si>
  <si>
    <t>Adrian Valenzuela Barajas </t>
  </si>
  <si>
    <t> 2882862447</t>
  </si>
  <si>
    <t>Sara Garcia</t>
  </si>
  <si>
    <t> 3665634406</t>
  </si>
  <si>
    <t>Ricardo Andres Gil Arrieta</t>
  </si>
  <si>
    <t>La habitación está bien
Hubo un error que me dieron un número de habitación diferente al que habian colocado en su base de datos y eso llevo a qué ingresarán de sorpresas a la habitación donde estaba pensando que estaba disponible</t>
  </si>
  <si>
    <t>Ricardo Andres Gil Arrieta </t>
  </si>
  <si>
    <t>La habitación estaba muy cómoda.</t>
  </si>
  <si>
    <t>Eva Clemente</t>
  </si>
  <si>
    <t>The hostel is super pretty, the staff is very nice and the beds are comfy and give enough privacy. There is a rooftop with a bar. Bathrooms are good. The breakfast is okay and quite cheap</t>
  </si>
  <si>
    <t>Etti Malassa</t>
  </si>
  <si>
    <t>Close to everything, great bed
The shower toilet is very old and the flow of the water is not a hit, but to save on the trip it is worth sleeping there</t>
  </si>
  <si>
    <t>Wein Elena</t>
  </si>
  <si>
    <t>MARIA SANTIAGO </t>
  </si>
  <si>
    <t>LA UBICACION DE LA CAMA ME GUSTO MUCHO</t>
  </si>
  <si>
    <t> 3708185872</t>
  </si>
  <si>
    <t>Yaeseul Choi</t>
  </si>
  <si>
    <t>COREA DEL SUR</t>
  </si>
  <si>
    <t>Matias Folgueira </t>
  </si>
  <si>
    <t>Nos quedamos solo una noche pero estuvo muy bien. El poco tiempo que estuvimos fue muy cómodo. Las instalaciones son amplias y cómodas también.</t>
  </si>
  <si>
    <t>Maria angelica SANTIAGO</t>
  </si>
  <si>
    <t>la ubicación 10, chorro de Quevedo cerca Monserrate 10/10</t>
  </si>
  <si>
    <t>Sara Glauser</t>
  </si>
  <si>
    <t>Cleanliness, breakfast &amp; location were great. In the restaurant there were delicious sandwiches for a fair price.
The common areas were a bit grubby (sofas)</t>
  </si>
  <si>
    <t>Antonin Renier</t>
  </si>
  <si>
    <t>Esteban Salazar Linares </t>
  </si>
  <si>
    <t>Evan Friburg</t>
  </si>
  <si>
    <t>Marcus Miranda</t>
  </si>
  <si>
    <t>Julie Andrea</t>
  </si>
  <si>
    <t>La ubicación es excelente, es muy fácil llegar desde diferentes formas de transporte, el personal muy amable y el desayuno estuvo genial. El baño tenía mucho olor a humedad.</t>
  </si>
  <si>
    <t>Alessa Richter</t>
  </si>
  <si>
    <t>Santiago Cortázar</t>
  </si>
  <si>
    <t>El hostal es muy cómodo, lo cual agrada si quieres descansar a gusto.
Me gustaría que la terraza estuviera abierta hasta pasada la medianoche personalmente.</t>
  </si>
  <si>
    <t>Kai Kaufmann </t>
  </si>
  <si>
    <t>Bonita habitación y pequeño balcón. Bonita casa. Buen servicio.
El colchón de la cama era bastante viejo por lo que ya se sentía el metal de las espirales y yo estaba un poco tenso al día siguiente. La cocina parece un poco escasa. Por lo demás, todo estaba muy bien.</t>
  </si>
  <si>
    <t>Chon In Sou</t>
  </si>
  <si>
    <t>Jan-Philip Ernst</t>
  </si>
  <si>
    <t>Free storage of luggage, comfortable beds and nice staff!</t>
  </si>
  <si>
    <t>Dona Dumitrescu</t>
  </si>
  <si>
    <t>Juan Camilo Cuartas Aristizábal</t>
  </si>
  <si>
    <t>La ubicación
Hay lugares abandonados de la construcción.</t>
  </si>
  <si>
    <t>Mikel Azkarate</t>
  </si>
  <si>
    <t>El personal amable
Habitación muy básica. Por ese precio hay mejores opciones en la ciudad</t>
  </si>
  <si>
    <t>Simon Louyot </t>
  </si>
  <si>
    <t>K Z</t>
  </si>
  <si>
    <t>Bien situado - precio barato de última hora de reserva - amable personal - Buen desayuno - bonita terraza
- Hotel ruidoso (todo en madera y habitaciones no bien aisladas) - Cocina pobre (ni siquiera una taza para tomar el té) - Desastre de baño: no muy limpio, no siempre agua caliente, inodoro escondido regularmente y no se hace nada.</t>
  </si>
  <si>
    <t>paola marino</t>
  </si>
  <si>
    <t>The location, the excellent breakfast, excellent value for money, good cleaning, cozy place
Double room without window</t>
  </si>
  <si>
    <t>Jessica Anderson</t>
  </si>
  <si>
    <t>Rooftop bar restaurant. Comfy beds. Great staff. Good food. Hot showers Clean.
If you’re on street it gets noisy on Saturday night. Bring earplugs.</t>
  </si>
  <si>
    <t>Verania Torres</t>
  </si>
  <si>
    <t>NICARAGUA</t>
  </si>
  <si>
    <t>La ubicación del hostal estuvo excelente, las instalaciones están limpias e impecables y lo que más me gustó es que todo los lugares de interés de La Candelaria están cerca. Aparte el staff es muy amable y siempre cuando tuve dudas no dudaron en darme una respuesta.
Todo estuvo bien :)</t>
  </si>
  <si>
    <t>Alicia</t>
  </si>
  <si>
    <t xml:space="preserve">VIAJA SOLA </t>
  </si>
  <si>
    <t>Excelente ubicación en el centro histórico. Bonito edificio con amplias zonas comunes. Con espacios muy amplios. Muy limpio.   Necesita cierto mantenimiento, algunas zonas se ven muy deterioradas</t>
  </si>
  <si>
    <t>Lucas Yin Fane</t>
  </si>
  <si>
    <t>Very large room and in addition in the historic center.   It lacks hangers to hang the linen or something on the wall.</t>
  </si>
  <si>
    <t>Valentina Palmett</t>
  </si>
  <si>
    <t>Andreas Maierhofer</t>
  </si>
  <si>
    <t>Nice staff and ideal location
It was very noisy at night</t>
  </si>
  <si>
    <t>Hugo Bissonnette</t>
  </si>
  <si>
    <t>Great staff, a big wow for nathalie at the reception. Super clean. Breakfast included very good.
All was perfect</t>
  </si>
  <si>
    <t>Julia Lagana</t>
  </si>
  <si>
    <t>Good, spacious room and hearty breakfast</t>
  </si>
  <si>
    <t>Moritz Grosse-Holz</t>
  </si>
  <si>
    <t> 4104282798</t>
  </si>
  <si>
    <t>JUAN ALFONSO CULEBRO RODRIGUEZ</t>
  </si>
  <si>
    <t> 4205633946</t>
  </si>
  <si>
    <t>Si arquitectura es muy linda.</t>
  </si>
  <si>
    <t> 4085285018</t>
  </si>
  <si>
    <t>Patrick Straehl</t>
  </si>
  <si>
    <t>Muy bueno y el hostal está bien ubicado. La acogida de la gente es muy agradable.
Nada</t>
  </si>
  <si>
    <t>Claudian Nikte-Ha Ortiz Solís</t>
  </si>
  <si>
    <t>La ubicación
El ruido</t>
  </si>
  <si>
    <t>OR KLEIN</t>
  </si>
  <si>
    <t>Sonya Butler</t>
  </si>
  <si>
    <t>Ubicación. Deliciosos desayunos en la azotea.</t>
  </si>
  <si>
    <t>Fernandez Ramirez Juan Camilo</t>
  </si>
  <si>
    <t>Me gustó su centralidad y facilidad para poder desplazarse a los sitios turísticos y tiene un personal cálido dispuesto ayudarte en tus necesidades dentro de las instalaciones y fuera de ellas en cuestión de desplazamiento.
Creo que la habitación o en específico la cama la arreglaron corriendo y no estoy seguro si cambiaron mis sábanas ya que encontré cabellos de seguramente la anterior persona que ocupaba el espacio, es algo tal vez de higiene mínima pero creo que podría pasarse por alto.</t>
  </si>
  <si>
    <t>Fesquet Dumont Elisa</t>
  </si>
  <si>
    <t>Todo perfecto. El recibimiento, las personas que conocimos en el lugar, la terraza, la habitación, la disponibilidad. ¡Me alojaría de nuevo!</t>
  </si>
  <si>
    <t>Marizabel Velez</t>
  </si>
  <si>
    <t>Mathiewos Ghebru</t>
  </si>
  <si>
    <t>stephanie loren picanco de lima barbosa</t>
  </si>
  <si>
    <t>¡Buena ubicación! Hicimos todo a pie. Está en pleno centro de La Candelaria, lo que es genial para conocer los puntos turísticos de bogota.
Para ser un hostal y estar en una casa antigua, las habitaciones son viejas y el baño muy estrecho. Pero vale la pena la experiencia.</t>
  </si>
  <si>
    <t>Miławska Justyna</t>
  </si>
  <si>
    <t>Las habitaciones y las condiciones no coincidían con las fotos. no me sentí bien allí</t>
  </si>
  <si>
    <t>Henrik Bienstein</t>
  </si>
  <si>
    <t>Centrally located
The noise from the street was amazing. If we knew we would get a room facing the inside it would be worth a visit, but the rooms facing the street make normal sleep unfortunately impossible due to the noise.</t>
  </si>
  <si>
    <t>Joana Infante</t>
  </si>
  <si>
    <t>Keller Carlo</t>
  </si>
  <si>
    <t>Breakfast not included</t>
  </si>
  <si>
    <t>Luis Armando Moya Romero</t>
  </si>
  <si>
    <t>excelente ubicacion, a solo unas calles de las plazas principales</t>
  </si>
  <si>
    <t>Teodora Stojanovic</t>
  </si>
  <si>
    <t>The breakfast was nice, served on a cute rooftop terrace. Location was great.
No windows in the room. The staff could speak better English.</t>
  </si>
  <si>
    <t>SANDRA SIERRA LLES</t>
  </si>
  <si>
    <t>Rodríguez Paula alejandra</t>
  </si>
  <si>
    <t>The house is super nice, big and old.
I think everything was very good</t>
  </si>
  <si>
    <t>Herrera William</t>
  </si>
  <si>
    <t>La ubicación fue lo único que me gustó.
El baño era desagradable, las fotos que vi en Booking resultaron engañosas y pagué un precio superior al dado por la página.</t>
  </si>
  <si>
    <t>Mileidy Idarraga</t>
  </si>
  <si>
    <t>Es muy agradable, acogedor, tienen clases de salsa y en general, el personal tiene muy buena actitud para responder a tus inquietudes.
La atención del personal de cocina</t>
  </si>
  <si>
    <t> 4226047256</t>
  </si>
  <si>
    <t>Nadeem Saeed </t>
  </si>
  <si>
    <t>Laura Sánchez Roig</t>
  </si>
  <si>
    <t>Personal encantador. Ambiente seguro, feminista y LGTBIQ+ friendly.</t>
  </si>
  <si>
    <t>Azier Ganzarain</t>
  </si>
  <si>
    <t>Asier Arbulu</t>
  </si>
  <si>
    <t>El sitio es maravilloso, gente 10 todos los que trabajan ahí, y un ambiente inmejorable.</t>
  </si>
  <si>
    <t>Serhat Korkmaz</t>
  </si>
  <si>
    <t>From 6/7 in the morning it gets loud on the streets</t>
  </si>
  <si>
    <t>Emma Urcelay</t>
  </si>
  <si>
    <t>Very good breakfast Nice rooftop and common parts Very helpful staff.  Small bathrooms</t>
  </si>
  <si>
    <t>FRANCOISE MOUNARD</t>
  </si>
  <si>
    <t>STAFF VERY SYMPA AND BREAKFAST
NO WINDOW IN THE ROOM AND BATHROOM ENFINED STATE QUALITY VALUE FOR MONEY C WAS CONVENIENT</t>
  </si>
  <si>
    <t>Beatriz Machado</t>
  </si>
  <si>
    <t>Luis Carlos</t>
  </si>
  <si>
    <t>Los espacios</t>
  </si>
  <si>
    <t>Assor Dom</t>
  </si>
  <si>
    <t>Carlos Andres Ayala Arenas</t>
  </si>
  <si>
    <t>El. Hostal era agradable y limpio
Reservamos 7 camas con 15 días de anticipación y la hora de llegar nos habían quitado 1 cama ( a la persona la pusieron en otro cuarto) y la señora del aseo no tenía tacto para comunicar las normas sonando grosera en muchas ocasiones y también entraba bruscamente a los cuartos casi lastimando con la puerta a una de nuestras amigas.</t>
  </si>
  <si>
    <t> 4263071167</t>
  </si>
  <si>
    <t>Kyuchul Seo</t>
  </si>
  <si>
    <t>Todas las atracciones turísticas están cerca y se puede llegar a pie. Personal amable.
La presión del agua en el baño era baja por lo que era difícil tirar la cadena.</t>
  </si>
  <si>
    <t>Rebeca Santiago</t>
  </si>
  <si>
    <t xml:space="preserve">301 I </t>
  </si>
  <si>
    <t>Pase solo una noche, el hostal está bien y el personal muy amable y abierto. El bar genial en la azotea y el desayuno estupendo. Muy bien situado para pasear por La Candelaria.
La limpieza puede mejorar y el espacio de la cocina es muy justo, no está pensado para poder prepararte algo de comer, pocos utensilios y un poco sucio.</t>
  </si>
  <si>
    <t>Pia Voelker</t>
  </si>
  <si>
    <t>SARA EUGENIA OSORIO ARIAS</t>
  </si>
  <si>
    <t> 4023155909</t>
  </si>
  <si>
    <t>Sebastian Medina Alzate</t>
  </si>
  <si>
    <t>La ubicación, linda terraza,
El piso suena mucho al caminar, y en las habitaciones compartidas no están viable esto.</t>
  </si>
  <si>
    <t> 4203406272</t>
  </si>
  <si>
    <t>Julieta Vecchiotti</t>
  </si>
  <si>
    <t>Excelente ubicación. Muy amable todo el personal y muy rico el desayuno.</t>
  </si>
  <si>
    <t>Aenora Vasseure</t>
  </si>
  <si>
    <t> 4286235479</t>
  </si>
  <si>
    <t>Petr Jadlovsky</t>
  </si>
  <si>
    <t> 4133472779</t>
  </si>
  <si>
    <t>Alvaro Ruiz</t>
  </si>
  <si>
    <t>Alexis Roque</t>
  </si>
  <si>
    <t>Excelente servicio y ubicación</t>
  </si>
  <si>
    <t>Macha Bosdijk</t>
  </si>
  <si>
    <t>Lugar viejo y bonito. La ubicación era lo mejor, en pleno centro. A poca distancia de restaurantes y tiendas. El desayuno se sirve en la terraza de la azotea.   Las paredes eran como de cartón, se oye todo.</t>
  </si>
  <si>
    <t> 4146212524</t>
  </si>
  <si>
    <t>Sebastiao Moreira</t>
  </si>
  <si>
    <t>The location is great! The hostel is quiet and peaceful. The place where breakfast is served (terrace) is very good.    The breakfast is just reasonable. No good sound insulation between rooms. There is any minimal noise in the neighboring room</t>
  </si>
  <si>
    <t> 4276720908</t>
  </si>
  <si>
    <t>Janina Steinert</t>
  </si>
  <si>
    <t>The hostel staff was super friendly and helpful, the breakfast the best we had included in our time in Brazil. The building is beautiful and the whole hostel is set up with an eye for detail. Everything was clean, the rooftop invited to also spend some time outside.</t>
  </si>
  <si>
    <t>Jessica Blumel</t>
  </si>
  <si>
    <t>Giovanny Leon</t>
  </si>
  <si>
    <t xml:space="preserve">Ubicación </t>
  </si>
  <si>
    <t>Felix Schwonzen</t>
  </si>
  <si>
    <t>There are plants everywhere, very lovely.   The bathrooms need more maintenance.</t>
  </si>
  <si>
    <t>Mateo Bigazzi</t>
  </si>
  <si>
    <t> 3694388015</t>
  </si>
  <si>
    <t>Rodrigo Rodrigues</t>
  </si>
  <si>
    <t>Localización muy buena, en el centro historic de Bogota. It can't beat all the principales puntos turistico caminando. The breakfast is very rich y la habitación es muy confortable. Los serviientes del hostal fueron muy amables. I thank you for el excelente lodging</t>
  </si>
  <si>
    <t>Eliana López</t>
  </si>
  <si>
    <t>Los desayunos muy buenos y variados. Y si lo compras por fuera no son costosos. El personal de recepción muy atento, me ayudó demasiado.
No tengo nada malo que decir.</t>
  </si>
  <si>
    <t>Ashley Wright</t>
  </si>
  <si>
    <t>Joline Büchter</t>
  </si>
  <si>
    <t>Great location and really nice staff
Very noisy location at a crossroads, windows are not louder</t>
  </si>
  <si>
    <t>Maria Camila Lopez Correa</t>
  </si>
  <si>
    <t>La ubicación
Faltó un poco más de amabilidad en algunas personas del servicio al cliente.</t>
  </si>
  <si>
    <t>Alexis Alberto Roque Corado</t>
  </si>
  <si>
    <t>Pamela Marroquin</t>
  </si>
  <si>
    <t>El lugar es super bonito y limpio. Y muy bien ubicado para llegar caminando a todos lados como a la plazoleta de chorro de Quevedo, los museos y tomar el bus fue extremadamente fácil y cerquita</t>
  </si>
  <si>
    <t> 4141009061</t>
  </si>
  <si>
    <t>Roelisse Schiphorst</t>
  </si>
  <si>
    <t>VIAJA ACOMPÑADO</t>
  </si>
  <si>
    <t>Nice old building. Rooftop bar is fine.
Should've all been cleaner and cleaner. Bedroom had no ventilation, stale smell.</t>
  </si>
  <si>
    <t>Johnnatan Leitgeber</t>
  </si>
  <si>
    <t>Victor Bertrand</t>
  </si>
  <si>
    <t> 4138569210</t>
  </si>
  <si>
    <t>James Prudêncio</t>
  </si>
  <si>
    <t> 4108291183</t>
  </si>
  <si>
    <t>Agathe HUE</t>
  </si>
  <si>
    <t>The breakfast very good -Clean and well located hotel - Kind and helpful staff
Limited soundproofing Old-fashioned kitchen</t>
  </si>
  <si>
    <t>Porfirio Sánchez</t>
  </si>
  <si>
    <t> 4189924852</t>
  </si>
  <si>
    <t>Chiang hao</t>
  </si>
  <si>
    <t>Good location, the bed has a curtain, good private space, the front desk staff is friendly and provides clear information from the airport to the hostel   Not enough light</t>
  </si>
  <si>
    <t>Cui Yinxing</t>
  </si>
  <si>
    <t>The price is cheap, the location is good, it is convenient to go everywhere, the surrounding area is safe, the bed is larger than the average bunk bed, and the breakfast cooked by the male chef is more delicious~      I live on the 2nd floor and feel that the shower water is a little small at night and a little louder in the morning. Maybe the water pressure is not enough and the sound insulation is not good. I can hear the sound of car horns coming from the street, but this is the case in the old city.</t>
  </si>
  <si>
    <t>Joyce Costa</t>
  </si>
  <si>
    <t xml:space="preserve">The staff are very kind and responsive. The single room is comfortable and clean. The location is very good. There was a dinner and a party in the hostel bar on New Years Eve which was great.      </t>
  </si>
  <si>
    <t>Lucia Cuarta</t>
  </si>
  <si>
    <t>Ponemos un 9 solo porque la cocina no está muy equipada, pero lo demás super genial!!</t>
  </si>
  <si>
    <t>Anne de wit</t>
  </si>
  <si>
    <t>Awesome location and the hostel is an old hotel or something so very good vibes. Nice breakfast too and nice atmosphere and people      Bathroom was not super clean, but okay</t>
  </si>
  <si>
    <t>Darani Hossein</t>
  </si>
  <si>
    <t>Hector Andres</t>
  </si>
  <si>
    <t>Nunca iban a limpiar la habitación, de toda la estancia fueron 1 vez y eso por qué se los pedimos como 3 veces a 3 personas diferentes, la regadera a veces salía con presión el agua y en ocasiones debías de pegarte hasta la pared para poder bañarte, las ventanas no cierran bien y por un pequeño hueco entraba casi toda la luz, el ruido de la calle es impresionante ya que las puertas son muy viejas y la madera ya no cubre bien los espacios por donde entra el aire y el ruido</t>
  </si>
  <si>
    <t>Clara Ferro</t>
  </si>
  <si>
    <t xml:space="preserve">20 X </t>
  </si>
  <si>
    <t>It is the perfect place for young solo travelers!
The bathroom in the female room stays very damp and the floor stays wet a lot of time so it gets dirty easily</t>
  </si>
  <si>
    <t>Lou-Anne Grillot </t>
  </si>
  <si>
    <t> 4087068773</t>
  </si>
  <si>
    <t>Yina Gonzalez Arevalo </t>
  </si>
  <si>
    <t>Susanne Grundler</t>
  </si>
  <si>
    <t>Location, food, staff, rooms, breakfast
A hairdryer would be great</t>
  </si>
  <si>
    <t>Theda-Marie Howaldt</t>
  </si>
  <si>
    <t>Eline de Boer</t>
  </si>
  <si>
    <t>Great location, good breakfast, great room.</t>
  </si>
  <si>
    <t>dominique tatu</t>
  </si>
  <si>
    <t>The roof top.. The house</t>
  </si>
  <si>
    <t> 2426007828</t>
  </si>
  <si>
    <t>Leticia de Luna Freire</t>
  </si>
  <si>
    <t>Great location and staff service. Breakfast served on the terrace.
The shower, with hot water, was kind of weak</t>
  </si>
  <si>
    <t> 4086494902</t>
  </si>
  <si>
    <t>Eduardo Javier Orellana Palma</t>
  </si>
  <si>
    <t>Matteo Bigazzi</t>
  </si>
  <si>
    <t>francisco herranz</t>
  </si>
  <si>
    <t> 4146880117</t>
  </si>
  <si>
    <t>Tania Yuka Yuba</t>
  </si>
  <si>
    <t>Cleanliness</t>
  </si>
  <si>
    <t>YASMIM RIBEIRO MELLO</t>
  </si>
  <si>
    <t>Very helpful and friendly staff. They immediately answered our doubts through booking whatsapp and chat. The house is cute and with good infrastructure. The hostel rooftop is a delight for breakfast and a beer! We loved the hostel!
Our shower was very weak. But when I changed rooms, it got much better!</t>
  </si>
  <si>
    <t>Agnieszka stypa</t>
  </si>
  <si>
    <t>Great location, very good value for money, friendly service   Well made sockets, sometimes the plugs fell out and you had to scramble to charge the phone</t>
  </si>
  <si>
    <t>Marije Baudoin</t>
  </si>
  <si>
    <t>had wonderful quiet nights in a spacious room. nice hot shower (not shower early in the morning because only lukewarm)   My side of the bed didn't have a night light or a socket. It's a shame.</t>
  </si>
  <si>
    <t>Miguel munguia</t>
  </si>
  <si>
    <t>La cama, la cortina y el locker.   Se acaba rápido el papel de baño</t>
  </si>
  <si>
    <t>Rober Gutierrez</t>
  </si>
  <si>
    <t>alberto cavallo</t>
  </si>
  <si>
    <t>Yeni A. Ruiz</t>
  </si>
  <si>
    <t>Cerca al chorro caminando, su comida deliciosa y la terraza encantadora
No tenia espejo fuera del pequeño del baño</t>
  </si>
  <si>
    <t>Joel Menacho</t>
  </si>
  <si>
    <t> 4021927826</t>
  </si>
  <si>
    <t>DAVID RUIZ</t>
  </si>
  <si>
    <t>Ramiro Garcia Rio</t>
  </si>
  <si>
    <t>Daniel Harnack</t>
  </si>
  <si>
    <t>Godfrey Idrobo </t>
  </si>
  <si>
    <t> 2295687841</t>
  </si>
  <si>
    <t>Jomara Cavalcante de Oliveira</t>
  </si>
  <si>
    <t>Well located. Excellent service. Very good breakfast, but it should have juice option. Comfortable.
The bathroom was quite small.</t>
  </si>
  <si>
    <t>Desirre Dias</t>
  </si>
  <si>
    <t>Great hostel. I was even surprised by the breakfast, which had scrambled eggs, fruit and breads. Well served because it was really cheap daily. We paid 81 reais for the couple. The hostel is very large, you even get lost inside. Everything is clean and very hygienic. The location is also great. We stayed only 1 day for a connection and got to know the Emerald Museum, Gold and Bolivar Square, all on foot. I was very satisfied.</t>
  </si>
  <si>
    <t>Isabel Capel</t>
  </si>
  <si>
    <t>230Z</t>
  </si>
  <si>
    <t>El personal está muy atento Y está. Muy céntrico.</t>
  </si>
  <si>
    <t> 4157605621</t>
  </si>
  <si>
    <t>Gonzalo Lopez</t>
  </si>
  <si>
    <t>Margherita Maria</t>
  </si>
  <si>
    <t>Akira Miyashita</t>
  </si>
  <si>
    <t xml:space="preserve">Tania Yuka  </t>
  </si>
  <si>
    <t>Javier Lafourcade</t>
  </si>
  <si>
    <t>Noelia Calero</t>
  </si>
  <si>
    <t>INGLATERRA</t>
  </si>
  <si>
    <t>La terraza es fabulosa. Los chicos que trabajan en el bar/restaurante son los 3 un encanto. Los desayunos buenísimos y variados. Ubicación estupenda.</t>
  </si>
  <si>
    <t>Dominique Massenhove</t>
  </si>
  <si>
    <t>The space, the colonial style house, the breakfast on the terrace.   The breakfast coffee is not worthy of Colombia v</t>
  </si>
  <si>
    <t>The colonial style. Being able to eat on the terrace.   Coffee too light. Disappointing for the country of coffee.</t>
  </si>
  <si>
    <t>Biserka Jarc</t>
  </si>
  <si>
    <t>Everything</t>
  </si>
  <si>
    <t>Sayori Minato</t>
  </si>
  <si>
    <t> 4040758952</t>
  </si>
  <si>
    <t>Gilles Achard</t>
  </si>
  <si>
    <t>The breakfast on the terrace The colorful locals  Very small bathroom.</t>
  </si>
  <si>
    <t>Annita Viel</t>
  </si>
  <si>
    <t>Amelie Sonja Sailer</t>
  </si>
  <si>
    <t>Very nice roof terrace, delicious breakfast, comfortable beds with curtain for privacy.</t>
  </si>
  <si>
    <t>Orkhan Mammadov</t>
  </si>
  <si>
    <t>Sofia Salome Prieto Perico</t>
  </si>
  <si>
    <t>Miha Petric</t>
  </si>
  <si>
    <t>joy Zwart</t>
  </si>
  <si>
    <t>Soulacroup Eugenie</t>
  </si>
  <si>
    <t>Location was great. Beautiful building. Very good dorms with ex large storage and curtains to compartment the beds. Very nice terrace.</t>
  </si>
  <si>
    <t>Renata Ozieblo</t>
  </si>
  <si>
    <t>Perfect location, very nice and competent staff and the best scrambled eggs for breakfast we ate in Colombia :-) We recommend!</t>
  </si>
  <si>
    <t>nathalie vallet -papatheodorou</t>
  </si>
  <si>
    <t>Alan Christenson</t>
  </si>
  <si>
    <t>Marie Clément</t>
  </si>
  <si>
    <t>Great location, comfortable bed with its small duvet useful for time, beautiful place and super rooftop
No hot water</t>
  </si>
  <si>
    <t>Christina Klingler</t>
  </si>
  <si>
    <t>Simon Goulet</t>
  </si>
  <si>
    <t>Virginie Jacob</t>
  </si>
  <si>
    <t>Julie Borgella</t>
  </si>
  <si>
    <t>katy gendry</t>
  </si>
  <si>
    <t>La azotea y el desayuno</t>
  </si>
  <si>
    <t>Estelle Bassal </t>
  </si>
  <si>
    <t>Muy lindo edificio. El desayuno era realmente delicioso y recién preparado. La ropa de cama era cómoda y la habitación doble era muy cómoda.</t>
  </si>
  <si>
    <t>Anne Della Guardia </t>
  </si>
  <si>
    <t>César Ernesto Grados Casalino</t>
  </si>
  <si>
    <t>La ubicación del Hostel
Nada</t>
  </si>
  <si>
    <t>Laura Jackson</t>
  </si>
  <si>
    <t>Ramiro Garcia Rio </t>
  </si>
  <si>
    <t>La atención del personal, los desayunos en la terraza y su ubicación en el centro histórico.
Mi habitación era más bien pequeña.</t>
  </si>
  <si>
    <t xml:space="preserve">Jean Claude </t>
  </si>
  <si>
    <t>Excelente ubicación La estructura original del establecimiento excelente Bienvenida</t>
  </si>
  <si>
    <t>Jean Pierre</t>
  </si>
  <si>
    <t>El desayuno era perfecto. El hotel está en el centro histórico y por lo tanto muy bien ubicado. Hay mucho espacio y es un establecimiento muy tranquilo.</t>
  </si>
  <si>
    <t>Thoubey Clemence</t>
  </si>
  <si>
    <t>Lisa Schweiger</t>
  </si>
  <si>
    <t>bilgin Volkan</t>
  </si>
  <si>
    <t>Gabriela Milanelli</t>
  </si>
  <si>
    <t>Hostel muito bonito, localização muito boa e eu gostei bastante dos eventos no terraço</t>
  </si>
  <si>
    <t>Laetitia Chassagne</t>
  </si>
  <si>
    <t>El hotel está bien ubicado, la habitación y el baño estaban limpios y las camas del dormitorio eran grandes, con una luz y dos enchufes cada uno. El interior del hotel es realmente muy bonito!</t>
  </si>
  <si>
    <t>Kayano Kazuki</t>
  </si>
  <si>
    <t>Abner Esteban</t>
  </si>
  <si>
    <t>Proceso fácil para check-in, me ayudaron y orientaron al acomodarme, recomendación de lugares cercanos  Atención en desayuno.</t>
  </si>
  <si>
    <t>Nadia Nabhani</t>
  </si>
  <si>
    <t>El alojamiento es cómodo. Nos gustó el desayuno y el personal fue muy amable.</t>
  </si>
  <si>
    <t>Marissa Echavarria</t>
  </si>
  <si>
    <t>Desayuno en la terraza El baño estrecho</t>
  </si>
  <si>
    <t> 4193716302</t>
  </si>
  <si>
    <t>Yann Szuter</t>
  </si>
  <si>
    <t>Ana Belen</t>
  </si>
  <si>
    <t>Muy amplio Hostel, personal amable e instalaciones limpias siempre. Tiene actividades comunes free y una terraza hermosa con bar a excelentes precios. La habitación privada muy buena y tranquila      El café del desayuno debería ser mejor, parecía aguado. Viajando a Colombia uno espera un buen café en cualquier sitios</t>
  </si>
  <si>
    <t>Simona Argiro</t>
  </si>
  <si>
    <t xml:space="preserve">I like the style of the hostel, they have different type of rooms, reception 24/7 and free activities every night in the terrace, open with a nice menu for dinner and cheap breakfast! Terrace where you can chill during the day or evening and meet new people! The hotel was quiet cleaned and the room too! In the city center. Best location ever, close to any attraction or museums you want to visit. At the reception are super nice, polite and patience! The room was big with a nice view on the Monserrate! Private clean little bathroom with hot water! Comfy beds with curtains. Maybe a little desk, some personal hanger for a towel for example and a mirror would complete the simple room! Don't forget to get the Arepa from the old man just outside the hotel across the street... Delicious!     </t>
  </si>
  <si>
    <t>Sacca Elena</t>
  </si>
  <si>
    <t>Eneko Arberas</t>
  </si>
  <si>
    <t>Svenja Skeries</t>
  </si>
  <si>
    <t>Le Du Antoine</t>
  </si>
  <si>
    <t> 4274397906</t>
  </si>
  <si>
    <t>Joachim Jeanneau</t>
  </si>
  <si>
    <t>Kyung-Soon Choi</t>
  </si>
  <si>
    <t>good location in the center of down town where many tour places are located in. godic building and internal atmosphere are good impression
small space kitchen</t>
  </si>
  <si>
    <t> 4272460360</t>
  </si>
  <si>
    <t>Jana Kurečková</t>
  </si>
  <si>
    <t>MATTIA RIZZI</t>
  </si>
  <si>
    <t>Mihwa Her</t>
  </si>
  <si>
    <t>El anfitrión fue muy amable, fue agradable estar en una zona segura y los perros y gatos en el alojamiento eran muy bonitos. Ha pasado más de un año desde que viajé al extranjero, así que estaba un poco cansado tanto física como mentalmente, hice una reserva para relajarme mientras viajaba y miraba perros y gatos, y descansé bien.</t>
  </si>
  <si>
    <t>Sergio Rovigatti</t>
  </si>
  <si>
    <t>La cama muy cómoda.
Hay pocos lugares para apoyar objetos cerca de la cama y en los baños. Podrían invertir en estantes y soportes para facilitar el tiempo de baño.</t>
  </si>
  <si>
    <t>Juan Esteban Delgado Caballero</t>
  </si>
  <si>
    <t>La ubicación
Me hospedé en habitación privada con baño privado, la verdad para el precio la habitación está muy descuidada y muy básica, no tiene ni televisor, así como el baño. El desayuno muy básico también.</t>
  </si>
  <si>
    <t> 2925044144</t>
  </si>
  <si>
    <t>BONGJIN CHOI</t>
  </si>
  <si>
    <t>Es seguro, está rodeado de universidades, de la calle Geumeunbang y de atracciones turísticas y, sobre todo, es barato.</t>
  </si>
  <si>
    <t> 4235269352</t>
  </si>
  <si>
    <t>Claudio Ceppi</t>
  </si>
  <si>
    <t>Excelente atención al cliente, habitaciones comodas y limpias. Lo recomendaría 100%</t>
  </si>
  <si>
    <t>Sabrina Menke</t>
  </si>
  <si>
    <t>Cambiado de hostal de malo. ¡Mejor decisión! Las habitaciones y los baños están limpios, solo la cocina podría estar más limpia. La ubicación es buena. Información en recepción. Personal útil.</t>
  </si>
  <si>
    <t>Samuel Gonzalez</t>
  </si>
  <si>
    <t>Las instalaciones muy lindas
No tengo comentarios negativos</t>
  </si>
  <si>
    <t> 4112325064</t>
  </si>
  <si>
    <t>Laura Bollardini</t>
  </si>
  <si>
    <t>El desayuno
Baño muy pequeño, cerca de la calle por lo que muy ruidoso</t>
  </si>
  <si>
    <t>MIAO RUNMEI</t>
  </si>
  <si>
    <t>La ubicación es en la ciudad vieja... bastante conveniente.
Sucio, saneamiento muy deficiente, instalaciones en mal estado, sin insonorización, motos y coches abajo haciendo ruido constantemente... ¡No podía dormir ni siquiera con tapones para los oídos! ¡Hay una tarifa por pasar su tarjeta!</t>
  </si>
  <si>
    <t>La gente que trabaja allí era relajada y relajada)</t>
  </si>
  <si>
    <t xml:space="preserve"> Carpanese Claudia</t>
  </si>
  <si>
    <t>Ivo Breukink </t>
  </si>
  <si>
    <t>Pilar Quiñoa</t>
  </si>
  <si>
    <t>El hostal está cerca de las principales atracciones turísticas del centro histórico de Bogotá. El personal es amable. El desayuno muy bueno.
La zona se siente bastante insegura de noche. se escucha todo lo que sucede en el pasillo desde las habitaciones. el baño es bastante rústico y muy pequeño.</t>
  </si>
  <si>
    <t>Tainah Fraga</t>
  </si>
  <si>
    <t>Ubicación y atención.</t>
  </si>
  <si>
    <t>Jasper Jansen</t>
  </si>
  <si>
    <t>¡El desayuno en la terraza de la azotea era delicioso! La ubicación también es buena durante el día puedes ir caminando al tour de graffiti y bici (5 min), por la noche es recomendable tomar un Uber, pero también son muy baratos
La ventana no cerraba bien, el baño no estaba muy limpio. La cama tenía algunas manchas.</t>
  </si>
  <si>
    <t>Grappe Patricia</t>
  </si>
  <si>
    <t>Una ubicación ideal, para una inmersión en esta capital en el límite de la tradición y la modernidad.
Nada, perfecto</t>
  </si>
  <si>
    <t> 4262176265</t>
  </si>
  <si>
    <t>Ledy Dayana Cárdenas Vélez</t>
  </si>
  <si>
    <t>Miguel Angel Muñoz Zepeda</t>
  </si>
  <si>
    <t>buena ubicación, la terraza en la azotea y los desayunos fantásticos
la habitación muy ruidosa, el baño compartido sucio y el inodoro ridículo, una persona de 1.70 no le entran las piernas al sentarse, tiene que hacerlo de lado</t>
  </si>
  <si>
    <t>Andrej Stopar</t>
  </si>
  <si>
    <t>Jean-Philippe Brosseau</t>
  </si>
  <si>
    <t>La ubicación es perfecta. La terraza de la azotea era genial para pasar el rato.
El baño era demasiado pequeño. Ni siquiera puedes sentarte en el inodoro.</t>
  </si>
  <si>
    <t>Lynda Bouabdallah</t>
  </si>
  <si>
    <t>Gran hostal, amplios espacios abiertos.
Ruido nocturno</t>
  </si>
  <si>
    <t>Ana Roces</t>
  </si>
  <si>
    <t>Vallejo Lopera Mateo</t>
  </si>
  <si>
    <t> 4105161716</t>
  </si>
  <si>
    <t>Fabiana Ribeiro Pereira</t>
  </si>
  <si>
    <t>Bien ubicado, limpio, wifi funciona bien en todas las áreas, cama cómoda con cortinas, desayuno muy rico y recepcionistas muy amables.
Había una gran brecha entre el primer escalón para subir a la cama superior y el piso. Como soy pequeño tuve que saltar, pero esto es un detalle. Recomiendo encarecidamente este alojamiento.</t>
  </si>
  <si>
    <t>Hannah Schürkamp</t>
  </si>
  <si>
    <t>Hermosa y céntrica ubicación, muy auténtica y amable. En pleno centro de la ciudad, se puede ir andando a todos lados. El desayuno y la azotea eran geniales.
Nuestra habitación (cama de matrimonio, sin baño) no tenía ventanas, a excepción de la puerta que daba al pasillo y al hall principal.</t>
  </si>
  <si>
    <t> 4215932690</t>
  </si>
  <si>
    <t>John Hennessy</t>
  </si>
  <si>
    <t>El personal es muy servicial. Ubicación excelente. Una experiencia relajada y de calidad.
Nada</t>
  </si>
  <si>
    <t>Tainá Domingues Quaresma</t>
  </si>
  <si>
    <t>El estilo del edificio era muy chulo. Me quedé en una habitación privada, estaba muy limpia y la cama era muy cómoda. ¡El desayuno fue increíble!
Los baños eran muy pequeños e incómodos (tanto compartidos como privados en el dormitorio).</t>
  </si>
  <si>
    <t> 4008002314</t>
  </si>
  <si>
    <t>Vincent van Rookhuizen</t>
  </si>
  <si>
    <t>Buena y segura ubicación</t>
  </si>
  <si>
    <t>Mari Fer</t>
  </si>
  <si>
    <t>El ambiente precioso, el personal súper amable . Las tardes noches en la terraza y su ubicación cerca te museos lo hacen muy lindo lugar para volver</t>
  </si>
  <si>
    <t> 4249292223</t>
  </si>
  <si>
    <t>Rosana Almeida</t>
  </si>
  <si>
    <t xml:space="preserve">
LA UBICACIÓN, LOS EMPLEADOS MUY SOLICITOS. EL CAFÉ DE LA MAÑANA HECHO A LA HORA Para mí FUE DIFERENTE
LAS HABITACIONES MUY RUIDOSAS, ME QUEDE EN UNA DE LAS TRANQUILAS, Y ESA NOCHE TODO COCHE, MOTO Y EMITE MUTO, MUY RUIDOSO... FUE DIFÍCIL DESCANSAR</t>
  </si>
  <si>
    <t> 4024182695</t>
  </si>
  <si>
    <t>Kristina McClay</t>
  </si>
  <si>
    <t>Excelente ubicación central en el corazón de La Candelaria. El personal fue muy amable y servicial. El desayuno era increíble, plato diferente cada día. La terraza de la azotea tenía un gran ambiente.
La calle exterior puede ser un poco ruidosa.</t>
  </si>
  <si>
    <t xml:space="preserve">Jaciel Alvarez </t>
  </si>
  <si>
    <t>La ubicación es de lo mejor, estás en el centro de Bogotá en donde tienes muchas atracciones cercas que puedes hacer</t>
  </si>
  <si>
    <t>Natalia Valencia García</t>
  </si>
  <si>
    <t>Magdalena Agatha Teresia Bouman</t>
  </si>
  <si>
    <t>El personal, la ubicación
La habitación no tenía ventana.</t>
  </si>
  <si>
    <t> 4180252152</t>
  </si>
  <si>
    <t>François-Xavier Divry</t>
  </si>
  <si>
    <t>xcelente ubicación, Hostal en una típica casa colonial colombiana. Muy limpio y la terraza al sol de la mañana es una ventaja. El desayuno es excelente</t>
  </si>
  <si>
    <t>marta jagoda </t>
  </si>
  <si>
    <t>Fantástico lugar en una hermosa ubicación. El personal es muy agradable y servicial. Desayuno delicioso. Recomiendo altamente este lugar
No se me ocurre nada.</t>
  </si>
  <si>
    <t>Montañez Yenny</t>
  </si>
  <si>
    <t>Mercedes Campaña</t>
  </si>
  <si>
    <t>El personal fue muy amable y me orientó muy bien en todo. Baños limpios (difícil de encontrar), ambiente ameno.</t>
  </si>
  <si>
    <t>Francoise Guillaume</t>
  </si>
  <si>
    <t>muy bien ubicado lindo lugar buen desayuno lo recomiendo
Nada</t>
  </si>
  <si>
    <t>Madita Boehme</t>
  </si>
  <si>
    <t>Jorge Luis Siccardi</t>
  </si>
  <si>
    <t>La ubicación, muy práctica para los sitios más turísticos. La limpieza muy buena, y el personal muy amable.
Las instalaciones de los dormitorios, muy precarias las camas cuchetas. Armadas con maderas muy rústicas. Mí habitación tenía ventanas a la calle, al ser una casa vieja refaccionada habían colocado ventanas de aluminio nuevas, pero no se lograba una buena aislación del exterior y no poseía cortinas por lo que había luz toda la noche en la habitación.</t>
  </si>
  <si>
    <t>Jorit Hajema</t>
  </si>
  <si>
    <t>Jeanne Reichel</t>
  </si>
  <si>
    <t>Andrea Besso</t>
  </si>
  <si>
    <t>EXELLENT</t>
  </si>
  <si>
    <t>Dominique Van</t>
  </si>
  <si>
    <t>Lunch is good but coffee is not. The room is spacious but the bathroom is too narrow.   Bad coffee - The narrowness of our bathroom</t>
  </si>
  <si>
    <t>Cynthia Vargas</t>
  </si>
  <si>
    <t>Carlos Vargas</t>
  </si>
  <si>
    <t>Priyanu Two</t>
  </si>
  <si>
    <t xml:space="preserve">En una buena ubicación, el personal también era muy agradable y estaba allí para prestar ayuda. El desayuno también estaba muy bien.  </t>
  </si>
  <si>
    <t>Rodian Martinez</t>
  </si>
  <si>
    <t>Andrea Meneces</t>
  </si>
  <si>
    <t>Desayuno muy pequeño. Aunque el jefe es muy caprichoso y hace lo que puede, las raciones son bastante pequeñas. La vajilla está rota y agrietada.</t>
  </si>
  <si>
    <t>Ieva Eigminaite</t>
  </si>
  <si>
    <t>Cinthya Campello</t>
  </si>
  <si>
    <t>The hostel is in an old house, but it is super well maintained. Exceptional cleanliness, helpful staff and the bed is yummy. Has a bar / restaurant on the terrace which is very nice, the food is good and the view is beautiful. There is also a mini market at the reception with some snacks to break the branch. The location is perfect, I did all the sightseeing by walking.</t>
  </si>
  <si>
    <t>Nicole Braun</t>
  </si>
  <si>
    <t>Smooth check in and check out. Excellent Location in La Candelaria. Large room. Everything was clean. Great view from the roof terrace. Hot water in the shower!</t>
  </si>
  <si>
    <t>Joanna Fortuniak</t>
  </si>
  <si>
    <t>Sandra Meyer</t>
  </si>
  <si>
    <t>Michelle Hornstrup</t>
  </si>
  <si>
    <t>Breakfast included on the roof top terasse was freshly prepared each day. A bit cold up there though, would have preferred to have my breakfast indoors. Really good location for walking around. The staff was super friendly and helpful.</t>
  </si>
  <si>
    <t>Lucie Kralova</t>
  </si>
  <si>
    <t xml:space="preserve">VIAJA ACOMPAÑADA </t>
  </si>
  <si>
    <t>Beautiful old colonial object with very strong atmosphere.</t>
  </si>
  <si>
    <t>Alexandra Dera</t>
  </si>
  <si>
    <t>Well located establishment in beautiful streets! Very beautiful building, super nice welcome.</t>
  </si>
  <si>
    <t>Maya Carwell</t>
  </si>
  <si>
    <t>The private room was lovely. Really comfy bed, extra blankets if it's chilly, high ceiling and big window. The staff were so friendly and helpful too. We had breakfast included in our stay and it's so good! Fruit, omelette and bread, perfect start to the day.</t>
  </si>
  <si>
    <t>Isabella Pieschel</t>
  </si>
  <si>
    <t>The room was quite small and dark (no window) - for one night, especially after arriving in Colombia to sleep in the jet lag, but absolutely fine. Small private bathroom in the room. Unfortunately no socket in the bathroom for hair dryer etc. So a slightly larger mirror in the room would be great.</t>
  </si>
  <si>
    <t>Yoeri Min</t>
  </si>
  <si>
    <t> 2781154111</t>
  </si>
  <si>
    <t>Paula Pignatelli</t>
  </si>
  <si>
    <t>The kitchen is a little lacking in utensils to cook.</t>
  </si>
  <si>
    <t>Jordina Torras</t>
  </si>
  <si>
    <t>The views and breakfast were great! The staff was very kind and helpful and the location very good</t>
  </si>
  <si>
    <t>Edwige Deman</t>
  </si>
  <si>
    <t>Dominga Lacobazzi</t>
  </si>
  <si>
    <t>El baño común no estaba tan limpio como se esperaba. El servicio de taxi que ofrecen es bastante caro. Mejor consíguete un taxi/uber</t>
  </si>
  <si>
    <t>Flavia Quintabani</t>
  </si>
  <si>
    <t>VIAJA ACOPAÑDA</t>
  </si>
  <si>
    <t>Leonore Stangherlin</t>
  </si>
  <si>
    <t>Realmente me gusta el lugar: está en un hermoso edificio antiguo de la Candelaria, muy bien situado, hay una azotea increíble, un personal muy agradable y servicial, la habitación era muy económica y tenía todo lo que uno necesita (excepto quizás las ventanas ^^). Los espacios comunes interiores también son hermosos. ¡Volvería allí!</t>
  </si>
  <si>
    <t>Guillaume Boyer</t>
  </si>
  <si>
    <t>Nicolas Castillo</t>
  </si>
  <si>
    <t>Tessa Bakker</t>
  </si>
  <si>
    <t>¡La ubicación es genial! También hay un bonito bar en la azotea donde se puede desayunar por la mañana y tomar una copa por la noche. Bonitas camas con taquillas grandes.</t>
  </si>
  <si>
    <t>Kim Teaky</t>
  </si>
  <si>
    <t>Había una discoteca frente a mi dormitorio, así que no pude dormir hasta las 4 a.m. Al día siguiente, lo cambiamos a una habitación privada. Como el albergue estaba situado en la calle, había mucho ruido del tráfico.</t>
  </si>
  <si>
    <t>Daniele Cagnazo</t>
  </si>
  <si>
    <t>Maria Gomez</t>
  </si>
  <si>
    <t>El hostal se encuentra muy bien ubicado dentro del sector de la Candelaria, hay muchos sitios de interés cercanos. El personal de la recepción fue muy amable y cortés. El desayuno es muy rico, muy bien elaborado aunque el chef es poco amable. Se siente mucho ruido al dormir, y las habitaciones con baño privado tienen la tubería expuesta por lo que se escucha el desagüe de las habitaciones superiores todo el tiempo (especialmente en la madrugada). Estuve 4 noches y nunca ingresaron a hacer el aseo a la habitación. Tienen wifi gratis y funcionó bien.</t>
  </si>
  <si>
    <t>Carlos Morales</t>
  </si>
  <si>
    <t>as habitaciones son muy cómodas, las instalaciones del hotel son muy bonitas y tiene muy buen ambiente. Los Precios , servicios y actividades son adecuados, tiene una gran energía el hostel que me encantaría volver a este lugar en mis próximas visitas a Bogota</t>
  </si>
  <si>
    <t> 4195476106</t>
  </si>
  <si>
    <t>Corin Gallagher</t>
  </si>
  <si>
    <t>Increíble ubicación, ambiente fantástico, personal extremadamente amable. No dudaría en alojarme aquí la próxima vez en Bogotá.</t>
  </si>
  <si>
    <t>Dhana Valladares</t>
  </si>
  <si>
    <t>El trato del personal es muy cálido. Te ayudan con mucha amabilidad y disposición. Las instalaciones son preciosas. Espero volver pronto 🇨🇷❤️</t>
  </si>
  <si>
    <t>Sofia Giordano</t>
  </si>
  <si>
    <t>La terraza tiene un espacio divino y permite el intercambio cultural. La gente es super amable y atenta. La ubicación es segura y permite conocer el centro histórico de Bogotá.</t>
  </si>
  <si>
    <t>Eric Martinez</t>
  </si>
  <si>
    <t>El personal fue genial</t>
  </si>
  <si>
    <t>Tayse Palitot</t>
  </si>
  <si>
    <t>El baño del baño de mujeres no funcionaba, siempre estaba tapado, la ducha era demasiado débil para lavar el cabello y no regulaba la temperatura, duchas frías y calientes constantemente, el baño compartido de arriba era mucho mejor en este aspecto. La limpieza no fue satisfactoria (lo cual no creo que sea culpa de los trabajadores, parece que hay pocos para dar servicio al gran espacio), pero las sábanas estaban limpias.</t>
  </si>
  <si>
    <t>Sophie Rattacher</t>
  </si>
  <si>
    <t>El personal fue muy amable y servicial en todo momento, recibió excelentes recomendaciones de viajes (¡Un saludo a Alex y Mateo!). Nos encantó la comida y el ambiente nocturno en la azotea, así como las excursiones ofrecidas. La zona era súper tranquila, todo a poca distancia. Pasé 4 noches allí, lo cual fue perfecto. ¡También me encantó que hubiera duchas disponibles también fuera de las habitaciones!</t>
  </si>
  <si>
    <t>Glenda Arevalo</t>
  </si>
  <si>
    <t>Doris Leitner</t>
  </si>
  <si>
    <t>The location is really great close to the historic old town. The staff was really helpful with everything. I booked an airport transport at arrival and my flight was delayed. It was really easy to reschedule it. I also booked a day trip there. The hostal has a nice rooftop terrace. It was a perfect stay.</t>
  </si>
  <si>
    <t>Clemence Goufa</t>
  </si>
  <si>
    <t>The location, the architecture of the building, the hot shower, the friendliness of the staff. The bed equipment (electrical outlet + light)</t>
  </si>
  <si>
    <t>The sheets with holes and dirty.. frankly..</t>
  </si>
  <si>
    <t>Fidelis Cabreira</t>
  </si>
  <si>
    <t>Great location</t>
  </si>
  <si>
    <t>Anything</t>
  </si>
  <si>
    <t>Pablo Sebastian</t>
  </si>
  <si>
    <t>La atención y la buena onda</t>
  </si>
  <si>
    <t>La cocina quizás necesita mejora</t>
  </si>
  <si>
    <t>Daniela Coelho</t>
  </si>
  <si>
    <t>Only the bed was good.</t>
  </si>
  <si>
    <t>Very weak breakfast. Staff smoke while guests have coffee. The noise from the top floor is very loud and only cigarette smell through the whole hallway. Receptionists very bad. I would not go back and would not recommend either. Only the bed was comfortable. No hot water.</t>
  </si>
  <si>
    <t>Francisco Guay</t>
  </si>
  <si>
    <t>El lugar está en el centro. Las instalaciones son muy bonitas. Al estar de nuevo en Bogotá seguro que me hospedaré acá. Saludos desde Guatemala.</t>
  </si>
  <si>
    <t>Jannis Kenkmann</t>
  </si>
  <si>
    <t>The location in la Candelaria was very good. Friendly staff!</t>
  </si>
  <si>
    <t>The double room had no window so the air in the room was not good. The bathroom was very small and the shower was bad. Hardly, at all, no water pressure and mostly only cold water!</t>
  </si>
  <si>
    <t>Cisneros Javier</t>
  </si>
  <si>
    <t>Robinson Duarte</t>
  </si>
  <si>
    <t>Isabel Saavedra</t>
  </si>
  <si>
    <t>La atención del personal a cargo 10/10 El desayuno muy rico La ubicación del hostal, cerca de muchos lugares turísticos El servicio de limpieza de los baños compartidos</t>
  </si>
  <si>
    <t>Poca iluminación en las calles aledañas al hostal El sonido de la madera al caminar dentro del hostal</t>
  </si>
  <si>
    <t>Aline Pinto</t>
  </si>
  <si>
    <t>beautiful decoration</t>
  </si>
  <si>
    <t>room comfort, smell of the room and its furniture</t>
  </si>
  <si>
    <t>Charlie Ashcroft</t>
  </si>
  <si>
    <t>Isabelle Brossaud</t>
  </si>
  <si>
    <t>Karl Mayr</t>
  </si>
  <si>
    <t>Central location, restaurants and shops very close. Breakfast was good.</t>
  </si>
  <si>
    <t>Not much pressure in the shower pipe. Quite noisy until midnight due to traffic on the street.</t>
  </si>
  <si>
    <t>Inmaculada Vilchez</t>
  </si>
  <si>
    <t>Hostal a un precio módico y muy bien situado en el barrio de la Candelaria. La habitación era pequeña. El personal siempre dispuesto a ayudar. El desayuno en la terraza es muy rico y completo. Hay lugares comunes para ver la tele o cocinar.</t>
  </si>
  <si>
    <t>No dispone de ascensor así que hay que subir escaleras . La ventana de la habitación no se podía abrir así que no había ventilación.</t>
  </si>
  <si>
    <t>Daniel Daoudi</t>
  </si>
  <si>
    <t>Excellent location. The Voyer with kitchen is great for eating and drinking. Try not to get a room near the terrace. Too loud music .... although the bartender is very nice and always good for a conversation. I miss the balance. Unfortunately, also no lounge to relax... except in the room. More showers and toilets for such a big house and visitors would be more appealing.</t>
  </si>
  <si>
    <t>Music too loud from the terrace.</t>
  </si>
  <si>
    <t xml:space="preserve">Pascal Eon </t>
  </si>
  <si>
    <t>Reception and customer service</t>
  </si>
  <si>
    <t>Verenca Caduff</t>
  </si>
  <si>
    <t>Exceptional house, roof terrace</t>
  </si>
  <si>
    <t>Very cramped bathroom.</t>
  </si>
  <si>
    <t>El personal muy atento. La instalación en una antigua casa grande y el hecho que esté en el centro histórico lo hace muy atractivo. El desayuno en la terraza es suficiente para empezar la jornada.</t>
  </si>
  <si>
    <t>Quizás la cocina necesita una renovación. No la sentí cómoda para prepara la comida uno mismo. El baño de la habitación privada quizás necesite una ventilación.</t>
  </si>
  <si>
    <t>Naiara Garcia</t>
  </si>
  <si>
    <t>La ubicación y la terraza</t>
  </si>
  <si>
    <t>La ventana de la habitación no daba a la calle</t>
  </si>
  <si>
    <t>Fabio Papetti</t>
  </si>
  <si>
    <t>Darja Skufca</t>
  </si>
  <si>
    <t>Laurence Philipe</t>
  </si>
  <si>
    <t>Very helpful staff. You can leave your bag if you leave a few days elsewhere. Breakfast on the terrace. Quite a quiet place for a hostel.</t>
  </si>
  <si>
    <t>Sybille Schock</t>
  </si>
  <si>
    <t>A really very nice hostel, highly recommended!</t>
  </si>
  <si>
    <t>Stewart Darcy</t>
  </si>
  <si>
    <t>Great location. I liked the cleanliness of the ensuite bathroom and the colours of the hostel. Front staff spoke good English as well.</t>
  </si>
  <si>
    <t>Central Bogota can be a bit sketchy at night. Not much the hostel can do about that though.</t>
  </si>
  <si>
    <t>Roxanne De Boer</t>
  </si>
  <si>
    <t>Good price for a private room in a top location.</t>
  </si>
  <si>
    <t>It's really loud and they were playing the music so loud one night, in my room it looked like I was in the club. 😅 Room was also pretty cold. In addition, there were too few bathrooms / toilets on the floor where I stayed.</t>
  </si>
  <si>
    <t>Sara Tena</t>
  </si>
  <si>
    <t>Simon Pechmann</t>
  </si>
  <si>
    <t>Very spacious hostel with a nice atmosphere and a great roof terrace for breakfast (&lt; - delicious and cheap only too small portion (for me))</t>
  </si>
  <si>
    <t>I had a single room, which unfortunately was facing the street, which cost me sleep, maybe pay attention if your sleep is not so deep...</t>
  </si>
  <si>
    <t>Oliver Born</t>
  </si>
  <si>
    <t>The view from the Room was Amazing! Jesus is very friendly and always avaiable if there is a question. The Rooms were very clean:)</t>
  </si>
  <si>
    <t xml:space="preserve">Mateusz Kieruzal </t>
  </si>
  <si>
    <t>Good location in the old town. Nice and helpful staff.</t>
  </si>
  <si>
    <t>Sierra Kenny</t>
  </si>
  <si>
    <t>The hostel is quite central a couple of blocks away, there are restaurants, museums etc. The internet is very good throughout the facilities so you can work remote and receive calls.</t>
  </si>
  <si>
    <t>I had a room facing the street where there is an intersection which in the morning there is traffic and cars honking. Friday and Saturday there was a party going on until 4am. Everything foreign to the hostel but to take into account.</t>
  </si>
  <si>
    <t>Caroline Froehly</t>
  </si>
  <si>
    <t>The hostel is in a very beautiful old house. It has a 24h reception and is super well located in La Candelaria neighborhood, close to everything. The staff is expecially nice, and I would highlight the rooftop bar which is super nice, has good prices and the food excellent (best vegan burger I've ever had!!). Lastly, we also did free walking tour with Mateo, the hostel's guide, who was super friendly and knows a lot about the city. Super recommend :))</t>
  </si>
  <si>
    <t>Esteban Arango</t>
  </si>
  <si>
    <t>Eva Plaud</t>
  </si>
  <si>
    <t>Virginie Castel</t>
  </si>
  <si>
    <t>Ideal location to visit the old town: Candelaria district of Bogotá. Great welcome and good breakfast!!!</t>
  </si>
  <si>
    <t>Salvador Garcia</t>
  </si>
  <si>
    <t xml:space="preserve">VIAJA SOLO </t>
  </si>
  <si>
    <t>People</t>
  </si>
  <si>
    <t>My room was a little late</t>
  </si>
  <si>
    <t>Purdeep Bhajam</t>
  </si>
  <si>
    <t>Room was basic, but sheets were clean and bed was comfortable. The building is beautiful, the terrace was lovely and the breakfast was fresh cooked Eggs and pancakes for roughly £2 which was fine. Very good value for money. Shared bathroom was clean and there was hot water in the shower. That’s everything I needed!</t>
  </si>
  <si>
    <t>All good :)</t>
  </si>
  <si>
    <t>Bavativa Luis</t>
  </si>
  <si>
    <t>Khalid Abdel</t>
  </si>
  <si>
    <t>CIAJA SOLO</t>
  </si>
  <si>
    <t>Carolina Escobar</t>
  </si>
  <si>
    <t>The location because it was close to many tourist spots and it was safe. And the common spaces within the hostel since it is very large and has several.</t>
  </si>
  <si>
    <t>The room had a window to the street, which was good for the view but bad for the noise.</t>
  </si>
  <si>
    <t>Fanny Ratouit</t>
  </si>
  <si>
    <t>The breakfast on the terrace is very nice!</t>
  </si>
  <si>
    <t>Lou Grillot</t>
  </si>
  <si>
    <t>Leif Soderlund</t>
  </si>
  <si>
    <t>My third or fourth time here. The good: * staff are super helpful and nice * breakfast is good, if a bit pricey * ensuite bathroom in dorms and plenty of extra bathrooms and sinks for all * good privacy curtains that cover well * rooftop terrace * great location!</t>
  </si>
  <si>
    <t>* pillows are super thin; they give no support at all * kitchen and washing up are is very very small. Not a fault of the hostel, just the way it is.</t>
  </si>
  <si>
    <t>Hoyos Kevin</t>
  </si>
  <si>
    <t>Jhonatan Reyes</t>
  </si>
  <si>
    <t>Guzman Maira</t>
  </si>
  <si>
    <t>Pauline Ratouit</t>
  </si>
  <si>
    <t>Pablo Roberto</t>
  </si>
  <si>
    <t>Margarida Filipe</t>
  </si>
  <si>
    <t>Aina Pascual</t>
  </si>
  <si>
    <t>David Peña</t>
  </si>
  <si>
    <t>La gente</t>
  </si>
  <si>
    <t>Todo perfecto</t>
  </si>
  <si>
    <t>Cecilie Mortensen</t>
  </si>
  <si>
    <t>Nice roof terrace and nice room. Really good breakfast and great location.</t>
  </si>
  <si>
    <t>There was a lot of noise at night. There were not many toilets and they were not particularly clean.</t>
  </si>
  <si>
    <t>David Schroffner</t>
  </si>
  <si>
    <t>Sandra Meyers</t>
  </si>
  <si>
    <t>Angelica Swann</t>
  </si>
  <si>
    <t>IBPe</t>
  </si>
  <si>
    <t>Laure Segaud</t>
  </si>
  <si>
    <t>Places en sí es uno de los peores albergues en los que me he alojado, un hermoso edificio antiguo, pero las habitaciones y las camas son terribles, la ducha es peor a partir de nuestra primera noche sin agua, te ignoran cuando llegas, un servicio al cliente terrible en el vestíbulo. Sin embargo, los chicos que prepararon el desayuno fueron muy amables, atentos y el desayuno es muy bueno. Gracias. NO recomendaría hospedarse allí incluso con un presupuesto bajo, hay otros lugares para hospedarse cerca del centro histórico.</t>
  </si>
  <si>
    <t>Vincent Trebosc</t>
  </si>
  <si>
    <t>Alix Céard</t>
  </si>
  <si>
    <t>Muy bien situado en el barrio de Candelaria. Bonita casa colonial, llena de encanto. El desayuno en la azotea es agradable.</t>
  </si>
  <si>
    <t>El baño es estrecho. El agua caliente solo llega a partir de las 9/10 a.m. El desayuno es bueno pero el café es realmente malo.</t>
  </si>
  <si>
    <t>Fernandes Bastien</t>
  </si>
  <si>
    <t>Andrea Mantovani</t>
  </si>
  <si>
    <t>Tomáš Apeltauer</t>
  </si>
  <si>
    <t>Excelente ubicación, desayuno perfecto, bonita terraza.</t>
  </si>
  <si>
    <t> 4576828476</t>
  </si>
  <si>
    <t>kevin kiernan</t>
  </si>
  <si>
    <t>iRLANDA</t>
  </si>
  <si>
    <t>Matthieu Cassan</t>
  </si>
  <si>
    <t>Esto es un poco como una fábrica de personal que funciona como funcionarios. Es bastante ruidoso: música por la noche, mal aislado del ruido de la calle.</t>
  </si>
  <si>
    <t>Tiffany Ly</t>
  </si>
  <si>
    <t>¡Probablemente el mejor desayuno de albergue preparado a pedido por un chef! Servido en una hermosa terraza. Muchos espacios comunes diferentes para relajarse.</t>
  </si>
  <si>
    <t>Las instalaciones son antiguas pero como se esperaba por la antigüedad del edificio.</t>
  </si>
  <si>
    <t>Candice Jaussent</t>
  </si>
  <si>
    <t>Alexandra Roos</t>
  </si>
  <si>
    <t>Ellen Fouweather</t>
  </si>
  <si>
    <t>as habitaciones privadas tenían una buena relación calidad-precio y el personal era amable.</t>
  </si>
  <si>
    <t>Reservé una habitación privada con baño privado pero la ducha no funcionaba. Tuve que probar otros tres en otras partes del albergue antes de encontrar uno que funcionara. Creo que el albergue debería haberme ofrecido reembolsarme la diferencia entre tener un baño privado porque en realidad no podía usarlo. (Esto no fue durante el racionamiento de agua, fue unos días antes). Además, las zonas comunes eran muy frías y no muy cómodas y la cocina y todos los baños compartidos estaban muy sucios.</t>
  </si>
  <si>
    <t>Yehimy Juliana Santos ortiz</t>
  </si>
  <si>
    <t>Toma Kacarevic</t>
  </si>
  <si>
    <t>Valentina Moreno</t>
  </si>
  <si>
    <t>El hostel es hermoso y gigante! Tiene muchos espacios comunes muy bien ambientados para relajar o sociabilizar. El wifi funciona super en sus 3 pisos. La ubicación es un 10.</t>
  </si>
  <si>
    <t>Mi habitación privada no tenía ventanas.</t>
  </si>
  <si>
    <t>Jhon Eduardo Marquez Rojas</t>
  </si>
  <si>
    <t>Se ve viejo y desgastado</t>
  </si>
  <si>
    <t>Paulikelly Moura</t>
  </si>
  <si>
    <t>Geovana Azevedo Martins</t>
  </si>
  <si>
    <t>Stefania Moreno</t>
  </si>
  <si>
    <t>El Mehdi El Azhari</t>
  </si>
  <si>
    <t>Serena Rota</t>
  </si>
  <si>
    <t>El albergue está convenientemente situado en el centro histórico, cerca de museos y restaurantes. Quizás no sea la parte más encantadora de la ciudad para todo tipo de turistas, ya que parece bastante peligrosa. Pero en general nos pareció bastante auténtico y apreciamos la forma en que se ha reutilizado un edificio antiguo.</t>
  </si>
  <si>
    <t>La habitación se sentía estrecha, sin ventanas para ventilar el espacio. La puerta del baño básicamente se abre hacia la cama. La recepción realmente no nos dio la bienvenida, no nos mostró los alrededores ni sugirió ninguna actividad (llegamos el 1 de mayo en la calle, que es feriado nacional, por lo que muchos lugares estaban cerrados). La única opción vegana para el desayuno era la ensalada de frutas, sugeriría implementar esto ya que hay muchos visitantes internacionales.</t>
  </si>
  <si>
    <t>Gabriela Silva</t>
  </si>
  <si>
    <t>Atiende personal que no sabe hable español. La chica belga fue realmente desagradable con nosotros. Desayuno sin opciones veganas</t>
  </si>
  <si>
    <t>Cassandra Malagu</t>
  </si>
  <si>
    <t>La ubicación es perfecta para disfrutar de la ciudad. ¡La decoración es muy bonita! El servicio de desayuno ofrecido fue muy bueno.</t>
  </si>
  <si>
    <t>Falta de mantenimiento del establecimiento, pintura desmoronada por ejemplo. ¡No hay nadie que sirva durante el desayuno y no hable en absoluto!</t>
  </si>
  <si>
    <t>giacomo devito</t>
  </si>
  <si>
    <t>Luisa González Nieves</t>
  </si>
  <si>
    <t>Léa RIVIERE</t>
  </si>
  <si>
    <t>Mateus Augusto</t>
  </si>
  <si>
    <t>Li Chen</t>
  </si>
  <si>
    <t>Erisvaldo Santos</t>
  </si>
  <si>
    <t>Edificio antiguo, pero bien ubicado. Cerca de la plaza Bolívar. Personal muy atento. desayuno razonable. todo muy limpio.</t>
  </si>
  <si>
    <t>Aida Fernandez</t>
  </si>
  <si>
    <t>El personal es simpático y ofrecen muchas actividades. La limpieza y la ubicación son excelentes.</t>
  </si>
  <si>
    <t>Total</t>
  </si>
  <si>
    <t>7</t>
  </si>
  <si>
    <t xml:space="preserve"> 10,00 </t>
  </si>
  <si>
    <t>Etiquetas de columna</t>
  </si>
  <si>
    <t>(en blanco)</t>
  </si>
  <si>
    <t>Total CM6</t>
  </si>
  <si>
    <t>Total CM4</t>
  </si>
  <si>
    <t>Total general</t>
  </si>
  <si>
    <t>Valores</t>
  </si>
  <si>
    <t>Promedio de CALIFICACIÓN</t>
  </si>
  <si>
    <t>Promedio de STAFF</t>
  </si>
  <si>
    <t>Promedio de LOCATION</t>
  </si>
  <si>
    <t>Promedio de COMFORT</t>
  </si>
  <si>
    <t>Promedio de CLEANINLESS</t>
  </si>
  <si>
    <t>Promedio de FACILITIES</t>
  </si>
  <si>
    <t>Promedio de VALUE FOR MONEY</t>
  </si>
  <si>
    <t>Etiquetas de fila</t>
  </si>
  <si>
    <t>Cuenta de CALIFICACIÓN</t>
  </si>
  <si>
    <t>EDAD</t>
  </si>
  <si>
    <t>SECURITY</t>
  </si>
  <si>
    <t>ATMOSPHERE</t>
  </si>
  <si>
    <t>COMENTARIOS</t>
  </si>
  <si>
    <t>HILLARTIN</t>
  </si>
  <si>
    <t>FRANCE</t>
  </si>
  <si>
    <t>18-24</t>
  </si>
  <si>
    <t xml:space="preserve">De mon experience de 3 mois de Voyage en hostal c'est mon favori, le personnel est vraiment sympas, le cuisiner pour le desayuno est juste genial IL cuisine tout les jours un plat different et toujours succulent. Les lits disposent de rideaux pour plus d'intimité, de lampe et de prises. Il y a egalement un salon agreable pour se relaxer. Bref un sans faute j'y retournerai avec plaisir </t>
  </si>
  <si>
    <t>31-40</t>
  </si>
  <si>
    <t xml:space="preserve">What a gorgeous place! I could stay there forever. The comfiest bed in my 2 months of travels, white crisp bed sheets, warm duvet for colder nights. Hot shower, very clean, plenty of space to hang out, great internet. And now the staff: Nico and the rest from the reception just so nice and helpful, thank you! Spanish chef (Moi was his name?) cooks you lovely bfast everyday. So far best hostel food I had in S America :) thank you! If I’m ever again in Bogotá that’s the place! X </t>
  </si>
  <si>
    <t>HUNTER</t>
  </si>
  <si>
    <t>USA</t>
  </si>
  <si>
    <t>NONE</t>
  </si>
  <si>
    <t>JULIET</t>
  </si>
  <si>
    <t>GALES</t>
  </si>
  <si>
    <t xml:space="preserve">Amazing hostel - beautiful building, excellent breakfast, helpful and lovely staff, and.... there are curtains on the beds! </t>
  </si>
  <si>
    <t>25-30</t>
  </si>
  <si>
    <t>Buenas camas con cortina, lámpara de lectura y opción de carga para teléfono. Fantástico desayuno. Buena ducha caliente. ¡Totalmente bueno!</t>
  </si>
  <si>
    <t>Hostal R10 is a brand new hostal bang in the middle of Candelaria. The staff are really welcoming and fun, they have a resident chef who makes delicious breakfasts and also cooks ‘family meals’ for a small charge, a great way to meet people if you are a solo traveler like me. Would 100% recommend</t>
  </si>
  <si>
    <t xml:space="preserve">So far the best hostel and I would definitely recommend you to stay there whenever you are in Bogotá. Everything is very clean and new, the staff is friendly, beds are very comfortable and even have curtains, little lamps and sockets each. Also the breakfast ist just amazing and Moi - the cook - serves you something different every day. </t>
  </si>
  <si>
    <t>EMILIE</t>
  </si>
  <si>
    <t>GIULIANA</t>
  </si>
  <si>
    <t>Un albergue muy agradable y bien mantenido con camas cómodas y, en general, buenas instalaciones. El variado y creativo desayuno también está incluido en el precio. El ambiente es muy familiar. Me quedaría aquí de nuevo.</t>
  </si>
  <si>
    <t>ALEE</t>
  </si>
  <si>
    <t xml:space="preserve">This is a great hostel! The beds with curtains, a light and power are perfect. Breakfast is different every day and the staff are happy to cater for a vegan. Wifi is always decent too. </t>
  </si>
  <si>
    <t xml:space="preserve">Great hostel, pretty good wifi as well. Nice breakfast every morning and they change it up. Only thing I’d be aware of is if you’re a light sleeper make sure your room isn’t facing the street because instead of walls it’s giant windows and there was consistent loud street noise from about midnight til 6 when the loud traffic started. Not the hostels fault but as a light sleeper I barely slept and wished we’d had a different room </t>
  </si>
  <si>
    <t>10 PUNTOS! Limpieza es una de las cosas que mas me importan al buscar un hostel, y este hostel supero mis expectativas. He viajado a India por un mes y ningun hostel supera la limpieza de este. Me sentia en casa. Fuera de las camas muy amplias con cortinas, luz y enchufe. A pesar de Bogota ser muy fria, no se sentia nada de frio por la noche, la cubrecama muy buena tambien. La atencion de los chicos del hostel es excelente, Nicolas es muy amable y te explican a donde ir y como. EL MEJOR HOSTEL!</t>
  </si>
  <si>
    <t>KASANDRA</t>
  </si>
  <si>
    <t>El albergue está situado en el centro de los lugares de interés. Para una mayor privacidad es la cómoda cama con cortina, una pequeña lámpara y 2 tomas. El personal es muy amable y servicial. El desayuno es pequeño pero sabe bien y se prepara de forma diferente cada día. Generalmente el albergue tiene un ambiente cálido. Solo: la cocina es pequeña y es probable que los utensilios de cocina se renueven parcialmente y se incrementen en número.</t>
  </si>
  <si>
    <t>JOSÉ</t>
  </si>
  <si>
    <t xml:space="preserve">Bien ubicado, el personal es muy amable y el edificio es muy lindo. El único problema es el baño en la habitación con baño privado. Es absurdamente pequeño, tan pequeño que es difícil usar la ducha sin tener que tocar las paredes o las puertas y usar el inodoro puede ser una odisea para alguien un poquito arriba del peso promedio. </t>
  </si>
  <si>
    <t xml:space="preserve">443381120The Hostel has a beautiful architecture. The besser are really nice and provide privacy with curtains and lamps on each bed. The Hostel was clean but all the bathrooms had a strange bad stell. The kitchen is okay but definetly not one of the bests that I have ever seen. There is not much power on the hotplates, so it takes ages to cook. At the end special thanks to the cook, who provides breakfast. He is a great guy and is cooking really delicious-so dar our best breakfast in Colombia! </t>
  </si>
  <si>
    <t>SADHBH</t>
  </si>
  <si>
    <t>The hostel is in a great location, right in the heart of La Candelaria and just a few minutes walk to bars, restaurants and tour meeting points. All the members of staff we dealt with were great. The building is beautiful, although a little old so the roof leaked when it rained heavily. Dorms were comfortable with curtains and personal plugs and lights. Breakfast is included and changes every day so it’s good value. You can use the kitchen after breakfast, however it wasn’t the cleanest. 443381120</t>
  </si>
  <si>
    <t xml:space="preserve">Good location and nice staff, who were always willing to help. It’s a beautiful building and the breakfast was always yum! Could do with more showers though for such a large hostel. </t>
  </si>
  <si>
    <t>LORENZO</t>
  </si>
  <si>
    <t xml:space="preserve">Super chill hostel! First of the location was amazing in the centre close to all the fun stuff to do in Bogota. Rooms and beds were clean and the curtains although not much, gives you a lot of privacy when needed! There is a nice little rooftop terrace outside area and common room with sofas and netflix. The breakfast though may be the best thing about the place. Every morning the chef Moi who is super friendly btw cooks up different delicous dishes for every single guest! </t>
  </si>
  <si>
    <t>NIKITA</t>
  </si>
  <si>
    <t xml:space="preserve">Amazing, friendly staff and great vibe! Loved our stay and would recommend to anyone. Especially, the breakfast made by chef Moi was amazing ! Restaurant worthy. </t>
  </si>
  <si>
    <t>CRAIG</t>
  </si>
  <si>
    <t>31-41</t>
  </si>
  <si>
    <t>Great hostel very close to the main attractions in Bogotá. Outstanding staff who are only too keen to help. The dorms are pleasant enough and there are curtains up so you can get your privacy. Decent breakfast and communal areas - great place to stay.</t>
  </si>
  <si>
    <t>CAMERON</t>
  </si>
  <si>
    <t>Great bed and great breakfast. Good hostel to base yourself when visiting Bogota.</t>
  </si>
  <si>
    <t>LUCILLE</t>
  </si>
  <si>
    <t>203D</t>
  </si>
  <si>
    <t>Very nice hostal, very well located. It's ultra clean, the beds are top, it feels like home. Very good breakfast and nice team!</t>
  </si>
  <si>
    <t>KIRSTEN</t>
  </si>
  <si>
    <t>BELGIUM</t>
  </si>
  <si>
    <t>Very nice and helpfull staff. Good breakfast. It's a very nice old building, with a beautiful...</t>
  </si>
  <si>
    <t>TIMOTHY</t>
  </si>
  <si>
    <t>YI JIANG</t>
  </si>
  <si>
    <t>Great location in the old town, very high ceiling and decorative building. The staffs are friendly, the breakfast is amazing, arguably the best I had in any hostel, period! The dorm room and beds are super clean and comfortable. The only down side is the lack of cooking and cleaning space during dinner time as everyone need to cramp together, and a litrlw bit lack of social atmosphere in the hostel in general. We ended up staying a few more nights.</t>
  </si>
  <si>
    <t>CHRISTOPHER</t>
  </si>
  <si>
    <t>Excelente hostal! Tiene buenas y bellas instalaciones dentro del barrio la Candelaria. Zona segura y llena de jóvenes universitarios, se puede comer rico y barato ya qué hay muchas universidades ahí. A menos de 3 cuadras tienes museos como el de Botero, de la Moneda, el del Oro, la plaza principal y muchos otros atractivos. El personal súper amigable y el desayuno delicioso y variado.</t>
  </si>
  <si>
    <t>RONI</t>
  </si>
  <si>
    <t>Maybe the best hostel i've been in South America</t>
  </si>
  <si>
    <t>This is a really beautiful building, the beds are comfy, the staff are lovely and the breakfast is amazing. negatives - it’s an old building it can be very noisy I didn’t need a key, wristband or ID to enter the building or my room</t>
  </si>
  <si>
    <t>Good privacy in the rooms with curtains, very comfy beds. Good location within walking distance to restaurants, shops etc. Breakfast was okay. Only issue was lack of security, had lockers under the bed but could still reach under them to get your belongings.</t>
  </si>
  <si>
    <t>Can't fault the value, you aren't going to be blown away but you certainly aren't going to be disappointed!</t>
  </si>
  <si>
    <t>MARIA CLARA</t>
  </si>
  <si>
    <t>BRAZIL</t>
  </si>
  <si>
    <t>The building itself is very old, and is in the old center of Bogota, but the facilities are very good, spacious beds, fluffy sheet and blanket, good Wi-Fi, great breakfast! Hot shower and all reasonably clean! Very helpful and polite staff!</t>
  </si>
  <si>
    <t>ANA CAROLINA</t>
  </si>
  <si>
    <t>The structure is a bit old but the hostel is great! Comfortable bed, quiet, clean, hot shower .. still has wonderful breakfast prepared by a spanish chef!</t>
  </si>
  <si>
    <t>SHIYU</t>
  </si>
  <si>
    <t>Overall great hostel. One major negative area is it is right next to some night clubs and the noise keeps going on the whole night till 5 am in the morning. I have to put ear buds + bose qc 35 headset to be able to barely sleep. Not recommend to anyone who is a light sleeper.</t>
  </si>
  <si>
    <t>Toilet would need a little more attention to be cleaner. Not really atmosphere, but otherwise the rest is really good. Great location and the beds are so confusing. The place is very pretty.</t>
  </si>
  <si>
    <t>Good located Hostel. Breakfast was very good. Staff was nice. Private room was comfortable, ther was a cupboard.</t>
  </si>
  <si>
    <t>SHARKA</t>
  </si>
  <si>
    <t>41+</t>
  </si>
  <si>
    <t>We stayed in bogota for three days, the hostel was great! Each dorm bed has a curtain, two sockets and a lamp, and we had a private clean bathroom with a shower. The included breakfast was amazing and differed every day and the staff and other visitors were a lot of fun as well! The hostel even threw a bbq party one night with free (and great!!) food for everyone. Would definitely recommend this place :)</t>
  </si>
  <si>
    <t>CAITLIN</t>
  </si>
  <si>
    <t>Location in La Candelaria is great, the breakfast is homemade every morning and delicious. the hostel...</t>
  </si>
  <si>
    <t>ROMANA</t>
  </si>
  <si>
    <t>ROWAN</t>
  </si>
  <si>
    <t>Pretty nice space, very open and light. The rooms are kinda cramped, but that is because the bunk beds are very large (overall a good thing). The 6 bed room we were in was very very loud - constant car horns from 6am onwards - only a problem if you’re a light sleeper. Nice hot showers and great wifi coverage. Breakfast was good too.</t>
  </si>
  <si>
    <t>Perfect location and beautiful building in the middle of La Candelaria!</t>
  </si>
  <si>
    <t>Nice hostel cool looking place it’s like an old mansion, staff were friendly and talkative! Breakfast was good but a little weird, they make you your own plate of eggs which is nice but seems a little inefficient! Good location there are 2 places with a similar name make sure you get the right one unlike me!</t>
  </si>
  <si>
    <t>OCEANE</t>
  </si>
  <si>
    <t>LENA</t>
  </si>
  <si>
    <t>Super hostal con mucha privacidad, habitaciones grandes y luminosas y espacio suficiente para guardar grandes mochilas. Solo puedo recomendarlo. Realmente me gusto</t>
  </si>
  <si>
    <t>MICHAEM</t>
  </si>
  <si>
    <t>CMB</t>
  </si>
  <si>
    <t>Mi experiencia fue un poco insatisfactoria. Reservo una cama en un dormitorio y cuando llego, no hay más camas disponibles, incluso con mi reserva en mano. Esto tardó 30 minutos y la llegada de otro orador para poder tener una cama. Al llegar a la habitación, se sintió un fuerte olor a humedad o papel higiénico.</t>
  </si>
  <si>
    <t>ALICJA</t>
  </si>
  <si>
    <t>Encantada con este lugar, sin duda volvería</t>
  </si>
  <si>
    <t>El hostel se encuentra muy bien ubicado en el barrio La Candelaria. Las habitaciones compartidas son muy cómodas con un buen lugar para guardar las valijas. El desayuno que preparan es muy rico.</t>
  </si>
  <si>
    <t>OLIVIA</t>
  </si>
  <si>
    <t>The beds were so so comfy, perfect location, hot showers, good wifi and breakfast, was the perfect place to chill the night before a long haul flight. Not necessarily a super social hostel but had everything we needed as a group. Felt like an art gallery, super clean and modern!</t>
  </si>
  <si>
    <t>Breakfast was very good. However it was hard to get any sleep. The bunk beds creak a lot with every movement and the floors also creak with every step. Staff were friendly and helpful.</t>
  </si>
  <si>
    <t>The staff here were amazing! We got there at 5:30 am and the staff let us come in early and even pulled out the coach in the common area for us to sleep on until we could check in at 2! Beds were super cozy and the location was very convenient.</t>
  </si>
  <si>
    <t>EVELY</t>
  </si>
  <si>
    <t>La atención super bien, todo el personal muy amable, la comida deliciosa, el lugar, instalaciones 👍🏻 y lo mejor es que esta cerca de todo, muy céntrico Gracias por todo chicos atte. los regios de MTY</t>
  </si>
  <si>
    <t>FLOOR</t>
  </si>
  <si>
    <t>Great hostel on a great location. The dorms where comfy with a socket for each and a curtain for some privacy. I also stayed in a private room which was cozy with a comfy bed. Special thanks to the great staff and to Pablo for welcoming me in his city</t>
  </si>
  <si>
    <t>ULISES</t>
  </si>
  <si>
    <t>Esta bien para dormir, buena locación, limpio, el desayuno pues claro es muy poco lo que te dan pero para hacerle una caricia al estómago por la mañana está bien. Solo que no hay atmosphere de convivencia es muy tranquilo el hostel bueno si quieres descansar</t>
  </si>
  <si>
    <t>La casa es muy bonita y grande. Nuestra habitación estaba limpia y espaciosa. El baño era muy pequeño. La cocina estaba sucia, especialmente la esponja para lavar platos. Además, no nos dijeron que el agua caliente era solo a partir de las 8:00 de la mañana y solo disponible. El equipo fue agradable, pero reservado. El albergue tenía un ambiente bastante anónimo.</t>
  </si>
  <si>
    <t>ANNA LENA</t>
  </si>
  <si>
    <t>KENJI</t>
  </si>
  <si>
    <t>JENNIFER</t>
  </si>
  <si>
    <t>Very beautiful place, great staff and breakfast. However not the most sociable hostel.</t>
  </si>
  <si>
    <t>SAHEL</t>
  </si>
  <si>
    <t>Así que mis sábanas parecían nuevas, pero en una inspección más cercana, este no era el caso. Todavía personal muy cortés y servicial. Quizás interesante: conocimiento español de ventaja!</t>
  </si>
  <si>
    <t>ALEX</t>
  </si>
  <si>
    <t>Mi estadía en R10 fue una nota. El hostel es muy lindo, cuenta con diversos espacios para compartir con personas locales y de otros países. El desayuno es bastante rico y la relación precio/calidad funciona muy bien. El personal de servicio y staff siempre muy atentos y queridos. Lo recomiendo a quienes quieran pasar unos lindos días en Bogotá. Volvería sin pensarlo dos veces.</t>
  </si>
  <si>
    <t>PHILIPPA</t>
  </si>
  <si>
    <t>Best hostel breakfast ever, super comfy beds with curtains, lovely staff and perfect location!</t>
  </si>
  <si>
    <t>It was fine, nothing special. The beds were comfy, nice light breakfast and superfriendly personnel. The building itself is noisy and it's not really a place to socialize with other guests.</t>
  </si>
  <si>
    <t>You can’t lock the rooms and during the night it was super loud because of a club on the street and during the day (beginning in the early morning) it was super loud because of the traffic outside. You can’t lock the rooms. In our case there were people walking in our room in the middle of the night who did not have a bed there. They were chatting there and making phone calls. We had a reservation for three nights but checked out after one night and changed the hostel</t>
  </si>
  <si>
    <t>BRAD</t>
  </si>
  <si>
    <t>Pablo was an awesome host and takes an effort to make you feel welcome. It's an easy place to make friends and has a social vibe without being a party-hostel. It's really well located - right in the hart of La Candelaria (the best place in the city for tourists; the colonial old town) and a 2 minute walk to bars in any direction. The best dorms I have stayed in: all bunks have a privacy curtain, a plug, and a reading light and are very comfortable! It's clean and perfect for backpacker budgets!</t>
  </si>
  <si>
    <t>Great hostel located in the middle of La Candelaria. Breakfast included and it was super delicious, plus the cook was really nice! I reccomend going to the terrace for a drink or smoke with a view of the city. Over all great atmosphere &amp; friendly staff, especially Pablo at reception! He went above and beyond to help make sure my stay was unforgettable, he recommended things to do, places to see and restaurents to try. Thanks Pablo!</t>
  </si>
  <si>
    <t>R10 is an awesome place to stay in !! The staff are lovely, the breakfast is delicious, the beds are super comfy and it's located right in the middle of Bogota's city centre. I would definitely recommend it!</t>
  </si>
  <si>
    <t>ARTHUR</t>
  </si>
  <si>
    <t>NEIL</t>
  </si>
  <si>
    <t>PHILIPPINES</t>
  </si>
  <si>
    <t>I enjoyed my stay here BUT I have some comments about their staff Carlos: 1. When I was checking the towel he gave me, he sassily asked, “Is there a problem?” Like am I not alowed to see if it’s clean? 2. I asked Pablo (he’s amazing btw) to book me a tour. When I got back from lunch, he’s already been replaced by Carlos. I politely asked him to check if it’s already confirmed. He then said, “What do you want me to do? Ask Pablo?” He was very sassy &amp; impatient. I wish he acts professionally.</t>
  </si>
  <si>
    <t>Gran hostal, muy recomendable!</t>
  </si>
  <si>
    <t>Le vendría bien un bar donde la gente pueda tomar algo y conocerse pero por lo demás todo genial, ubicación inmejorable en puro centro de la Candelaria, personal amable y atento, la wifi funciona correctamente, etc. Aconsejo pedir litera baja ya que las de arriba son de difícil acceso y algo inseguras para los que se muevan durmiendo.</t>
  </si>
  <si>
    <t>I had a great experience staying at R10. The staff are all warm and welcoming and make you feel at home. The facilities are kept clean and have everything you need from a delicious breakfast prepared each morning by the chef to a spacious terrace to take in views of the city and chat with the other guests. I highly recommend staying at this hostel.</t>
  </si>
  <si>
    <t>La verdad es que super contento con mi estancia en el hostel. El personal muy atento y amable! Y el desayuno muy bueno, también. Repetiría estancia ahí!</t>
  </si>
  <si>
    <t>Really great hostel in a nice location in the historic area. Lots of food places nearby. The breakfast here was so good!!! They make it fresh in the morning and bring it to you, yummy food. The beds were super comfy. People were strict on the 10pm quiet time which we liked but this is not a party time</t>
  </si>
  <si>
    <t>JASMIN</t>
  </si>
  <si>
    <t>Its right next to the street, which is troubled the whole night. The windows arent that good, so you can hear the traffic extremly loud. Otherwise all good.</t>
  </si>
  <si>
    <t>24-en</t>
  </si>
  <si>
    <t>TUNISIA</t>
  </si>
  <si>
    <t>it was fantastic hostel and good service i adore peaple worjink there</t>
  </si>
  <si>
    <t xml:space="preserve">301I </t>
  </si>
  <si>
    <t>El hostel tiene muy buenos espacios y agradables ambientes pero la cocina es bastante pequeña y no tiene horno. La ubicación es excelente y la relación precio-calidad es buenísima.</t>
  </si>
  <si>
    <t>Excelente hostal. El personal es muy amable y atento. Está en buena ubicación, cerca del museo del Oro. Sin duda lo recomiendo ampliamente.</t>
  </si>
  <si>
    <t>NATALIE</t>
  </si>
  <si>
    <t>it’s a beautiful hostel. beds are quite comfy, big blankets and curtain for privacy. the breakfast is small but good! cafe and tee is for free. the rooftop is also nice. but if you are looking to meet people or party then this is the wrong place. it’s hard to make contact to other people. everybody is super quite. but if you wanna chill and just hang around then this is the perfect place.</t>
  </si>
  <si>
    <t>Excelente atencion buena ubicacion desayuno excelente La gente excelente</t>
  </si>
  <si>
    <t>18-14</t>
  </si>
  <si>
    <t>Perfect place. Staff very helpful (local area tips, transport, getting SIM cards etc.). Laidback, not a party hostel but everyone was very friendly. Breakfast was a nice addition as well.</t>
  </si>
  <si>
    <t>SAVANNA</t>
  </si>
  <si>
    <t>Everything was good and nice about that hostel, apart from there a not many toilets (just the one in your own dorm room). The place is good, directly near candelaria, the staff was very helpful and nice, WiFi good and breakfast tasty</t>
  </si>
  <si>
    <t>SONJA</t>
  </si>
  <si>
    <t>TRISTAN</t>
  </si>
  <si>
    <t>NICOLA</t>
  </si>
  <si>
    <t>Hostal bien mantenido, incluso si es mayor. Desayuno siempre diferente. Personal encantador. Rofftop perfecto para mirar el cielo y fumar relajado ... excelente ubicación.</t>
  </si>
  <si>
    <t>RICHARD</t>
  </si>
  <si>
    <t>Me parece muy poco transparent del hostel que cobre 5% de recargo por pago con tarjeta sin avisarte en las condiciones de pago mostrados en la pagina del sitio. El hostel esta ubicada en una zona muy ruidosa y es muy difícil poder conciliar el sueño, las sabanas y cobijas huelen a humedad, y no cumplen con el horario de servida del desayuno, tienen promesa de servirlo a las 8 AM y eran las 8:30 AM y aun no lo habían servido. Realmente por el precio de la noche se puede conseguir un mejor</t>
  </si>
  <si>
    <t>Me encantó el Hostel! Muy limpio, bien ubicado, muy rico el desayuno y la gente muy amable! Sin dudas volvería a este lugar!!</t>
  </si>
  <si>
    <t>VANESA</t>
  </si>
  <si>
    <t>Nos sentimos como en casa , super acompañadas ! Super recomiendo ! Los desayunos por lejos los mejores .</t>
  </si>
  <si>
    <t>EDGAR</t>
  </si>
  <si>
    <t>La ubicación es excelente y los servicios con los que cuenta está perfecto, es de lo mejor lo recomiendo ampliamente.</t>
  </si>
  <si>
    <t>Excelente staft buen servicio</t>
  </si>
  <si>
    <t>The staff were brilliant. During this coronavirus outbreak, reception staff were always offering advice. Pablo was exceptional in mingling with the guests and offering the best advice on where to be in terms of the city wide lockdown. Will definitely come back to this hostel if I ever return to Bogota.</t>
  </si>
  <si>
    <t>SPENCER</t>
  </si>
  <si>
    <t>150 stars out of 5!! I fu****g love this place!! This is seriously the best hostel I've ever stayed at. The building is beautiful and you can feel the history of the city in the walls of the house. The staff is incredible, and not only do they do everything they can to help you out, but they'll also become close friends very quickly. Shout out to everyone at the hostel, who are absolutely awesome people! I love you all, and I will definitely be back.</t>
  </si>
  <si>
    <t>JASMINE</t>
  </si>
  <si>
    <t>I liked staying at this hostel mostly because of the location &amp; friendly staff. It’s a short walk to atms, tiendas, Bolivar Square, restaurants, and other places of interest. The staff is helpful &amp; very approachable. I would not describe this as a quiet hostel, but not quite a party hostel either. The shower always has hot water, which I greatly appreciated! I would stay here again.</t>
  </si>
  <si>
    <t>MAT</t>
  </si>
  <si>
    <t>You get for what you pay for. Bogota is cold at night and the hostel has no heating. Hot water👍👍 The staff are really friendly and nice. I would definitely recommend it</t>
  </si>
  <si>
    <t xml:space="preserve">LORE </t>
  </si>
  <si>
    <t>Love it! Wonderful place, great staff friendly and helpful, nice rooftop</t>
  </si>
  <si>
    <t>07-en</t>
  </si>
  <si>
    <t>MARISCHA</t>
  </si>
  <si>
    <t>Thanks guys! :-)</t>
  </si>
  <si>
    <t>ANTON</t>
  </si>
  <si>
    <t>Amazing hostel! Cool building and good vibes, facilities also perfect and location! highly recommend!</t>
  </si>
  <si>
    <t>KEEN</t>
  </si>
  <si>
    <t>MAXENCE</t>
  </si>
  <si>
    <t>¡Que tengas una excelente estadía en el albergue R10! Está en una excelente ubicación, el personal es muy atento y siempre ofrece buenos consejos.</t>
  </si>
  <si>
    <t>AVA</t>
  </si>
  <si>
    <t>ALAN</t>
  </si>
  <si>
    <t>Lovely colonial hotel in central location. As another guest remakes you get what you pay for and my private room was tiny as was el bagno. But as the lovely Pablo pointed out for a few more $ I could have a double en-suite with an hotel feel. The night Porter was a bit brusque and no they don’t do free breakfasts any more but it’s only $1.50 so no worries. But no milk. Pablo very helpful and let me store luggage all day. Great guy!</t>
  </si>
  <si>
    <t xml:space="preserve">Muy lindo hostal en un hermoso edificio con excelentes plantas y una pequeña terraza en la azotea. No es un albergue de fiesta, más relajado con música en vivo, ¡pero es genial para conocer gente y hacer algo juntos! Solo estuve allí por 2 noches, pero me gustó mucho :) Excelente relación calidad-precio, personal amable. ¡Definitivamente de nuevo!
</t>
  </si>
  <si>
    <t>301i</t>
  </si>
  <si>
    <t>Jodey</t>
  </si>
  <si>
    <t>This place is great. Great location, great building. I was in a private room with private bathroom, overall it was pretty clean. Bed was comfy. Such an amazing price for your own space. WiFi worked overall pretty well, in the evening it would get slow but I think because of the amount of people on it. There is always staff in the lobby, front door is almost always locked so people can’t just enter. Pablo is a gem of a human. He was super helpful, friendly and a good dude. I’m def coming bac</t>
  </si>
  <si>
    <t>SILVIO</t>
  </si>
  <si>
    <t>Henry</t>
  </si>
  <si>
    <t>201 C, D, E, G</t>
  </si>
  <si>
    <t>The location was perfect and the rooms were very comfortable. The staff went above and beyond to ensure we had a pleasant stay and helped us with any problems we had. Pablo was particularly amazing for his help with our immigration problems. Thank you!!!</t>
  </si>
  <si>
    <t>ZACHARY</t>
  </si>
  <si>
    <t>This is a really, really good hostel. It’s a beautiful building and has a social yet relaxed vibe. After a long coach journey I booked a private room and it was so lovely, the bed was so comfortable. Location and security is great. I would stay here again without question.</t>
  </si>
  <si>
    <t>Muy buena relación calidad-precio</t>
  </si>
  <si>
    <t>301I,J,N</t>
  </si>
  <si>
    <t>KEYLA</t>
  </si>
  <si>
    <t>Nice hostel in a perfect place. A bit noisy in the rooms (even in privates) because the communal areas are in the middle and the rooms are not well isolated.</t>
  </si>
  <si>
    <t>HAGAY</t>
  </si>
  <si>
    <t>One of the most beautiful hostels I have ever been. Perfect Location, wonderful building, nice stuff and people!</t>
  </si>
  <si>
    <t>JAKUB</t>
  </si>
  <si>
    <t>I staied in private room without bathrom. Shared bathroom are not looking good and guys you should do something with that, plus there was no toilet paper in one of the bathroom for some time. Everything else was good, nice and cheap breakfast, friendly staff, perfect localization and good price.</t>
  </si>
  <si>
    <t>ROEE</t>
  </si>
  <si>
    <t>We stayed in a private room, the roon wasn't very clean when we entered in general. There wasn't any atmosphere that had anything to do with the hostel, so if you're looking for a hostel with good vibes, this might not be the best place. If you're looking for some quiet this is a great place. The location is awesome, we were close to all the best places in La Candelaria. FYI the staff was very nice but did not speak any english</t>
  </si>
  <si>
    <t>El staff súper buena onda y atento, te ayudan con todo lo que necesitas. Hay buen ambiente aunque en general es tranquilo, tiene varias zonas comunes donde puedes convivir con los demás huéspedes. Las instalaciones son antiguas pero estan bien cuidadas, en general bastante recomendado. Un abrazo a Jorge y Josser, espero volver a verlos pronto!!</t>
  </si>
  <si>
    <t>NIRINA</t>
  </si>
  <si>
    <t xml:space="preserve">My bed wasn’t clean... like reallly not
</t>
  </si>
  <si>
    <t>CLEMMENT</t>
  </si>
  <si>
    <t>Bonne auberge ! Parfaitement située, c’est propre. Malheureusement il n’y avait pas beaucoup de monde lors de mon séjour.</t>
  </si>
  <si>
    <t>ABI STEVENS</t>
  </si>
  <si>
    <t>Nice clean hostel. Staff friendly. Not many other people here at our time of staying so seemed quiet. Great location in candelaria.</t>
  </si>
  <si>
    <t>Une auberge parfaite, rien à redire, foncez !</t>
  </si>
  <si>
    <t>Elodie Chane</t>
  </si>
  <si>
    <t>Très jolie hostel dans le quartier de La Candeleria, super bien placé. Personnel très sympathique, on s’y sent bien. La wifi est un peu capricieuse.</t>
  </si>
  <si>
    <t>En r 10 se respira muy buena onda, son bastante atentos y simpáticos, las instalaciones son bastante buenas y a mi gusto bastante bonitas , ducha caliente siempre, buenos desayunos y ubicación bastante buena . Volveremos , un 10</t>
  </si>
  <si>
    <t>I stayed at R10 in March 2021 &amp; had a fantastic experience. The staff was great. I learned the management changed. My room looked like a dungeon. The bathroom had 3 inches between the toilet seat &amp; wall. They would only change my room if I upgraded. I did. They repeatedly told me I owed far more than I did. 30 min of arguing they conceded I was right. It gets worse. Follow me at R10hostal.com, R10hostel.com, R10hostelbogota.com, or R10hostalbogota.com for more info. (Yes, I bought them all.)</t>
  </si>
  <si>
    <t>NOVIS</t>
  </si>
  <si>
    <t>Had a private room with ensuite bathroom. Unfortunately, the toilet did not have a toilet seat on it which was a bit ridiculous. I was able to switch to another room but then had to use a shared bathroom. The building is interesting with super high ceilings and a rustic design. The area is superb with everything you need being nearby. The bed was comfy and the staff are really nice and friendly. Some spoke English fluently while others could not say more than a few words. Not a party scene</t>
  </si>
  <si>
    <t>JOHANN</t>
  </si>
  <si>
    <t>AWDRY</t>
  </si>
  <si>
    <t>EXCELENTE RELACIÓN PRECIO CALIDAD, ME ENCANTO Y REGRESARE MUY PRONTO</t>
  </si>
  <si>
    <t>BINTOU NABE</t>
  </si>
  <si>
    <t xml:space="preserve">elvis plaza
</t>
  </si>
  <si>
    <t>This place was fantastic. The staff was great, the place was quiet. There was a nice living/hang out area where breakfast/coffee was served. The place was very clean, it was in the middle of a very busy area. The internet was not the best, I would recommend the hostel upgrade their internet for a 10/10 review from me</t>
  </si>
  <si>
    <t>LYA PRIMPIED</t>
  </si>
  <si>
    <t>Llegamos a las 11 pm, ducha helada, simplemente se nos dice que esperemos hasta el día siguiente para tomarla. Molesto por el servicio básico por una noche y especialmente sin disculpas. Teníamos la garantía de tener la ropa lista para el comienzo de la tarde. Nos costó mucho hacer que la recepcionista aceptara dárnosla antes de las 11 pm, de lo contrario, nos diría que esperáramos hasta el día siguiente. El albergue en sí es muy bonito y agradable (a pesar de las instalaciones sanitarias bastante sucias), la desventaja proviene de la dirección del establecimiento.</t>
  </si>
  <si>
    <t>FABIO MONTEFUSCOLO</t>
  </si>
  <si>
    <t>Os funcionários são muito acolhedores. Eu me senti em casa com a hospitalidade oferecida. O ambiente é bem cuidado e limpo. Outro destaque são os colchões, que são muito bons. É um lugar que recomendo e que pretendo voltar.</t>
  </si>
  <si>
    <t>amayali tovar</t>
  </si>
  <si>
    <t>Las camas están llenas de chinches ,nos picaron en todo el cuerpo ,falta mucha limpieza en el lugar y es muy inseguro llegar de noche,muy difícil de subirse en las literas ,no tienen mapa de la ciudad y el personal del hostal muy desorganizado ,nos cambiaban de cama seguido ,nada recomendable éste lugar a menos que no te importe que te piquen las chinches .</t>
  </si>
  <si>
    <t>ana celaya</t>
  </si>
  <si>
    <t>ANDREW BISHOP</t>
  </si>
  <si>
    <t xml:space="preserve">Hostal R10 was great! The staff were very helpful, the bunks were well built with large lockers, curtains, and a lamp and power outlet for each bed. It had had water and the bathroom was clean. The common areas were quiet and there was free coffee in the morning. I would definitely stay here again! </t>
  </si>
  <si>
    <t>Nikolay Slyusarenko</t>
  </si>
  <si>
    <t>Recomendar. Muy buena ubicacion. El costo es grande. El único inconveniente es el club al otro lado de la calle que interfiere con el sueño de jueves a domingo. Si tiene problemas para dormir, compruebe dónde van las ventanas.</t>
  </si>
  <si>
    <t>yehonatn sharon</t>
  </si>
  <si>
    <t xml:space="preserve">The echo in the building is just of the charts so you hear everything... Breakfast is actually not bad at all. </t>
  </si>
  <si>
    <t>Daniela Gerosa</t>
  </si>
  <si>
    <t>IBP</t>
  </si>
  <si>
    <t>El staff (salvo por una chica) siempre simpático y dispuesto a ayudar. Las camas no están mal aunque la almohada es básicamente nula y el baño con ducha incluida de la habitación de 8 camas es horrible e incómoda además de no tener buena limpieza.</t>
  </si>
  <si>
    <t>Marine Morel</t>
  </si>
  <si>
    <t>Really nice hostel with a perfect location. I stayed 4 days in a dorm then move 3 nights in a private room. The dorm are nice and bed very comfortable, however it’s quit loud as all the windows are broken and don’t close (so you can hear the traffic at 6am) The private room was perfect and has a soundproof window so no noice at all! Staff is really nice! The only cons is that the terrasse is not open so there is no outdoor space.</t>
  </si>
  <si>
    <t>Julie le Guen</t>
  </si>
  <si>
    <t>Sergio Alberto De La Rosa Zetina</t>
  </si>
  <si>
    <t>Hostal increíble y con gran ubicación. El staff es súper atento y amable, me ayudaron siempre con todo. Puedes pagar en efectivo o con TC (más una comisión), buen Wi-fi y preciosas instalaciones. Sin duda regresaré, ¡gracias por todo! </t>
  </si>
  <si>
    <t>Marco Torres</t>
  </si>
  <si>
    <t>Alizée Descroix</t>
  </si>
  <si>
    <t>Great hostel in La Candelaria. Very good value for money, the room was very nice and spacious. The breakfast was great and very cheap. Just a small issue with the laundry as a few clothes came back smaller</t>
  </si>
  <si>
    <t>Luana santos</t>
  </si>
  <si>
    <t>Gracias a todos de la equipo , me pasé increíble. Patricia es una persona muy especial y atenciosa, el chico Abraham es muy profissional y está siempre dispuesto a ayudar, y también quiero agradecer a el José (chico que hace el desayuno) siempre muy buena onda y dispuesto.. Gracias a todos de verdad no los voy olvidar. LUANA</t>
  </si>
  <si>
    <t>Ana Laura Pérez</t>
  </si>
  <si>
    <t>Un excelente lugar, el ambiente es inigualable y siempre la atención y servicio por parte del staff es amable y puntual. Solo hubo problemas con el agua caliente en el baño de nuestra habitación que se solucionó rápido. Es un hecho que volveremos a Bogotá y nos hospedaremos aquí nuevamente.</t>
  </si>
  <si>
    <t>Kerryann Simpson</t>
  </si>
  <si>
    <t>Cayman Islands</t>
  </si>
  <si>
    <t>Claudia Peña</t>
  </si>
  <si>
    <t>El bar de encontraba cerrado por reparaciones de infraestructura.</t>
  </si>
  <si>
    <t>Natalie Roberts</t>
  </si>
  <si>
    <t>This is the second time I’ve stayed here because the beds are so comfortable and just what you need after a 12 hour bus ride!</t>
  </si>
  <si>
    <t>Joaquin Migone</t>
  </si>
  <si>
    <t>Only stayed 1 night, seems good and if you are on a budget it’s perfect.</t>
  </si>
  <si>
    <t>Adrianna Bernardo</t>
  </si>
  <si>
    <t>Definitely unexpected compared to the photos and previous reviews. Upon arrival my room was not clean, and neither were the sheets or towel. Second, if you plan to sleep at all I wouldn't recommend this place. You can hear every step or sound anyone makes. I had a room with a floor to ceiling window looking into the hallway covered by thin curtains. The motion sensor light in the hall turned on throughout the night lighting up the room. If I was by myself I would have changed locations.</t>
  </si>
  <si>
    <t>Eli Derrington</t>
  </si>
  <si>
    <t>Adrian Berger</t>
  </si>
  <si>
    <t>Guten Betten, gute Lage, gut geeignet zum Bogota zu entdecken (kein Partyhostel)</t>
  </si>
  <si>
    <t>Begoña Sanchez Calabuig</t>
  </si>
  <si>
    <t>Gente maravillosa, servicio maravilloso, good vibes everywhere! Solo buenas palabras para este hostel! RECOMENDÓ 100%</t>
  </si>
  <si>
    <t>Danila Lopez Carbone</t>
  </si>
  <si>
    <t>Ótimo lugar para ficar na Colômbia</t>
  </si>
  <si>
    <t>Gaëlle Chevallier</t>
  </si>
  <si>
    <t>Juan Sebastian Saavedra Alvarez</t>
  </si>
  <si>
    <t>El Hostal está muy bien, limpio, camas cómodas con cortinas para dar privacidad, quizás el sector es un poco complicado sobre todo en las noches, sin embargo, si en el día quieres salir a algunos museos o a la plaza de Bolívar está muy bien porque queda muy cerca caminando. La atención del staff muy buena también. Recomendado.</t>
  </si>
  <si>
    <t>Natalia Avella Sierra</t>
  </si>
  <si>
    <t>Excelente hostal</t>
  </si>
  <si>
    <t>Zachary Maretzki</t>
  </si>
  <si>
    <t>If you are a traveller on a budget, look no further. For the price, this hostel is the best. Firstly, the staff are extremely helpful and friendly. Each bed has a curtain for privacy and a huge locker. It was the most comfortable hostel bed I have slept in so far. There is a common room with a TV and free Netflix, and a well equipped kitchen. The atmosphere wasn't super social while I was here, but the TV room and breakfast encouraged mingling. Ensuite showers are hot, and strong wifi.</t>
  </si>
  <si>
    <t>Andrew Flannery</t>
  </si>
  <si>
    <t>A bohemian and chill place to stay in an artsy district of BGTA! Recommend for relaxed vibes</t>
  </si>
  <si>
    <t>Vivian Koopman</t>
  </si>
  <si>
    <t>inbal nowogrodski</t>
  </si>
  <si>
    <t>01-dec</t>
  </si>
  <si>
    <t>Daniel David</t>
  </si>
  <si>
    <t>07-dec</t>
  </si>
  <si>
    <t>Fritz Crusius</t>
  </si>
  <si>
    <t>Room had no windows and smell of paint. No security lockers. No ventilation for the bathroom. Overall disappointing. The management just sent me an invoice for my stay and it looks like they want to make me pay US $26 a second time.</t>
  </si>
  <si>
    <t>08-dec</t>
  </si>
  <si>
    <t>Adalberto Rafael Canales Cruz</t>
  </si>
  <si>
    <t>10-dec</t>
  </si>
  <si>
    <t>Jerry Muus</t>
  </si>
  <si>
    <t>A very good location in the middle of the old Town. The beds are comfortable, but the most private rooms are fridgedly cold in nights and mornings as they all face shady sides of the building. The dorms are located on the sunny side, so they are not too bad. Their breakfast, which costs $1.75, is quite good. All their desk staff speak good English and quite friendly.</t>
  </si>
  <si>
    <t>12-DEC</t>
  </si>
  <si>
    <t>Katherine Jo Barnes</t>
  </si>
  <si>
    <t>13-dec</t>
  </si>
  <si>
    <t>Lieve Bokeloh</t>
  </si>
  <si>
    <t>The location was perfect and the rooms nice and clean. However, the staff was extremely unkind, especially the manager. When doing my laundry they lost half of my stuff, instead of coming with a solution they were extremely rude and didn’t help at all. Next to that, the reception doesn’t help to provide information of activities that you can do in the area. Hostel is very big which makes it hard to meet people when traveling solo. Wouldn’t recommend</t>
  </si>
  <si>
    <t>15-dec</t>
  </si>
  <si>
    <t>Kelly Wang</t>
  </si>
  <si>
    <t>Paid for a private room but didn't have hot water so had to use communal showers. Other than that everything was good</t>
  </si>
  <si>
    <t>17-dec</t>
  </si>
  <si>
    <t>benjamin evans</t>
  </si>
  <si>
    <t>One of the best hostels we have stayed in. The beds were so comfortable with a a nice amount of privacy. The staff were super helpful, the hostel very pretty and there was loads to do. The roof terrace was really nice to relax on and the breakfast each morning was so delicious. Think we will be coming back here when we leave Colombia.</t>
  </si>
  <si>
    <t>19-DEC</t>
  </si>
  <si>
    <t>Lena Cron</t>
  </si>
  <si>
    <t>28-dec</t>
  </si>
  <si>
    <t>Jack Michael Schunk</t>
  </si>
  <si>
    <t>It's a really cool hostel in the city center. I absolutely loved the old apartment building it's in. The kitchen is pretty gross and badly equipped. I stayed in a private room that was solid with good water pressure/hot water in the shower.</t>
  </si>
  <si>
    <t>31-dec</t>
  </si>
  <si>
    <t>Jonas Mecke</t>
  </si>
  <si>
    <t>Hanna Loesch</t>
  </si>
  <si>
    <t>Ana Santana</t>
  </si>
  <si>
    <t>Hostel muito bom, local seguro, bem localizado.</t>
  </si>
  <si>
    <t>James Cameron</t>
  </si>
  <si>
    <t>Good hostel with a cool vibe to meet other travellers. Location is good, only 5mins walk to main plaza. Good social room with big tv &amp; Netflix. Dorms were fine, certainly for the price you pay, and the privacy curtains are good. Unfortunately the lights in the beds didn’t work though, and also our food disappeared on our last day which was frustrating - not necessarily the hostel’s fault of course.</t>
  </si>
  <si>
    <t>Johannes Jung</t>
  </si>
  <si>
    <t>Pretty nice overall.</t>
  </si>
  <si>
    <t>Roman Roesch</t>
  </si>
  <si>
    <t>Giorgia Tumminello</t>
  </si>
  <si>
    <t>Good position,near to the city center. Always felt safe while walking in the neighbourhood. People at the reception were kind and chill. Unfortunately the photos on the web site are better than reality: all the forniture of the room(we had a private one)and of the hostel were really old and worn,including the toilets.</t>
  </si>
  <si>
    <t>Virginie Bagault</t>
  </si>
  <si>
    <t>Situation idéale, petit dej au top, propre, personnel sympathique et disponible. seul gros bémol, le bruit ! Aucune isolation, on a l'impression que les voitures passent dans la chambre....ça résonne et même avec des boules Kies c'est insupportable ! J'imagine que ça dépend des chambres, nous avons eu le malheur d'être situés dans le dortoir qui fait le coin avec les deux rues... Si vous avez besoin de repos et de silence c'est pas l'idéal, par contre si vous dormez n'importe où, alors allez-y!</t>
  </si>
  <si>
    <t>Emanuel Giraldo Gómez</t>
  </si>
  <si>
    <t>Excelente lugar, el personal muy amable y el hostal muy bien ubicado. Algunas habitaciones presentan deterioro por lo que hace falta un poco más de mantenimiento.</t>
  </si>
  <si>
    <t>Natalia Ines Alvarez Espinoza</t>
  </si>
  <si>
    <t>Second time we stayed in R10 because we enjoyed it so much. Hostel itself has good facilities and feels quite grand. Beds are comfy and nice to have a private space. Ideal location in Bogotá and would recommend.</t>
  </si>
  <si>
    <t>Nando Cabalzar</t>
  </si>
  <si>
    <t>Bente Andersen</t>
  </si>
  <si>
    <t>Barbara Dubois</t>
  </si>
  <si>
    <t>Hili Engler</t>
  </si>
  <si>
    <t>Hirmete Hasani</t>
  </si>
  <si>
    <t>After years of hostelexperience it was one of my worst here. The rooms are not like described in the pictures. The stuff is partly unfriendly and chaotic. They destroyed half of my clothes with their laundreyservice. They play music from 7am to midnight in the reception so its quite loud in the rooms. No social activities, only cool thing is the rooftopbar and the oldstyle of the house. I do not recommend it.</t>
  </si>
  <si>
    <t>Olivia Metcalf</t>
  </si>
  <si>
    <t>marion bonnot</t>
  </si>
  <si>
    <t>india rose</t>
  </si>
  <si>
    <t>Great stay, nice location and helpful staff. the private rooms here are very very nice we had one with a terrace and didn’t feel like a hostel at all. Great for the price and a lovely rooftop bar.</t>
  </si>
  <si>
    <t>Leonie Pyczak</t>
  </si>
  <si>
    <t>Freundliche Mitarbeiter, Atmosphäre ist relativ anonym, Zimmer sind in Ordnung. Die Badezimmer hingegen dreckig und es gibt kein Toilettenpapier sowie kein warmes Wasser.</t>
  </si>
  <si>
    <t>sahar turgeman</t>
  </si>
  <si>
    <t>Annamaria Memoli</t>
  </si>
  <si>
    <t>Davvero grande questa struttura. C’è tutto e il personale è davvero sempre disponibile. Lo consiglio.</t>
  </si>
  <si>
    <t>Emilie Boketsu</t>
  </si>
  <si>
    <t>joana skendi</t>
  </si>
  <si>
    <t>Nous sommes arrivés vers minuit, les draps n'avaient pas été changés de la location d'avant. Le personnel a très vite remplacé les draps mais bien que lavés les nouveaux avaient des tâches, et comme j'ai pu voir l'etat des coussins sous les housses d'oreillers, j'ai eu du mal à m'endormir bien qu'extremement fatiguée. L'hygiène en general de la chambre,de la salle de bain, n'était pas au top, les murs,les odeurs... La bâtiment est assez intéressant architecturalement. La localisation est bonn</t>
  </si>
  <si>
    <t>Ria Black</t>
  </si>
  <si>
    <t>england</t>
  </si>
  <si>
    <t>The best bed ever!!!!!!!! So comfy.</t>
  </si>
  <si>
    <t>ZARKA RADOJA</t>
  </si>
  <si>
    <t>SERBIA</t>
  </si>
  <si>
    <t>malene hoj</t>
  </si>
  <si>
    <t>dinamarca</t>
  </si>
  <si>
    <t>The best hostel in Bogota!!! Perfect location, lovely staff and a perfect terrace/rooftop to socialize! I ended up staying much longer than planned</t>
  </si>
  <si>
    <t>Pahuti Batalha Fontes</t>
  </si>
  <si>
    <t>Emiel Den Hollander</t>
  </si>
  <si>
    <t>Netherlands</t>
  </si>
  <si>
    <t>Atmosphere is amazing! You will feel immediately welcome. Staff is awesome and will let you feel at home, commual areas and roof terrace are great. Stayed both in the dorm and in a private room, value is good. Definitely recommended!</t>
  </si>
  <si>
    <t>Max Hase</t>
  </si>
  <si>
    <t>I emailed the hostel to ask about the possibility of a late check in. They said it would be no problem and they would have a bed available for me. I arrived from the airport at 1 AM only to find out that they had filled my bed. I waited for an hour before they found a bed for me. They literally threw two, bundled sheets on the bed and two yellowed pillows with no cases. I made the bed myself. Club music blared about 30 feet away until 6:15AM. Cold shower. No toilet seat. No sleep. No bueno.</t>
  </si>
  <si>
    <t>Ian Clark</t>
  </si>
  <si>
    <t>Super helpful staff, great atmosphere, location is excellent.</t>
  </si>
  <si>
    <t>Margarita Matthey Ramírez</t>
  </si>
  <si>
    <t>Clementine Thompson</t>
  </si>
  <si>
    <t>Nice big beds with storage underneath for luggage, ensuite could have been cleaner/ some things to be fixed but overall nice dorm in a really nice building! Breakfast is really good and so cheap, definitely worth it. I met lots of people here just in the dining room bit, on the terrace and in my dorm - only thing to improve is the hostel could organise some more activities, but I was only there sun-weds so didn’t experience the weekend!</t>
  </si>
  <si>
    <t>jordane da silva</t>
  </si>
  <si>
    <t>Emplacement au top, accueil moyen, dégât des eaux donc impossibilité d’utiliser les toilettes et la douche pendant toute une matinée, impression de déranger le personnel pour demander des conseils touristiques..</t>
  </si>
  <si>
    <t>Pien Grootenhaar</t>
  </si>
  <si>
    <t>Roberta Rogge</t>
  </si>
  <si>
    <t>Wir hatten ein Doppelzimmer mit eigenem Bad gebucht, was lediglich ein Fenster in der Tür zum Lichthof hatte. Von der Sauberkeit her war alles in Ordnung, allerdings hatten wir den gesamten Aufenthalt über kein warmes Wasser im Bad und mussten dann doch in Gemeinschaftsbädern duschen… Ansonsten war das Personal sehr nett und das Frühstück (Eierspeise, Toast, Obstsalat, Kaffee) günstig und lecker!</t>
  </si>
  <si>
    <t>Charles Ernst</t>
  </si>
  <si>
    <t>Cold, noisy, and marginal okay. No hot water for the first couple nights, good location if you want to be in el Centro</t>
  </si>
  <si>
    <t>Jill Nelson</t>
  </si>
  <si>
    <t>Would not recommend. Got a private room and it was very dirty- floors were covered with dirt and hair, multiple spiders, mildew smell, broken furniture. Left a day early cause I couldn’t take it.</t>
  </si>
  <si>
    <t>emil pedersen</t>
  </si>
  <si>
    <t>Good hostel to spend the night located in la candelaria area. Good kitchen and reasonable bar prices with a nice rooftop chill area staff were helpfull. Though not really much of an atmosphere and guests didn't really interact with each other a whole lot. Beds were comfy and well equipped good location for exploring with food and bars around though not that safe an area at night.</t>
  </si>
  <si>
    <t>Juan Carlos Martinez</t>
  </si>
  <si>
    <t>Great Location, walking distance to all the museums and plazas. Staff was great and building was nice with big open loft spaces and a rooftop that provides great views of Bogota. Excelente ubicación, a poca distancia de todos los museos y plazas. El personal fue excelente y el edificio era agradable con grandes espacios abiertos y una azotea que ofrece excelentes vistas de Bogotá.</t>
  </si>
  <si>
    <t>Gordon Dunley</t>
  </si>
  <si>
    <t>Very helpful staff. For 70cop breakfast freshly made. Good safe location, close to many tourist sites. The Roof top bar was good. Overall the hostel was a chill atmosphere. The bed was hard, but a blanket underneath helped. The building has great potential but needs a lot of work.</t>
  </si>
  <si>
    <t>Laetitia Von Planta</t>
  </si>
  <si>
    <t>Michael Messenger</t>
  </si>
  <si>
    <t>Emma Naldal</t>
  </si>
  <si>
    <t>Denmark</t>
  </si>
  <si>
    <t>Alright hostel. The lockers felt a bit unsafe and easy to break open. Also the night lamps didn’t work and the kitchen was a bit unclean. The staff was nice and the building was beautiful and the beds were nice. There could have been more light in the dorm.</t>
  </si>
  <si>
    <t>Jan Wiezorrek</t>
  </si>
  <si>
    <t>Laura Perez</t>
  </si>
  <si>
    <t>This place is unique and located in a great area for tourists. Lots of things around to see and do. I stayed at the double private room and it was nice to have a window to get fresh air (specially in Covid times). Lots of natural light too, in the room and in common areas. Great ambience, great terrace to hang out. Only thing I was surprised about was the size of the kitchen and lack of some tools for guests to use to cook/prepare their own meals. Otherwise, I would recommend it.</t>
  </si>
  <si>
    <t>Irving Mendoza</t>
  </si>
  <si>
    <t>Great location, nice rooms and amazing staff. The breakfast is nice.</t>
  </si>
  <si>
    <t>Débora Gonsales Rocca Magalhães</t>
  </si>
  <si>
    <t>Great staff (Camilo and Greg were very thoughtful), great atmosphere, walking distance from Museu Botero and Plaza Bolívar. The desayuno is very cheap and totally worthy. Rooftop bar was really awesome with a good selection of local beers.</t>
  </si>
  <si>
    <t>Miguel Ángel Osorio Sánchez</t>
  </si>
  <si>
    <t>Podrían mejorar en el check in, pues parecía caótico y demorado.</t>
  </si>
  <si>
    <t>Vincent Kaiser</t>
  </si>
  <si>
    <t>David Tomlinson</t>
  </si>
  <si>
    <t>Great hostel!</t>
  </si>
  <si>
    <t>Ashrith Kumar</t>
  </si>
  <si>
    <t>Elvira Mejia</t>
  </si>
  <si>
    <t>Muy bien! El personal es muy amistoso y siempre están dispuestos a ayudarte en todo lo que necesites. El único inconveniente fue que alguien entró a nuestra habitación en medio de la noche excusándose de que: “Olvidó algo”.</t>
  </si>
  <si>
    <t>Samantha van Leuven</t>
  </si>
  <si>
    <t>Mijn privé kamer rook muf, had geen raam, de badkamer viel uit elkaar en er lagen overal nog haren. De handdoek leek gebruikt. Ik ben die avond nog verhuist naar een andere kamer. Daar heb ik de hele nacht wakker gelegen vanwege de gehorigheid van de disco die aan het hostel grenst. De kamers leken niet op de foto’s. Als je rust wil hebben na een lange reis raad ik dit hostel af. De faciliteiten hebben echt een grondige upgrade nodig. Ontbijt en personeel wel ok!</t>
  </si>
  <si>
    <t>CESAR JOEL LOPEZ LOPEZ</t>
  </si>
  <si>
    <t>HONESTAMENTE MARAVILLOSO LUGAR EN TODO CONTEXTO MIL VECES MAS VOLVERIA A HOSPEDARME EN ÉL. LOS CHICOS DEL STAFF INCREIBLES ME AYUDARON EN TODO MOMENTO Y EN LO QUE NECESITE, MUY EN ESPECIAL: LUIS, MOISES, LIZ Y CAMILO</t>
  </si>
  <si>
    <t>Jerome niederist</t>
  </si>
  <si>
    <t>J’ai adoré mon sejour dans cet établissement, une equipe au top, un cadre sympa et un emplacement parfait. Bref the place to be !</t>
  </si>
  <si>
    <t>Zoé FERREIRA</t>
  </si>
  <si>
    <t>Matthew Burch</t>
  </si>
  <si>
    <t>Good hostel in a safe area in a safe area in town close to all the main attractions. Facilities were good and always kept clean. Staff were friendly and happy to give advise.</t>
  </si>
  <si>
    <t>Gabriela Andref Silva</t>
  </si>
  <si>
    <t>Staff da noite foi super grosseiro todas as vezes que precisei. Boa localização e a cama é confortável. O chuveiro parece um conta gotas.</t>
  </si>
  <si>
    <t>Paul Beauvillain</t>
  </si>
  <si>
    <t>Cool staff, amazing terrace, perfect location for la candelaria. Keep in mind, it's a noisy neighbourhood</t>
  </si>
  <si>
    <t>Patrick Venus</t>
  </si>
  <si>
    <t>the hostel is very spacious and offers many common areas. the beds are massively built and there is a curtain separating the view from the others. not forgetting the stunning staff member Natalia who really cares about everything with dedication</t>
  </si>
  <si>
    <t>Gaïm Laurent</t>
  </si>
  <si>
    <t>Tanguy Billiet</t>
  </si>
  <si>
    <t>Good hostel but nothing special too. The building is really cool.</t>
  </si>
  <si>
    <t>Friederike Hannah Luithle</t>
  </si>
  <si>
    <t>Loved my stay and R10! Met so many nice people that made my stay in Bogotá really special and unforgettable. Special thanks to Luis and Natalia from the reception for their help and kindness.</t>
  </si>
  <si>
    <t>Dominique Michelle Esquivel Flores</t>
  </si>
  <si>
    <t>Un hostal con un personal muy amable, cuenta con lo necesario para hacer de tu estancia un grato momento😊 Ubicación inmejorable. Lo único es que como hay un bar en la terraza, se escuchaba la música en el cuarto. Creo que la música paró a medianoche. Relación precio- calidad muy buena</t>
  </si>
  <si>
    <t>Laura Sadewater</t>
  </si>
  <si>
    <t>klaus Wendling</t>
  </si>
  <si>
    <t>super schönes kolonialstil Haus. hat mir sehr gefallen, es war nur recht frisch im Zimmer ohne Heizung.</t>
  </si>
  <si>
    <t>Lucas Rigillo</t>
  </si>
  <si>
    <t>Nice dorms and a really cool building although it's quite cold everywhere. Breakfast is okay, and the area is nice, but not entirely safe at night.</t>
  </si>
  <si>
    <t>Pepijn van der Klei</t>
  </si>
  <si>
    <t>I absolutely loved the hostel! Nice and clean rooms, central location, and very nice staff. On of them, Laurens, organised a game of football and even helped me through some close call visa issues!</t>
  </si>
  <si>
    <t>Julian Trometer</t>
  </si>
  <si>
    <t>Ich habe noch nie so dreckige Toiletten gesehen. Es gab insgesamt drei Stück, von denen zwei ultra dreckig waren und die dritte nicht einmal einen Toilettensitz. Die Lage und das Frühstück sind gut und auch der Waschservice. Die Sauberkeit und die Lautstärke sind jedoch eine Katastrophe.</t>
  </si>
  <si>
    <t>Thomas Freundlieb</t>
  </si>
  <si>
    <t>The staff Greg and Natalia were really friendly and nice. They re the Best. I can only recommend this place.</t>
  </si>
  <si>
    <t>Harrison Worlock</t>
  </si>
  <si>
    <t>Overall quite nice. Good location, the staff are very friendly and helpful and the roof terrace is great. The room and beds were ok, pretty clean, I would say reasonably priced.</t>
  </si>
  <si>
    <t>Luvimin Raganit</t>
  </si>
  <si>
    <t>I stayed in a single room with shared bathroom located one floor below. It was a long way to go to the toilet especially at night. Make sure to bring your own toilet paper as most of the time it’s ran out. If you need a peaceful night it’s not the place for you. The party ends at 5am make sure you bring your own ear plug. The staff are friendly and the price of drinks are very reasonable. If you are looking for a low cost accommodation and doesn’t bothered about the noise this is for you.</t>
  </si>
  <si>
    <t>Megan Randle</t>
  </si>
  <si>
    <t>Perfect location and beautiful building, we absolutely loved our stay, felt really safe and the staff were super helpful (Estelle and Giacomo) this is a beautiful building with so much character and the breakfast was perfect! Thank you for welcoming us to Colombia!</t>
  </si>
  <si>
    <t>Isabel Flores-Olvera</t>
  </si>
  <si>
    <t>Emily Bowden</t>
  </si>
  <si>
    <t>Stella Immelmann</t>
  </si>
  <si>
    <t>Benjamin Büttner</t>
  </si>
  <si>
    <t>The washing machine seems to be broken. It woke me up at 5 am and I had to wait till it was done. Also showering was difficult. The staff is very friendly! In total, its a bit overrated, but still OK</t>
  </si>
  <si>
    <t>Alexander Harrison</t>
  </si>
  <si>
    <t>mateo coronado</t>
  </si>
  <si>
    <t>This was a special stay. The social aspect was great. If you want to have a quiet night, though, you should book a private room. Natalia and Santiago were considerably helpful. Patricia had a warm regard and smile every morning. Hospitality was great. Friendly staff. There is room for improvement regarding maintenance and cleaning. Although the private bathroom had two leaks I did enjoy the stay in the private room. ¡Muchas gracias por todo! Volveremos a encontrarnos.</t>
  </si>
  <si>
    <t>Jahir Gerardo Levario Bandeck</t>
  </si>
  <si>
    <t>Me tocó estar en el tercer piso y las escaleras están en muy malas condiciones y los sensores para prender la luz no funcionaban</t>
  </si>
  <si>
    <t>Tatielli Goncalveso</t>
  </si>
  <si>
    <t>Kristy Delgado Vasquez</t>
  </si>
  <si>
    <t xml:space="preserve">El hostel tiene buena ubicación, deben considerar que es una ciudad en la que hace mucho frío y no hay calefacción en las habitaciones, podrían brindar 02 colchas para taparse en las noches. El personal es amable </t>
  </si>
  <si>
    <t>Simon Haller</t>
  </si>
  <si>
    <t>R10 is a lovely hostel, situated in one of the safest areas of Bogotà. The staff was very friendly and helpful, Ariadna from the reception helped me out in the middle of the night (still smiling and in a good mood despite the time) when I realized that I forgot my earplugs. And there is no better Salsa/Samba DJ/teacher in town than Greg who serves the drink on the lovely roof top terrace!</t>
  </si>
  <si>
    <t>Ben William Flemming</t>
  </si>
  <si>
    <t>Decent hostel, located right in the centre of La Candelaria district of Bogotá. Staff were friendly, facilities were solid - had hot water, which is needed in Bogotá! Breakfast not included, but cost 8,000 pesos for a decent breakfast with a small pancake/bread, eggs, fruit and unlimited tea/coffee. Only drawbacks were the creaky beds and being right next to a bar/club playing reggaeton until 3AM.</t>
  </si>
  <si>
    <t>Analilian Perez</t>
  </si>
  <si>
    <t>No pude disfrutar tanto del hotel con sus amenidades pero en el corto tiempo que estuve puedo decir que lo recomendaría por la relación precio-calidad y excelente ubicación! Seguramente lo recomendaría.</t>
  </si>
  <si>
    <t>Amy Skilling</t>
  </si>
  <si>
    <t>escocia</t>
  </si>
  <si>
    <t>Really nice hostel, relaxing and good location!</t>
  </si>
  <si>
    <t>Sophia Kaufman</t>
  </si>
  <si>
    <t>Amazing hostel in a great part of the city! Staff was so friendly and helpful and the vibes were really good.</t>
  </si>
  <si>
    <t>DIEBOLT Catherine</t>
  </si>
  <si>
    <t>Samuel Rochette</t>
  </si>
  <si>
    <t>Daniëlle Ballemans</t>
  </si>
  <si>
    <t>Really good hostel! Good location, nice staff and delicious breakfast. Has everything you need!</t>
  </si>
  <si>
    <t>Katharina Ciax</t>
  </si>
  <si>
    <t>Chiara Friederike Kaiser</t>
  </si>
  <si>
    <t>Had a really nice stay there. The beds are super comfy and have little curtains for privacy, the stuff is super helpful! There was a really nice crowd when i was there. Eventhough they have a really nice rooftop a good common room is missing. The one that they have is not really used. The kitchen can be used, the breakfast they offer is super good. Overall a perfect starting point to discover Bogota!</t>
  </si>
  <si>
    <t>Nathan Kramer</t>
  </si>
  <si>
    <t>Amazing staff, very kind and helpful! Great location and rooftop. One of the showers on the 2nd floor only had cold water and wouldn't turn off; the other bathroom had wonderful hot water but the toilet was broken, but they fixed it. Super small bathrooms, but usable. Sadly, the hostel itself literally BLASTED music til literally midnight every single night of the week, even though they say 11pm quiet time. It made it impossible to sleep before then. But great value for a $13single room!</t>
  </si>
  <si>
    <t>Ben Paterson</t>
  </si>
  <si>
    <t>Unfortunately infested with bed bugs. Found a live one in my bed first night, got moved to another room. Next night got moved back to original bed which they cleaned in fairness for about an hour. On my return found around 6 dead bedbugs around my bed but went to sleep hoping they got them all. Am covered in itchy bites on my hands and feet. Think they will need to close at least one of the dorm rooms to resolve this issue.</t>
  </si>
  <si>
    <t>Alexandra Ramus</t>
  </si>
  <si>
    <t>Kitty Tucker</t>
  </si>
  <si>
    <t>The hostel has a great location, good breakfast and lovely helpful staff. We arrived very early (about 4am) and they gave us help ordering a cab and stored our bags in a locked luggage room until we could check in. They had a comfy shared area where we waited, with a couple of sofas. Also, there is a small terrace upstairs. Our private room was clean and had a ensuite with hot shower. We will stay again when we return to Bogota!</t>
  </si>
  <si>
    <t>Joseph Chismar</t>
  </si>
  <si>
    <t>Joseph Houghton</t>
  </si>
  <si>
    <t>I stayed here for a month. It's a perfect hostel, you needn't look any further. The location is perfect, the staff are very nice and laid back, the place is clean and there's a ton of space in this hostel if you need quiet space. They also have a rooftop terrace with night life activities if you're looking for that. It's the best value you'll find in Bogota.</t>
  </si>
  <si>
    <t>Philipp von der Mark</t>
  </si>
  <si>
    <t>Samuel Macey</t>
  </si>
  <si>
    <t>Very friendly and helpful staff. Terrace has good views of the city. Very comfortable TV room with Netflix.</t>
  </si>
  <si>
    <t>Priscilla Garcia</t>
  </si>
  <si>
    <t>Great place for the money staff very helpful the kitchen well kept only a fee blocks from downtown I would definitely recommend</t>
  </si>
  <si>
    <t>Nadav ozeri</t>
  </si>
  <si>
    <t>Libardo Mojica V</t>
  </si>
  <si>
    <t>Great staff and great location.</t>
  </si>
  <si>
    <t>Barbara Silva</t>
  </si>
  <si>
    <t>Exelente lugar. Buena ubicación. Muy buej servicio. Pero nos costo poder encontrar el lugar. Ya que no entendíamos la numeración de las calles.</t>
  </si>
  <si>
    <t>Maxime BOUATIA</t>
  </si>
  <si>
    <t>Je recommande</t>
  </si>
  <si>
    <t>Sam Williams</t>
  </si>
  <si>
    <t>This place is advertised as having a 24 hour reception. I emailed them days in advance to let them know I'd arrive past midnight. No response, I arrived and everything was shut. I spent 20 mins outside banging on the door trying to get in... Nothing. I even messaged them the day after for a follow up on email and Google messages and still nothing. Only thing I have to be grateful for right now is that they haven't charged me for a 'no show', though I'm sure they probably will despite everythin</t>
  </si>
  <si>
    <t>Maria Natalia Rivera Cadavid</t>
  </si>
  <si>
    <t>un excelente espacio, pero realmente la atención puede mejorar. Es importante escuchar las necesidades de los huespedes para no dejarse llevar por los prejuicios y poder brindar un buen servicio. Hubo algunas dificultades a la hora del check in y eso retrasó el itinerario y afectó un poco el descanso del fin de semana ya que me cambiaron de habitación sin previo aviso en la madrugada justo cuando llegaba de afuera y me preparaba para descansar antes del vuelo de la mañana.</t>
  </si>
  <si>
    <t>Emily Aldrich</t>
  </si>
  <si>
    <t>The private room was large and comfortable. Good location. Bathrooms were rough - trash cans overflowing, toilets wouldn’t flush, missing a sink. The woman checking us in was very nice but chaotic.</t>
  </si>
  <si>
    <t>Alena Scotton</t>
  </si>
  <si>
    <t>Great security and safety, this is a good value for your money. If you have a private room, breakfast is included in your stay. Bogota is cold and this hostel is no exception, so pack warm clothes. I stayed in a private room and a shared room here. The shared room had a much more comfortable bed. This hostel is not great for socializing and meeting new people, there are not events that happen at the hostel. Overall, I would stay here again.</t>
  </si>
  <si>
    <t>Matthew Lane</t>
  </si>
  <si>
    <t>Fantastic location and really friendly staff. The private room was basic but comfortable. The shared bathroom wasn’t in brilliant condition, issues with toilets being blocked and one shower was missing a hook to hang towels etc on. The breakfast was excellent and the rooftop bar was a great little extra. Not the fault of the staff but noise really carries in the building. The front door being rang at night and late check-ins could be heard clearly right at the top of the building.</t>
  </si>
  <si>
    <t>Nimrod Dror</t>
  </si>
  <si>
    <t>Horrible experience at r10 Annoying staff and terrible facilities. It’s cheap but I rather sleep on the sidewalk. 100% do not go there</t>
  </si>
  <si>
    <t>Vitor Lima Publio</t>
  </si>
  <si>
    <t>Pauline Vuylsteke</t>
  </si>
  <si>
    <t>Nice hostel, the terrace is suuuper nice but the noise at night is a bit too much ..</t>
  </si>
  <si>
    <t>Omer rorberg</t>
  </si>
  <si>
    <t>:) - Great dorms, the best showers I took! :( - The cleaning ladies step in the room in the morning while people are sleeping, and waking them up..</t>
  </si>
  <si>
    <t>Femke Gorissen</t>
  </si>
  <si>
    <t>Personal agradable pero mucho ruido y un poco anticuado. No es ideal para las primeras noches después de un largo vuelo</t>
  </si>
  <si>
    <t>Thaiane Lara Vaz</t>
  </si>
  <si>
    <t>The location of this hostel really is the best part of it. 20min walking to Montserrat, 5 min walk to museums, tours, street fair, supermarkets, bakery's, historic center. But it's not the only good thing, it´´ s one of the best hotel beds and showers I´ve ever had. The receptionists were really kind and helpful.</t>
  </si>
  <si>
    <t>Jose Luis Moguel Ruiz</t>
  </si>
  <si>
    <t>marta Andújar</t>
  </si>
  <si>
    <t>La ubicación del sitio es fantástica y el edificio es grande y muy bonito, por lo que es inexplicable el poco potencial que se le saca dado el servicio prestado. Lo peor es la limpieza, uno pasa de puntillas y sin respirar en los baños de lo sucios que están, cosa que no mejora en las habitaciones,las cuales no tienen ventanas y son cero cómodas.</t>
  </si>
  <si>
    <t>Linus Hofmann</t>
  </si>
  <si>
    <t>Javier Grimley</t>
  </si>
  <si>
    <t>Hostel was fine, comfy bed, hot shower, lockers &amp; clean. however there was a reggaeton club next door on until 5am so not the best place for an early night.</t>
  </si>
  <si>
    <t>Ariana Merkel</t>
  </si>
  <si>
    <t>Valentina Balanta Nieva</t>
  </si>
  <si>
    <t>Great facilities, super central, lovely staff, and overall a very positive experience. Very nice architecture, easy to get to, and had the opportunity to leave luggage in a secure place after check out to allow you to travel around the city some more. Very happy.</t>
  </si>
  <si>
    <t>Luca Morrondo</t>
  </si>
  <si>
    <t>Frank Spandl</t>
  </si>
  <si>
    <t xml:space="preserve">Estupendo albergue en el centro de Candelaria, el casco antiguo de Bogotá. Este albergue se encuentra en una de las casas más antiguas de la ciudad (muy bien reformada). Dispone de varias zonas públicas, cocinas y salas de TV, por lo que nunca parece demasiado abarrotado. Estupenda terraza en la azotea para relajarse y tomarse una cerveza después de un día pateando aceras. Las privadas (habitaciones de 2) son bonitas, grandes y cómodas, la nuestra que daba a la calle tenía una nueva ventana hermética por lo que el ruido de la calle no era un problema. Y por último, pero no por ello menos importante: ¡un súper equipo!
</t>
  </si>
  <si>
    <t>Viacheslav Shalaginov</t>
  </si>
  <si>
    <t>rusia</t>
  </si>
  <si>
    <t>Great hostel with amazing old style furniture and details. There is friendly staff helping with all demands. Unfortunately the toilet was often stucked and activities which are hanging on the wall haven‘t been organized, but we did it ourselves 😅 Overall great time in R10!</t>
  </si>
  <si>
    <t>emma davies</t>
  </si>
  <si>
    <t>Comfy bed, hot showers, friendly staff and 24 hour reception. The breakfast is also good value! We didn’t stay for long so not sure how sociable this would be for solo travellers but it was a good base in a great location.</t>
  </si>
  <si>
    <t>colm burrows</t>
  </si>
  <si>
    <t>Loved the staff, location, building and everyone I met there. Super safe and amazing. Love you all thanks for putting up with us ❤️</t>
  </si>
  <si>
    <t>Lisa Connors</t>
  </si>
  <si>
    <t>irlanda</t>
  </si>
  <si>
    <t>Excellent location. Right in the centre of La Candaleria. Tasty cheap breakfast. Veru quiet hostel but that could have been just the nights we stayed. Receptionist was OK but didn't explain much and wasn't overly friendly.</t>
  </si>
  <si>
    <t>Will Haynes</t>
  </si>
  <si>
    <t>Julien</t>
  </si>
  <si>
    <t>Very good stay, good place to meet people. Excellent location and lovely staff. I'll definitely stay there again when back to Bogota.</t>
  </si>
  <si>
    <t>Maya Guadarrama Gagnon</t>
  </si>
  <si>
    <t>It’s a good hostel</t>
  </si>
  <si>
    <t>Tom Honders</t>
  </si>
  <si>
    <t>Ruaidhri Power</t>
  </si>
  <si>
    <t>I only stayed one night at Hostal R10 but I would recommend it and would come back. The staff were very friendly and helpful and spoke good English. From what I saw of the facilities they were perfectly decent. My room was pleasant but the bed sagged a lot in the middle - it may have been two beds pushed together. It should be noted that it is very noisy at night up to around 5am due to its proximity to bars. I did not mind this too much but it is important to note if you are looking for quiet.</t>
  </si>
  <si>
    <t>Pasquet Fabien</t>
  </si>
  <si>
    <t>Bersu Akgun</t>
  </si>
  <si>
    <t>Great value for a single room. Bathroom was spotless and brand new.</t>
  </si>
  <si>
    <t>Mohamed El Ouali</t>
  </si>
  <si>
    <t xml:space="preserve">¡¡¡Super ubicación, personal supet agradable, precio inmejorable, volvería a reservar allí en cualquier momento!!! Gracias </t>
  </si>
  <si>
    <t>Shira Negbi</t>
  </si>
  <si>
    <t>I LOVE R10 Dorantes! It feels like home for me, and I have stayed there three different times. The staff is amazingly friendly, the social atmosphere is great, there is a bar upstairs at the terrace, the dorms are comfortable, and there is a locker for each bed. It is also located close to bars and restaurants, and there are cool activities that the hostel offers. Whenever I go back to Bogotá, I have no doubt where to stay.</t>
  </si>
  <si>
    <t>Lauren Daly</t>
  </si>
  <si>
    <t>Great location. Room has everything you need. Staff were very helpful. Can be noisy from early to late, nature of the building I think.</t>
  </si>
  <si>
    <t>Cesar Arturo Martinez</t>
  </si>
  <si>
    <t>Great Staff, location is amazing! everything is close by, affordable prices and just a great atmosphere.</t>
  </si>
  <si>
    <t>Ruben Dario Farias</t>
  </si>
  <si>
    <t>No sé si la administración cambió, pero las veces anteriores en las que me había quedado incluían toallas y jabón. Puse el aviso de limpieza y sólo sacaron la basura, las veces anteriores cambiaron las sábanas, limpiaron bien el piso y limpiaron bien el baño. No me gustó esta vez que me hospedé.</t>
  </si>
  <si>
    <t>Sydney Pagan</t>
  </si>
  <si>
    <t>Great location, friendly staff, and really good value for money. :)</t>
  </si>
  <si>
    <t>Henrik Jakobsen</t>
  </si>
  <si>
    <t>Anna Antonello</t>
  </si>
  <si>
    <t>I’ve just spent 3 nights in this hostel and I loved being there. Staff was great: always helpful and cheerful! Great terrace with a bar perfect for drinking a beer at the end of the day. I have to say that breakfast needs a special mention: everyday has a different home made breakfast, always vegetarian, really yummy! Just bring some earplugs with you because there is a lot of noise from the street around! Anyway absolutely recommended</t>
  </si>
  <si>
    <t>Stanley Yeo</t>
  </si>
  <si>
    <t>201 a</t>
  </si>
  <si>
    <t>Fantastic all round, beautiful building, awesome chill out areas, lovely breakfast, very affordable with the discount I had, very comfortable, private beds, felt like home!</t>
  </si>
  <si>
    <t>Theresa Gillinger</t>
  </si>
  <si>
    <t>The R 10 was definitely the hostel-highlight of our month of traveling through colombia. Beautiful building, nice staff, perfect laundry service, nice rooftop terrace with affordable bar, clean rooms (dormitory and private rooms) and very convenient location in the middle of Candelaria (historical center and student/bar zona). We highly recommend this place</t>
  </si>
  <si>
    <t>Juan Lima</t>
  </si>
  <si>
    <t>ALICE LONEY</t>
  </si>
  <si>
    <t>Ben Daniel Cohen</t>
  </si>
  <si>
    <t>Stella Korpikuusi</t>
  </si>
  <si>
    <t>Really good beds with proper blanket :)</t>
  </si>
  <si>
    <t>Marc Colgan</t>
  </si>
  <si>
    <t>ESCOCIA</t>
  </si>
  <si>
    <t>Manuel Guihard</t>
  </si>
  <si>
    <t>301 i</t>
  </si>
  <si>
    <t>Super auberge, propre, calme et bien placée !</t>
  </si>
  <si>
    <t>enrique luger</t>
  </si>
  <si>
    <t>Manu y Santi te hacen pasar una estadía espectacular. La cama estaba buenísima y la limpieza del Hostel es para destacar. Tienen un bar que en la semana es un poco tranquilo pero los findes se arma un ambiente hermoso.</t>
  </si>
  <si>
    <t>Natasha Haq</t>
  </si>
  <si>
    <t>Stayed in a private room and was good value for the money. Great location.</t>
  </si>
  <si>
    <t>Manon Göpfert</t>
  </si>
  <si>
    <t>Clara Madsen</t>
  </si>
  <si>
    <t>Great location. Friendly staff. Not so social</t>
  </si>
  <si>
    <t>christian antonio nielsen</t>
  </si>
  <si>
    <t>In general a fine hostel, but absolutely horrible Wi-Fi everywhere in the building.</t>
  </si>
  <si>
    <t>Michelle Sullivan</t>
  </si>
  <si>
    <t>Cool hostel. Older building feel! Great breakfast and good value. Stayed in a private room, tiny bathroom but hot showers and good pressure. Location is great, heart of Candelaria Historic area, staff is friendly and helpful. Would recommend!</t>
  </si>
  <si>
    <t>Thea Preston</t>
  </si>
  <si>
    <t>lovely hostel, such comfy beds and the privacy curtains are a nice touch. Good shower facilities. Also in a really good location! Breakfast is such good value for money and really tasty. The wifi is pretty poor but other than that no complaints :)</t>
  </si>
  <si>
    <t>Lee Sandler</t>
  </si>
  <si>
    <t>This is a huge hostel that’s easy to get lost in. Wish that the staff were able to answer more questions about the area and show guests around the hostel when they checked in. Overall loved my room so much!</t>
  </si>
  <si>
    <t>Octavio Perez Martins</t>
  </si>
  <si>
    <t>bem localizado, ÓTIMO colchão, travesseiro e cobertor, armários individuais grandes para guardar as malas, banheiro dentro do quarto porém não tem chave nas portas, permitindo que qualquer pessoa entre no quarto. As cortinas são ótimas e da privacidade. Wi-Fi poderia funcionar um pouco melhor nos quartos. Pessoas da recepção muito receptivas e ajudam bastante com dúvidas.</t>
  </si>
  <si>
    <t>Adel BOUDEN</t>
  </si>
  <si>
    <t>Felix-Antoine Martel</t>
  </si>
  <si>
    <t>Douche avec peu de pression et eau tiède seulement. Hôtel parfaitement situé et sécurité. Vû localisation centrale, peut être bruyant! Amenez des bouchons! Très bien en général!</t>
  </si>
  <si>
    <t>Julia Boos</t>
  </si>
  <si>
    <t>The staff was super friendly and forthcoming. Nice hostel with good beds.</t>
  </si>
  <si>
    <t>Alessandro Garza</t>
  </si>
  <si>
    <t>¡Que bueno hostel! Un lugar muy lindo y personas muy amables :)</t>
  </si>
  <si>
    <t>Max Curtis</t>
  </si>
  <si>
    <t>Hugo Hasselo</t>
  </si>
  <si>
    <t>Stef Louis Engelbertus van Huisseling</t>
  </si>
  <si>
    <t>I really enjoyed my time in the hostel. The staff is super friendly and happy to help with any questions you may have. Downstairs there's a bar that's open at night where you'll meet other guests. One thing I personally hope the hostel will improve is the beds, they're definitely safe, but quite prone to tilt a bit. If you move a little bit, the bed already tilts about quite a lot, and since the beds are all adjoined, any movement by any guest will be very noticeable by everyone (room 201)</t>
  </si>
  <si>
    <t>craig simons</t>
  </si>
  <si>
    <t>Great location. Nice breakfast. Friendly and helpful staff</t>
  </si>
  <si>
    <t>Johanna Jobst</t>
  </si>
  <si>
    <t>Debido a las buenas críticas, pasé la última noche en el albergue antes de irme a casa. La ubicación es muy buena, pero justo al lado hay un bar, desde el que se oía música muy alta hasta las cinco de la mañana, ¡insoportable! El baño por desgracia también estaba muy sucio y lleno de pelos. El edificio antiguo tiene mucho encanto, pero debido a los puntos mencionados, tuve la peor experiencia en un albergue de mi viaje.</t>
  </si>
  <si>
    <t>Antoine zakorzermy</t>
  </si>
  <si>
    <t>Ubicación ideal, limpieza aceptable, cama y habitación bien organizadas. Sin embargo, hay poco ambiente en el sitio y la…</t>
  </si>
  <si>
    <t>shayne solin</t>
  </si>
  <si>
    <t>Easy stay in Bogota, follow @shaynesolin on TikTok and instagram for hostel reviews and South American backpacking content</t>
  </si>
  <si>
    <t>Vera Schiller</t>
  </si>
  <si>
    <t xml:space="preserve">
Bonita casa. Todo muy limpio excepto la cocina. Uno de los mejores hostales de Colombia. …</t>
  </si>
  <si>
    <t>Bess Wilhelms</t>
  </si>
  <si>
    <t>203 E</t>
  </si>
  <si>
    <t>Aunque potencialmente muy agradable, había pocas oportunidades o facilidades para socializar, no había cerraduras en ninguna puerta, excepto en la que estaba más afuera. Su habitación no podía cerrarse con llave y, a menudo, las puertas se dejaban abiertas (por otros huéspedes).</t>
  </si>
  <si>
    <t>Alexa Pamela Islas</t>
  </si>
  <si>
    <t>La ubicación es excelente, en la zona segura de Calendaria. Cerca de clubes nocturnos y cafés. El edificio es antiguo pero limpio y las camas cómodas.</t>
  </si>
  <si>
    <t>Lea Marion Moulene</t>
  </si>
  <si>
    <t>El hotel ofrece una buena relación calidad-precio y está muy bien situado, pero la cama no era muy buena y no hay aislamiento (acústico o térmico) dentro del hotel.</t>
  </si>
  <si>
    <t>Mark Galimberti</t>
  </si>
  <si>
    <t>Front desk very helpful for the 61 yr old guy.</t>
  </si>
  <si>
    <t>Zahra Ahmed</t>
  </si>
  <si>
    <t>Good staff, good TV room. Private rooms nice but shared bathrooms could be improved</t>
  </si>
  <si>
    <t>miguel hernandez</t>
  </si>
  <si>
    <t>Excelente ubicación, excelente personal, una lámpara pequeña, así como enchufes eléctricos súper necesarios, habitación #s ideal, cerraduras adicionales en la puerta EXTREMADAMENTE importante, recepción, área del vestíbulo muy polvorienta y desorganizada, TV en el bar aumentará el buen ambiente. El edificio de SANTAFE DE BOGOTÁ REAL joya antigua. Sin duda volvería a alojarme allí.</t>
  </si>
  <si>
    <t>Noor Hooldrinet</t>
  </si>
  <si>
    <t>203 x</t>
  </si>
  <si>
    <t>Adrian Westgard</t>
  </si>
  <si>
    <t>Hélianne Perron</t>
  </si>
  <si>
    <t>Top como hostal, auper bien situado en el centro de la ciudad. Check in disponible en todo momento. Llegué a 5ham para mi check in y tenían un error en las reservas, así que me dieron una habitación privada al precio del dormitorio, lo cual es genial cuando llegas a las 5am. Ojalá hubiera una mejor área común, no es muy social como lugar.</t>
  </si>
  <si>
    <t>Rachel Noel</t>
  </si>
  <si>
    <t>Celeste Jamieson</t>
  </si>
  <si>
    <t>Dorm room beds are comfortable and staff are friendly. The TV area is comfortable and I really like the charm of this old building. However I would not recommend this hostel. Wifi does not work in dorm rooms. Some bathrooms do not have toilet seats or shower heads. On our last day, all toilets on the upper floor were clogged and without toilet paper. The kitchen is a joke. Not well equipped, dirty and no where to store food other than the fridge. This led to multiple items being stolen out o</t>
  </si>
  <si>
    <t>Lea Kleefisch</t>
  </si>
  <si>
    <t>Zali Tyler</t>
  </si>
  <si>
    <t>Ariadna Ortet Teixidor</t>
  </si>
  <si>
    <t>Daan and Anouk Beijer</t>
  </si>
  <si>
    <t>Pros: * Recepción 24 horas para que puedas salir en cualquier momento. * Lugar para dormir + caja de almacenamiento espaciosa. Desventajas: * No todo estaba igual de limpio. Teníamos la idea de que las camas no se recogían y se arreglaban con sábanas limpias después de la salida de un cliente, sino que las camas solo se enderezaban. También podemos estar equivocados. * Barrio ruidoso con puertas que cierran mal. ¡El parche para el ojo y los tapones para los oídos son imprescindibles!</t>
  </si>
  <si>
    <t>Eduardo silva</t>
  </si>
  <si>
    <t>Recomiendo el hostal no tengo nada de que quejarme todo genial felicidades por el buen trabajo</t>
  </si>
  <si>
    <t>Cornelia Gakstatter</t>
  </si>
  <si>
    <t>Nos alojamos en el R10 por dos noches inmediatamente después de llegar. ¡El albergue fue ideal para una breve visita a Bogotá! céntrico y bien amueblado. La habitación doble era como se describe.</t>
  </si>
  <si>
    <t>Paul Downham</t>
  </si>
  <si>
    <t>Edward Farnsworth</t>
  </si>
  <si>
    <t>Leo Fisch</t>
  </si>
  <si>
    <t>Nadia Harari</t>
  </si>
  <si>
    <t>Super friendly and helpful staff, really comfortable beds. great location and nice hostel layout</t>
  </si>
  <si>
    <t>Jen Edwards</t>
  </si>
  <si>
    <t>WALES</t>
  </si>
  <si>
    <t>Great location, 24hr desk and secured door into the building which was great, staff friendly, helpful and had good english. No key/ lock on dorm rooms. Good size lockable storage areas under the beds, nice bed with curtains 😊 plenty of clean and decent showers/toilets. Plenty of social areas but not much interaction between people which I was there.</t>
  </si>
  <si>
    <t>Yurong Fan</t>
  </si>
  <si>
    <t>Very beautiful hostel, very clean, very spacious with lots of common space. The location is very convenient, close to the museums, plazas, and walkable to Monseratte. Wifi doesn't work very well on the 3rd floor rooms so you have to go to the common space or prepared to get enough roaming data.</t>
  </si>
  <si>
    <t>Yvette Vigor</t>
  </si>
  <si>
    <t>Gianina Ciani</t>
  </si>
  <si>
    <t>Fiona Molloy</t>
  </si>
  <si>
    <t>Pros: - felt safe - nice building - friendly staff that speak English Cons: - the plugs in my room did not work</t>
  </si>
  <si>
    <t>David Brunet</t>
  </si>
  <si>
    <t>Christopher Doyle</t>
  </si>
  <si>
    <t>Great stay! Cumfy bed, clean &amp; had a great hot shower! Staff were very welcoming &amp; overall a great hostel.</t>
  </si>
  <si>
    <t>Ángel Llorente</t>
  </si>
  <si>
    <t>Such a great stay at R10 hostel! Best atmosphere and place to be around!</t>
  </si>
  <si>
    <t>Leïla Bodeux</t>
  </si>
  <si>
    <t>Hotel assez sympathique en general meme si assez grand ce qui le rend un peu impersonnel. Petit dejeuner pas mal pour le prix. Chambre individuelle pas chère mais matelas qui s'enfonce completement. Sanitaires pas tres propres. Musique du bar jusqu'à 23h30.</t>
  </si>
  <si>
    <t>Philipp Tiwald</t>
  </si>
  <si>
    <t>Lluc Tarruell Roma</t>
  </si>
  <si>
    <t>perfecto para empezar un viaje en Colombia</t>
  </si>
  <si>
    <t>Aimee Blackhall</t>
  </si>
  <si>
    <t>Really enjoyed our stay here- staff have been so helpful with recommendations and especially the chef! I have food allergies and they accomodated this so well and gave me reassurance- the food was really good and we loved having breakfast on the lovely terrace. Only negative would be that it is quite noisy but mainly traffic from the street that is outwith control of the property. Thanks for a great stay!</t>
  </si>
  <si>
    <t>Benjamin Juchem</t>
  </si>
  <si>
    <t>Brayan Lucero</t>
  </si>
  <si>
    <t>Muy agradecido con la atención, fue de primera. De seguro en mi próxima visita aquí estaré.</t>
  </si>
  <si>
    <t>Claire Devin</t>
  </si>
  <si>
    <t>One of the best hostels I have ever stayed at. Too bad there was light showing into my room at times from outside</t>
  </si>
  <si>
    <t>Alexander Swift</t>
  </si>
  <si>
    <t>xinghua huang</t>
  </si>
  <si>
    <t>Equipo de cocina deficiente，no puedo cocinar。 A veces, los restaurantes locales pueden no satisfacer los gustos de todos, así que si la cocina hace un buen trabajo, creo que a más gente le gustará.</t>
  </si>
  <si>
    <t>Darcy Agostinelli</t>
  </si>
  <si>
    <t>Hostel is very nice especially for the price. Good location and has a decent roof top area with a bar to drink and hang out. Rooms are big and beds are comfortable + had lots of space and storage Only downside is wifi was didn’t work super well upstairs. Would recommend for sure</t>
  </si>
  <si>
    <t>Lara Wheeler</t>
  </si>
  <si>
    <t>Great stay, very clean, comfy beds with underneath lockers that fit a backpack, curtains on the beds and staff very friendly. It has a nice terrace too with events during the week. Thanks R10 - I would recommend!</t>
  </si>
  <si>
    <t>Olivia Collins</t>
  </si>
  <si>
    <t>Lovely hostel, the private room was clean and despite Bogota itself being cold it stayed warm and had plenty of blankets. The kitchen had enough equipment to make a meal, and there were plenty of places to chill. Really central location and lovely roof terrace</t>
  </si>
  <si>
    <t>Sofian Aiss</t>
  </si>
  <si>
    <t>Charlotte Sanderson</t>
  </si>
  <si>
    <t>The hostel is nice, the rooftop has great food and the staff all seemed friendly. However the bathrooms really need to be cleaned more often</t>
  </si>
  <si>
    <t>Raphael Tausch</t>
  </si>
  <si>
    <t>Myrtille Praire</t>
  </si>
  <si>
    <t>Marija Jakovljević</t>
  </si>
  <si>
    <t>Amazing hostel with nice staff. I booked room with shared bathroom and it was very spatious. I enjoyed the vibe of the space. The only thing that could be better was kitchen, as there was no spoon. I decided to prolong my stay here as location was perfect, space very functional and nice, and overall affordable.</t>
  </si>
  <si>
    <t>Caitlin Jones</t>
  </si>
  <si>
    <t>This is a good place to stay briefly, as the general vibe is more of an in-transit spot. The bed is comfy, the location is good for walking, and the staff are really nice. The kitchen is bare bones, just to know if you like to cook at hostels. And don’t forget earplugs for that Bogotá nightlife!!</t>
  </si>
  <si>
    <t xml:space="preserve">David Zambrano </t>
  </si>
  <si>
    <t>Estuve 5 días y toda mi estadía fue perfecta! Muchas gracias en especial a Natalia y Nancy de recepción, me ayudaron un montón para ir a los mejores lugares a comer y conocer. Sin duda volvería a quedarme allí cuando vuelva a Bogotá :)</t>
  </si>
  <si>
    <t>Carl Törner</t>
  </si>
  <si>
    <t>So good location and nice straff,</t>
  </si>
  <si>
    <t>Olivia Beer</t>
  </si>
  <si>
    <t>Such nice beds, very safe and comfortable hostel with really good facilities</t>
  </si>
  <si>
    <t>Mandy M</t>
  </si>
  <si>
    <t>Was decent to stay one night to just have some time for myself. considering the price the room was okay.</t>
  </si>
  <si>
    <t>Killian O&amp;#39;Riordan</t>
  </si>
  <si>
    <t>William Bevevino</t>
  </si>
  <si>
    <t>Laid back hostel in an awesome older building. Staff were really nice and helpful, breakfast was great and it was such a good deal!</t>
  </si>
  <si>
    <t>HYON JU HAM</t>
  </si>
  <si>
    <t>SUR COREA</t>
  </si>
  <si>
    <t>Hacía tanto frío que me costaba mucho resfriarme. No había ventanas, y mucho menos luz solar, por lo que afuera hacía bastante calor…</t>
  </si>
  <si>
    <t>Nina Luger</t>
  </si>
  <si>
    <t>The location of the hostel is top and the old building very charming. Due to its age, the isolation of the rooms is none existent though. You can hear all the noise from the streets. I stayed in an all female dorm and would probably choose a mixed dorm next time since the ensuite bathroom in the female dorm was not very nice. The rooftop is great for socializing, breakfast was delicious and cheap and the staff is very friendly.</t>
  </si>
  <si>
    <t>Annika Leopold</t>
  </si>
  <si>
    <t>Me decepcionó un poco mi estancia en este albergue. La limpieza podría haber sido mucho mejor, un baño era compartido por mucha gente. No se parece en nada a lo que se ve en las fotos. También tuve que apuntarme a muchas actividades en otros hostels porque aquí no había mucho que hacer y era difícil conocer gente. El personal tampoco era demasiado amable ni extremadamente servicial. En general estuvo bien, pero no volvería.</t>
  </si>
  <si>
    <t>Davaadorj Erdenebayar</t>
  </si>
  <si>
    <t>Cassidy Capps</t>
  </si>
  <si>
    <t>Nice location for exploring La Candelaria. Very cool old building and excellent terrace for drinks or food!</t>
  </si>
  <si>
    <t>Fanny Meric</t>
  </si>
  <si>
    <t>Los dormitorios son cómodos, hay varias zonas comunes pero lamentablemente no hay ambiente. Lástima…</t>
  </si>
  <si>
    <t>Rosario vechio</t>
  </si>
  <si>
    <t>Right in the historical area of Bogotà, the building itself is something to see. Really confortable beds,clean restrooms with great shower in the room, wonderful terrace where to chill and to know people with bar and great local music. Extremely friendly staff. What else? probably one of the best hostel where I've neve stayed</t>
  </si>
  <si>
    <t>Thomas Tarducci</t>
  </si>
  <si>
    <t>Lena Deyle</t>
  </si>
  <si>
    <t>En general es un buen albergue con un delicioso desayuno. Desafortunadamente, uno de los recepcionistas, Timothj, se mostró muy antipático conmigo y también me insultó. ¡Así no es como funciona! Por eso me sentí muy incómodo allí y no volvería al albergue.</t>
  </si>
  <si>
    <t>Roberta Gallo</t>
  </si>
  <si>
    <t>Petra Kamelger</t>
  </si>
  <si>
    <t>No nos dieron la habitacion que habiamos reservado,una habitacion Superior con baño privado y nos dieron una habitacion pequeña con baño compartido. Tuvimos que preguntar, luego nos dijeron que no había otra habitación libre para nosotros, tuvimos que quedarnos en esa habitación. Tuvimos que decirles que el precio de nuestra habitación era más del doble, así que después de que tuvieron que hablar con un gerente al día siguiente finalmente nos dieron el precio de la habitación más barata, pero no tuvieron en cuenta que ya habíamos hecho un prepago del 10% para la más cara y pagamos el precio completo además.</t>
  </si>
  <si>
    <t>Moataz Ibrahim</t>
  </si>
  <si>
    <t>EGIPTO</t>
  </si>
  <si>
    <t>Tamzin Bowring</t>
  </si>
  <si>
    <t>It was a huge room, so good for one night</t>
  </si>
  <si>
    <t>Vander Mol</t>
  </si>
  <si>
    <t>Anton Hauer</t>
  </si>
  <si>
    <t>Ambiente muy relajado con personal extremadamente agradable. Los colchones eran 10/10.</t>
  </si>
  <si>
    <t>Hamery Maëlle</t>
  </si>
  <si>
    <t>La R10 está muy bien situada, hay una azotea con un bar/restaurante que es muy agradable. Las habitaciones son espaciosas y cuentan con taquillas grandes. El personal es amigable.</t>
  </si>
  <si>
    <t>Patrizia Schobinger</t>
  </si>
  <si>
    <t>El edificio urbano es un regalo arquitectónico para la vista. Muy luminoso, amplias habitaciones y una estupenda terraza con bar/restaurante. Camas cómodas y baño limpio. La cocina no está muy bien equipada. Situado en el centro, pero las habitaciones que dan a la calle son un poco ruidosas.</t>
  </si>
  <si>
    <t>Elvin van Baal</t>
  </si>
  <si>
    <t>La habitación no se parece a las fotos. Sin ventanas, maloliente y no limpio. Baño realmente pequeño. Solicité un reembolso y me fui una hora después del check-in</t>
  </si>
  <si>
    <t>Simon Luis Porath</t>
  </si>
  <si>
    <t>Very nice building, cool rooms and comfy beds. The staff was really nice and i enjoyed my stay. Its perfect if u are just arriving in Columbia because there is a simcard shop in the Building and a bank nearby.</t>
  </si>
  <si>
    <t>Promedio de SECURITY</t>
  </si>
  <si>
    <t>Promedio de ATMOSPHERE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</si>
</sst>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0.00_-;\-* #,##0.00_-;_-* &quot;-&quot;_-;_-@"/>
    <numFmt numFmtId="165" formatCode="_(* #,##0.00_);_(* \(#,##0.00\);_(* &quot;-&quot;??_);_(@_)"/>
    <numFmt numFmtId="166" formatCode="_-* #,##0.000_-;\-* #,##0.000_-;_-* &quot;-&quot;??_-;_-@"/>
    <numFmt numFmtId="167" formatCode="_(* #,##0_);_(* \(#,##0\);_(* &quot;-&quot;_);_(@_)"/>
    <numFmt numFmtId="168" formatCode="_-* #,##0.0_-;\-* #,##0.0_-;_-* &quot;-&quot;_-;_-@"/>
    <numFmt numFmtId="169" formatCode="d\-mmm"/>
    <numFmt numFmtId="170" formatCode="_-* #,##0.000_-;\-* #,##0.000_-;_-* &quot;-&quot;_-;_-@"/>
  </numFmts>
  <fonts count="62">
    <font>
      <sz val="11.0"/>
      <color theme="1"/>
      <name val="Calibri"/>
      <scheme val="minor"/>
    </font>
    <font>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b/>
      <u/>
      <sz val="11.0"/>
      <color theme="1"/>
      <name val="Calibri"/>
    </font>
    <font>
      <u/>
      <sz val="11.0"/>
      <color theme="10"/>
      <name val="Calibri"/>
    </font>
    <font>
      <b/>
      <u/>
      <sz val="11.0"/>
      <color theme="1"/>
      <name val="Calibri"/>
    </font>
    <font>
      <sz val="11.0"/>
      <color rgb="FF333333"/>
      <name val="Quattrocento Sans"/>
    </font>
    <font>
      <b/>
      <sz val="11.0"/>
      <color theme="1"/>
      <name val="Calibri"/>
    </font>
    <font>
      <u/>
      <sz val="11.0"/>
      <color theme="10"/>
      <name val="Calibri"/>
    </font>
    <font>
      <u/>
      <sz val="11.0"/>
      <color rgb="FF0000FF"/>
      <name val="Calibri"/>
    </font>
    <font>
      <sz val="10.0"/>
      <color rgb="FF333333"/>
      <name val="Quattrocento Sans"/>
    </font>
    <font>
      <sz val="12.0"/>
      <color rgb="FF333333"/>
      <name val="Quattrocento Sans"/>
    </font>
    <font>
      <u/>
      <sz val="11.0"/>
      <color theme="10"/>
      <name val="Calibri"/>
    </font>
    <font>
      <u/>
      <sz val="11.0"/>
      <color theme="10"/>
      <name val="Calibri"/>
    </font>
    <font>
      <sz val="14.0"/>
      <color rgb="FF333333"/>
      <name val="Helvetica Neue"/>
    </font>
    <font>
      <b/>
      <sz val="14.0"/>
      <color rgb="FF333333"/>
      <name val="Helvetica Neue"/>
    </font>
    <font>
      <b/>
      <sz val="11.0"/>
      <color rgb="FF333333"/>
      <name val="Quattrocento Sans"/>
    </font>
    <font>
      <sz val="11.0"/>
      <color rgb="FF000000"/>
      <name val="Calibri"/>
    </font>
    <font>
      <sz val="11.0"/>
      <color rgb="FF000000"/>
      <name val="Quattrocento Sans"/>
    </font>
    <font>
      <u/>
      <sz val="11.0"/>
      <color theme="10"/>
      <name val="Calibri"/>
    </font>
    <font>
      <b/>
      <u/>
      <sz val="11.0"/>
      <color theme="1"/>
      <name val="Calibri"/>
    </font>
    <font>
      <color theme="1"/>
      <name val="Calibri"/>
      <scheme val="minor"/>
    </font>
    <font>
      <u/>
      <sz val="11.0"/>
      <color theme="10"/>
      <name val="Calibri"/>
    </font>
    <font>
      <b/>
      <u/>
      <sz val="11.0"/>
      <color theme="1"/>
      <name val="Calibri"/>
    </font>
    <font>
      <b/>
      <u/>
      <sz val="11.0"/>
      <color theme="1"/>
      <name val="Calibri"/>
    </font>
    <font>
      <sz val="8.0"/>
      <color rgb="FF000000"/>
      <name val="Quattrocento Sans"/>
    </font>
    <font>
      <sz val="8.0"/>
      <color theme="1"/>
      <name val="Calibri"/>
    </font>
    <font>
      <b/>
      <sz val="11.0"/>
      <color rgb="FF000000"/>
      <name val="Quattrocento Sans"/>
    </font>
    <font>
      <u/>
      <sz val="11.0"/>
      <color theme="10"/>
      <name val="Calibri"/>
    </font>
    <font>
      <b/>
      <u/>
      <sz val="11.0"/>
      <color theme="1"/>
      <name val="Calibri"/>
    </font>
    <font>
      <u/>
      <sz val="11.0"/>
      <color theme="10"/>
      <name val="Calibri"/>
    </font>
    <font>
      <b/>
      <u/>
      <sz val="11.0"/>
      <color theme="1"/>
      <name val="Calibri"/>
    </font>
    <font>
      <sz val="11.0"/>
      <color rgb="FF4D5156"/>
      <name val="Arial"/>
    </font>
    <font>
      <b/>
      <i/>
      <sz val="15.0"/>
      <color rgb="FF000000"/>
      <name val="Quattrocento Sans"/>
    </font>
    <font>
      <u/>
      <sz val="11.0"/>
      <color theme="10"/>
      <name val="Calibri"/>
    </font>
    <font>
      <u/>
      <sz val="11.0"/>
      <color theme="1"/>
      <name val="Calibri"/>
    </font>
    <font>
      <b/>
      <i/>
      <sz val="15.0"/>
      <color theme="1"/>
      <name val="Quattrocento Sans"/>
    </font>
    <font>
      <b/>
      <i/>
      <u/>
      <sz val="15.0"/>
      <color rgb="FF000000"/>
      <name val="Quattrocento Sans"/>
    </font>
    <font>
      <u/>
      <sz val="11.0"/>
      <color theme="1"/>
      <name val="Calibri"/>
    </font>
    <font>
      <b/>
      <u/>
      <sz val="11.0"/>
      <color theme="1"/>
      <name val="Calibri"/>
    </font>
    <font>
      <u/>
      <sz val="11.0"/>
      <color theme="1"/>
      <name val="Calibri"/>
    </font>
    <font>
      <u/>
      <sz val="11.0"/>
      <color theme="10"/>
      <name val="Calibri"/>
    </font>
    <font>
      <u/>
      <sz val="11.0"/>
      <color theme="10"/>
      <name val="Calibri"/>
    </font>
    <font>
      <b/>
      <u/>
      <sz val="11.0"/>
      <color theme="1"/>
      <name val="Calibri"/>
    </font>
    <font>
      <b/>
      <sz val="11.0"/>
      <color theme="0"/>
      <name val="Calibri"/>
    </font>
    <font>
      <b/>
      <u/>
      <sz val="11.0"/>
      <color theme="0"/>
      <name val="Calibri"/>
    </font>
    <font>
      <b/>
      <u/>
      <sz val="11.0"/>
      <color theme="0"/>
      <name val="Calibri"/>
    </font>
    <font>
      <b/>
      <u/>
      <sz val="11.0"/>
      <color theme="0"/>
      <name val="Calibri"/>
    </font>
    <font>
      <b/>
      <sz val="10.0"/>
      <color rgb="FFFF5A33"/>
      <name val="Arial"/>
    </font>
    <font>
      <sz val="10.0"/>
      <color rgb="FF333333"/>
      <name val="Arial"/>
    </font>
    <font>
      <sz val="10.0"/>
      <color rgb="FF414141"/>
      <name val="Arial"/>
    </font>
    <font>
      <b/>
      <sz val="13.0"/>
      <color rgb="FFFF5A33"/>
      <name val="Arial"/>
    </font>
    <font>
      <sz val="11.0"/>
      <color rgb="FF121417"/>
      <name val="Quattrocento Sans"/>
    </font>
  </fonts>
  <fills count="7">
    <fill>
      <patternFill patternType="none"/>
    </fill>
    <fill>
      <patternFill patternType="lightGray"/>
    </fill>
    <fill>
      <patternFill patternType="solid">
        <fgColor theme="0"/>
        <bgColor theme="0"/>
      </patternFill>
    </fill>
    <fill>
      <patternFill patternType="solid">
        <fgColor rgb="FF63BE7B"/>
        <bgColor rgb="FF63BE7B"/>
      </patternFill>
    </fill>
    <fill>
      <patternFill patternType="solid">
        <fgColor rgb="FFFCBF7B"/>
        <bgColor rgb="FFFCBF7B"/>
      </patternFill>
    </fill>
    <fill>
      <patternFill patternType="solid">
        <fgColor rgb="FFFF0000"/>
        <bgColor rgb="FFFF0000"/>
      </patternFill>
    </fill>
    <fill>
      <patternFill patternType="solid">
        <fgColor rgb="FFEFEFEF"/>
        <bgColor rgb="FFEFEFEF"/>
      </patternFill>
    </fill>
  </fills>
  <borders count="32">
    <border/>
    <border>
      <left style="medium">
        <color rgb="FF000000"/>
      </left>
      <top style="medium">
        <color rgb="FF000000"/>
      </top>
    </border>
    <border>
      <right style="medium">
        <color rgb="FF000000"/>
      </right>
      <top style="medium">
        <color rgb="FF000000"/>
      </top>
    </border>
    <border>
      <right style="medium">
        <color rgb="FF000000"/>
      </right>
    </border>
    <border>
      <left style="medium">
        <color rgb="FF000000"/>
      </left>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border>
    <border>
      <left/>
      <right/>
      <top/>
      <bottom/>
    </border>
    <border>
      <left style="medium">
        <color rgb="FF000000"/>
      </left>
      <right/>
      <top style="thin">
        <color rgb="FF5B9BD5"/>
      </top>
      <bottom/>
    </border>
    <border>
      <left style="medium">
        <color rgb="FF000000"/>
      </left>
      <right/>
      <top/>
      <bottom/>
    </border>
    <border>
      <top style="thin">
        <color theme="4"/>
      </top>
    </border>
    <border>
      <bottom style="thin">
        <color rgb="FF000000"/>
      </bottom>
    </border>
    <border>
      <right style="medium">
        <color rgb="FF000000"/>
      </right>
      <bottom style="thin">
        <color rgb="FF000000"/>
      </bottom>
    </border>
    <border>
      <left style="medium">
        <color rgb="FF000000"/>
      </left>
      <bottom style="thin">
        <color rgb="FF000000"/>
      </bottom>
    </border>
    <border>
      <left style="medium">
        <color rgb="FF000000"/>
      </left>
      <right style="medium">
        <color rgb="FF000000"/>
      </right>
      <bottom style="thin">
        <color rgb="FF000000"/>
      </bottom>
    </border>
    <border>
      <left style="thin">
        <color theme="4"/>
      </left>
      <top style="thin">
        <color theme="4"/>
      </top>
    </border>
    <border>
      <right style="medium">
        <color rgb="FF000000"/>
      </right>
      <top style="thin">
        <color theme="4"/>
      </top>
    </border>
    <border>
      <left style="medium">
        <color rgb="FF000000"/>
      </left>
      <top style="thin">
        <color theme="4"/>
      </top>
    </border>
    <border>
      <left/>
      <right style="medium">
        <color rgb="FF000000"/>
      </right>
      <top/>
      <bottom/>
    </border>
    <border>
      <left style="medium">
        <color rgb="FF000000"/>
      </left>
      <right style="medium">
        <color rgb="FF000000"/>
      </right>
      <top/>
      <bottom/>
    </border>
    <border>
      <left/>
      <right/>
      <top style="thin">
        <color theme="4"/>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thick">
        <color rgb="FFDDDDDD"/>
      </left>
      <right style="thick">
        <color rgb="FFDDDDDD"/>
      </right>
      <top style="thick">
        <color rgb="FFDDDDDD"/>
      </top>
      <bottom style="thick">
        <color rgb="FFDDDDDD"/>
      </bottom>
    </border>
    <border>
      <left style="thick">
        <color rgb="FFDDDDDD"/>
      </left>
      <right style="thick">
        <color rgb="FFDDDDDD"/>
      </right>
      <top style="thick">
        <color rgb="FFDDDDDD"/>
      </top>
    </border>
    <border>
      <left style="thick">
        <color rgb="FFDDDDDD"/>
      </left>
      <right style="thick">
        <color rgb="FFDDDDDD"/>
      </right>
      <top/>
      <bottom/>
    </border>
    <border>
      <bottom style="medium">
        <color rgb="FFEEEEEE"/>
      </bottom>
    </border>
    <border>
      <left style="thick">
        <color rgb="FFDDDDDD"/>
      </left>
      <right style="thick">
        <color rgb="FFDDDDDD"/>
      </right>
    </border>
    <border>
      <left style="thick">
        <color rgb="FFDDDDDD"/>
      </left>
      <right style="thick">
        <color rgb="FFDDDDDD"/>
      </right>
      <bottom style="thick">
        <color rgb="FFDDDDDD"/>
      </bottom>
    </border>
  </borders>
  <cellStyleXfs count="1">
    <xf borderId="0" fillId="0" fontId="0" numFmtId="0" applyAlignment="1" applyFont="1"/>
  </cellStyleXfs>
  <cellXfs count="248">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164" xfId="0" applyAlignment="1" applyFont="1" applyNumberFormat="1">
      <alignment horizontal="center" vertical="center"/>
    </xf>
    <xf borderId="0" fillId="0" fontId="2" numFmtId="0" xfId="0" applyAlignment="1" applyFont="1">
      <alignment horizontal="center" vertic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3" numFmtId="0" xfId="0" applyAlignment="1" applyFont="1">
      <alignment horizontal="center" vertical="center"/>
    </xf>
    <xf borderId="1" fillId="0" fontId="4" numFmtId="0" xfId="0" applyAlignment="1" applyBorder="1" applyFont="1">
      <alignment horizontal="center" vertical="center"/>
    </xf>
    <xf borderId="2" fillId="0" fontId="5" numFmtId="164" xfId="0" applyAlignment="1" applyBorder="1" applyFont="1" applyNumberFormat="1">
      <alignment horizontal="center" vertical="center"/>
    </xf>
    <xf borderId="3" fillId="0" fontId="6" numFmtId="0" xfId="0" applyAlignment="1" applyBorder="1" applyFont="1">
      <alignment horizontal="center" vertical="center"/>
    </xf>
    <xf borderId="4" fillId="0" fontId="7" numFmtId="0" xfId="0" applyAlignment="1" applyBorder="1" applyFont="1">
      <alignment horizontal="center" vertical="center"/>
    </xf>
    <xf borderId="3" fillId="0" fontId="8" numFmtId="164" xfId="0" applyAlignment="1" applyBorder="1" applyFont="1" applyNumberFormat="1">
      <alignment horizontal="center" vertical="center"/>
    </xf>
    <xf borderId="5" fillId="0" fontId="9" numFmtId="164" xfId="0" applyAlignment="1" applyBorder="1" applyFont="1" applyNumberFormat="1">
      <alignment horizontal="center" vertical="center"/>
    </xf>
    <xf borderId="0" fillId="0" fontId="10" numFmtId="0" xfId="0" applyAlignment="1" applyFont="1">
      <alignment horizontal="center" shrinkToFit="0" vertical="center" wrapText="1"/>
    </xf>
    <xf borderId="6" fillId="0" fontId="11" numFmtId="0" xfId="0" applyAlignment="1" applyBorder="1" applyFont="1">
      <alignment horizontal="center" vertical="center"/>
    </xf>
    <xf borderId="2" fillId="0" fontId="12" numFmtId="0" xfId="0" applyAlignment="1" applyBorder="1" applyFont="1">
      <alignment horizontal="center" vertical="center"/>
    </xf>
    <xf borderId="0" fillId="0" fontId="1" numFmtId="16" xfId="0" applyAlignment="1" applyFont="1" applyNumberFormat="1">
      <alignment horizontal="center" vertical="center"/>
    </xf>
    <xf borderId="0" fillId="0" fontId="13" numFmtId="0" xfId="0" applyAlignment="1" applyFont="1">
      <alignment horizontal="center" vertical="center"/>
    </xf>
    <xf borderId="4" fillId="0" fontId="14" numFmtId="165" xfId="0" applyAlignment="1" applyBorder="1" applyFont="1" applyNumberFormat="1">
      <alignment horizontal="center" vertical="center"/>
    </xf>
    <xf borderId="3" fillId="0" fontId="1" numFmtId="166" xfId="0" applyAlignment="1" applyBorder="1" applyFont="1" applyNumberFormat="1">
      <alignment horizontal="center" vertical="center"/>
    </xf>
    <xf borderId="0" fillId="0" fontId="1" numFmtId="165" xfId="0" applyAlignment="1" applyFont="1" applyNumberFormat="1">
      <alignment horizontal="center" vertical="center"/>
    </xf>
    <xf borderId="3" fillId="0" fontId="1" numFmtId="165" xfId="0" applyAlignment="1" applyBorder="1" applyFont="1" applyNumberFormat="1">
      <alignment horizontal="center" vertical="center"/>
    </xf>
    <xf borderId="4" fillId="0" fontId="1" numFmtId="165" xfId="0" applyAlignment="1" applyBorder="1" applyFont="1" applyNumberFormat="1">
      <alignment horizontal="center" vertical="center"/>
    </xf>
    <xf borderId="5" fillId="0" fontId="1" numFmtId="165" xfId="0" applyAlignment="1" applyBorder="1" applyFont="1" applyNumberFormat="1">
      <alignment horizontal="center" vertical="center"/>
    </xf>
    <xf borderId="0" fillId="0" fontId="1" numFmtId="0" xfId="0" applyAlignment="1" applyFont="1">
      <alignment horizontal="center" shrinkToFit="0" vertical="center" wrapText="1"/>
    </xf>
    <xf borderId="4" fillId="0" fontId="1" numFmtId="0" xfId="0" applyAlignment="1" applyBorder="1" applyFont="1">
      <alignment horizontal="center" vertical="center"/>
    </xf>
    <xf borderId="3" fillId="0" fontId="1" numFmtId="0" xfId="0" applyAlignment="1" applyBorder="1" applyFont="1">
      <alignment horizontal="center" vertical="center"/>
    </xf>
    <xf borderId="7" fillId="0" fontId="1" numFmtId="165" xfId="0" applyAlignment="1" applyBorder="1" applyFont="1" applyNumberFormat="1">
      <alignment horizontal="center" vertical="center"/>
    </xf>
    <xf borderId="0" fillId="0" fontId="15" numFmtId="0" xfId="0" applyAlignment="1" applyFont="1">
      <alignment horizontal="center" shrinkToFit="0" vertical="center" wrapText="1"/>
    </xf>
    <xf borderId="0" fillId="0" fontId="15" numFmtId="0" xfId="0" applyAlignment="1" applyFont="1">
      <alignment horizontal="left" shrinkToFit="0" vertical="center" wrapText="1"/>
    </xf>
    <xf borderId="4" fillId="0" fontId="16" numFmtId="165" xfId="0" applyAlignment="1" applyBorder="1" applyFont="1" applyNumberFormat="1">
      <alignment horizontal="center" vertical="center"/>
    </xf>
    <xf borderId="4" fillId="0" fontId="1" numFmtId="167" xfId="0" applyAlignment="1" applyBorder="1" applyFont="1" applyNumberFormat="1">
      <alignment horizontal="center" vertical="center"/>
    </xf>
    <xf borderId="0" fillId="0" fontId="1" numFmtId="167" xfId="0" applyAlignment="1" applyFont="1" applyNumberFormat="1">
      <alignment horizontal="center" vertical="center"/>
    </xf>
    <xf borderId="3" fillId="0" fontId="1" numFmtId="167" xfId="0" applyAlignment="1" applyBorder="1" applyFont="1" applyNumberFormat="1">
      <alignment horizontal="center" vertical="center"/>
    </xf>
    <xf borderId="0" fillId="0" fontId="17" numFmtId="0" xfId="0" applyAlignment="1" applyFont="1">
      <alignment horizontal="center" shrinkToFit="0" vertical="center" wrapText="1"/>
    </xf>
    <xf borderId="4" fillId="0" fontId="1" numFmtId="168" xfId="0" applyAlignment="1" applyBorder="1" applyFont="1" applyNumberFormat="1">
      <alignment horizontal="center" vertical="center"/>
    </xf>
    <xf borderId="0" fillId="0" fontId="1" numFmtId="164" xfId="0" applyAlignment="1" applyFont="1" applyNumberFormat="1">
      <alignment horizontal="center" vertical="center"/>
    </xf>
    <xf borderId="8" fillId="2" fontId="18" numFmtId="0" xfId="0" applyAlignment="1" applyBorder="1" applyFill="1" applyFont="1">
      <alignment horizontal="center" shrinkToFit="0" vertical="center" wrapText="1"/>
    </xf>
    <xf borderId="0" fillId="0" fontId="19" numFmtId="0" xfId="0" applyAlignment="1" applyFont="1">
      <alignment horizontal="center" shrinkToFit="0" vertical="center" wrapText="1"/>
    </xf>
    <xf borderId="3" fillId="0" fontId="1" numFmtId="168" xfId="0" applyAlignment="1" applyBorder="1" applyFont="1" applyNumberFormat="1">
      <alignment horizontal="center" vertical="center"/>
    </xf>
    <xf borderId="0" fillId="0" fontId="1" numFmtId="168" xfId="0" applyAlignment="1" applyFont="1" applyNumberFormat="1">
      <alignment horizontal="center" vertical="center"/>
    </xf>
    <xf borderId="0" fillId="0" fontId="15" numFmtId="0" xfId="0" applyAlignment="1" applyFont="1">
      <alignment horizontal="center"/>
    </xf>
    <xf borderId="0" fillId="0" fontId="15" numFmtId="0" xfId="0" applyAlignment="1" applyFont="1">
      <alignment shrinkToFit="0" wrapText="1"/>
    </xf>
    <xf borderId="0" fillId="0" fontId="1" numFmtId="0" xfId="0" applyAlignment="1" applyFont="1">
      <alignment shrinkToFit="0" vertical="center" wrapText="1"/>
    </xf>
    <xf borderId="0" fillId="0" fontId="20" numFmtId="0" xfId="0" applyAlignment="1" applyFont="1">
      <alignment horizontal="left" shrinkToFit="0" vertical="center" wrapText="1"/>
    </xf>
    <xf borderId="0" fillId="0" fontId="1" numFmtId="0" xfId="0" applyAlignment="1" applyFont="1">
      <alignment horizontal="left" shrinkToFit="0" vertical="center" wrapText="1"/>
    </xf>
    <xf borderId="0" fillId="0" fontId="1" numFmtId="16" xfId="0" applyAlignment="1" applyFont="1" applyNumberFormat="1">
      <alignment horizontal="center" shrinkToFit="0" vertical="center" wrapText="1"/>
    </xf>
    <xf borderId="0" fillId="0" fontId="21" numFmtId="0" xfId="0" applyFont="1"/>
    <xf borderId="0" fillId="0" fontId="22" numFmtId="0" xfId="0" applyAlignment="1" applyFont="1">
      <alignment horizontal="left" shrinkToFit="0" vertical="center" wrapText="1"/>
    </xf>
    <xf borderId="0" fillId="0" fontId="1" numFmtId="0" xfId="0" applyAlignment="1" applyFont="1">
      <alignment shrinkToFit="0" wrapText="1"/>
    </xf>
    <xf borderId="0" fillId="0" fontId="15" numFmtId="15" xfId="0" applyAlignment="1" applyFont="1" applyNumberFormat="1">
      <alignment horizontal="center" shrinkToFit="0" vertical="center" wrapText="1"/>
    </xf>
    <xf borderId="0" fillId="0" fontId="15" numFmtId="0" xfId="0" applyAlignment="1" applyFont="1">
      <alignment shrinkToFit="0" vertical="center" wrapText="1"/>
    </xf>
    <xf borderId="4" fillId="0" fontId="1" numFmtId="164" xfId="0" applyAlignment="1" applyBorder="1" applyFont="1" applyNumberFormat="1">
      <alignment horizontal="center" vertical="center"/>
    </xf>
    <xf borderId="3" fillId="0" fontId="1" numFmtId="164" xfId="0" applyAlignment="1" applyBorder="1" applyFont="1" applyNumberFormat="1">
      <alignment horizontal="center" vertical="center"/>
    </xf>
    <xf borderId="0" fillId="0" fontId="23" numFmtId="0" xfId="0" applyAlignment="1" applyFont="1">
      <alignment shrinkToFit="0" wrapText="1"/>
    </xf>
    <xf borderId="0" fillId="0" fontId="24" numFmtId="0" xfId="0" applyAlignment="1" applyFont="1">
      <alignment shrinkToFit="0" wrapText="1"/>
    </xf>
    <xf borderId="0" fillId="0" fontId="25" numFmtId="0" xfId="0" applyAlignment="1" applyFont="1">
      <alignment horizontal="center" shrinkToFit="0" vertical="center" wrapText="1"/>
    </xf>
    <xf borderId="4" fillId="0" fontId="1" numFmtId="165" xfId="0" applyAlignment="1" applyBorder="1" applyFont="1" applyNumberFormat="1">
      <alignment horizontal="center" shrinkToFit="0" vertical="center" wrapText="1"/>
    </xf>
    <xf borderId="9" fillId="3" fontId="26" numFmtId="165" xfId="0" applyAlignment="1" applyBorder="1" applyFill="1" applyFont="1" applyNumberFormat="1">
      <alignment horizontal="center" vertical="center"/>
    </xf>
    <xf borderId="9" fillId="4" fontId="26" numFmtId="165" xfId="0" applyAlignment="1" applyBorder="1" applyFill="1" applyFont="1" applyNumberFormat="1">
      <alignment horizontal="center" vertical="center"/>
    </xf>
    <xf borderId="10" fillId="4" fontId="26" numFmtId="165" xfId="0" applyAlignment="1" applyBorder="1" applyFont="1" applyNumberFormat="1">
      <alignment horizontal="center" vertical="center"/>
    </xf>
    <xf borderId="0" fillId="0" fontId="27" numFmtId="0" xfId="0" applyAlignment="1" applyFont="1">
      <alignment shrinkToFit="0" vertical="center" wrapText="1"/>
    </xf>
    <xf borderId="0" fillId="0" fontId="27" numFmtId="0" xfId="0" applyAlignment="1" applyFont="1">
      <alignment shrinkToFit="0" wrapText="1"/>
    </xf>
    <xf borderId="11" fillId="0" fontId="15" numFmtId="0" xfId="0" applyAlignment="1" applyBorder="1" applyFont="1">
      <alignment horizontal="center" shrinkToFit="0" vertical="center" wrapText="1"/>
    </xf>
    <xf borderId="0" fillId="0" fontId="1" numFmtId="14" xfId="0" applyAlignment="1" applyFont="1" applyNumberFormat="1">
      <alignment horizontal="center" vertical="center"/>
    </xf>
    <xf borderId="12" fillId="0" fontId="1" numFmtId="0" xfId="0" applyAlignment="1" applyBorder="1" applyFont="1">
      <alignment horizontal="center" vertical="center"/>
    </xf>
    <xf borderId="12" fillId="0" fontId="1" numFmtId="0" xfId="0" applyAlignment="1" applyBorder="1" applyFont="1">
      <alignment horizontal="center" vertical="center"/>
    </xf>
    <xf borderId="12" fillId="0" fontId="1" numFmtId="16" xfId="0" applyAlignment="1" applyBorder="1" applyFont="1" applyNumberFormat="1">
      <alignment horizontal="center" vertical="center"/>
    </xf>
    <xf borderId="12" fillId="0" fontId="28" numFmtId="0" xfId="0" applyAlignment="1" applyBorder="1" applyFont="1">
      <alignment horizontal="center" vertical="center"/>
    </xf>
    <xf borderId="13" fillId="0" fontId="1" numFmtId="167" xfId="0" applyAlignment="1" applyBorder="1" applyFont="1" applyNumberFormat="1">
      <alignment horizontal="center" vertical="center"/>
    </xf>
    <xf borderId="14" fillId="0" fontId="29" numFmtId="165" xfId="0" applyAlignment="1" applyBorder="1" applyFont="1" applyNumberFormat="1">
      <alignment horizontal="center" vertical="center"/>
    </xf>
    <xf borderId="13" fillId="0" fontId="1" numFmtId="165" xfId="0" applyAlignment="1" applyBorder="1" applyFont="1" applyNumberFormat="1">
      <alignment horizontal="center" vertical="center"/>
    </xf>
    <xf borderId="15" fillId="0" fontId="1" numFmtId="165" xfId="0" applyAlignment="1" applyBorder="1" applyFont="1" applyNumberFormat="1">
      <alignment horizontal="center" vertical="center"/>
    </xf>
    <xf borderId="12" fillId="0" fontId="15" numFmtId="0" xfId="0" applyAlignment="1" applyBorder="1" applyFont="1">
      <alignment shrinkToFit="0" wrapText="1"/>
    </xf>
    <xf borderId="12" fillId="0" fontId="1" numFmtId="0" xfId="0" applyAlignment="1" applyBorder="1" applyFont="1">
      <alignment horizontal="center" shrinkToFit="0" vertical="center" wrapText="1"/>
    </xf>
    <xf borderId="14" fillId="0" fontId="1" numFmtId="0" xfId="0" applyAlignment="1" applyBorder="1" applyFont="1">
      <alignment horizontal="center" vertical="center"/>
    </xf>
    <xf borderId="13" fillId="0" fontId="1" numFmtId="0" xfId="0" applyAlignment="1" applyBorder="1" applyFont="1">
      <alignment horizontal="center" vertical="center"/>
    </xf>
    <xf borderId="0" fillId="0" fontId="15" numFmtId="16" xfId="0" applyAlignment="1" applyFont="1" applyNumberFormat="1">
      <alignment horizontal="center" shrinkToFit="0" vertical="center" wrapText="1"/>
    </xf>
    <xf borderId="0" fillId="0" fontId="25" numFmtId="0" xfId="0" applyAlignment="1" applyFont="1">
      <alignment horizontal="center" readingOrder="0" vertical="center"/>
    </xf>
    <xf borderId="0" fillId="0" fontId="25" numFmtId="0" xfId="0" applyAlignment="1" applyFont="1">
      <alignment horizontal="center" vertical="center"/>
    </xf>
    <xf borderId="0" fillId="0" fontId="30" numFmtId="0" xfId="0" applyFont="1"/>
    <xf borderId="0" fillId="0" fontId="15" numFmtId="0" xfId="0" applyFont="1"/>
    <xf borderId="0" fillId="0" fontId="15" numFmtId="0" xfId="0" applyAlignment="1" applyFont="1">
      <alignment horizontal="center" vertical="center"/>
    </xf>
    <xf borderId="0" fillId="0" fontId="15" numFmtId="16" xfId="0" applyAlignment="1" applyFont="1" applyNumberFormat="1">
      <alignment horizontal="center" vertical="center"/>
    </xf>
    <xf borderId="0" fillId="0" fontId="27" numFmtId="0" xfId="0" applyFont="1"/>
    <xf borderId="11" fillId="0" fontId="31" numFmtId="0" xfId="0" applyAlignment="1" applyBorder="1" applyFont="1">
      <alignment horizontal="center" vertical="center"/>
    </xf>
    <xf borderId="3" fillId="0" fontId="32" numFmtId="165" xfId="0" applyAlignment="1" applyBorder="1" applyFont="1" applyNumberFormat="1">
      <alignment horizontal="center" vertical="center"/>
    </xf>
    <xf borderId="16" fillId="0" fontId="1" numFmtId="16" xfId="0" applyAlignment="1" applyBorder="1" applyFont="1" applyNumberFormat="1">
      <alignment horizontal="center" vertical="center"/>
    </xf>
    <xf borderId="11" fillId="0" fontId="25" numFmtId="0" xfId="0" applyAlignment="1" applyBorder="1" applyFont="1">
      <alignment horizontal="center" vertical="center"/>
    </xf>
    <xf borderId="11" fillId="0" fontId="1" numFmtId="0" xfId="0" applyAlignment="1" applyBorder="1" applyFont="1">
      <alignment horizontal="center" vertical="center"/>
    </xf>
    <xf borderId="17" fillId="0" fontId="1" numFmtId="167" xfId="0" applyAlignment="1" applyBorder="1" applyFont="1" applyNumberFormat="1">
      <alignment horizontal="center" vertical="center"/>
    </xf>
    <xf borderId="18" fillId="0" fontId="33" numFmtId="165" xfId="0" applyAlignment="1" applyBorder="1" applyFont="1" applyNumberFormat="1">
      <alignment horizontal="center" vertical="center"/>
    </xf>
    <xf borderId="11" fillId="0" fontId="15" numFmtId="0" xfId="0" applyAlignment="1" applyBorder="1" applyFont="1">
      <alignment horizontal="center" vertical="center"/>
    </xf>
    <xf borderId="11" fillId="0" fontId="27" numFmtId="0" xfId="0" applyAlignment="1" applyBorder="1" applyFont="1">
      <alignment shrinkToFit="0" vertical="center" wrapText="1"/>
    </xf>
    <xf borderId="18" fillId="0" fontId="1" numFmtId="164" xfId="0" applyAlignment="1" applyBorder="1" applyFont="1" applyNumberFormat="1">
      <alignment horizontal="center" vertical="center"/>
    </xf>
    <xf borderId="11" fillId="0" fontId="1" numFmtId="164" xfId="0" applyAlignment="1" applyBorder="1" applyFont="1" applyNumberFormat="1">
      <alignment horizontal="center" vertical="center"/>
    </xf>
    <xf borderId="11" fillId="0" fontId="27" numFmtId="0" xfId="0" applyAlignment="1" applyBorder="1" applyFont="1">
      <alignment shrinkToFit="0" wrapText="1"/>
    </xf>
    <xf borderId="11" fillId="0" fontId="34" numFmtId="0" xfId="0" applyBorder="1" applyFont="1"/>
    <xf borderId="11" fillId="0" fontId="27" numFmtId="0" xfId="0" applyBorder="1" applyFont="1"/>
    <xf borderId="18" fillId="0" fontId="1" numFmtId="0" xfId="0" applyAlignment="1" applyBorder="1" applyFont="1">
      <alignment horizontal="center" vertical="center"/>
    </xf>
    <xf borderId="11" fillId="0" fontId="1" numFmtId="167" xfId="0" applyAlignment="1" applyBorder="1" applyFont="1" applyNumberFormat="1">
      <alignment horizontal="center" vertical="center"/>
    </xf>
    <xf borderId="11" fillId="0" fontId="1" numFmtId="168" xfId="0" applyAlignment="1" applyBorder="1" applyFont="1" applyNumberFormat="1">
      <alignment horizontal="center" vertical="center"/>
    </xf>
    <xf borderId="18" fillId="0" fontId="1" numFmtId="167" xfId="0" applyAlignment="1" applyBorder="1" applyFont="1" applyNumberFormat="1">
      <alignment horizontal="center" vertical="center"/>
    </xf>
    <xf borderId="11" fillId="0" fontId="34" numFmtId="0" xfId="0" applyAlignment="1" applyBorder="1" applyFont="1">
      <alignment horizontal="left" vertical="top"/>
    </xf>
    <xf borderId="11" fillId="0" fontId="15" numFmtId="0" xfId="0" applyBorder="1" applyFont="1"/>
    <xf borderId="11" fillId="0" fontId="34" numFmtId="0" xfId="0" applyAlignment="1" applyBorder="1" applyFont="1">
      <alignment shrinkToFit="0" vertical="center" wrapText="1"/>
    </xf>
    <xf borderId="11" fillId="0" fontId="15" numFmtId="0" xfId="0" applyAlignment="1" applyBorder="1" applyFont="1">
      <alignment shrinkToFit="0" wrapText="1"/>
    </xf>
    <xf borderId="11" fillId="0" fontId="15" numFmtId="16" xfId="0" applyAlignment="1" applyBorder="1" applyFont="1" applyNumberFormat="1">
      <alignment horizontal="center" vertical="center"/>
    </xf>
    <xf borderId="11" fillId="0" fontId="35" numFmtId="0" xfId="0" applyAlignment="1" applyBorder="1" applyFont="1">
      <alignment horizontal="center" vertical="center"/>
    </xf>
    <xf borderId="17" fillId="0" fontId="35" numFmtId="167" xfId="0" applyAlignment="1" applyBorder="1" applyFont="1" applyNumberFormat="1">
      <alignment horizontal="center" vertical="center"/>
    </xf>
    <xf borderId="0" fillId="0" fontId="34" numFmtId="0" xfId="0" applyFont="1"/>
    <xf borderId="0" fillId="0" fontId="34" numFmtId="0" xfId="0" applyAlignment="1" applyFont="1">
      <alignment horizontal="left" vertical="top"/>
    </xf>
    <xf borderId="0" fillId="0" fontId="34" numFmtId="0" xfId="0" applyAlignment="1" applyFont="1">
      <alignment shrinkToFit="0" vertical="center" wrapText="1"/>
    </xf>
    <xf borderId="3" fillId="0" fontId="35" numFmtId="167" xfId="0" applyAlignment="1" applyBorder="1" applyFont="1" applyNumberFormat="1">
      <alignment horizontal="center" vertical="center"/>
    </xf>
    <xf borderId="0" fillId="0" fontId="34" numFmtId="0" xfId="0" applyAlignment="1" applyFont="1">
      <alignment shrinkToFit="0" wrapText="1"/>
    </xf>
    <xf borderId="3" fillId="0" fontId="1" numFmtId="13" xfId="0" applyAlignment="1" applyBorder="1" applyFont="1" applyNumberFormat="1">
      <alignment horizontal="center" vertical="center"/>
    </xf>
    <xf borderId="0" fillId="0" fontId="1" numFmtId="167" xfId="0" applyAlignment="1" applyFont="1" applyNumberFormat="1">
      <alignment horizontal="center" vertical="center"/>
    </xf>
    <xf borderId="0" fillId="0" fontId="27" numFmtId="0" xfId="0" applyAlignment="1" applyFont="1">
      <alignment horizontal="center" vertical="center"/>
    </xf>
    <xf borderId="0" fillId="0" fontId="36" numFmtId="0" xfId="0" applyAlignment="1" applyFont="1">
      <alignment shrinkToFit="0" vertical="center" wrapText="1"/>
    </xf>
    <xf borderId="0" fillId="0" fontId="27" numFmtId="0" xfId="0" applyAlignment="1" applyFont="1">
      <alignment horizontal="center" shrinkToFit="0" vertical="center" wrapText="1"/>
    </xf>
    <xf borderId="8" fillId="5" fontId="1" numFmtId="0" xfId="0" applyAlignment="1" applyBorder="1" applyFill="1" applyFont="1">
      <alignment horizontal="center" vertical="center"/>
    </xf>
    <xf borderId="0" fillId="0" fontId="25" numFmtId="0" xfId="0" applyAlignment="1" applyFont="1">
      <alignment readingOrder="0"/>
    </xf>
    <xf borderId="0" fillId="0" fontId="25" numFmtId="0" xfId="0" applyFont="1"/>
    <xf borderId="8" fillId="5" fontId="1" numFmtId="0" xfId="0" applyAlignment="1" applyBorder="1" applyFont="1">
      <alignment horizontal="center" vertical="center"/>
    </xf>
    <xf borderId="8" fillId="5" fontId="1" numFmtId="16" xfId="0" applyAlignment="1" applyBorder="1" applyFont="1" applyNumberFormat="1">
      <alignment horizontal="center" vertical="center"/>
    </xf>
    <xf borderId="8" fillId="5" fontId="37" numFmtId="0" xfId="0" applyAlignment="1" applyBorder="1" applyFont="1">
      <alignment horizontal="center" vertical="center"/>
    </xf>
    <xf borderId="19" fillId="5" fontId="1" numFmtId="13" xfId="0" applyAlignment="1" applyBorder="1" applyFont="1" applyNumberFormat="1">
      <alignment horizontal="center" vertical="center"/>
    </xf>
    <xf borderId="10" fillId="5" fontId="38" numFmtId="165" xfId="0" applyAlignment="1" applyBorder="1" applyFont="1" applyNumberFormat="1">
      <alignment horizontal="center" vertical="center"/>
    </xf>
    <xf borderId="20" fillId="5" fontId="1" numFmtId="165" xfId="0" applyAlignment="1" applyBorder="1" applyFont="1" applyNumberFormat="1">
      <alignment horizontal="center" vertical="center"/>
    </xf>
    <xf borderId="8" fillId="5" fontId="1" numFmtId="0" xfId="0" applyBorder="1" applyFont="1"/>
    <xf borderId="8" fillId="5" fontId="27" numFmtId="0" xfId="0" applyAlignment="1" applyBorder="1" applyFont="1">
      <alignment shrinkToFit="0" vertical="center" wrapText="1"/>
    </xf>
    <xf borderId="10" fillId="5" fontId="1" numFmtId="167" xfId="0" applyAlignment="1" applyBorder="1" applyFont="1" applyNumberFormat="1">
      <alignment horizontal="center" vertical="center"/>
    </xf>
    <xf borderId="8" fillId="5" fontId="1" numFmtId="167" xfId="0" applyAlignment="1" applyBorder="1" applyFont="1" applyNumberFormat="1">
      <alignment horizontal="center" vertical="center"/>
    </xf>
    <xf borderId="19" fillId="5" fontId="1" numFmtId="167" xfId="0" applyAlignment="1" applyBorder="1" applyFont="1" applyNumberFormat="1">
      <alignment horizontal="center" vertical="center"/>
    </xf>
    <xf borderId="8" fillId="5" fontId="39" numFmtId="0" xfId="0" applyAlignment="1" applyBorder="1" applyFont="1">
      <alignment horizontal="center" shrinkToFit="0" vertical="center" wrapText="1"/>
    </xf>
    <xf borderId="21" fillId="5" fontId="35" numFmtId="0" xfId="0" applyAlignment="1" applyBorder="1" applyFont="1">
      <alignment horizontal="center" vertical="center"/>
    </xf>
    <xf borderId="19" fillId="5" fontId="35" numFmtId="167" xfId="0" applyAlignment="1" applyBorder="1" applyFont="1" applyNumberFormat="1">
      <alignment horizontal="center" vertical="center"/>
    </xf>
    <xf borderId="19" fillId="5" fontId="1" numFmtId="166" xfId="0" applyAlignment="1" applyBorder="1" applyFont="1" applyNumberFormat="1">
      <alignment horizontal="center" vertical="center"/>
    </xf>
    <xf borderId="19" fillId="5" fontId="40" numFmtId="165" xfId="0" applyAlignment="1" applyBorder="1" applyFont="1" applyNumberFormat="1">
      <alignment horizontal="center" vertical="center"/>
    </xf>
    <xf borderId="8" fillId="5" fontId="1" numFmtId="0" xfId="0" applyAlignment="1" applyBorder="1" applyFont="1">
      <alignment shrinkToFit="0" wrapText="1"/>
    </xf>
    <xf borderId="8" fillId="5" fontId="27" numFmtId="0" xfId="0" applyAlignment="1" applyBorder="1" applyFont="1">
      <alignment horizontal="center" shrinkToFit="0" vertical="center" wrapText="1"/>
    </xf>
    <xf borderId="0" fillId="0" fontId="41" numFmtId="0" xfId="0" applyFont="1"/>
    <xf borderId="0" fillId="0" fontId="27" numFmtId="0" xfId="0" applyAlignment="1" applyFont="1">
      <alignment readingOrder="0" shrinkToFit="0" vertical="center" wrapText="1"/>
    </xf>
    <xf borderId="8" fillId="5" fontId="25" numFmtId="0" xfId="0" applyAlignment="1" applyBorder="1" applyFont="1">
      <alignment horizontal="center" vertical="center"/>
    </xf>
    <xf borderId="8" fillId="5" fontId="1" numFmtId="0" xfId="0" applyAlignment="1" applyBorder="1" applyFont="1">
      <alignment horizontal="center" shrinkToFit="0" vertical="center" wrapText="1"/>
    </xf>
    <xf borderId="8" fillId="5" fontId="1" numFmtId="168" xfId="0" applyAlignment="1" applyBorder="1" applyFont="1" applyNumberFormat="1">
      <alignment horizontal="center" vertical="center"/>
    </xf>
    <xf borderId="19" fillId="5" fontId="1" numFmtId="168" xfId="0" applyAlignment="1" applyBorder="1" applyFont="1" applyNumberFormat="1">
      <alignment horizontal="center" vertical="center"/>
    </xf>
    <xf borderId="0" fillId="0" fontId="16" numFmtId="0" xfId="0" applyAlignment="1" applyFont="1">
      <alignment horizontal="center" vertical="center"/>
    </xf>
    <xf borderId="0" fillId="0" fontId="27" numFmtId="0" xfId="0" applyAlignment="1" applyFont="1">
      <alignment horizontal="left" shrinkToFit="0" vertical="center" wrapText="1"/>
    </xf>
    <xf borderId="0" fillId="0" fontId="27" numFmtId="0" xfId="0" applyAlignment="1" applyFont="1">
      <alignment horizontal="left" shrinkToFit="0" vertical="top" wrapText="1"/>
    </xf>
    <xf borderId="0" fillId="0" fontId="42" numFmtId="0" xfId="0" applyAlignment="1" applyFont="1">
      <alignment horizontal="center" vertical="center"/>
    </xf>
    <xf borderId="0" fillId="0" fontId="1" numFmtId="0" xfId="0" applyAlignment="1" applyFont="1">
      <alignment horizontal="left" shrinkToFit="0" vertical="top" wrapText="1"/>
    </xf>
    <xf borderId="0" fillId="0" fontId="27" numFmtId="0" xfId="0" applyAlignment="1" applyFont="1">
      <alignment horizontal="left" vertical="top"/>
    </xf>
    <xf borderId="0" fillId="0" fontId="27" numFmtId="0" xfId="0" applyAlignment="1" applyFont="1">
      <alignment shrinkToFit="0" vertical="top" wrapText="1"/>
    </xf>
    <xf borderId="8" fillId="5" fontId="42" numFmtId="0" xfId="0" applyAlignment="1" applyBorder="1" applyFont="1">
      <alignment horizontal="center" vertical="center"/>
    </xf>
    <xf borderId="19" fillId="5" fontId="1" numFmtId="165" xfId="0" applyAlignment="1" applyBorder="1" applyFont="1" applyNumberFormat="1">
      <alignment horizontal="center" vertical="center"/>
    </xf>
    <xf borderId="0" fillId="0" fontId="43" numFmtId="16" xfId="0" applyAlignment="1" applyFont="1" applyNumberFormat="1">
      <alignment horizontal="center" vertical="center"/>
    </xf>
    <xf borderId="0" fillId="0" fontId="44" numFmtId="0" xfId="0" applyAlignment="1" applyFont="1">
      <alignment horizontal="center" vertical="center"/>
    </xf>
    <xf borderId="0" fillId="0" fontId="36" numFmtId="0" xfId="0" applyFont="1"/>
    <xf borderId="0" fillId="0" fontId="45" numFmtId="0" xfId="0" applyAlignment="1" applyFont="1">
      <alignment horizontal="center" vertical="center"/>
    </xf>
    <xf borderId="0" fillId="0" fontId="46" numFmtId="0" xfId="0" applyAlignment="1" applyFont="1">
      <alignment horizontal="center" vertical="center"/>
    </xf>
    <xf borderId="0" fillId="0" fontId="42" numFmtId="0" xfId="0" applyAlignment="1" applyFont="1">
      <alignment horizontal="center" shrinkToFit="0" vertical="center" wrapText="1"/>
    </xf>
    <xf borderId="0" fillId="0" fontId="42" numFmtId="0" xfId="0" applyAlignment="1" applyFont="1">
      <alignment horizontal="center" readingOrder="0" vertical="center"/>
    </xf>
    <xf borderId="0" fillId="0" fontId="47" numFmtId="16" xfId="0" applyAlignment="1" applyFont="1" applyNumberFormat="1">
      <alignment horizontal="center" vertical="center"/>
    </xf>
    <xf borderId="17" fillId="0" fontId="1" numFmtId="168" xfId="0" applyAlignment="1" applyBorder="1" applyFont="1" applyNumberFormat="1">
      <alignment horizontal="center" vertical="center"/>
    </xf>
    <xf borderId="0" fillId="0" fontId="42" numFmtId="0" xfId="0" applyAlignment="1" applyFont="1">
      <alignment vertical="center"/>
    </xf>
    <xf borderId="0" fillId="0" fontId="1" numFmtId="0" xfId="0" applyAlignment="1" applyFont="1">
      <alignment vertical="center"/>
    </xf>
    <xf borderId="3" fillId="0" fontId="1" numFmtId="167" xfId="0" applyAlignment="1" applyBorder="1" applyFont="1" applyNumberFormat="1">
      <alignment vertical="center"/>
    </xf>
    <xf borderId="4" fillId="0" fontId="48" numFmtId="165" xfId="0" applyAlignment="1" applyBorder="1" applyFont="1" applyNumberFormat="1">
      <alignment vertical="center"/>
    </xf>
    <xf borderId="3" fillId="0" fontId="1" numFmtId="166" xfId="0" applyAlignment="1" applyBorder="1" applyFont="1" applyNumberFormat="1">
      <alignment vertical="center"/>
    </xf>
    <xf borderId="0" fillId="0" fontId="49" numFmtId="0" xfId="0" applyFont="1"/>
    <xf borderId="0" fillId="0" fontId="42" numFmtId="0" xfId="0" applyFont="1"/>
    <xf borderId="0" fillId="0" fontId="42" numFmtId="0" xfId="0" applyAlignment="1" applyFont="1">
      <alignment horizontal="center"/>
    </xf>
    <xf borderId="0" fillId="0" fontId="50" numFmtId="0" xfId="0" applyAlignment="1" applyFont="1">
      <alignment horizontal="center"/>
    </xf>
    <xf borderId="0" fillId="0" fontId="1" numFmtId="169" xfId="0" applyAlignment="1" applyFont="1" applyNumberFormat="1">
      <alignment horizontal="center" vertical="center"/>
    </xf>
    <xf borderId="22" fillId="0" fontId="1" numFmtId="0" xfId="0" applyAlignment="1" applyBorder="1" applyFont="1">
      <alignment horizontal="center" vertical="center"/>
    </xf>
    <xf borderId="23" fillId="0" fontId="1" numFmtId="0" xfId="0" applyAlignment="1" applyBorder="1" applyFont="1">
      <alignment horizontal="center" vertical="center"/>
    </xf>
    <xf borderId="23" fillId="0" fontId="51" numFmtId="0" xfId="0" applyAlignment="1" applyBorder="1" applyFont="1">
      <alignment horizontal="center" vertical="center"/>
    </xf>
    <xf borderId="22" fillId="0" fontId="52" numFmtId="170" xfId="0" applyAlignment="1" applyBorder="1" applyFont="1" applyNumberFormat="1">
      <alignment horizontal="center" vertical="center"/>
    </xf>
    <xf borderId="24" fillId="0" fontId="1" numFmtId="0" xfId="0" applyAlignment="1" applyBorder="1" applyFont="1">
      <alignment horizontal="center" vertical="center"/>
    </xf>
    <xf borderId="23" fillId="0" fontId="1" numFmtId="164" xfId="0" applyAlignment="1" applyBorder="1" applyFont="1" applyNumberFormat="1">
      <alignment horizontal="center" vertical="center"/>
    </xf>
    <xf borderId="24" fillId="0" fontId="1" numFmtId="168" xfId="0" applyAlignment="1" applyBorder="1" applyFont="1" applyNumberFormat="1">
      <alignment horizontal="center" vertical="center"/>
    </xf>
    <xf borderId="22" fillId="0" fontId="1" numFmtId="164" xfId="0" applyAlignment="1" applyBorder="1" applyFont="1" applyNumberFormat="1">
      <alignment horizontal="center" vertical="center"/>
    </xf>
    <xf borderId="24" fillId="0" fontId="1" numFmtId="164" xfId="0" applyAlignment="1" applyBorder="1" applyFont="1" applyNumberFormat="1">
      <alignment horizontal="center" vertical="center"/>
    </xf>
    <xf borderId="25" fillId="0" fontId="1" numFmtId="170" xfId="0" applyAlignment="1" applyBorder="1" applyFont="1" applyNumberFormat="1">
      <alignment horizontal="center" vertical="center"/>
    </xf>
    <xf borderId="23" fillId="0" fontId="1" numFmtId="0" xfId="0" applyAlignment="1" applyBorder="1" applyFont="1">
      <alignment horizontal="center" shrinkToFit="0" vertical="center" wrapText="1"/>
    </xf>
    <xf borderId="22" fillId="0" fontId="1" numFmtId="168" xfId="0" applyAlignment="1" applyBorder="1" applyFont="1" applyNumberFormat="1">
      <alignment horizontal="center" vertical="center"/>
    </xf>
    <xf borderId="23" fillId="0" fontId="1" numFmtId="168" xfId="0" applyAlignment="1" applyBorder="1" applyFont="1" applyNumberFormat="1">
      <alignment horizontal="center" vertical="center"/>
    </xf>
    <xf borderId="0" fillId="0" fontId="1" numFmtId="14" xfId="0" applyAlignment="1" applyFont="1" applyNumberFormat="1">
      <alignment horizontal="center" shrinkToFit="0" vertical="center" wrapText="1"/>
    </xf>
    <xf borderId="0" fillId="0" fontId="1" numFmtId="170" xfId="0" applyAlignment="1" applyFont="1" applyNumberFormat="1">
      <alignment horizontal="center" shrinkToFit="0" vertical="center" wrapText="1"/>
    </xf>
    <xf borderId="0" fillId="0" fontId="1" numFmtId="170" xfId="0" applyAlignment="1" applyFont="1" applyNumberFormat="1">
      <alignment horizontal="center" vertical="center"/>
    </xf>
    <xf borderId="0" fillId="0" fontId="1" numFmtId="170" xfId="0" applyFont="1" applyNumberFormat="1"/>
    <xf borderId="0" fillId="0" fontId="1" numFmtId="14" xfId="0" applyFont="1" applyNumberFormat="1"/>
    <xf borderId="0" fillId="0" fontId="1" numFmtId="164" xfId="0" applyFont="1" applyNumberFormat="1"/>
    <xf borderId="0" fillId="0" fontId="30" numFmtId="0" xfId="0" applyFont="1"/>
    <xf borderId="0" fillId="0" fontId="1" numFmtId="0" xfId="0" applyFont="1"/>
    <xf borderId="0" fillId="0" fontId="1" numFmtId="164" xfId="0" applyAlignment="1" applyFont="1" applyNumberFormat="1">
      <alignment horizontal="center" shrinkToFit="0" vertical="center" wrapText="1"/>
    </xf>
    <xf borderId="0" fillId="0" fontId="1" numFmtId="0" xfId="0" applyAlignment="1" applyFont="1">
      <alignment horizontal="left"/>
    </xf>
    <xf borderId="0" fillId="0" fontId="1" numFmtId="0" xfId="0" applyAlignment="1" applyFont="1">
      <alignment horizontal="center"/>
    </xf>
    <xf borderId="22" fillId="0" fontId="53" numFmtId="0" xfId="0" applyAlignment="1" applyBorder="1" applyFont="1">
      <alignment horizontal="center" shrinkToFit="0" vertical="center" wrapText="1"/>
    </xf>
    <xf borderId="23" fillId="0" fontId="54" numFmtId="0" xfId="0" applyAlignment="1" applyBorder="1" applyFont="1">
      <alignment horizontal="center" shrinkToFit="0" vertical="center" wrapText="1"/>
    </xf>
    <xf borderId="23" fillId="0" fontId="55" numFmtId="164" xfId="0" applyAlignment="1" applyBorder="1" applyFont="1" applyNumberFormat="1">
      <alignment horizontal="center" shrinkToFit="0" vertical="center" wrapText="1"/>
    </xf>
    <xf borderId="24" fillId="0" fontId="56" numFmtId="0" xfId="0" applyAlignment="1" applyBorder="1" applyFont="1">
      <alignment horizontal="center" shrinkToFit="0" vertical="center" wrapText="1"/>
    </xf>
    <xf borderId="0" fillId="0" fontId="1" numFmtId="16" xfId="0" applyAlignment="1" applyFont="1" applyNumberFormat="1">
      <alignment horizontal="center"/>
    </xf>
    <xf borderId="0" fillId="0" fontId="1" numFmtId="0" xfId="0" applyAlignment="1" applyFont="1">
      <alignment horizontal="center"/>
    </xf>
    <xf borderId="0" fillId="0" fontId="1" numFmtId="164" xfId="0" applyFont="1" applyNumberFormat="1"/>
    <xf borderId="26" fillId="0" fontId="57" numFmtId="0" xfId="0" applyAlignment="1" applyBorder="1" applyFont="1">
      <alignment horizontal="center" shrinkToFit="0" vertical="top" wrapText="1"/>
    </xf>
    <xf borderId="26" fillId="0" fontId="58" numFmtId="0" xfId="0" applyAlignment="1" applyBorder="1" applyFont="1">
      <alignment horizontal="center" shrinkToFit="0" vertical="top" wrapText="1"/>
    </xf>
    <xf borderId="26" fillId="0" fontId="58" numFmtId="0" xfId="0" applyAlignment="1" applyBorder="1" applyFont="1">
      <alignment horizontal="left" shrinkToFit="0" vertical="top" wrapText="1"/>
    </xf>
    <xf borderId="27" fillId="0" fontId="57" numFmtId="0" xfId="0" applyAlignment="1" applyBorder="1" applyFont="1">
      <alignment horizontal="center" shrinkToFit="0" vertical="top" wrapText="1"/>
    </xf>
    <xf borderId="0" fillId="0" fontId="1" numFmtId="168" xfId="0" applyFont="1" applyNumberFormat="1"/>
    <xf borderId="0" fillId="0" fontId="1" numFmtId="167" xfId="0" applyFont="1" applyNumberFormat="1"/>
    <xf borderId="27" fillId="0" fontId="58" numFmtId="0" xfId="0" applyAlignment="1" applyBorder="1" applyFont="1">
      <alignment horizontal="left" shrinkToFit="0" vertical="top" wrapText="1"/>
    </xf>
    <xf borderId="0" fillId="0" fontId="59" numFmtId="0" xfId="0" applyAlignment="1" applyFont="1">
      <alignment horizontal="center"/>
    </xf>
    <xf borderId="0" fillId="0" fontId="58" numFmtId="0" xfId="0" applyAlignment="1" applyFont="1">
      <alignment horizontal="left" shrinkToFit="0" vertical="top" wrapText="1"/>
    </xf>
    <xf borderId="0" fillId="0" fontId="57" numFmtId="0" xfId="0" applyAlignment="1" applyFont="1">
      <alignment horizontal="center" shrinkToFit="0" vertical="top" wrapText="1"/>
    </xf>
    <xf borderId="0" fillId="0" fontId="60" numFmtId="0" xfId="0" applyFont="1"/>
    <xf borderId="0" fillId="0" fontId="61" numFmtId="0" xfId="0" applyFont="1"/>
    <xf borderId="0" fillId="0" fontId="1" numFmtId="0" xfId="0" applyAlignment="1" applyFont="1">
      <alignment horizontal="center" shrinkToFit="0" wrapText="1"/>
    </xf>
    <xf borderId="28" fillId="6" fontId="58" numFmtId="0" xfId="0" applyAlignment="1" applyBorder="1" applyFill="1" applyFont="1">
      <alignment horizontal="left" shrinkToFit="0" vertical="center" wrapText="1"/>
    </xf>
    <xf borderId="29" fillId="0" fontId="59" numFmtId="0" xfId="0" applyAlignment="1" applyBorder="1" applyFont="1">
      <alignment horizontal="left" shrinkToFit="0" vertical="center" wrapText="1"/>
    </xf>
    <xf borderId="30" fillId="0" fontId="57" numFmtId="0" xfId="0" applyAlignment="1" applyBorder="1" applyFont="1">
      <alignment horizontal="center" shrinkToFit="0" vertical="center" wrapText="1"/>
    </xf>
    <xf borderId="29" fillId="0" fontId="59" numFmtId="0" xfId="0" applyAlignment="1" applyBorder="1" applyFont="1">
      <alignment horizontal="center" shrinkToFit="0" vertical="center" wrapText="1"/>
    </xf>
    <xf borderId="27" fillId="0" fontId="57" numFmtId="0" xfId="0" applyAlignment="1" applyBorder="1" applyFont="1">
      <alignment horizontal="center" shrinkToFit="0" vertical="center" wrapText="1"/>
    </xf>
    <xf borderId="31" fillId="0" fontId="57" numFmtId="0" xfId="0" applyAlignment="1" applyBorder="1" applyFont="1">
      <alignment horizontal="center" shrinkToFit="0" vertical="center" wrapText="1"/>
    </xf>
    <xf borderId="26" fillId="0" fontId="57" numFmtId="0" xfId="0" applyAlignment="1" applyBorder="1" applyFont="1">
      <alignment horizontal="center" shrinkToFit="0" vertical="center" wrapText="1"/>
    </xf>
    <xf borderId="27" fillId="0" fontId="57" numFmtId="0" xfId="0" applyAlignment="1" applyBorder="1" applyFont="1">
      <alignment horizontal="center" shrinkToFit="0" wrapText="1"/>
    </xf>
    <xf borderId="29" fillId="0" fontId="59" numFmtId="0" xfId="0" applyAlignment="1" applyBorder="1" applyFont="1">
      <alignment horizontal="center" shrinkToFit="0" wrapText="1"/>
    </xf>
    <xf borderId="30" fillId="0" fontId="57" numFmtId="0" xfId="0" applyAlignment="1" applyBorder="1" applyFont="1">
      <alignment horizontal="center" shrinkToFit="0" wrapText="1"/>
    </xf>
    <xf borderId="0" fillId="0" fontId="1" numFmtId="168" xfId="0" applyAlignment="1" applyFont="1" applyNumberFormat="1">
      <alignment horizontal="center"/>
    </xf>
    <xf borderId="27" fillId="0" fontId="1" numFmtId="0" xfId="0" applyAlignment="1" applyBorder="1" applyFont="1">
      <alignment horizontal="center" vertical="center"/>
    </xf>
    <xf borderId="0" fillId="0" fontId="1" numFmtId="16" xfId="0" applyFont="1" applyNumberFormat="1"/>
    <xf borderId="30" fillId="0" fontId="57" numFmtId="0" xfId="0" applyAlignment="1" applyBorder="1" applyFont="1">
      <alignment horizontal="center" shrinkToFit="0" vertical="top" wrapText="1"/>
    </xf>
    <xf borderId="31" fillId="0" fontId="57" numFmtId="0" xfId="0" applyAlignment="1" applyBorder="1" applyFont="1">
      <alignment horizontal="center" shrinkToFit="0" vertical="top" wrapText="1"/>
    </xf>
    <xf borderId="0" fillId="0" fontId="1" numFmtId="168" xfId="0" applyAlignment="1" applyFont="1" applyNumberFormat="1">
      <alignment vertical="center"/>
    </xf>
    <xf borderId="0" fillId="0" fontId="59" numFmtId="0" xfId="0" applyAlignment="1" applyFont="1">
      <alignment horizontal="center" vertical="center"/>
    </xf>
    <xf borderId="27" fillId="0" fontId="60" numFmtId="0" xfId="0" applyAlignment="1" applyBorder="1" applyFont="1">
      <alignment horizontal="center" shrinkToFit="0" vertical="center" wrapText="1"/>
    </xf>
    <xf borderId="0" fillId="0" fontId="60" numFmtId="0" xfId="0" applyAlignment="1" applyFont="1">
      <alignment horizontal="center" shrinkToFit="0" vertical="center" wrapText="1"/>
    </xf>
    <xf borderId="0" fillId="0" fontId="1" numFmtId="0" xfId="0" applyAlignment="1" applyFont="1">
      <alignment horizontal="left" vertical="top"/>
    </xf>
    <xf borderId="0" fillId="0" fontId="1" numFmtId="169" xfId="0" applyAlignment="1" applyFont="1" applyNumberFormat="1">
      <alignment horizontal="center"/>
    </xf>
    <xf borderId="0" fillId="0" fontId="59" numFmtId="0" xfId="0" applyFont="1"/>
    <xf borderId="0" fillId="0" fontId="1" numFmtId="17" xfId="0" applyAlignment="1" applyFont="1" applyNumberFormat="1">
      <alignment horizontal="center"/>
    </xf>
    <xf borderId="29" fillId="0" fontId="59" numFmtId="0" xfId="0" applyAlignment="1" applyBorder="1" applyFont="1">
      <alignment horizontal="left" shrinkToFit="0" wrapText="1"/>
    </xf>
    <xf borderId="22" fillId="0" fontId="1" numFmtId="0" xfId="0" applyBorder="1" applyFont="1"/>
    <xf borderId="23" fillId="0" fontId="1" numFmtId="0" xfId="0" applyBorder="1" applyFont="1"/>
    <xf borderId="23" fillId="0" fontId="1" numFmtId="0" xfId="0" applyAlignment="1" applyBorder="1" applyFont="1">
      <alignment horizontal="center"/>
    </xf>
    <xf borderId="23" fillId="0" fontId="1" numFmtId="164" xfId="0" applyBorder="1" applyFont="1" applyNumberFormat="1"/>
    <xf borderId="24" fillId="0" fontId="1" numFmtId="0" xfId="0" applyBorder="1" applyFont="1"/>
  </cellXfs>
  <cellStyles count="1">
    <cellStyle xfId="0" name="Normal" builtinId="0"/>
  </cellStyles>
  <dxfs count="6">
    <dxf>
      <font/>
      <fill>
        <patternFill patternType="none"/>
      </fill>
      <border/>
    </dxf>
    <dxf>
      <font/>
      <fill>
        <patternFill patternType="solid">
          <fgColor theme="4"/>
          <bgColor theme="4"/>
        </patternFill>
      </fill>
      <border/>
    </dxf>
    <dxf>
      <font/>
      <fill>
        <patternFill patternType="solid">
          <fgColor rgb="FFDEEAF6"/>
          <bgColor rgb="FFDEEAF6"/>
        </patternFill>
      </fill>
      <border/>
    </dxf>
    <dxf>
      <font/>
      <fill>
        <patternFill patternType="solid">
          <fgColor rgb="FFBDD6EE"/>
          <bgColor rgb="FFBDD6EE"/>
        </patternFill>
      </fill>
      <border/>
    </dxf>
    <dxf>
      <font/>
      <fill>
        <patternFill patternType="solid">
          <fgColor theme="0"/>
          <bgColor theme="0"/>
        </patternFill>
      </fill>
      <border/>
    </dxf>
    <dxf>
      <font/>
      <fill>
        <patternFill patternType="solid">
          <fgColor theme="5"/>
          <bgColor theme="5"/>
        </patternFill>
      </fill>
      <border/>
    </dxf>
  </dxfs>
  <tableStyles count="3">
    <tableStyle count="3" pivot="0" name="BOOKING-style">
      <tableStyleElement dxfId="1" type="headerRow"/>
      <tableStyleElement dxfId="2" type="firstRowStripe"/>
      <tableStyleElement dxfId="3" type="secondRowStripe"/>
    </tableStyle>
    <tableStyle count="4" pivot="0" name="Ago-Sep-style">
      <tableStyleElement dxfId="1" type="headerRow"/>
      <tableStyleElement dxfId="2" type="firstRowStripe"/>
      <tableStyleElement dxfId="3" type="secondRowStripe"/>
      <tableStyleElement dxfId="4" type="totalRow"/>
    </tableStyle>
    <tableStyle count="4" pivot="0" name="HOSTELWORLD-style">
      <tableStyleElement dxfId="5"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externalLink" Target="externalLinks/externalLink1.xml"/><Relationship Id="rId14" Type="http://schemas.openxmlformats.org/officeDocument/2006/relationships/worksheet" Target="worksheets/sheet11.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Calificaciones Agosto 1 a Septiembre 16 - 2019</a:t>
            </a:r>
          </a:p>
        </c:rich>
      </c:tx>
      <c:overlay val="0"/>
    </c:title>
    <c:plotArea>
      <c:layout/>
      <c:lineChart>
        <c:ser>
          <c:idx val="0"/>
          <c:order val="0"/>
          <c:spPr>
            <a:ln cmpd="sng">
              <a:solidFill>
                <a:srgbClr val="5B9BD5"/>
              </a:solidFill>
            </a:ln>
          </c:spPr>
          <c:marker>
            <c:symbol val="none"/>
          </c:marker>
          <c:cat>
            <c:strRef>
              <c:f>'Ago-Sep'!$B$2:$B$119</c:f>
            </c:strRef>
          </c:cat>
          <c:val>
            <c:numRef>
              <c:f>'Ago-Sep'!$C$2:$C$119</c:f>
              <c:numCache/>
            </c:numRef>
          </c:val>
          <c:smooth val="0"/>
        </c:ser>
        <c:ser>
          <c:idx val="1"/>
          <c:order val="1"/>
          <c:spPr>
            <a:ln cmpd="sng" w="19050">
              <a:solidFill>
                <a:schemeClr val="accent1"/>
              </a:solidFill>
            </a:ln>
          </c:spPr>
          <c:marker>
            <c:symbol val="none"/>
          </c:marker>
          <c:cat>
            <c:strRef>
              <c:f>'Ago-Sep'!$B$2:$B$119</c:f>
            </c:strRef>
          </c:cat>
          <c:val>
            <c:numRef>
              <c:f>'Ago-Sep'!$C$2:$C$119</c:f>
              <c:numCache/>
            </c:numRef>
          </c:val>
          <c:smooth val="0"/>
        </c:ser>
        <c:axId val="1194120759"/>
        <c:axId val="302810400"/>
      </c:lineChart>
      <c:catAx>
        <c:axId val="1194120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302810400"/>
      </c:catAx>
      <c:valAx>
        <c:axId val="30281040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194120759"/>
      </c:valAx>
      <c:spPr>
        <a:solidFill>
          <a:schemeClr val="lt1"/>
        </a:solidFill>
      </c:spPr>
    </c:plotArea>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RESEÑAS BOOKING</a:t>
            </a:r>
          </a:p>
        </c:rich>
      </c:tx>
      <c:overlay val="0"/>
    </c:title>
    <c:plotArea>
      <c:layout/>
      <c:lineChart>
        <c:varyColors val="0"/>
        <c:ser>
          <c:idx val="0"/>
          <c:order val="0"/>
          <c:tx>
            <c:v>1 2 3 4 5 6 7 8 9 10 11 12 13 14 15 16 17 18 19 20 21 22 23 24 25 26 27 28 29 30 31 32 33 34 35 36 37 38 39 40 41 42 43 44 45 46 47 48 49 50 51 52 53 54 55 56 57 58 59 60 61 62 63 64 65 66 67 68 69 70 71 72 73 74 75 76 77 78 79 80</c:v>
          </c:tx>
          <c:spPr>
            <a:ln cmpd="sng" w="19050">
              <a:solidFill>
                <a:schemeClr val="accent1"/>
              </a:solidFill>
            </a:ln>
          </c:spPr>
          <c:marker>
            <c:symbol val="none"/>
          </c:marker>
          <c:cat>
            <c:strRef>
              <c:f>BOOKING!$C$3:$C$2630</c:f>
            </c:strRef>
          </c:cat>
          <c:val>
            <c:numRef>
              <c:f>BOOKING!$K$3:$K$2630</c:f>
              <c:numCache/>
            </c:numRef>
          </c:val>
          <c:smooth val="0"/>
        </c:ser>
        <c:axId val="1349286717"/>
        <c:axId val="855540869"/>
      </c:lineChart>
      <c:catAx>
        <c:axId val="13492867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855540869"/>
      </c:catAx>
      <c:valAx>
        <c:axId val="85554086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349286717"/>
      </c:valAx>
      <c:spPr>
        <a:solidFill>
          <a:schemeClr val="lt1"/>
        </a:solidFill>
      </c:spPr>
    </c:plotArea>
    <c:plotVisOnly val="1"/>
  </c:chart>
  <c:spPr>
    <a:solidFill>
      <a:schemeClr val="lt1"/>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STAFF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BOOKING!$M$3:$M$2630</c:f>
              <c:numCache/>
            </c:numRef>
          </c:val>
          <c:smooth val="0"/>
        </c:ser>
        <c:axId val="236380147"/>
        <c:axId val="335944195"/>
      </c:lineChart>
      <c:catAx>
        <c:axId val="2363801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335944195"/>
      </c:catAx>
      <c:valAx>
        <c:axId val="33594419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236380147"/>
      </c:valAx>
      <c:spPr>
        <a:solidFill>
          <a:schemeClr val="lt1"/>
        </a:solidFill>
      </c:spPr>
    </c:plotArea>
    <c:plotVisOnly val="1"/>
  </c:chart>
  <c:spPr>
    <a:solidFill>
      <a:schemeClr val="lt1"/>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LOCATION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BOOKING!$O$3:$O$2630</c:f>
              <c:numCache/>
            </c:numRef>
          </c:val>
          <c:smooth val="0"/>
        </c:ser>
        <c:axId val="236406358"/>
        <c:axId val="383836163"/>
      </c:lineChart>
      <c:catAx>
        <c:axId val="23640635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383836163"/>
      </c:catAx>
      <c:valAx>
        <c:axId val="38383616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236406358"/>
      </c:valAx>
      <c:spPr>
        <a:solidFill>
          <a:schemeClr val="lt1"/>
        </a:solidFill>
      </c:spPr>
    </c:plotArea>
    <c:plotVisOnly val="1"/>
  </c:chart>
  <c:spPr>
    <a:solidFill>
      <a:schemeClr val="lt1"/>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COMFORT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BOOKING!$Q$3:$Q$2630</c:f>
              <c:numCache/>
            </c:numRef>
          </c:val>
          <c:smooth val="0"/>
        </c:ser>
        <c:axId val="479504993"/>
        <c:axId val="280859899"/>
      </c:lineChart>
      <c:catAx>
        <c:axId val="4795049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280859899"/>
      </c:catAx>
      <c:valAx>
        <c:axId val="280859899"/>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479504993"/>
      </c:valAx>
      <c:spPr>
        <a:solidFill>
          <a:schemeClr val="lt1"/>
        </a:solidFill>
      </c:spPr>
    </c:plotArea>
    <c:plotVisOnly val="1"/>
  </c:chart>
  <c:spPr>
    <a:solidFill>
      <a:schemeClr val="lt1"/>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CLEANINLESS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BOOKING!$S$3:$S$2630</c:f>
              <c:numCache/>
            </c:numRef>
          </c:val>
          <c:smooth val="0"/>
        </c:ser>
        <c:axId val="988807420"/>
        <c:axId val="1120407048"/>
      </c:lineChart>
      <c:catAx>
        <c:axId val="9888074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120407048"/>
      </c:catAx>
      <c:valAx>
        <c:axId val="112040704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988807420"/>
      </c:valAx>
      <c:spPr>
        <a:solidFill>
          <a:schemeClr val="lt1"/>
        </a:solidFill>
      </c:spPr>
    </c:plotArea>
    <c:plotVisOnly val="1"/>
  </c:chart>
  <c:spPr>
    <a:solidFill>
      <a:schemeClr val="lt1"/>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FACILITIES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BOOKING!$U$3:$U$2630</c:f>
              <c:numCache/>
            </c:numRef>
          </c:val>
          <c:smooth val="0"/>
        </c:ser>
        <c:axId val="381808421"/>
        <c:axId val="620931834"/>
      </c:lineChart>
      <c:catAx>
        <c:axId val="3818084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620931834"/>
      </c:catAx>
      <c:valAx>
        <c:axId val="62093183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381808421"/>
      </c:valAx>
      <c:spPr>
        <a:solidFill>
          <a:schemeClr val="lt1"/>
        </a:solidFill>
      </c:spPr>
    </c:plotArea>
    <c:plotVisOnly val="1"/>
  </c:chart>
  <c:spPr>
    <a:solidFill>
      <a:schemeClr val="lt1"/>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VALUE FOR MONEY BOOKING</a:t>
            </a:r>
          </a:p>
        </c:rich>
      </c:tx>
      <c:overlay val="0"/>
    </c:title>
    <c:plotArea>
      <c:layout/>
      <c:lineChart>
        <c:varyColors val="0"/>
        <c:ser>
          <c:idx val="0"/>
          <c:order val="0"/>
          <c:tx>
            <c:v>22-feb 22-feb 22-feb 28-feb 01-mar 02-mar 05-mar 06-mar 06-mar 06-mar 08-mar 09-mar 09-mar 10-mar 12-mar 12-mar 13-mar 14-mar 14-mar 15-mar 15-mar 16-mar 17-mar 17-mar 17-mar 17-mar 17-mar 19-mar 20-mar 20-mar 20-mar 21-mar 22-mar 25-mar 25-mar 26-mar 26-mar 28-mar 28-mar 29-mar 29-mar 29-mar 30-mar 30-mar 01-abr 01-abr 01-abr 01-abr 02-abr 02-abr 02-abr 02-abr 03-abr 04-abr 04-abr 04-abr 06-abr 07-abr 07-abr 08-abr 09-abr 10-abr 10-abr 10-abr 11-abr 12-abr 13-abr 13-abr 15-abr 15-abr 16-abr 17-abr 17-abr 18-abr 18-abr 18-abr 19-abr 20-abr 20-abr 21-abr</c:v>
          </c:tx>
          <c:spPr>
            <a:ln cmpd="sng" w="19050">
              <a:solidFill>
                <a:schemeClr val="accent1"/>
              </a:solidFill>
            </a:ln>
          </c:spPr>
          <c:marker>
            <c:symbol val="none"/>
          </c:marker>
          <c:cat>
            <c:strRef>
              <c:f>BOOKING!$C$3:$C$2630</c:f>
            </c:strRef>
          </c:cat>
          <c:val>
            <c:numRef>
              <c:f>BOOKING!$W$3:$W$2630</c:f>
              <c:numCache/>
            </c:numRef>
          </c:val>
          <c:smooth val="0"/>
        </c:ser>
        <c:axId val="898908554"/>
        <c:axId val="812666827"/>
      </c:lineChart>
      <c:catAx>
        <c:axId val="8989085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812666827"/>
      </c:catAx>
      <c:valAx>
        <c:axId val="81266682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898908554"/>
      </c:valAx>
      <c:spPr>
        <a:solidFill>
          <a:schemeClr val="lt1"/>
        </a:solidFill>
      </c:spPr>
    </c:plotArea>
    <c:plotVisOnly val="1"/>
  </c:chart>
  <c:spPr>
    <a:solidFill>
      <a:schemeClr val="lt1"/>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RESEÑAS BOOKING</a:t>
            </a:r>
          </a:p>
        </c:rich>
      </c:tx>
      <c:overlay val="0"/>
    </c:title>
    <c:plotArea>
      <c:layout/>
      <c:lineChart>
        <c:varyColors val="0"/>
        <c:ser>
          <c:idx val="0"/>
          <c:order val="0"/>
          <c:tx>
            <c:v>1 2 3 4 5 6 7 8 9 10 11 12 13 14 15 16 17 18 19 20 21 22 23 24 25 26 27 28 29 30 31 32 33 34 35 36 37 38 39 40 41 42 43 44 45 46 47 48 49 50 51 52 53 54 55 56 57 58 59 60 61 62 63 64 65 66 67 68 69 70 71 72 73 74 75 76 77 78 79 80</c:v>
          </c:tx>
          <c:spPr>
            <a:ln cmpd="sng" w="19050">
              <a:solidFill>
                <a:schemeClr val="accent1"/>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BOOKING!$C$3:$C$2630</c:f>
            </c:strRef>
          </c:cat>
          <c:val>
            <c:numRef>
              <c:f>BOOKING!$K$3:$K$2630</c:f>
              <c:numCache/>
            </c:numRef>
          </c:val>
          <c:smooth val="0"/>
        </c:ser>
        <c:axId val="908304325"/>
        <c:axId val="140665447"/>
      </c:lineChart>
      <c:catAx>
        <c:axId val="9083043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40665447"/>
      </c:catAx>
      <c:valAx>
        <c:axId val="14066544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908304325"/>
      </c:valAx>
      <c:spPr>
        <a:solidFill>
          <a:schemeClr val="lt1"/>
        </a:solidFill>
      </c:spPr>
    </c:plotArea>
    <c:plotVisOnly val="1"/>
  </c:chart>
  <c:spPr>
    <a:solidFill>
      <a:schemeClr val="lt1"/>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v>HOSTELWORLD</c:v>
          </c:tx>
          <c:spPr>
            <a:ln cmpd="sng" w="19050">
              <a:solidFill>
                <a:schemeClr val="accent1"/>
              </a:solidFill>
            </a:ln>
          </c:spPr>
          <c:marker>
            <c:symbol val="none"/>
          </c:marker>
          <c:cat>
            <c:strRef>
              <c:f>HOSTELWORLD!$C$3:$C$553</c:f>
            </c:strRef>
          </c:cat>
          <c:val>
            <c:numRef>
              <c:f>HOSTELWORLD!$K$3:$K$553</c:f>
              <c:numCache/>
            </c:numRef>
          </c:val>
          <c:smooth val="0"/>
        </c:ser>
        <c:axId val="965719903"/>
        <c:axId val="1741783133"/>
      </c:lineChart>
      <c:catAx>
        <c:axId val="9657199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741783133"/>
      </c:catAx>
      <c:valAx>
        <c:axId val="174178313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965719903"/>
      </c:valAx>
      <c:spPr>
        <a:solidFill>
          <a:schemeClr val="lt1"/>
        </a:solidFill>
      </c:spPr>
    </c:plotArea>
    <c:legend>
      <c:legendPos val="b"/>
      <c:overlay val="0"/>
      <c:txPr>
        <a:bodyPr/>
        <a:lstStyle/>
        <a:p>
          <a:pPr lvl="0">
            <a:defRPr b="0" i="0" sz="900">
              <a:solidFill>
                <a:schemeClr val="dk1"/>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Staff Agosto 1 a Septiembre 16 - 2019</a:t>
            </a:r>
          </a:p>
        </c:rich>
      </c:tx>
      <c:overlay val="0"/>
    </c:title>
    <c:plotArea>
      <c:layout/>
      <c:lineChart>
        <c:varyColors val="0"/>
        <c:ser>
          <c:idx val="0"/>
          <c:order val="0"/>
          <c:spPr>
            <a:ln cmpd="sng" w="19050">
              <a:solidFill>
                <a:schemeClr val="accent3"/>
              </a:solidFill>
              <a:prstDash val="solid"/>
            </a:ln>
          </c:spPr>
          <c:marker>
            <c:symbol val="none"/>
          </c:marker>
          <c:cat>
            <c:strRef>
              <c:f>'Ago-Sep'!$B$2:$B$119</c:f>
            </c:strRef>
          </c:cat>
          <c:val>
            <c:numRef>
              <c:f>'Ago-Sep'!$D$2:$D$119</c:f>
              <c:numCache/>
            </c:numRef>
          </c:val>
          <c:smooth val="0"/>
        </c:ser>
        <c:axId val="436383403"/>
        <c:axId val="1401275367"/>
      </c:lineChart>
      <c:catAx>
        <c:axId val="4363834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1401275367"/>
      </c:catAx>
      <c:valAx>
        <c:axId val="1401275367"/>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436383403"/>
      </c:valAx>
      <c:spPr>
        <a:solidFill>
          <a:schemeClr val="lt1"/>
        </a:solidFill>
      </c:spPr>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Location Agosto 1 a Septiembre 16 - 2019</a:t>
            </a:r>
          </a:p>
        </c:rich>
      </c:tx>
      <c:overlay val="0"/>
    </c:title>
    <c:plotArea>
      <c:layout/>
      <c:lineChart>
        <c:varyColors val="0"/>
        <c:ser>
          <c:idx val="0"/>
          <c:order val="0"/>
          <c:spPr>
            <a:ln cmpd="sng" w="19050">
              <a:solidFill>
                <a:schemeClr val="accent4"/>
              </a:solidFill>
              <a:prstDash val="solid"/>
            </a:ln>
          </c:spPr>
          <c:marker>
            <c:symbol val="none"/>
          </c:marker>
          <c:cat>
            <c:strRef>
              <c:f>'Ago-Sep'!$B$2:$B$119</c:f>
            </c:strRef>
          </c:cat>
          <c:val>
            <c:numRef>
              <c:f>'Ago-Sep'!$E$2:$E$119</c:f>
              <c:numCache/>
            </c:numRef>
          </c:val>
          <c:smooth val="0"/>
        </c:ser>
        <c:axId val="1125268615"/>
        <c:axId val="289861842"/>
      </c:lineChart>
      <c:catAx>
        <c:axId val="112526861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289861842"/>
      </c:catAx>
      <c:valAx>
        <c:axId val="28986184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125268615"/>
      </c:valAx>
      <c:spPr>
        <a:solidFill>
          <a:schemeClr val="lt1"/>
        </a:solidFill>
      </c:spPr>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Comfort  Agosto 1 a Septiembre 16 - 2019</a:t>
            </a:r>
          </a:p>
        </c:rich>
      </c:tx>
      <c:overlay val="0"/>
    </c:title>
    <c:plotArea>
      <c:layout/>
      <c:lineChart>
        <c:varyColors val="0"/>
        <c:ser>
          <c:idx val="0"/>
          <c:order val="0"/>
          <c:spPr>
            <a:ln cmpd="sng" w="19050">
              <a:solidFill>
                <a:schemeClr val="accent2"/>
              </a:solidFill>
              <a:prstDash val="solid"/>
            </a:ln>
          </c:spPr>
          <c:marker>
            <c:symbol val="none"/>
          </c:marker>
          <c:cat>
            <c:strRef>
              <c:f>'Ago-Sep'!$B$2:$B$119</c:f>
            </c:strRef>
          </c:cat>
          <c:val>
            <c:numRef>
              <c:f>'Ago-Sep'!$F$2:$F$119</c:f>
              <c:numCache/>
            </c:numRef>
          </c:val>
          <c:smooth val="0"/>
        </c:ser>
        <c:axId val="923720507"/>
        <c:axId val="682350224"/>
      </c:lineChart>
      <c:catAx>
        <c:axId val="923720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682350224"/>
      </c:catAx>
      <c:valAx>
        <c:axId val="68235022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923720507"/>
      </c:valAx>
      <c:spPr>
        <a:solidFill>
          <a:schemeClr val="lt1"/>
        </a:solidFill>
      </c:spPr>
    </c:plotArea>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Cleaninless Agosto 1 a Septiembre 16 - 2019</a:t>
            </a:r>
          </a:p>
        </c:rich>
      </c:tx>
      <c:overlay val="0"/>
    </c:title>
    <c:plotArea>
      <c:layout/>
      <c:lineChart>
        <c:varyColors val="0"/>
        <c:ser>
          <c:idx val="0"/>
          <c:order val="0"/>
          <c:spPr>
            <a:ln cmpd="sng" w="19050">
              <a:solidFill>
                <a:schemeClr val="accent6"/>
              </a:solidFill>
              <a:prstDash val="solid"/>
            </a:ln>
          </c:spPr>
          <c:marker>
            <c:symbol val="none"/>
          </c:marker>
          <c:cat>
            <c:strRef>
              <c:f>'Ago-Sep'!$B$2:$B$119</c:f>
            </c:strRef>
          </c:cat>
          <c:val>
            <c:numRef>
              <c:f>'Ago-Sep'!$G$2:$G$119</c:f>
              <c:numCache/>
            </c:numRef>
          </c:val>
          <c:smooth val="0"/>
        </c:ser>
        <c:axId val="1887416552"/>
        <c:axId val="1030320544"/>
      </c:lineChart>
      <c:catAx>
        <c:axId val="18874165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1030320544"/>
      </c:catAx>
      <c:valAx>
        <c:axId val="1030320544"/>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887416552"/>
      </c:valAx>
      <c:spPr>
        <a:solidFill>
          <a:schemeClr val="lt1"/>
        </a:solidFill>
      </c:spPr>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Facilities Agosto 1 a Septiembre 16 - 2019</a:t>
            </a:r>
          </a:p>
        </c:rich>
      </c:tx>
      <c:overlay val="0"/>
    </c:title>
    <c:plotArea>
      <c:layout/>
      <c:lineChart>
        <c:varyColors val="0"/>
        <c:ser>
          <c:idx val="0"/>
          <c:order val="0"/>
          <c:spPr>
            <a:ln cmpd="sng" w="19050">
              <a:solidFill>
                <a:schemeClr val="accent5"/>
              </a:solidFill>
              <a:prstDash val="solid"/>
            </a:ln>
          </c:spPr>
          <c:marker>
            <c:symbol val="none"/>
          </c:marker>
          <c:cat>
            <c:strRef>
              <c:f>'Ago-Sep'!$B$2:$B$119</c:f>
            </c:strRef>
          </c:cat>
          <c:val>
            <c:numRef>
              <c:f>'Ago-Sep'!$H$2:$H$119</c:f>
              <c:numCache/>
            </c:numRef>
          </c:val>
          <c:smooth val="0"/>
        </c:ser>
        <c:axId val="7442974"/>
        <c:axId val="1491199553"/>
      </c:lineChart>
      <c:catAx>
        <c:axId val="74429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1491199553"/>
      </c:catAx>
      <c:valAx>
        <c:axId val="149119955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7442974"/>
      </c:valAx>
      <c:spPr>
        <a:solidFill>
          <a:schemeClr val="lt1"/>
        </a:solidFill>
      </c:spPr>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Evolución Promedio Value for Money Agosto 1 a Septiembre 16 - 2019</a:t>
            </a:r>
          </a:p>
        </c:rich>
      </c:tx>
      <c:overlay val="0"/>
    </c:title>
    <c:plotArea>
      <c:layout/>
      <c:lineChart>
        <c:varyColors val="0"/>
        <c:ser>
          <c:idx val="0"/>
          <c:order val="0"/>
          <c:spPr>
            <a:ln cmpd="sng" w="19050">
              <a:solidFill>
                <a:schemeClr val="accent6"/>
              </a:solidFill>
              <a:prstDash val="solid"/>
            </a:ln>
          </c:spPr>
          <c:marker>
            <c:symbol val="none"/>
          </c:marker>
          <c:cat>
            <c:strRef>
              <c:f>'Ago-Sep'!$B$2:$B$119</c:f>
            </c:strRef>
          </c:cat>
          <c:val>
            <c:numRef>
              <c:f>'Ago-Sep'!$I$2:$I$119</c:f>
              <c:numCache/>
            </c:numRef>
          </c:val>
          <c:smooth val="0"/>
        </c:ser>
        <c:axId val="1331150791"/>
        <c:axId val="65522666"/>
      </c:lineChart>
      <c:catAx>
        <c:axId val="13311507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65522666"/>
      </c:catAx>
      <c:valAx>
        <c:axId val="65522666"/>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331150791"/>
      </c:valAx>
      <c:spPr>
        <a:solidFill>
          <a:schemeClr val="lt1"/>
        </a:solidFill>
      </c:spPr>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CM8</c:v>
          </c:tx>
          <c:spPr>
            <a:solidFill>
              <a:schemeClr val="accent1"/>
            </a:solidFill>
            <a:ln cmpd="sng">
              <a:solidFill>
                <a:srgbClr val="000000"/>
              </a:solidFill>
            </a:ln>
          </c:spPr>
          <c:cat>
            <c:strRef>
              <c:f>'ANÁLISIS B'!$A$7:$A$13</c:f>
            </c:strRef>
          </c:cat>
          <c:val>
            <c:numRef>
              <c:f>'ANÁLISIS B'!$B$7:$B$13</c:f>
              <c:numCache/>
            </c:numRef>
          </c:val>
        </c:ser>
        <c:ser>
          <c:idx val="1"/>
          <c:order val="1"/>
          <c:tx>
            <c:v>DBC</c:v>
          </c:tx>
          <c:spPr>
            <a:solidFill>
              <a:schemeClr val="accent2"/>
            </a:solidFill>
            <a:ln cmpd="sng">
              <a:solidFill>
                <a:srgbClr val="000000"/>
              </a:solidFill>
            </a:ln>
          </c:spPr>
          <c:cat>
            <c:strRef>
              <c:f>'ANÁLISIS B'!$A$7:$A$13</c:f>
            </c:strRef>
          </c:cat>
          <c:val>
            <c:numRef>
              <c:f>'ANÁLISIS B'!$C$7:$C$13</c:f>
              <c:numCache/>
            </c:numRef>
          </c:val>
        </c:ser>
        <c:ser>
          <c:idx val="2"/>
          <c:order val="2"/>
          <c:tx>
            <c:v>DBP</c:v>
          </c:tx>
          <c:spPr>
            <a:solidFill>
              <a:schemeClr val="accent3"/>
            </a:solidFill>
            <a:ln cmpd="sng">
              <a:solidFill>
                <a:srgbClr val="000000"/>
              </a:solidFill>
            </a:ln>
          </c:spPr>
          <c:cat>
            <c:strRef>
              <c:f>'ANÁLISIS B'!$A$7:$A$13</c:f>
            </c:strRef>
          </c:cat>
          <c:val>
            <c:numRef>
              <c:f>'ANÁLISIS B'!$D$7:$D$13</c:f>
              <c:numCache/>
            </c:numRef>
          </c:val>
        </c:ser>
        <c:ser>
          <c:idx val="3"/>
          <c:order val="3"/>
          <c:tx>
            <c:v>(en blanco)</c:v>
          </c:tx>
          <c:spPr>
            <a:solidFill>
              <a:schemeClr val="accent4"/>
            </a:solidFill>
            <a:ln cmpd="sng">
              <a:solidFill>
                <a:srgbClr val="000000"/>
              </a:solidFill>
            </a:ln>
          </c:spPr>
          <c:cat>
            <c:strRef>
              <c:f>'ANÁLISIS B'!$A$7:$A$13</c:f>
            </c:strRef>
          </c:cat>
          <c:val>
            <c:numRef>
              <c:f>'ANÁLISIS B'!$E$7:$E$13</c:f>
              <c:numCache/>
            </c:numRef>
          </c:val>
        </c:ser>
        <c:ser>
          <c:idx val="4"/>
          <c:order val="4"/>
          <c:tx>
            <c:v>CM6 - 303Q</c:v>
          </c:tx>
          <c:spPr>
            <a:solidFill>
              <a:schemeClr val="accent5"/>
            </a:solidFill>
            <a:ln cmpd="sng">
              <a:solidFill>
                <a:srgbClr val="000000"/>
              </a:solidFill>
            </a:ln>
          </c:spPr>
          <c:cat>
            <c:strRef>
              <c:f>'ANÁLISIS B'!$A$7:$A$13</c:f>
            </c:strRef>
          </c:cat>
          <c:val>
            <c:numRef>
              <c:f>'ANÁLISIS B'!$F$7:$F$13</c:f>
              <c:numCache/>
            </c:numRef>
          </c:val>
        </c:ser>
        <c:ser>
          <c:idx val="5"/>
          <c:order val="5"/>
          <c:tx>
            <c:v>CM4 - 203C</c:v>
          </c:tx>
          <c:spPr>
            <a:solidFill>
              <a:schemeClr val="accent6"/>
            </a:solidFill>
            <a:ln cmpd="sng">
              <a:solidFill>
                <a:srgbClr val="000000"/>
              </a:solidFill>
            </a:ln>
          </c:spPr>
          <c:cat>
            <c:strRef>
              <c:f>'ANÁLISIS B'!$A$7:$A$13</c:f>
            </c:strRef>
          </c:cat>
          <c:val>
            <c:numRef>
              <c:f>'ANÁLISIS B'!$H$7:$H$13</c:f>
              <c:numCache/>
            </c:numRef>
          </c:val>
        </c:ser>
        <c:axId val="174100788"/>
        <c:axId val="1761259076"/>
      </c:barChart>
      <c:catAx>
        <c:axId val="1741007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61259076"/>
      </c:catAx>
      <c:valAx>
        <c:axId val="17612590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4100788"/>
      </c:valAx>
    </c:plotArea>
    <c:legend>
      <c:legendPos val="r"/>
      <c:overlay val="0"/>
      <c:txPr>
        <a:bodyPr/>
        <a:lstStyle/>
        <a:p>
          <a:pPr lvl="0">
            <a:defRPr b="0" i="0" sz="90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Total</c:v>
          </c:tx>
          <c:spPr>
            <a:solidFill>
              <a:schemeClr val="accent1"/>
            </a:solidFill>
            <a:ln cmpd="sng">
              <a:solidFill>
                <a:srgbClr val="000000"/>
              </a:solidFill>
            </a:ln>
          </c:spPr>
          <c:cat>
            <c:strRef>
              <c:f>'PAISES B'!$A$4:$A$27</c:f>
            </c:strRef>
          </c:cat>
          <c:val>
            <c:numRef>
              <c:f>'PAISES B'!$B$4:$B$27</c:f>
              <c:numCache/>
            </c:numRef>
          </c:val>
        </c:ser>
        <c:axId val="103374855"/>
        <c:axId val="1775841976"/>
      </c:barChart>
      <c:catAx>
        <c:axId val="103374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775841976"/>
      </c:catAx>
      <c:valAx>
        <c:axId val="177584197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3374855"/>
      </c:valAx>
    </c:plotArea>
    <c:legend>
      <c:legendPos val="r"/>
      <c:overlay val="0"/>
      <c:txPr>
        <a:bodyPr/>
        <a:lstStyle/>
        <a:p>
          <a:pPr lvl="0">
            <a:defRPr b="0" i="0" sz="900">
              <a:solidFill>
                <a:srgbClr val="1A1A1A"/>
              </a:solidFill>
              <a:latin typeface="+mn-lt"/>
            </a:defRPr>
          </a:pPr>
        </a:p>
      </c:txPr>
    </c:legend>
    <c:plotVisOnly val="1"/>
  </c:chart>
</c:chartSpace>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 Id="rId5" Type="http://schemas.openxmlformats.org/officeDocument/2006/relationships/chart" Target="../charts/chart14.xml"/><Relationship Id="rId6" Type="http://schemas.openxmlformats.org/officeDocument/2006/relationships/chart" Target="../charts/chart15.xml"/><Relationship Id="rId7" Type="http://schemas.openxmlformats.org/officeDocument/2006/relationships/chart" Target="../charts/chart16.xml"/><Relationship Id="rId8"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572000" cy="2876550"/>
    <xdr:graphicFrame>
      <xdr:nvGraphicFramePr>
        <xdr:cNvPr id="1032381009" name="Chart 1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119</xdr:row>
      <xdr:rowOff>161925</xdr:rowOff>
    </xdr:from>
    <xdr:ext cx="6067425" cy="2886075"/>
    <xdr:graphicFrame>
      <xdr:nvGraphicFramePr>
        <xdr:cNvPr id="1184028282"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19050</xdr:colOff>
      <xdr:row>119</xdr:row>
      <xdr:rowOff>171450</xdr:rowOff>
    </xdr:from>
    <xdr:ext cx="6067425" cy="2886075"/>
    <xdr:graphicFrame>
      <xdr:nvGraphicFramePr>
        <xdr:cNvPr id="84790806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136</xdr:row>
      <xdr:rowOff>0</xdr:rowOff>
    </xdr:from>
    <xdr:ext cx="6067425" cy="2876550"/>
    <xdr:graphicFrame>
      <xdr:nvGraphicFramePr>
        <xdr:cNvPr id="157868780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0</xdr:colOff>
      <xdr:row>136</xdr:row>
      <xdr:rowOff>0</xdr:rowOff>
    </xdr:from>
    <xdr:ext cx="6067425" cy="2876550"/>
    <xdr:graphicFrame>
      <xdr:nvGraphicFramePr>
        <xdr:cNvPr id="1201963359"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0</xdr:colOff>
      <xdr:row>151</xdr:row>
      <xdr:rowOff>0</xdr:rowOff>
    </xdr:from>
    <xdr:ext cx="6067425" cy="2876550"/>
    <xdr:graphicFrame>
      <xdr:nvGraphicFramePr>
        <xdr:cNvPr id="503878059" name="Chart 5"/>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8</xdr:col>
      <xdr:colOff>0</xdr:colOff>
      <xdr:row>151</xdr:row>
      <xdr:rowOff>0</xdr:rowOff>
    </xdr:from>
    <xdr:ext cx="6067425" cy="2876550"/>
    <xdr:graphicFrame>
      <xdr:nvGraphicFramePr>
        <xdr:cNvPr id="1810536155"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0</xdr:colOff>
      <xdr:row>166</xdr:row>
      <xdr:rowOff>0</xdr:rowOff>
    </xdr:from>
    <xdr:ext cx="6067425" cy="2876550"/>
    <xdr:graphicFrame>
      <xdr:nvGraphicFramePr>
        <xdr:cNvPr id="266041878" name="Chart 7"/>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13</xdr:row>
      <xdr:rowOff>28575</xdr:rowOff>
    </xdr:from>
    <xdr:ext cx="2752725" cy="3800475"/>
    <xdr:graphicFrame>
      <xdr:nvGraphicFramePr>
        <xdr:cNvPr id="263589817" name="Chart 8"/>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619125</xdr:colOff>
      <xdr:row>2</xdr:row>
      <xdr:rowOff>28575</xdr:rowOff>
    </xdr:from>
    <xdr:ext cx="4572000" cy="2876550"/>
    <xdr:graphicFrame>
      <xdr:nvGraphicFramePr>
        <xdr:cNvPr id="2128144657" name="Chart 9"/>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4572000" cy="2876550"/>
    <xdr:graphicFrame>
      <xdr:nvGraphicFramePr>
        <xdr:cNvPr id="1412591762" name="Chart 10"/>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47625</xdr:colOff>
      <xdr:row>1</xdr:row>
      <xdr:rowOff>9525</xdr:rowOff>
    </xdr:from>
    <xdr:ext cx="4572000" cy="2876550"/>
    <xdr:graphicFrame>
      <xdr:nvGraphicFramePr>
        <xdr:cNvPr id="590787829" name="Chart 11"/>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0</xdr:colOff>
      <xdr:row>16</xdr:row>
      <xdr:rowOff>0</xdr:rowOff>
    </xdr:from>
    <xdr:ext cx="4572000" cy="2876550"/>
    <xdr:graphicFrame>
      <xdr:nvGraphicFramePr>
        <xdr:cNvPr id="766174186" name="Chart 12"/>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38100</xdr:colOff>
      <xdr:row>16</xdr:row>
      <xdr:rowOff>0</xdr:rowOff>
    </xdr:from>
    <xdr:ext cx="4572000" cy="2876550"/>
    <xdr:graphicFrame>
      <xdr:nvGraphicFramePr>
        <xdr:cNvPr id="1202284112" name="Chart 13"/>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752475</xdr:colOff>
      <xdr:row>30</xdr:row>
      <xdr:rowOff>104775</xdr:rowOff>
    </xdr:from>
    <xdr:ext cx="4572000" cy="2876550"/>
    <xdr:graphicFrame>
      <xdr:nvGraphicFramePr>
        <xdr:cNvPr id="72092378" name="Chart 14"/>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7</xdr:col>
      <xdr:colOff>19050</xdr:colOff>
      <xdr:row>30</xdr:row>
      <xdr:rowOff>95250</xdr:rowOff>
    </xdr:from>
    <xdr:ext cx="4572000" cy="2876550"/>
    <xdr:graphicFrame>
      <xdr:nvGraphicFramePr>
        <xdr:cNvPr id="533615705" name="Chart 15"/>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723900</xdr:colOff>
      <xdr:row>45</xdr:row>
      <xdr:rowOff>57150</xdr:rowOff>
    </xdr:from>
    <xdr:ext cx="4572000" cy="2876550"/>
    <xdr:graphicFrame>
      <xdr:nvGraphicFramePr>
        <xdr:cNvPr id="225869368" name="Chart 16"/>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62</xdr:row>
      <xdr:rowOff>180975</xdr:rowOff>
    </xdr:from>
    <xdr:ext cx="11010900" cy="7372350"/>
    <xdr:graphicFrame>
      <xdr:nvGraphicFramePr>
        <xdr:cNvPr id="80690168" name="Chart 17"/>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se/Dropbox/2.%20Hostal%20R10/1.%20Hostal%20R10%20Dorantes/1.%20INFORMES/INFORMES%20SEMANALES%202022/MARZO/INFORME%20SEMANAL%2028%20FEB%20%20al%206%20MA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nse/Dropbox/2.%20Hostal%20R10/1.%20Hostal%20R10%20Dorantes/1.%20INFORMES/INFORMES%20SEMANALES%202022/MARZO/INFORME%20SEMANAL%207%20MAR%20AL%2013%20MA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anse/Dropbox/2.%20Hostal%20R10/1.%20Hostal%20R10%20Dorantes/1.%20INFORMES/INFORMES%20SEMANALES%202022/MARZO/INFORME%20SEMANAL%2014%20MAR%20AL%2020%20MA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hanse/Dropbox/2.%20Hostal%20R10/1.%20Hostal%20R10%20Dorantes/1.%20INFORMES/INFORMES%20SEMANALES%202022/MARZO/INFORME%20SEMANAL%2021%20MAR%20AL%2027%20MA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UARIO/Dropbox/RECEPECION%20R10/Calificaciones%20Hostal%20R10%20Historico%20(Copia%20en%20conflicto%20de%20hostal%20R10%20Residencial%2010%202023-01-19)%20(Copia%20en%20conflicto%20de%20hostal%20R10%20Residencial%2010%202023-02-04).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cupación &amp; Ingresos Habs."/>
      <sheetName val="Resumen comentarios Booking"/>
      <sheetName val="Resumen comentarios HW"/>
      <sheetName val="Ingresos complementarios"/>
      <sheetName val="Gastos"/>
      <sheetName val="Caja de la semana"/>
      <sheetName val="Caja Bar semana"/>
      <sheetName val="INFORME SEMANAL 28 FEB  al 6 MA"/>
    </sheetNames>
    <sheetDataSet>
      <sheetData sheetId="0"/>
      <sheetData sheetId="1"/>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cupación &amp; Ingresos Habs."/>
      <sheetName val="Resumen comentarios Booking"/>
      <sheetName val="Resumen comentarios HW"/>
      <sheetName val="Ingresos complementarios"/>
      <sheetName val="Gastos"/>
      <sheetName val="Caja de la semana"/>
      <sheetName val="Caja Bar semana"/>
      <sheetName val="INFORME SEMANAL 7 MAR AL 13 MAR"/>
    </sheetNames>
    <sheetDataSet>
      <sheetData sheetId="0"/>
      <sheetData sheetId="1"/>
      <sheetData sheetId="2"/>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cupación &amp; Ingresos Habs."/>
      <sheetName val="Resumen comentarios Booking"/>
      <sheetName val="Resumen comentarios HW"/>
      <sheetName val="Ingresos complementarios"/>
      <sheetName val="Gastos"/>
      <sheetName val="Caja de la semana"/>
      <sheetName val="Caja Bar semana"/>
      <sheetName val="INFORME SEMANAL 14 MAR AL 20 MA"/>
    </sheetNames>
    <sheetDataSet>
      <sheetData sheetId="0"/>
      <sheetData sheetId="1"/>
      <sheetData sheetId="2"/>
      <sheetData sheetId="3"/>
      <sheetData sheetId="4"/>
      <sheetData sheetId="5"/>
      <sheetData sheetId="6"/>
      <sheetData sheetId="7"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cupación &amp; Ingresos Habs."/>
      <sheetName val="Resumen comentarios Booking"/>
      <sheetName val="Resumen comentarios HW"/>
      <sheetName val="Ingresos complementarios"/>
      <sheetName val="Gastos"/>
      <sheetName val="Caja de la semana"/>
      <sheetName val="Caja Bar semana"/>
      <sheetName val="INFORME SEMANAL 21 MAR AL 27 M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BOOKING"/>
      <sheetName val="Ago-Sep"/>
      <sheetName val="ANÁLISIS B"/>
      <sheetName val="TIPO B"/>
      <sheetName val="PAISES B"/>
      <sheetName val="GRÁFICOS B"/>
      <sheetName val="HOSTELWORLD"/>
      <sheetName val="Hoja1"/>
      <sheetName val="ANÁLISIS HW"/>
      <sheetName val="PAISES HW"/>
      <sheetName val="GRÁFICOS HW"/>
      <sheetName val="Calificaciones Hostal R10 Histo"/>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ables/table1.xml><?xml version="1.0" encoding="utf-8"?>
<table xmlns="http://schemas.openxmlformats.org/spreadsheetml/2006/main" ref="B2:AF2629" displayName="Table_1" name="Table_1" id="1">
  <tableColumns count="31">
    <tableColumn name="#" id="1"/>
    <tableColumn name="FECHA" id="2"/>
    <tableColumn name="RESERVA #" id="3"/>
    <tableColumn name="NOMBRE" id="4"/>
    <tableColumn name="PAÍS" id="5"/>
    <tableColumn name="TIPO" id="6"/>
    <tableColumn name="TIPO HAB" id="7"/>
    <tableColumn name="HAB" id="8"/>
    <tableColumn name="CALIFICACIÓN" id="9"/>
    <tableColumn name="PAC" id="10"/>
    <tableColumn name="STAFF" id="11"/>
    <tableColumn name="PAC STAFF" id="12"/>
    <tableColumn name="LOCATION" id="13"/>
    <tableColumn name="PAC LOCATION" id="14"/>
    <tableColumn name="COMFORT" id="15"/>
    <tableColumn name="PAC COMFORT" id="16"/>
    <tableColumn name="CLEANINLESS" id="17"/>
    <tableColumn name="PAC CLEANINLESS" id="18"/>
    <tableColumn name="FACILITIES" id="19"/>
    <tableColumn name="PAC FACILITIES" id="20"/>
    <tableColumn name="VALUE FOR MONEY" id="21"/>
    <tableColumn name="PAC VALUE" id="22"/>
    <tableColumn name="PROMEDIO" id="23"/>
    <tableColumn name="COMENTARIOS + " id="24"/>
    <tableColumn name="COMENTARIOS -" id="25"/>
    <tableColumn name="BED RATING" id="26"/>
    <tableColumn name="BREAKFAST" id="27"/>
    <tableColumn name="ROOM VIEW" id="28"/>
    <tableColumn name="WIFI" id="29"/>
    <tableColumn name="COFFEE" id="30"/>
    <tableColumn name="Columna1" id="31"/>
  </tableColumns>
  <tableStyleInfo name="BOOKING-style" showColumnStripes="0" showFirstColumn="1" showLastColumn="1" showRowStripes="1"/>
</table>
</file>

<file path=xl/tables/table2.xml><?xml version="1.0" encoding="utf-8"?>
<table xmlns="http://schemas.openxmlformats.org/spreadsheetml/2006/main" totalsRowCount="1" ref="B1:I120" displayName="Table_2" name="Table_2" id="2">
  <tableColumns count="8">
    <tableColumn name="FECHA" id="1"/>
    <tableColumn totalsRowFunction="custom" name="CALIFICACIÓN" id="2"/>
    <tableColumn totalsRowFunction="custom" name="STAFF" id="3"/>
    <tableColumn totalsRowFunction="custom" name="LOCATION" id="4"/>
    <tableColumn totalsRowFunction="custom" name="COMFORT" id="5"/>
    <tableColumn totalsRowFunction="custom" name="CLEANINLESS" id="6"/>
    <tableColumn totalsRowFunction="custom" name="FACILITIES" id="7"/>
    <tableColumn totalsRowFunction="custom" name="VALUE FOR MONEY" id="8"/>
  </tableColumns>
  <tableStyleInfo name="Ago-Sep-style" showColumnStripes="0" showFirstColumn="1" showLastColumn="1" showRowStripes="1"/>
</table>
</file>

<file path=xl/tables/table3.xml><?xml version="1.0" encoding="utf-8"?>
<table xmlns="http://schemas.openxmlformats.org/spreadsheetml/2006/main" ref="B2:T553" displayName="Table_3" name="Table_3" id="3">
  <tableColumns count="19">
    <tableColumn name="#" id="1"/>
    <tableColumn name="FECHA" id="2"/>
    <tableColumn name="RESERVA #" id="3"/>
    <tableColumn name="NOMBRE" id="4"/>
    <tableColumn name="PAÍS" id="5"/>
    <tableColumn name="EDAD" id="6"/>
    <tableColumn name="TIPO HAB" id="7"/>
    <tableColumn name="HAB" id="8"/>
    <tableColumn name="CALIFICACIÓN" id="9"/>
    <tableColumn name="Columna1" id="10"/>
    <tableColumn name="VALUE FOR MONEY" id="11"/>
    <tableColumn name="SECURITY" id="12"/>
    <tableColumn name="LOCATION" id="13"/>
    <tableColumn name="STAFF" id="14"/>
    <tableColumn name="ATMOSPHERE" id="15"/>
    <tableColumn name="CLEANINLESS" id="16"/>
    <tableColumn name="FACILITIES" id="17"/>
    <tableColumn name="PROMEDIO" id="18"/>
    <tableColumn name="COMENTARIOS" id="19"/>
  </tableColumns>
  <tableStyleInfo name="HOSTELWORLD-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admin.booking.com/hotel/hoteladmin/extranet_ng/manage/booking.html?res_id=3308565318&amp;ses=72547186afcd9e466f4daf3ea6ace286&amp;hotel_id=4369933&amp;lang=xu" TargetMode="External"/><Relationship Id="rId391" Type="http://schemas.openxmlformats.org/officeDocument/2006/relationships/hyperlink" Target="https://admin.booking.com/hotel/hoteladmin/extranet_ng/manage/booking.html?res_id=3596595913&amp;ses=72547186afcd9e466f4daf3ea6ace286&amp;hotel_id=4369933&amp;lang=xu" TargetMode="External"/><Relationship Id="rId390" Type="http://schemas.openxmlformats.org/officeDocument/2006/relationships/hyperlink" Target="https://admin.booking.com/hotel/hoteladmin/extranet_ng/manage/booking.html?res_id=2783357014&amp;ses=72547186afcd9e466f4daf3ea6ace286&amp;hotel_id=4369933&amp;lang=xu" TargetMode="External"/><Relationship Id="rId1" Type="http://schemas.openxmlformats.org/officeDocument/2006/relationships/hyperlink" Target="https://admin.booking.com/hotel/hoteladmin/extranet_ng/manage/booking.html?lang=xu&amp;res_id=1112941899&amp;hotel_id=4369933&amp;ses=292efec12f4ebd5afb27eedb8f252141" TargetMode="External"/><Relationship Id="rId2" Type="http://schemas.openxmlformats.org/officeDocument/2006/relationships/hyperlink" Target="https://admin.booking.com/hotel/hoteladmin/extranet_ng/manage/booking.html?hotel_id=4369933&amp;ses=292efec12f4ebd5afb27eedb8f252141&amp;res_id=1592549018&amp;lang=xu" TargetMode="External"/><Relationship Id="rId3" Type="http://schemas.openxmlformats.org/officeDocument/2006/relationships/hyperlink" Target="https://admin.booking.com/hotel/hoteladmin/extranet_ng/manage/booking.html?lang=xu&amp;res_id=1770925697&amp;hotel_id=4369933&amp;ses=292efec12f4ebd5afb27eedb8f252141" TargetMode="External"/><Relationship Id="rId4" Type="http://schemas.openxmlformats.org/officeDocument/2006/relationships/hyperlink" Target="https://admin.booking.com/hotel/hoteladmin/extranet_ng/manage/booking.html?lang=xu&amp;res_id=2023906001&amp;hotel_id=4369933&amp;ses=292efec12f4ebd5afb27eedb8f252141" TargetMode="External"/><Relationship Id="rId9" Type="http://schemas.openxmlformats.org/officeDocument/2006/relationships/hyperlink" Target="https://admin.booking.com/hotel/hoteladmin/extranet_ng/manage/booking.html?res_id=1708105891&amp;lang=xu&amp;hotel_id=4369933&amp;ses=292efec12f4ebd5afb27eedb8f252141" TargetMode="External"/><Relationship Id="rId385" Type="http://schemas.openxmlformats.org/officeDocument/2006/relationships/hyperlink" Target="https://admin.booking.com/hotel/hoteladmin/extranet_ng/manage/booking.html?res_id=3961785042&amp;ses=72547186afcd9e466f4daf3ea6ace286&amp;hotel_id=4369933&amp;lang=xu" TargetMode="External"/><Relationship Id="rId384" Type="http://schemas.openxmlformats.org/officeDocument/2006/relationships/hyperlink" Target="https://admin.booking.com/hotel/hoteladmin/extranet_ng/manage/booking.html?res_id=2489307880&amp;ses=72547186afcd9e466f4daf3ea6ace286&amp;hotel_id=4369933&amp;lang=xu" TargetMode="External"/><Relationship Id="rId383" Type="http://schemas.openxmlformats.org/officeDocument/2006/relationships/hyperlink" Target="https://admin.booking.com/hotel/hoteladmin/extranet_ng/manage/booking.html?res_id=3173508969&amp;ses=72547186afcd9e466f4daf3ea6ace286&amp;hotel_id=4369933&amp;lang=xu" TargetMode="External"/><Relationship Id="rId382" Type="http://schemas.openxmlformats.org/officeDocument/2006/relationships/hyperlink" Target="https://admin.booking.com/hotel/hoteladmin/extranet_ng/manage/booking.html?res_id=3877723293&amp;ses=72547186afcd9e466f4daf3ea6ace286&amp;hotel_id=4369933&amp;lang=xu" TargetMode="External"/><Relationship Id="rId5" Type="http://schemas.openxmlformats.org/officeDocument/2006/relationships/hyperlink" Target="https://admin.booking.com/hotel/hoteladmin/extranet_ng/manage/booking.html?hotel_id=4369933&amp;ses=292efec12f4ebd5afb27eedb8f252141&amp;lang=xu&amp;res_id=1287555634" TargetMode="External"/><Relationship Id="rId389" Type="http://schemas.openxmlformats.org/officeDocument/2006/relationships/hyperlink" Target="https://admin.booking.com/hotel/hoteladmin/extranet_ng/manage/booking.html?res_id=2783357014&amp;ses=72547186afcd9e466f4daf3ea6ace286&amp;hotel_id=4369933&amp;lang=xu" TargetMode="External"/><Relationship Id="rId6" Type="http://schemas.openxmlformats.org/officeDocument/2006/relationships/hyperlink" Target="https://admin.booking.com/hotel/hoteladmin/extranet_ng/manage/booking.html?res_id=1913598547&amp;lang=xu&amp;hotel_id=4369933&amp;ses=292efec12f4ebd5afb27eedb8f252141" TargetMode="External"/><Relationship Id="rId388" Type="http://schemas.openxmlformats.org/officeDocument/2006/relationships/hyperlink" Target="https://admin.booking.com/hotel/hoteladmin/extranet_ng/manage/booking.html?res_id=3548843962&amp;ses=72547186afcd9e466f4daf3ea6ace286&amp;hotel_id=4369933&amp;lang=xu" TargetMode="External"/><Relationship Id="rId7" Type="http://schemas.openxmlformats.org/officeDocument/2006/relationships/hyperlink" Target="https://admin.booking.com/hotel/hoteladmin/extranet_ng/manage/booking.html?hotel_id=4369933&amp;ses=292efec12f4ebd5afb27eedb8f252141&amp;res_id=1534994055&amp;lang=xu" TargetMode="External"/><Relationship Id="rId387" Type="http://schemas.openxmlformats.org/officeDocument/2006/relationships/hyperlink" Target="https://admin.booking.com/hotel/hoteladmin/extranet_ng/manage/booking.html?res_id=3548843962&amp;ses=72547186afcd9e466f4daf3ea6ace286&amp;hotel_id=4369933&amp;lang=xu" TargetMode="External"/><Relationship Id="rId8" Type="http://schemas.openxmlformats.org/officeDocument/2006/relationships/hyperlink" Target="https://admin.booking.com/hotel/hoteladmin/extranet_ng/manage/booking.html?hotel_id=4369933&amp;ses=292efec12f4ebd5afb27eedb8f252141&amp;res_id=1268160720&amp;lang=xu" TargetMode="External"/><Relationship Id="rId386" Type="http://schemas.openxmlformats.org/officeDocument/2006/relationships/hyperlink" Target="https://admin.booking.com/hotel/hoteladmin/extranet_ng/manage/booking.html?res_id=3961785042&amp;ses=72547186afcd9e466f4daf3ea6ace286&amp;hotel_id=4369933&amp;lang=xu" TargetMode="External"/><Relationship Id="rId381" Type="http://schemas.openxmlformats.org/officeDocument/2006/relationships/hyperlink" Target="https://admin.booking.com/hotel/hoteladmin/extranet_ng/manage/booking.html?res_id=3446947521&amp;ses=72547186afcd9e466f4daf3ea6ace286&amp;hotel_id=4369933&amp;lang=xu" TargetMode="External"/><Relationship Id="rId380" Type="http://schemas.openxmlformats.org/officeDocument/2006/relationships/hyperlink" Target="https://admin.booking.com/hotel/hoteladmin/extranet_ng/manage/booking.html?res_id=3183407551&amp;ses=72547186afcd9e466f4daf3ea6ace286&amp;hotel_id=4369933&amp;lang=xu" TargetMode="External"/><Relationship Id="rId379" Type="http://schemas.openxmlformats.org/officeDocument/2006/relationships/hyperlink" Target="https://admin.booking.com/hotel/hoteladmin/extranet_ng/manage/booking.html?res_id=3327101480&amp;lang=xu&amp;hotel_id=4369933&amp;ses=72547186afcd9e466f4daf3ea6ace286" TargetMode="External"/><Relationship Id="rId374" Type="http://schemas.openxmlformats.org/officeDocument/2006/relationships/hyperlink" Target="https://admin.booking.com/hotel/hoteladmin/extranet_ng/manage/booking.html?res_id=2745808735&amp;lang=xu&amp;hotel_id=4369933&amp;ses=a7723c36329e9bed58595706876fc9e6" TargetMode="External"/><Relationship Id="rId373" Type="http://schemas.openxmlformats.org/officeDocument/2006/relationships/hyperlink" Target="https://admin.booking.com/hotel/hoteladmin/extranet_ng/manage/booking.html?res_id=3241900466&amp;ses=b608bc116667e281b6ac749c5bbe62d1&amp;lang=xu&amp;hotel_id=4369933" TargetMode="External"/><Relationship Id="rId372" Type="http://schemas.openxmlformats.org/officeDocument/2006/relationships/hyperlink" Target="https://admin.booking.com/hotel/hoteladmin/extranet_ng/manage/booking.html?res_id=1659370684&amp;ses=b608bc116667e281b6ac749c5bbe62d1&amp;lang=xu&amp;hotel_id=4369933" TargetMode="External"/><Relationship Id="rId371" Type="http://schemas.openxmlformats.org/officeDocument/2006/relationships/hyperlink" Target="https://admin.booking.com/hotel/hoteladmin/extranet_ng/manage/booking.html?res_id=2260761866&amp;ses=b608bc116667e281b6ac749c5bbe62d1&amp;lang=xu&amp;hotel_id=4369933" TargetMode="External"/><Relationship Id="rId378" Type="http://schemas.openxmlformats.org/officeDocument/2006/relationships/hyperlink" Target="https://admin.booking.com/hotel/hoteladmin/extranet_ng/manage/booking.html?res_id=2969160362&amp;lang=xu&amp;hotel_id=4369933&amp;ses=72547186afcd9e466f4daf3ea6ace286" TargetMode="External"/><Relationship Id="rId377" Type="http://schemas.openxmlformats.org/officeDocument/2006/relationships/hyperlink" Target="https://admin.booking.com/hotel/hoteladmin/extranet_ng/manage/booking.html?res_id=2957594794&amp;lang=xu&amp;hotel_id=4369933&amp;ses=72547186afcd9e466f4daf3ea6ace286" TargetMode="External"/><Relationship Id="rId376" Type="http://schemas.openxmlformats.org/officeDocument/2006/relationships/hyperlink" Target="https://admin.booking.com/hotel/hoteladmin/extranet_ng/manage/booking.html?res_id=2187511720&amp;lang=xu&amp;hotel_id=4369933&amp;ses=a7723c36329e9bed58595706876fc9e6" TargetMode="External"/><Relationship Id="rId375" Type="http://schemas.openxmlformats.org/officeDocument/2006/relationships/hyperlink" Target="https://admin.booking.com/hotel/hoteladmin/extranet_ng/manage/booking.html?res_id=2294756826&amp;lang=xu&amp;hotel_id=4369933&amp;ses=a7723c36329e9bed58595706876fc9e6" TargetMode="External"/><Relationship Id="rId396" Type="http://schemas.openxmlformats.org/officeDocument/2006/relationships/hyperlink" Target="https://admin.booking.com/hotel/hoteladmin/extranet_ng/manage/booking.html?res_id=3427098700&amp;ses=72547186afcd9e466f4daf3ea6ace286&amp;hotel_id=4369933&amp;lang=xu" TargetMode="External"/><Relationship Id="rId395" Type="http://schemas.openxmlformats.org/officeDocument/2006/relationships/hyperlink" Target="https://admin.booking.com/hotel/hoteladmin/extranet_ng/manage/booking.html?res_id=3689736568&amp;ses=72547186afcd9e466f4daf3ea6ace286&amp;hotel_id=4369933&amp;lang=xu" TargetMode="External"/><Relationship Id="rId394" Type="http://schemas.openxmlformats.org/officeDocument/2006/relationships/hyperlink" Target="https://admin.booking.com/hotel/hoteladmin/extranet_ng/manage/booking.html?res_id=2266807224&amp;ses=72547186afcd9e466f4daf3ea6ace286&amp;hotel_id=4369933&amp;lang=xu" TargetMode="External"/><Relationship Id="rId393" Type="http://schemas.openxmlformats.org/officeDocument/2006/relationships/hyperlink" Target="https://admin.booking.com/hotel/hoteladmin/extranet_ng/manage/booking.html?res_id=3417842133&amp;ses=72547186afcd9e466f4daf3ea6ace286&amp;hotel_id=4369933&amp;lang=xu" TargetMode="External"/><Relationship Id="rId399" Type="http://schemas.openxmlformats.org/officeDocument/2006/relationships/hyperlink" Target="https://admin.booking.com/hotel/hoteladmin/extranet_ng/manage/booking.html?res_id=3380290371&amp;ses=72547186afcd9e466f4daf3ea6ace286&amp;hotel_id=4369933&amp;lang=xu" TargetMode="External"/><Relationship Id="rId398" Type="http://schemas.openxmlformats.org/officeDocument/2006/relationships/hyperlink" Target="https://admin.booking.com/hotel/hoteladmin/extranet_ng/manage/booking.html?res_id=3953854621&amp;ses=72547186afcd9e466f4daf3ea6ace286&amp;hotel_id=4369933&amp;lang=xu" TargetMode="External"/><Relationship Id="rId397" Type="http://schemas.openxmlformats.org/officeDocument/2006/relationships/hyperlink" Target="https://admin.booking.com/hotel/hoteladmin/extranet_ng/manage/booking.html?res_id=3850173886&amp;ses=72547186afcd9e466f4daf3ea6ace286&amp;hotel_id=4369933&amp;lang=xu" TargetMode="External"/><Relationship Id="rId1730" Type="http://schemas.openxmlformats.org/officeDocument/2006/relationships/hyperlink" Target="https://admin.booking.com/hotel/hoteladmin/extranet_ng/manage/booking.html?res_id=4137395356&amp;ses=aeb92f744013ece65d28042a6bb2d2a9&amp;hotel_id=4369933&amp;lang=en" TargetMode="External"/><Relationship Id="rId1731" Type="http://schemas.openxmlformats.org/officeDocument/2006/relationships/hyperlink" Target="https://admin.booking.com/hotel/hoteladmin/extranet_ng/manage/booking.html?res_id=4138569210&amp;lang=en&amp;ses=aeb92f744013ece65d28042a6bb2d2a9&amp;hotel_id=4369933" TargetMode="External"/><Relationship Id="rId1732" Type="http://schemas.openxmlformats.org/officeDocument/2006/relationships/hyperlink" Target="https://admin.booking.com/hotel/hoteladmin/extranet_ng/manage/booking.html?res_id=4108291183&amp;hotel_id=4369933&amp;lang=en&amp;ses=a340df7b184f170b56142ba92c1e06e1" TargetMode="External"/><Relationship Id="rId1733" Type="http://schemas.openxmlformats.org/officeDocument/2006/relationships/hyperlink" Target="https://admin.booking.com/hotel/hoteladmin/extranet_ng/manage/booking.html?res_id=4221755712&amp;ses=0d6a7e4c8de5427790a17d2869042eae&amp;hotel_id=4369933&amp;lang=en" TargetMode="External"/><Relationship Id="rId1734" Type="http://schemas.openxmlformats.org/officeDocument/2006/relationships/hyperlink" Target="https://admin.booking.com/hotel/hoteladmin/extranet_ng/manage/booking.html?res_id=4189924852&amp;ses=2448b4ed6f909e41c51f95c73d9a8850&amp;hotel_id=4369933&amp;lang=en" TargetMode="External"/><Relationship Id="rId1735" Type="http://schemas.openxmlformats.org/officeDocument/2006/relationships/hyperlink" Target="https://admin.booking.com/hotel/hoteladmin/extranet_ng/manage/booking.html?res_id=4100908090&amp;ses=2448b4ed6f909e41c51f95c73d9a8850&amp;hotel_id=4369933&amp;lang=en" TargetMode="External"/><Relationship Id="rId1736" Type="http://schemas.openxmlformats.org/officeDocument/2006/relationships/hyperlink" Target="https://admin.booking.com/hotel/hoteladmin/extranet_ng/manage/booking.html?res_id=4138890066&amp;ses=2448b4ed6f909e41c51f95c73d9a8850&amp;hotel_id=4369933&amp;lang=en" TargetMode="External"/><Relationship Id="rId1737" Type="http://schemas.openxmlformats.org/officeDocument/2006/relationships/hyperlink" Target="https://admin.booking.com/hotel/hoteladmin/extranet_ng/manage/booking.html?res_id=4056053761&amp;ses=2448b4ed6f909e41c51f95c73d9a8850&amp;hotel_id=4369933&amp;lang=en" TargetMode="External"/><Relationship Id="rId1738" Type="http://schemas.openxmlformats.org/officeDocument/2006/relationships/hyperlink" Target="https://admin.booking.com/hotel/hoteladmin/extranet_ng/manage/booking.html?res_id=4285034397&amp;hotel_id=4369933&amp;lang=en&amp;ses=2448b4ed6f909e41c51f95c73d9a8850" TargetMode="External"/><Relationship Id="rId1739" Type="http://schemas.openxmlformats.org/officeDocument/2006/relationships/hyperlink" Target="https://admin.booking.com/hotel/hoteladmin/extranet_ng/manage/booking.html?res_id=4258872484&amp;lang=en&amp;hotel_id=4369933&amp;ses=2448b4ed6f909e41c51f95c73d9a8850" TargetMode="External"/><Relationship Id="rId1720" Type="http://schemas.openxmlformats.org/officeDocument/2006/relationships/hyperlink" Target="https://admin.booking.com/hotel/hoteladmin/extranet_ng/manage/booking.html?res_id=4184158216&amp;hotel_id=4369933&amp;lang=es&amp;ses=1cc36b71e05ff558864b87c7f2f90390" TargetMode="External"/><Relationship Id="rId1721" Type="http://schemas.openxmlformats.org/officeDocument/2006/relationships/hyperlink" Target="https://admin.booking.com/hotel/hoteladmin/extranet_ng/manage/booking.html?res_id=3694388015&amp;lang=en&amp;hotel_id=4369933&amp;ses=c7fbbe8ca67e17bde3752d78b0759e47" TargetMode="External"/><Relationship Id="rId1722" Type="http://schemas.openxmlformats.org/officeDocument/2006/relationships/hyperlink" Target="https://admin.booking.com/hotel/hoteladmin/extranet_ng/manage/booking.html?res_id=4086416835&amp;lang=en&amp;hotel_id=4369933&amp;ses=c7fbbe8ca67e17bde3752d78b0759e47" TargetMode="External"/><Relationship Id="rId1723" Type="http://schemas.openxmlformats.org/officeDocument/2006/relationships/hyperlink" Target="https://admin.booking.com/hotel/hoteladmin/extranet_ng/manage/booking.html?res_id=3854035048&amp;lang=en&amp;hotel_id=4369933&amp;ses=c7fbbe8ca67e17bde3752d78b0759e47" TargetMode="External"/><Relationship Id="rId1724" Type="http://schemas.openxmlformats.org/officeDocument/2006/relationships/hyperlink" Target="https://admin.booking.com/hotel/hoteladmin/extranet_ng/manage/booking.html?res_id=4159946983&amp;lang=en&amp;hotel_id=4369933&amp;ses=c7fbbe8ca67e17bde3752d78b0759e47" TargetMode="External"/><Relationship Id="rId1725" Type="http://schemas.openxmlformats.org/officeDocument/2006/relationships/hyperlink" Target="https://admin.booking.com/hotel/hoteladmin/extranet_ng/manage/booking.html?res_id=4004113919&amp;lang=en&amp;hotel_id=4369933&amp;ses=c7fbbe8ca67e17bde3752d78b0759e47" TargetMode="External"/><Relationship Id="rId1726" Type="http://schemas.openxmlformats.org/officeDocument/2006/relationships/hyperlink" Target="https://admin.booking.com/hotel/hoteladmin/extranet_ng/manage/booking.html?res_id=4165337935&amp;hotel_id=4369933&amp;ses=c7fbbe8ca67e17bde3752d78b0759e47&amp;lang=en" TargetMode="External"/><Relationship Id="rId1727" Type="http://schemas.openxmlformats.org/officeDocument/2006/relationships/hyperlink" Target="https://admin.booking.com/hotel/hoteladmin/extranet_ng/manage/booking.html?res_id=4170394837&amp;hotel_id=4369933&amp;ses=c7fbbe8ca67e17bde3752d78b0759e47&amp;lang=en" TargetMode="External"/><Relationship Id="rId1728" Type="http://schemas.openxmlformats.org/officeDocument/2006/relationships/hyperlink" Target="https://admin.booking.com/hotel/hoteladmin/extranet_ng/manage/booking.html?res_id=4141009061&amp;ses=aeb92f744013ece65d28042a6bb2d2a9&amp;hotel_id=4369933&amp;lang=en" TargetMode="External"/><Relationship Id="rId1729" Type="http://schemas.openxmlformats.org/officeDocument/2006/relationships/hyperlink" Target="https://admin.booking.com/hotel/hoteladmin/extranet_ng/manage/booking.html?res_id=4285174448&amp;ses=aeb92f744013ece65d28042a6bb2d2a9&amp;hotel_id=4369933&amp;lang=en" TargetMode="External"/><Relationship Id="rId1752" Type="http://schemas.openxmlformats.org/officeDocument/2006/relationships/hyperlink" Target="https://admin.booking.com/hotel/hoteladmin/extranet_ng/manage/booking.html?res_id=4146880117&amp;lang=en&amp;ses=9457cd18b8eb3eda71dcbd3cb5690146&amp;hotel_id=4369933" TargetMode="External"/><Relationship Id="rId1753" Type="http://schemas.openxmlformats.org/officeDocument/2006/relationships/hyperlink" Target="https://admin.booking.com/hotel/hoteladmin/extranet_ng/manage/booking.html?res_id=4070106908&amp;ses=9457cd18b8eb3eda71dcbd3cb5690146&amp;lang=en&amp;hotel_id=4369933" TargetMode="External"/><Relationship Id="rId1754" Type="http://schemas.openxmlformats.org/officeDocument/2006/relationships/hyperlink" Target="https://admin.booking.com/hotel/hoteladmin/extranet_ng/manage/booking.html?res_id=4027198886&amp;hotel_id=4369933&amp;ses=9457cd18b8eb3eda71dcbd3cb5690146&amp;lang=en" TargetMode="External"/><Relationship Id="rId1755" Type="http://schemas.openxmlformats.org/officeDocument/2006/relationships/hyperlink" Target="https://admin.booking.com/hotel/hoteladmin/extranet_ng/manage/booking.html?res_id=2524713258&amp;hotel_id=4369933&amp;ses=9457cd18b8eb3eda71dcbd3cb5690146&amp;lang=en" TargetMode="External"/><Relationship Id="rId1756" Type="http://schemas.openxmlformats.org/officeDocument/2006/relationships/hyperlink" Target="https://admin.booking.com/hotel/hoteladmin/extranet_ng/manage/booking.html?res_id=4057916991&amp;hotel_id=4369933&amp;lang=en&amp;ses=9457cd18b8eb3eda71dcbd3cb5690146" TargetMode="External"/><Relationship Id="rId1757" Type="http://schemas.openxmlformats.org/officeDocument/2006/relationships/hyperlink" Target="https://admin.booking.com/hotel/hoteladmin/extranet_ng/manage/booking.html?res_id=4239302850&amp;lang=en&amp;hotel_id=4369933&amp;ses=d4c621cedd3d2b60c3ff44f1f0af6678" TargetMode="External"/><Relationship Id="rId1758" Type="http://schemas.openxmlformats.org/officeDocument/2006/relationships/hyperlink" Target="https://admin.booking.com/hotel/hoteladmin/extranet_ng/manage/booking.html?res_id=4232645553&amp;hotel_id=4369933&amp;lang=en&amp;ses=7972c84a914b062299100b5b57d5d9ed" TargetMode="External"/><Relationship Id="rId1759" Type="http://schemas.openxmlformats.org/officeDocument/2006/relationships/hyperlink" Target="https://admin.booking.com/hotel/hoteladmin/extranet_ng/manage/booking.html?res_id=4099029134&amp;hotel_id=4369933&amp;lang=en&amp;ses=7972c84a914b062299100b5b57d5d9ed" TargetMode="External"/><Relationship Id="rId808" Type="http://schemas.openxmlformats.org/officeDocument/2006/relationships/hyperlink" Target="https://admin.booking.com/hotel/hoteladmin/extranet_ng/manage/booking.html?res_id=2835164696&amp;ses=edf6d7cf42b10bb71a58709311ff6141&amp;lang=xu&amp;hotel_id=4369933" TargetMode="External"/><Relationship Id="rId807" Type="http://schemas.openxmlformats.org/officeDocument/2006/relationships/hyperlink" Target="https://admin.booking.com/hotel/hoteladmin/extranet_ng/manage/booking.html?res_id=3371293343&amp;ses=edf6d7cf42b10bb71a58709311ff6141&amp;lang=xu&amp;hotel_id=4369933" TargetMode="External"/><Relationship Id="rId806" Type="http://schemas.openxmlformats.org/officeDocument/2006/relationships/hyperlink" Target="https://admin.booking.com/hotel/hoteladmin/extranet_ng/manage/booking.html?res_id=3098869916&amp;ses=edf6d7cf42b10bb71a58709311ff6141&amp;lang=xu&amp;hotel_id=4369933" TargetMode="External"/><Relationship Id="rId805" Type="http://schemas.openxmlformats.org/officeDocument/2006/relationships/hyperlink" Target="https://admin.booking.com/hotel/hoteladmin/extranet_ng/manage/booking.html?res_id=3446761374&amp;ses=edf6d7cf42b10bb71a58709311ff6141&amp;lang=xu&amp;hotel_id=4369933" TargetMode="External"/><Relationship Id="rId809" Type="http://schemas.openxmlformats.org/officeDocument/2006/relationships/hyperlink" Target="https://admin.booking.com/hotel/hoteladmin/extranet_ng/manage/booking.html?res_id=3915779138&amp;ses=edf6d7cf42b10bb71a58709311ff6141&amp;lang=xu&amp;hotel_id=4369933" TargetMode="External"/><Relationship Id="rId800" Type="http://schemas.openxmlformats.org/officeDocument/2006/relationships/hyperlink" Target="https://admin.booking.com/hotel/hoteladmin/extranet_ng/manage/booking.html?res_id=3102813409&amp;ses=2a6d4c4a3746092bc540a7b4eb8b2690&amp;lang=xu&amp;hotel_id=4369933" TargetMode="External"/><Relationship Id="rId804" Type="http://schemas.openxmlformats.org/officeDocument/2006/relationships/hyperlink" Target="https://admin.booking.com/hotel/hoteladmin/extranet_ng/manage/booking.html?res_id=2282874209&amp;ses=edf6d7cf42b10bb71a58709311ff6141&amp;lang=xu&amp;hotel_id=4369933" TargetMode="External"/><Relationship Id="rId803" Type="http://schemas.openxmlformats.org/officeDocument/2006/relationships/hyperlink" Target="https://admin.booking.com/hotel/hoteladmin/extranet_ng/manage/booking.html?res_id=3355889663&amp;lang=xu&amp;ses=4f7ef4aefbb048f3a5a979ee25a622e5&amp;hotel_id=4369933" TargetMode="External"/><Relationship Id="rId802" Type="http://schemas.openxmlformats.org/officeDocument/2006/relationships/hyperlink" Target="https://admin.booking.com/hotel/hoteladmin/extranet_ng/manage/booking.html?res_id=3111336541&amp;lang=xu&amp;ses=4f7ef4aefbb048f3a5a979ee25a622e5&amp;hotel_id=4369933" TargetMode="External"/><Relationship Id="rId801" Type="http://schemas.openxmlformats.org/officeDocument/2006/relationships/hyperlink" Target="https://admin.booking.com/hotel/hoteladmin/extranet_ng/manage/booking.html?res_id=2553496974&amp;ses=2a6d4c4a3746092bc540a7b4eb8b2690&amp;lang=xu&amp;hotel_id=4369933" TargetMode="External"/><Relationship Id="rId1750" Type="http://schemas.openxmlformats.org/officeDocument/2006/relationships/hyperlink" Target="https://admin.booking.com/hotel/hoteladmin/extranet_ng/manage/booking.html?res_id=4257886503&amp;lang=en&amp;hotel_id=4369933&amp;ses=9457cd18b8eb3eda71dcbd3cb5690146" TargetMode="External"/><Relationship Id="rId1751" Type="http://schemas.openxmlformats.org/officeDocument/2006/relationships/hyperlink" Target="https://admin.booking.com/hotel/hoteladmin/extranet_ng/manage/booking.html?res_id=4101061981&amp;lang=en&amp;hotel_id=4369933&amp;ses=9457cd18b8eb3eda71dcbd3cb5690146" TargetMode="External"/><Relationship Id="rId1741" Type="http://schemas.openxmlformats.org/officeDocument/2006/relationships/hyperlink" Target="https://admin.booking.com/hotel/hoteladmin/extranet_ng/manage/booking.html?res_id=4216699890&amp;hotel_id=4369933&amp;ses=2448b4ed6f909e41c51f95c73d9a8850&amp;lang=en" TargetMode="External"/><Relationship Id="rId1742" Type="http://schemas.openxmlformats.org/officeDocument/2006/relationships/hyperlink" Target="https://admin.booking.com/hotel/hoteladmin/extranet_ng/manage/booking.html?res_id=4000102450&amp;ses=2448b4ed6f909e41c51f95c73d9a8850&amp;hotel_id=4369933&amp;lang=en" TargetMode="External"/><Relationship Id="rId1743" Type="http://schemas.openxmlformats.org/officeDocument/2006/relationships/hyperlink" Target="https://admin.booking.com/hotel/hoteladmin/extranet_ng/manage/booking.html?res_id=4087068773&amp;ses=2448b4ed6f909e41c51f95c73d9a8850&amp;hotel_id=4369933&amp;lang=en" TargetMode="External"/><Relationship Id="rId1744" Type="http://schemas.openxmlformats.org/officeDocument/2006/relationships/hyperlink" Target="https://admin.booking.com/hotel/hoteladmin/extranet_ng/manage/booking.html?res_id=4041481343&amp;ses=2448b4ed6f909e41c51f95c73d9a8850&amp;hotel_id=4369933&amp;lang=en" TargetMode="External"/><Relationship Id="rId1745" Type="http://schemas.openxmlformats.org/officeDocument/2006/relationships/hyperlink" Target="https://admin.booking.com/hotel/hoteladmin/extranet_ng/manage/booking.html?res_id=4279884008&amp;hotel_id=4369933&amp;ses=2448b4ed6f909e41c51f95c73d9a8850&amp;lang=en" TargetMode="External"/><Relationship Id="rId1746" Type="http://schemas.openxmlformats.org/officeDocument/2006/relationships/hyperlink" Target="https://admin.booking.com/hotel/hoteladmin/extranet_ng/manage/booking.html?res_id=4173829052&amp;hotel_id=4369933&amp;lang=en&amp;ses=9457cd18b8eb3eda71dcbd3cb5690146" TargetMode="External"/><Relationship Id="rId1747" Type="http://schemas.openxmlformats.org/officeDocument/2006/relationships/hyperlink" Target="https://admin.booking.com/hotel/hoteladmin/extranet_ng/manage/booking.html?res_id=4277653862&amp;hotel_id=4369933&amp;lang=en&amp;ses=9457cd18b8eb3eda71dcbd3cb5690146" TargetMode="External"/><Relationship Id="rId1748" Type="http://schemas.openxmlformats.org/officeDocument/2006/relationships/hyperlink" Target="https://admin.booking.com/hotel/hoteladmin/extranet_ng/manage/booking.html?res_id=2426007828&amp;lang=en&amp;hotel_id=4369933&amp;ses=9457cd18b8eb3eda71dcbd3cb5690146" TargetMode="External"/><Relationship Id="rId1749" Type="http://schemas.openxmlformats.org/officeDocument/2006/relationships/hyperlink" Target="https://admin.booking.com/hotel/hoteladmin/extranet_ng/manage/booking.html?res_id=4086494902&amp;lang=en&amp;hotel_id=4369933&amp;ses=9457cd18b8eb3eda71dcbd3cb5690146" TargetMode="External"/><Relationship Id="rId1740" Type="http://schemas.openxmlformats.org/officeDocument/2006/relationships/hyperlink" Target="https://admin.booking.com/hotel/hoteladmin/extranet_ng/manage/booking.html?res_id=2420453670&amp;lang=en&amp;ses=2448b4ed6f909e41c51f95c73d9a8850&amp;hotel_id=4369933" TargetMode="External"/><Relationship Id="rId1710" Type="http://schemas.openxmlformats.org/officeDocument/2006/relationships/hyperlink" Target="https://admin.booking.com/hotel/hoteladmin/extranet_ng/manage/booking.html?res_id=4099914670&amp;lang=es&amp;hotel_id=4369933&amp;ses=7f43e566e14b03663cc5dae4176cd393" TargetMode="External"/><Relationship Id="rId1711" Type="http://schemas.openxmlformats.org/officeDocument/2006/relationships/hyperlink" Target="https://admin.booking.com/hotel/hoteladmin/extranet_ng/manage/booking.html?res_id=4286235479&amp;ses=7f43e566e14b03663cc5dae4176cd393&amp;hotel_id=4369933&amp;lang=es" TargetMode="External"/><Relationship Id="rId1712" Type="http://schemas.openxmlformats.org/officeDocument/2006/relationships/hyperlink" Target="https://admin.booking.com/hotel/hoteladmin/extranet_ng/manage/booking.html?res_id=4133472779&amp;ses=7f43e566e14b03663cc5dae4176cd393&amp;lang=es&amp;hotel_id=4369933" TargetMode="External"/><Relationship Id="rId1713" Type="http://schemas.openxmlformats.org/officeDocument/2006/relationships/hyperlink" Target="https://admin.booking.com/hotel/hoteladmin/extranet_ng/manage/booking.html?res_id=4143468989&amp;ses=7f43e566e14b03663cc5dae4176cd393&amp;lang=es&amp;hotel_id=4369933" TargetMode="External"/><Relationship Id="rId1714" Type="http://schemas.openxmlformats.org/officeDocument/2006/relationships/hyperlink" Target="https://admin.booking.com/hotel/hoteladmin/extranet_ng/manage/booking.html?res_id=3924693095&amp;lang=es&amp;ses=7f43e566e14b03663cc5dae4176cd393&amp;hotel_id=4369933" TargetMode="External"/><Relationship Id="rId1715" Type="http://schemas.openxmlformats.org/officeDocument/2006/relationships/hyperlink" Target="https://admin.booking.com/hotel/hoteladmin/extranet_ng/manage/booking.html?res_id=4146212524&amp;ses=f10bdcc7d843dc3121650e11de210c74&amp;lang=en&amp;hotel_id=4369933" TargetMode="External"/><Relationship Id="rId1716" Type="http://schemas.openxmlformats.org/officeDocument/2006/relationships/hyperlink" Target="https://admin.booking.com/hotel/hoteladmin/extranet_ng/manage/booking.html?res_id=4276720908&amp;ses=f10bdcc7d843dc3121650e11de210c74&amp;lang=en&amp;hotel_id=4369933" TargetMode="External"/><Relationship Id="rId1717" Type="http://schemas.openxmlformats.org/officeDocument/2006/relationships/hyperlink" Target="https://admin.booking.com/hotel/hoteladmin/extranet_ng/manage/booking.html?res_id=4180615116&amp;ses=f10bdcc7d843dc3121650e11de210c74&amp;lang=en&amp;hotel_id=4369933" TargetMode="External"/><Relationship Id="rId1718" Type="http://schemas.openxmlformats.org/officeDocument/2006/relationships/hyperlink" Target="https://admin.booking.com/hotel/hoteladmin/extranet_ng/manage/booking.html?res_id=4068149535&amp;ses=f10bdcc7d843dc3121650e11de210c74&amp;lang=en&amp;hotel_id=4369933" TargetMode="External"/><Relationship Id="rId1719" Type="http://schemas.openxmlformats.org/officeDocument/2006/relationships/hyperlink" Target="https://admin.booking.com/hotel/hoteladmin/extranet_ng/manage/booking.html?res_id=4090824687&amp;hotel_id=4369933&amp;ses=a211c1237be43acb3efe279c1168e143&amp;lang=en" TargetMode="External"/><Relationship Id="rId1700" Type="http://schemas.openxmlformats.org/officeDocument/2006/relationships/hyperlink" Target="https://admin.booking.com/hotel/hoteladmin/extranet_ng/manage/booking.html?res_id=4271275710&amp;ses=c34d35db165663781a5731ea6425134a&amp;lang=es&amp;hotel_id=4369933" TargetMode="External"/><Relationship Id="rId1701" Type="http://schemas.openxmlformats.org/officeDocument/2006/relationships/hyperlink" Target="https://admin.booking.com/hotel/hoteladmin/extranet_ng/manage/booking.html?res_id=4201569772&amp;hotel_id=4369933&amp;ses=c34d35db165663781a5731ea6425134a&amp;lang=es" TargetMode="External"/><Relationship Id="rId1702" Type="http://schemas.openxmlformats.org/officeDocument/2006/relationships/hyperlink" Target="https://admin.booking.com/hotel/hoteladmin/extranet_ng/manage/booking.html?res_id=4004601535&amp;hotel_id=4369933&amp;ses=c34d35db165663781a5731ea6425134a&amp;lang=es" TargetMode="External"/><Relationship Id="rId1703" Type="http://schemas.openxmlformats.org/officeDocument/2006/relationships/hyperlink" Target="https://admin.booking.com/hotel/hoteladmin/extranet_ng/manage/booking.html?res_id=4231252987&amp;lang=es&amp;ses=c34d35db165663781a5731ea6425134a&amp;hotel_id=4369933" TargetMode="External"/><Relationship Id="rId1704" Type="http://schemas.openxmlformats.org/officeDocument/2006/relationships/hyperlink" Target="https://admin.booking.com/hotel/hoteladmin/extranet_ng/manage/booking.html?res_id=4263071167&amp;lang=es&amp;ses=c34d35db165663781a5731ea6425134a&amp;hotel_id=4369933" TargetMode="External"/><Relationship Id="rId1705" Type="http://schemas.openxmlformats.org/officeDocument/2006/relationships/hyperlink" Target="https://admin.booking.com/hotel/hoteladmin/extranet_ng/manage/booking.html?res_id=4203092029&amp;hotel_id=4369933&amp;ses=9f5431a15f96e270a2e4b28ade06e1c8&amp;lang=es" TargetMode="External"/><Relationship Id="rId1706" Type="http://schemas.openxmlformats.org/officeDocument/2006/relationships/hyperlink" Target="https://admin.booking.com/hotel/hoteladmin/extranet_ng/manage/booking.html?res_id=4250727035&amp;hotel_id=4369933&amp;ses=9f5431a15f96e270a2e4b28ade06e1c8&amp;lang=es" TargetMode="External"/><Relationship Id="rId1707" Type="http://schemas.openxmlformats.org/officeDocument/2006/relationships/hyperlink" Target="https://admin.booking.com/hotel/hoteladmin/extranet_ng/manage/booking.html?res_id=4035098149&amp;lang=es&amp;hotel_id=4369933&amp;ses=9f5431a15f96e270a2e4b28ade06e1c8" TargetMode="External"/><Relationship Id="rId1708" Type="http://schemas.openxmlformats.org/officeDocument/2006/relationships/hyperlink" Target="https://admin.booking.com/hotel/hoteladmin/extranet_ng/manage/booking.html?res_id=4023155909&amp;ses=9f5431a15f96e270a2e4b28ade06e1c8&amp;lang=es&amp;hotel_id=4369933" TargetMode="External"/><Relationship Id="rId1709" Type="http://schemas.openxmlformats.org/officeDocument/2006/relationships/hyperlink" Target="https://admin.booking.com/hotel/hoteladmin/extranet_ng/manage/booking.html?res_id=4203406272&amp;lang=es&amp;hotel_id=4369933&amp;ses=9f5431a15f96e270a2e4b28ade06e1c8" TargetMode="External"/><Relationship Id="rId40" Type="http://schemas.openxmlformats.org/officeDocument/2006/relationships/hyperlink" Target="https://admin.booking.com/hotel/hoteladmin/extranet_ng/manage/booking.html?res_id=1007322903&amp;lang=xu&amp;ses=c7a4757434dd2b52c1797615059ead4c&amp;hotel_id=4369933" TargetMode="External"/><Relationship Id="rId1334" Type="http://schemas.openxmlformats.org/officeDocument/2006/relationships/hyperlink" Target="https://admin.booking.com/hotel/hoteladmin/extranet_ng/manage/booking.html?res_id=2973450186&amp;hotel_id=4369933&amp;ses=4a08d5537cf2022f1047f7e3aab75495&amp;lang=en" TargetMode="External"/><Relationship Id="rId1335" Type="http://schemas.openxmlformats.org/officeDocument/2006/relationships/hyperlink" Target="https://admin.booking.com/hotel/hoteladmin/extranet_ng/manage/booking.html?res_id=2864642038&amp;hotel_id=4369933&amp;ses=4a08d5537cf2022f1047f7e3aab75495&amp;lang=en" TargetMode="External"/><Relationship Id="rId42" Type="http://schemas.openxmlformats.org/officeDocument/2006/relationships/hyperlink" Target="https://admin.booking.com/hotel/hoteladmin/extranet_ng/manage/booking.html?hotel_id=4369933&amp;ses=c7a4757434dd2b52c1797615059ead4c&amp;lang=xu&amp;res_id=3588530727" TargetMode="External"/><Relationship Id="rId1336" Type="http://schemas.openxmlformats.org/officeDocument/2006/relationships/hyperlink" Target="https://admin.booking.com/hotel/hoteladmin/extranet_ng/manage/booking.html?res_id=3422211090&amp;ses=d14b029a7c8ef4afba9a8cd54c5bd588&amp;lang=en&amp;hotel_id=4369933" TargetMode="External"/><Relationship Id="rId41" Type="http://schemas.openxmlformats.org/officeDocument/2006/relationships/hyperlink" Target="https://admin.booking.com/hotel/hoteladmin/extranet_ng/manage/booking.html?res_id=1951650681&amp;ses=c7a4757434dd2b52c1797615059ead4c&amp;lang=xu&amp;hotel_id=4369933" TargetMode="External"/><Relationship Id="rId1337" Type="http://schemas.openxmlformats.org/officeDocument/2006/relationships/hyperlink" Target="https://admin.booking.com/hotel/hoteladmin/extranet_ng/manage/booking.html?res_id=2205211073&amp;hotel_id=4369933&amp;ses=4a08d5537cf2022f1047f7e3aab75495&amp;lang=en" TargetMode="External"/><Relationship Id="rId44" Type="http://schemas.openxmlformats.org/officeDocument/2006/relationships/hyperlink" Target="https://admin.booking.com/hotel/hoteladmin/extranet_ng/manage/booking.html?hotel_id=4369933&amp;lang=xu&amp;ses=c7a4757434dd2b52c1797615059ead4c&amp;res_id=1447895349" TargetMode="External"/><Relationship Id="rId1338" Type="http://schemas.openxmlformats.org/officeDocument/2006/relationships/hyperlink" Target="https://admin.booking.com/hotel/hoteladmin/extranet_ng/manage/booking.html?res_id=2378323127&amp;hotel_id=4369933&amp;ses=4a08d5537cf2022f1047f7e3aab75495&amp;lang=en" TargetMode="External"/><Relationship Id="rId43" Type="http://schemas.openxmlformats.org/officeDocument/2006/relationships/hyperlink" Target="https://admin.booking.com/hotel/hoteladmin/extranet_ng/manage/booking.html?ses=c7a4757434dd2b52c1797615059ead4c&amp;lang=xu&amp;hotel_id=4369933&amp;res_id=2880291007" TargetMode="External"/><Relationship Id="rId1339" Type="http://schemas.openxmlformats.org/officeDocument/2006/relationships/hyperlink" Target="https://admin.booking.com/hotel/hoteladmin/extranet_ng/manage/booking.html?res_id=2652139749&amp;ses=d14b029a7c8ef4afba9a8cd54c5bd588&amp;lang=en&amp;hotel_id=4369933" TargetMode="External"/><Relationship Id="rId46" Type="http://schemas.openxmlformats.org/officeDocument/2006/relationships/hyperlink" Target="https://admin.booking.com/hotel/hoteladmin/extranet_ng/manage/booking.html?ses=c7a4757434dd2b52c1797615059ead4c&amp;lang=xu&amp;hotel_id=4369933&amp;res_id=3058512886" TargetMode="External"/><Relationship Id="rId45" Type="http://schemas.openxmlformats.org/officeDocument/2006/relationships/hyperlink" Target="https://admin.booking.com/hotel/hoteladmin/extranet_ng/manage/booking.html?res_id=2964299251&amp;ses=c7a4757434dd2b52c1797615059ead4c&amp;lang=xu&amp;hotel_id=4369933" TargetMode="External"/><Relationship Id="rId745" Type="http://schemas.openxmlformats.org/officeDocument/2006/relationships/hyperlink" Target="https://admin.booking.com/hotel/hoteladmin/extranet_ng/manage/booking.html?res_id=2584426389&amp;ses=f2f786528f2a1ac92461a8445bbf3ed6&amp;lang=xu&amp;hotel_id=4369933" TargetMode="External"/><Relationship Id="rId744" Type="http://schemas.openxmlformats.org/officeDocument/2006/relationships/hyperlink" Target="https://admin.booking.com/hotel/hoteladmin/extranet_ng/manage/booking.html?res_id=2784742715&amp;ses=f2f786528f2a1ac92461a8445bbf3ed6&amp;lang=xu&amp;hotel_id=4369933" TargetMode="External"/><Relationship Id="rId743" Type="http://schemas.openxmlformats.org/officeDocument/2006/relationships/hyperlink" Target="https://admin.booking.com/hotel/hoteladmin/extranet_ng/manage/booking.html?res_id=3391503007&amp;ses=f2f786528f2a1ac92461a8445bbf3ed6&amp;lang=xu&amp;hotel_id=4369933" TargetMode="External"/><Relationship Id="rId742" Type="http://schemas.openxmlformats.org/officeDocument/2006/relationships/hyperlink" Target="https://admin.booking.com/hotel/hoteladmin/extranet_ng/manage/booking.html?res_id=3981695308&amp;lang=xu&amp;hotel_id=4369933&amp;ses=8826fb7bb7b189db86e7e0cfd6d4315c" TargetMode="External"/><Relationship Id="rId749" Type="http://schemas.openxmlformats.org/officeDocument/2006/relationships/hyperlink" Target="https://admin.booking.com/hotel/hoteladmin/extranet_ng/manage/booking.html?res_id=3838651231&amp;ses=f2f786528f2a1ac92461a8445bbf3ed6&amp;lang=xu&amp;hotel_id=4369933" TargetMode="External"/><Relationship Id="rId748" Type="http://schemas.openxmlformats.org/officeDocument/2006/relationships/hyperlink" Target="https://admin.booking.com/hotel/hoteladmin/extranet_ng/manage/booking.html?res_id=2967260011&amp;ses=f2f786528f2a1ac92461a8445bbf3ed6&amp;lang=xu&amp;hotel_id=4369933" TargetMode="External"/><Relationship Id="rId747" Type="http://schemas.openxmlformats.org/officeDocument/2006/relationships/hyperlink" Target="https://admin.booking.com/hotel/hoteladmin/extranet_ng/manage/booking.html?res_id=3391562872&amp;ses=f2f786528f2a1ac92461a8445bbf3ed6&amp;lang=xu&amp;hotel_id=4369933" TargetMode="External"/><Relationship Id="rId746" Type="http://schemas.openxmlformats.org/officeDocument/2006/relationships/hyperlink" Target="https://admin.booking.com/hotel/hoteladmin/extranet_ng/manage/booking.html?res_id=2129187721&amp;ses=f2f786528f2a1ac92461a8445bbf3ed6&amp;lang=xu&amp;hotel_id=4369933" TargetMode="External"/><Relationship Id="rId48" Type="http://schemas.openxmlformats.org/officeDocument/2006/relationships/hyperlink" Target="https://admin.booking.com/hotel/hoteladmin/extranet_ng/manage/booking.html?lang=xu&amp;hotel_id=4369933&amp;res_id=1848518654&amp;ses=c7a4757434dd2b52c1797615059ead4c" TargetMode="External"/><Relationship Id="rId47" Type="http://schemas.openxmlformats.org/officeDocument/2006/relationships/hyperlink" Target="https://admin.booking.com/hotel/hoteladmin/extranet_ng/manage/booking.html?hotel_id=4369933&amp;ses=c7a4757434dd2b52c1797615059ead4c&amp;lang=xu&amp;res_id=1346033167" TargetMode="External"/><Relationship Id="rId49" Type="http://schemas.openxmlformats.org/officeDocument/2006/relationships/hyperlink" Target="https://admin.booking.com/hotel/hoteladmin/extranet_ng/manage/booking.html?hotel_id=4369933&amp;lang=xu&amp;ses=c7a4757434dd2b52c1797615059ead4c&amp;res_id=3364394462" TargetMode="External"/><Relationship Id="rId741" Type="http://schemas.openxmlformats.org/officeDocument/2006/relationships/hyperlink" Target="https://admin.booking.com/hotel/hoteladmin/extranet_ng/manage/booking.html?res_id=2129132571&amp;lang=xu&amp;hotel_id=4369933&amp;ses=8826fb7bb7b189db86e7e0cfd6d4315c" TargetMode="External"/><Relationship Id="rId1330" Type="http://schemas.openxmlformats.org/officeDocument/2006/relationships/hyperlink" Target="https://admin.booking.com/hotel/hoteladmin/extranet_ng/manage/booking.html?res_id=2916459940&amp;lang=en&amp;ses=cb0eec84a67dd541fa79bb234bf941c2&amp;hotel_id=4369933" TargetMode="External"/><Relationship Id="rId740" Type="http://schemas.openxmlformats.org/officeDocument/2006/relationships/hyperlink" Target="https://admin.booking.com/hotel/hoteladmin/extranet_ng/manage/booking.html?res_id=2210823361&amp;lang=xu&amp;hotel_id=4369933&amp;ses=8826fb7bb7b189db86e7e0cfd6d4315c" TargetMode="External"/><Relationship Id="rId1331" Type="http://schemas.openxmlformats.org/officeDocument/2006/relationships/hyperlink" Target="https://admin.booking.com/hotel/hoteladmin/extranet_ng/manage/booking.html?res_id=2982852240&amp;hotel_id=4369933&amp;lang=en&amp;ses=cb0eec84a67dd541fa79bb234bf941c2" TargetMode="External"/><Relationship Id="rId1332" Type="http://schemas.openxmlformats.org/officeDocument/2006/relationships/hyperlink" Target="https://admin.booking.com/hotel/hoteladmin/extranet_ng/manage/booking.html?res_id=2261548427&amp;hotel_id=4369933&amp;lang=en&amp;ses=cb0eec84a67dd541fa79bb234bf941c2" TargetMode="External"/><Relationship Id="rId1333" Type="http://schemas.openxmlformats.org/officeDocument/2006/relationships/hyperlink" Target="https://admin.booking.com/hotel/hoteladmin/extranet_ng/manage/booking.html?res_id=3746682860&amp;hotel_id=4369933&amp;ses=4a08d5537cf2022f1047f7e3aab75495&amp;lang=en" TargetMode="External"/><Relationship Id="rId1323" Type="http://schemas.openxmlformats.org/officeDocument/2006/relationships/hyperlink" Target="https://admin.booking.com/hotel/hoteladmin/extranet_ng/manage/booking.html?res_id=3109614956&amp;ses=79cc013bb206122d3fef46d59c8d7000&amp;hotel_id=4369933&amp;lang=en" TargetMode="External"/><Relationship Id="rId1324" Type="http://schemas.openxmlformats.org/officeDocument/2006/relationships/hyperlink" Target="https://admin.booking.com/hotel/hoteladmin/extranet_ng/manage/booking.html?res_id=2541424148&amp;ses=79cc013bb206122d3fef46d59c8d7000&amp;hotel_id=4369933&amp;lang=en" TargetMode="External"/><Relationship Id="rId31" Type="http://schemas.openxmlformats.org/officeDocument/2006/relationships/hyperlink" Target="https://admin.booking.com/hotel/hoteladmin/extranet_ng/manage/booking.html?lang=xu&amp;hotel_id=4369933&amp;ses=c7a4757434dd2b52c1797615059ead4c&amp;res_id=1956817240" TargetMode="External"/><Relationship Id="rId1325" Type="http://schemas.openxmlformats.org/officeDocument/2006/relationships/hyperlink" Target="https://admin.booking.com/hotel/hoteladmin/extranet_ng/manage/booking.html?res_id=3359738680&amp;ses=79cc013bb206122d3fef46d59c8d7000&amp;hotel_id=4369933&amp;lang=en" TargetMode="External"/><Relationship Id="rId30" Type="http://schemas.openxmlformats.org/officeDocument/2006/relationships/hyperlink" Target="https://admin.booking.com/hotel/hoteladmin/extranet_ng/manage/booking.html?hotel_id=4369933&amp;lang=xu&amp;res_id=1079361449&amp;ses=c7a4757434dd2b52c1797615059ead4c" TargetMode="External"/><Relationship Id="rId1326" Type="http://schemas.openxmlformats.org/officeDocument/2006/relationships/hyperlink" Target="https://admin.booking.com/hotel/hoteladmin/extranet_ng/manage/booking.html?res_id=3639771550&amp;lang=en&amp;hotel_id=4369933&amp;ses=79cc013bb206122d3fef46d59c8d7000" TargetMode="External"/><Relationship Id="rId33" Type="http://schemas.openxmlformats.org/officeDocument/2006/relationships/hyperlink" Target="https://admin.booking.com/hotel/hoteladmin/extranet_ng/manage/booking.html?ses=c7a4757434dd2b52c1797615059ead4c&amp;res_id=1174640416&amp;hotel_id=4369933&amp;lang=xu" TargetMode="External"/><Relationship Id="rId1327" Type="http://schemas.openxmlformats.org/officeDocument/2006/relationships/hyperlink" Target="https://admin.booking.com/hotel/hoteladmin/extranet_ng/manage/booking.html?res_id=2156543261&amp;lang=en&amp;hotel_id=4369933&amp;ses=79cc013bb206122d3fef46d59c8d7000" TargetMode="External"/><Relationship Id="rId32" Type="http://schemas.openxmlformats.org/officeDocument/2006/relationships/hyperlink" Target="https://admin.booking.com/hotel/hoteladmin/extranet_ng/manage/booking.html?ses=c7a4757434dd2b52c1797615059ead4c&amp;res_id=1315430657&amp;hotel_id=4369933&amp;lang=xu" TargetMode="External"/><Relationship Id="rId1328" Type="http://schemas.openxmlformats.org/officeDocument/2006/relationships/hyperlink" Target="https://admin.booking.com/hotel/hoteladmin/extranet_ng/manage/booking.html?res_id=3309425313&amp;lang=en&amp;hotel_id=4369933&amp;ses=c9683473f9af7bbe59613bcec52ef1b8" TargetMode="External"/><Relationship Id="rId35" Type="http://schemas.openxmlformats.org/officeDocument/2006/relationships/hyperlink" Target="https://admin.booking.com/hotel/hoteladmin/extranet_ng/manage/booking.html?ses=c7a4757434dd2b52c1797615059ead4c&amp;res_id=1428302936&amp;hotel_id=4369933&amp;lang=xu" TargetMode="External"/><Relationship Id="rId1329" Type="http://schemas.openxmlformats.org/officeDocument/2006/relationships/hyperlink" Target="https://admin.booking.com/hotel/hoteladmin/extranet_ng/manage/booking.html?res_id=3257299025&amp;lang=en&amp;hotel_id=4369933&amp;ses=c9683473f9af7bbe59613bcec52ef1b8" TargetMode="External"/><Relationship Id="rId34" Type="http://schemas.openxmlformats.org/officeDocument/2006/relationships/hyperlink" Target="https://admin.booking.com/hotel/hoteladmin/extranet_ng/manage/booking.html?ses=c7a4757434dd2b52c1797615059ead4c&amp;res_id=1900470336&amp;hotel_id=4369933&amp;lang=xu" TargetMode="External"/><Relationship Id="rId739" Type="http://schemas.openxmlformats.org/officeDocument/2006/relationships/hyperlink" Target="https://admin.booking.com/hotel/hoteladmin/extranet_ng/manage/booking.html?res_id=2972700380&amp;lang=xu&amp;hotel_id=4369933&amp;ses=8826fb7bb7b189db86e7e0cfd6d4315c" TargetMode="External"/><Relationship Id="rId734" Type="http://schemas.openxmlformats.org/officeDocument/2006/relationships/hyperlink" Target="https://admin.booking.com/hotel/hoteladmin/extranet_ng/manage/booking.html?res_id=3454779967&amp;lang=xu&amp;hotel_id=4369933&amp;ses=8826fb7bb7b189db86e7e0cfd6d4315c" TargetMode="External"/><Relationship Id="rId733" Type="http://schemas.openxmlformats.org/officeDocument/2006/relationships/hyperlink" Target="https://admin.booking.com/hotel/hoteladmin/extranet_ng/manage/booking.html?res_id=2232885165&amp;lang=xu&amp;hotel_id=4369933&amp;ses=8826fb7bb7b189db86e7e0cfd6d4315c" TargetMode="External"/><Relationship Id="rId732" Type="http://schemas.openxmlformats.org/officeDocument/2006/relationships/hyperlink" Target="https://admin.booking.com/hotel/hoteladmin/extranet_ng/manage/booking.html?res_id=2741169142&amp;lang=xu&amp;hotel_id=4369933&amp;ses=8826fb7bb7b189db86e7e0cfd6d4315c" TargetMode="External"/><Relationship Id="rId731" Type="http://schemas.openxmlformats.org/officeDocument/2006/relationships/hyperlink" Target="https://admin.booking.com/hotel/hoteladmin/extranet_ng/manage/booking.html?res_id=2213611587&amp;lang=xu&amp;hotel_id=4369933&amp;ses=8826fb7bb7b189db86e7e0cfd6d4315c" TargetMode="External"/><Relationship Id="rId738" Type="http://schemas.openxmlformats.org/officeDocument/2006/relationships/hyperlink" Target="https://admin.booking.com/hotel/hoteladmin/extranet_ng/manage/booking.html?res_id=3167725644&amp;lang=xu&amp;hotel_id=4369933&amp;ses=8826fb7bb7b189db86e7e0cfd6d4315c" TargetMode="External"/><Relationship Id="rId737" Type="http://schemas.openxmlformats.org/officeDocument/2006/relationships/hyperlink" Target="https://admin.booking.com/hotel/hoteladmin/extranet_ng/manage/booking.html?res_id=3472825125&amp;lang=xu&amp;hotel_id=4369933&amp;ses=8826fb7bb7b189db86e7e0cfd6d4315c" TargetMode="External"/><Relationship Id="rId736" Type="http://schemas.openxmlformats.org/officeDocument/2006/relationships/hyperlink" Target="https://admin.booking.com/hotel/hoteladmin/extranet_ng/manage/booking.html?res_id=3736279520&amp;lang=xu&amp;hotel_id=4369933&amp;ses=8826fb7bb7b189db86e7e0cfd6d4315c" TargetMode="External"/><Relationship Id="rId735" Type="http://schemas.openxmlformats.org/officeDocument/2006/relationships/hyperlink" Target="https://admin.booking.com/hotel/hoteladmin/extranet_ng/manage/booking.html?res_id=2741133993&amp;lang=xu&amp;hotel_id=4369933&amp;ses=8826fb7bb7b189db86e7e0cfd6d4315c" TargetMode="External"/><Relationship Id="rId37" Type="http://schemas.openxmlformats.org/officeDocument/2006/relationships/hyperlink" Target="https://admin.booking.com/hotel/hoteladmin/extranet_ng/manage/booking.html?hotel_id=4369933&amp;lang=xu&amp;res_id=1291451565&amp;ses=c7a4757434dd2b52c1797615059ead4c" TargetMode="External"/><Relationship Id="rId36" Type="http://schemas.openxmlformats.org/officeDocument/2006/relationships/hyperlink" Target="https://admin.booking.com/hotel/hoteladmin/extranet_ng/manage/booking.html?ses=c7a4757434dd2b52c1797615059ead4c&amp;res_id=1708182498&amp;hotel_id=4369933&amp;lang=xu" TargetMode="External"/><Relationship Id="rId39" Type="http://schemas.openxmlformats.org/officeDocument/2006/relationships/hyperlink" Target="https://admin.booking.com/hotel/hoteladmin/extranet_ng/manage/booking.html?lang=xu&amp;hotel_id=4369933&amp;res_id=3174786220&amp;ses=c7a4757434dd2b52c1797615059ead4c" TargetMode="External"/><Relationship Id="rId38" Type="http://schemas.openxmlformats.org/officeDocument/2006/relationships/hyperlink" Target="https://admin.booking.com/hotel/hoteladmin/extranet_ng/manage/booking.html?res_id=3798679120&amp;ses=c7a4757434dd2b52c1797615059ead4c&amp;lang=xu&amp;hotel_id=4369933" TargetMode="External"/><Relationship Id="rId730" Type="http://schemas.openxmlformats.org/officeDocument/2006/relationships/hyperlink" Target="https://admin.booking.com/hotel/hoteladmin/extranet_ng/manage/booking.html?res_id=2461718717&amp;lang=xu&amp;hotel_id=4369933&amp;ses=8826fb7bb7b189db86e7e0cfd6d4315c" TargetMode="External"/><Relationship Id="rId1320" Type="http://schemas.openxmlformats.org/officeDocument/2006/relationships/hyperlink" Target="https://admin.booking.com/hotel/hoteladmin/extranet_ng/manage/booking.html?res_id=3338358416&amp;ses=d10d59bfc97cb1634799160b8e0f8e2f&amp;hotel_id=4369933&amp;lang=en" TargetMode="External"/><Relationship Id="rId1321" Type="http://schemas.openxmlformats.org/officeDocument/2006/relationships/hyperlink" Target="https://admin.booking.com/hotel/hoteladmin/extranet_ng/manage/booking.html?res_id=2237764703&amp;ses=d10d59bfc97cb1634799160b8e0f8e2f&amp;hotel_id=4369933&amp;lang=en" TargetMode="External"/><Relationship Id="rId1322" Type="http://schemas.openxmlformats.org/officeDocument/2006/relationships/hyperlink" Target="https://admin.booking.com/hotel/hoteladmin/extranet_ng/manage/booking.html?res_id=3746687630&amp;ses=d10d59bfc97cb1634799160b8e0f8e2f&amp;hotel_id=4369933&amp;lang=en" TargetMode="External"/><Relationship Id="rId1356" Type="http://schemas.openxmlformats.org/officeDocument/2006/relationships/hyperlink" Target="https://admin.booking.com/hotel/hoteladmin/extranet_ng/manage/booking.html?res_id=2377533766&amp;ses=f100f16a9d2db0ae4759fc014a403087&amp;hotel_id=4369933&amp;lang=en" TargetMode="External"/><Relationship Id="rId1357" Type="http://schemas.openxmlformats.org/officeDocument/2006/relationships/hyperlink" Target="https://admin.booking.com/hotel/hoteladmin/extranet_ng/manage/booking.html?res_id=2377533766&amp;ses=f100f16a9d2db0ae4759fc014a403087&amp;hotel_id=4369933&amp;lang=en" TargetMode="External"/><Relationship Id="rId20" Type="http://schemas.openxmlformats.org/officeDocument/2006/relationships/hyperlink" Target="https://admin.booking.com/hotel/hoteladmin/extranet_ng/manage/booking.html?ses=c7a4757434dd2b52c1797615059ead4c&amp;hotel_id=4369933&amp;res_id=1904740235&amp;lang=xu" TargetMode="External"/><Relationship Id="rId1358" Type="http://schemas.openxmlformats.org/officeDocument/2006/relationships/hyperlink" Target="https://admin.booking.com/hotel/hoteladmin/extranet_ng/manage/booking.html?res_id=3256505657&amp;lang=en&amp;hotel_id=4369933&amp;ses=f100f16a9d2db0ae4759fc014a403087" TargetMode="External"/><Relationship Id="rId1359" Type="http://schemas.openxmlformats.org/officeDocument/2006/relationships/hyperlink" Target="https://admin.booking.com/hotel/hoteladmin/extranet_ng/manage/booking.html?res_id=2461237693&amp;lang=en&amp;hotel_id=4369933&amp;ses=cb163e6077f31242e20446e4ae06652d" TargetMode="External"/><Relationship Id="rId22" Type="http://schemas.openxmlformats.org/officeDocument/2006/relationships/hyperlink" Target="https://admin.booking.com/hotel/hoteladmin/extranet_ng/manage/booking.html?lang=xu&amp;hotel_id=4369933&amp;res_id=1490220204&amp;ses=c7a4757434dd2b52c1797615059ead4c" TargetMode="External"/><Relationship Id="rId21" Type="http://schemas.openxmlformats.org/officeDocument/2006/relationships/hyperlink" Target="https://admin.booking.com/hotel/hoteladmin/extranet_ng/manage/booking.html?lang=xu&amp;res_id=1969003847&amp;hotel_id=4369933&amp;ses=c7a4757434dd2b52c1797615059ead4c" TargetMode="External"/><Relationship Id="rId24" Type="http://schemas.openxmlformats.org/officeDocument/2006/relationships/hyperlink" Target="https://admin.booking.com/hotel/hoteladmin/extranet_ng/manage/booking.html?lang=xu&amp;ses=c7a4757434dd2b52c1797615059ead4c&amp;hotel_id=4369933&amp;res_id=1969034372" TargetMode="External"/><Relationship Id="rId23" Type="http://schemas.openxmlformats.org/officeDocument/2006/relationships/hyperlink" Target="https://admin.booking.com/hotel/hoteladmin/extranet_ng/manage/booking.html?res_id=1951647469&amp;hotel_id=4369933&amp;ses=c7a4757434dd2b52c1797615059ead4c&amp;lang=xu" TargetMode="External"/><Relationship Id="rId767" Type="http://schemas.openxmlformats.org/officeDocument/2006/relationships/hyperlink" Target="https://admin.booking.com/hotel/hoteladmin/extranet_ng/manage/booking.html?res_id=3836737295&amp;ses=80bfc1635a99df48d5088dc14fbd53b9&amp;lang=xu&amp;hotel_id=4369933" TargetMode="External"/><Relationship Id="rId766" Type="http://schemas.openxmlformats.org/officeDocument/2006/relationships/hyperlink" Target="https://admin.booking.com/hotel/hoteladmin/extranet_ng/manage/booking.html?res_id=3183506337&amp;ses=80bfc1635a99df48d5088dc14fbd53b9&amp;lang=xu&amp;hotel_id=4369933" TargetMode="External"/><Relationship Id="rId765" Type="http://schemas.openxmlformats.org/officeDocument/2006/relationships/hyperlink" Target="https://admin.booking.com/hotel/hoteladmin/extranet_ng/manage/booking.html?res_id=3836775063&amp;ses=80bfc1635a99df48d5088dc14fbd53b9&amp;lang=xu&amp;hotel_id=4369933" TargetMode="External"/><Relationship Id="rId764" Type="http://schemas.openxmlformats.org/officeDocument/2006/relationships/hyperlink" Target="https://admin.booking.com/hotel/hoteladmin/extranet_ng/manage/booking.html?res_id=2418588051&amp;ses=80bfc1635a99df48d5088dc14fbd53b9&amp;lang=xu&amp;hotel_id=4369933" TargetMode="External"/><Relationship Id="rId769" Type="http://schemas.openxmlformats.org/officeDocument/2006/relationships/hyperlink" Target="https://admin.booking.com/hotel/hoteladmin/extranet_ng/manage/booking.html?res_id=3103420080&amp;ses=44f02edcaa36ccb45aa81941dccc515b&amp;lang=xu&amp;hotel_id=4369933" TargetMode="External"/><Relationship Id="rId768" Type="http://schemas.openxmlformats.org/officeDocument/2006/relationships/hyperlink" Target="https://admin.booking.com/hotel/hoteladmin/extranet_ng/manage/booking.html?res_id=3272114217&amp;ses=44f02edcaa36ccb45aa81941dccc515b&amp;lang=xu&amp;hotel_id=4369933" TargetMode="External"/><Relationship Id="rId26" Type="http://schemas.openxmlformats.org/officeDocument/2006/relationships/hyperlink" Target="https://admin.booking.com/hotel/hoteladmin/extranet_ng/manage/booking.html?lang=xu&amp;hotel_id=4369933&amp;res_id=1345235548&amp;ses=c7a4757434dd2b52c1797615059ead4c" TargetMode="External"/><Relationship Id="rId25" Type="http://schemas.openxmlformats.org/officeDocument/2006/relationships/hyperlink" Target="https://admin.booking.com/hotel/hoteladmin/extranet_ng/manage/booking.html?lang=xu&amp;ses=c7a4757434dd2b52c1797615059ead4c&amp;res_id=1072431704&amp;hotel_id=4369933" TargetMode="External"/><Relationship Id="rId28" Type="http://schemas.openxmlformats.org/officeDocument/2006/relationships/hyperlink" Target="https://admin.booking.com/hotel/hoteladmin/extranet_ng/manage/booking.html?lang=xu&amp;res_id=1837672832&amp;hotel_id=4369933&amp;ses=c7a4757434dd2b52c1797615059ead4c" TargetMode="External"/><Relationship Id="rId1350" Type="http://schemas.openxmlformats.org/officeDocument/2006/relationships/hyperlink" Target="https://admin.booking.com/hotel/hoteladmin/extranet_ng/manage/booking.html?res_id=2995976886&amp;hotel_id=4369933&amp;ses=e95bfa420904324085fde4bed95b8925&amp;lang=en" TargetMode="External"/><Relationship Id="rId27" Type="http://schemas.openxmlformats.org/officeDocument/2006/relationships/hyperlink" Target="https://admin.booking.com/hotel/hoteladmin/extranet_ng/manage/booking.html?ses=c7a4757434dd2b52c1797615059ead4c&amp;hotel_id=4369933&amp;res_id=1079331221&amp;lang=xu" TargetMode="External"/><Relationship Id="rId1351" Type="http://schemas.openxmlformats.org/officeDocument/2006/relationships/hyperlink" Target="https://admin.booking.com/hotel/hoteladmin/extranet_ng/manage/booking.html?res_id=3228965010&amp;hotel_id=4369933&amp;ses=e95bfa420904324085fde4bed95b8925&amp;lang=en" TargetMode="External"/><Relationship Id="rId763" Type="http://schemas.openxmlformats.org/officeDocument/2006/relationships/hyperlink" Target="https://admin.booking.com/hotel/hoteladmin/extranet_ng/manage/booking.html?res_id=2865121608&amp;ses=80bfc1635a99df48d5088dc14fbd53b9&amp;lang=xu&amp;hotel_id=4369933" TargetMode="External"/><Relationship Id="rId1352" Type="http://schemas.openxmlformats.org/officeDocument/2006/relationships/hyperlink" Target="https://admin.booking.com/hotel/hoteladmin/extranet_ng/manage/booking.html?res_id=2834446486&amp;hotel_id=4369933&amp;ses=e95bfa420904324085fde4bed95b8925&amp;lang=en" TargetMode="External"/><Relationship Id="rId29" Type="http://schemas.openxmlformats.org/officeDocument/2006/relationships/hyperlink" Target="https://admin.booking.com/hotel/hoteladmin/extranet_ng/manage/booking.html?hotel_id=4369933&amp;res_id=2019660169&amp;ses=c7a4757434dd2b52c1797615059ead4c&amp;lang=xu" TargetMode="External"/><Relationship Id="rId762" Type="http://schemas.openxmlformats.org/officeDocument/2006/relationships/hyperlink" Target="https://admin.booking.com/hotel/hoteladmin/extranet_ng/manage/booking.html?res_id=2737264812&amp;ses=80bfc1635a99df48d5088dc14fbd53b9&amp;lang=xu&amp;hotel_id=4369933" TargetMode="External"/><Relationship Id="rId1353" Type="http://schemas.openxmlformats.org/officeDocument/2006/relationships/hyperlink" Target="https://admin.booking.com/hotel/hoteladmin/extranet_ng/manage/booking.html?res_id=2117648365&amp;hotel_id=4369933&amp;ses=e95bfa420904324085fde4bed95b8925&amp;lang=en" TargetMode="External"/><Relationship Id="rId761" Type="http://schemas.openxmlformats.org/officeDocument/2006/relationships/hyperlink" Target="https://admin.booking.com/hotel/hoteladmin/extranet_ng/manage/booking.html?res_id=3073901515&amp;ses=80bfc1635a99df48d5088dc14fbd53b9&amp;lang=xu&amp;hotel_id=4369933" TargetMode="External"/><Relationship Id="rId1354" Type="http://schemas.openxmlformats.org/officeDocument/2006/relationships/hyperlink" Target="https://admin.booking.com/hotel/hoteladmin/extranet_ng/manage/booking.html?res_id=2158940878&amp;hotel_id=4369933&amp;ses=e95bfa420904324085fde4bed95b8925&amp;lang=en" TargetMode="External"/><Relationship Id="rId760" Type="http://schemas.openxmlformats.org/officeDocument/2006/relationships/hyperlink" Target="https://admin.booking.com/hotel/hoteladmin/extranet_ng/manage/booking.html?res_id=2348699314&amp;ses=80bfc1635a99df48d5088dc14fbd53b9&amp;lang=xu&amp;hotel_id=4369933" TargetMode="External"/><Relationship Id="rId1355" Type="http://schemas.openxmlformats.org/officeDocument/2006/relationships/hyperlink" Target="https://admin.booking.com/hotel/hoteladmin/extranet_ng/manage/booking.html?res_id=2952700387&amp;hotel_id=4369933&amp;ses=f100f16a9d2db0ae4759fc014a403087&amp;lang=en" TargetMode="External"/><Relationship Id="rId1345" Type="http://schemas.openxmlformats.org/officeDocument/2006/relationships/hyperlink" Target="https://admin.booking.com/hotel/hoteladmin/extranet_ng/manage/booking.html?res_id=3978355480&amp;ses=d14b029a7c8ef4afba9a8cd54c5bd588&amp;lang=en&amp;hotel_id=4369933" TargetMode="External"/><Relationship Id="rId1346" Type="http://schemas.openxmlformats.org/officeDocument/2006/relationships/hyperlink" Target="https://admin.booking.com/hotel/hoteladmin/extranet_ng/manage/booking.html?res_id=3374691973&amp;ses=d14b029a7c8ef4afba9a8cd54c5bd588&amp;lang=en&amp;hotel_id=4369933" TargetMode="External"/><Relationship Id="rId1347" Type="http://schemas.openxmlformats.org/officeDocument/2006/relationships/hyperlink" Target="https://admin.booking.com/hotel/hoteladmin/extranet_ng/manage/booking.html?res_id=3866983140&amp;ses=d14b029a7c8ef4afba9a8cd54c5bd588&amp;lang=en&amp;hotel_id=4369933" TargetMode="External"/><Relationship Id="rId1348" Type="http://schemas.openxmlformats.org/officeDocument/2006/relationships/hyperlink" Target="https://admin.booking.com/hotel/hoteladmin/extranet_ng/manage/booking.html?res_id=3392205222&amp;ses=d14b029a7c8ef4afba9a8cd54c5bd588&amp;lang=en&amp;hotel_id=4369933" TargetMode="External"/><Relationship Id="rId11" Type="http://schemas.openxmlformats.org/officeDocument/2006/relationships/hyperlink" Target="https://admin.booking.com/hotel/hoteladmin/extranet_ng/manage/booking.html?res_id=2064397748&amp;hotel_id=4369933&amp;lang=xu&amp;ses=292efec12f4ebd5afb27eedb8f252141" TargetMode="External"/><Relationship Id="rId1349" Type="http://schemas.openxmlformats.org/officeDocument/2006/relationships/hyperlink" Target="https://admin.booking.com/hotel/hoteladmin/extranet_ng/manage/booking.html?res_id=3330923581&amp;ses=d14b029a7c8ef4afba9a8cd54c5bd588&amp;lang=en&amp;hotel_id=4369933" TargetMode="External"/><Relationship Id="rId10" Type="http://schemas.openxmlformats.org/officeDocument/2006/relationships/hyperlink" Target="https://admin.booking.com/hotel/hoteladmin/extranet_ng/manage/booking.html?res_id=1510872939&amp;hotel_id=4369933&amp;lang=xu&amp;ses=292efec12f4ebd5afb27eedb8f252141" TargetMode="External"/><Relationship Id="rId13" Type="http://schemas.openxmlformats.org/officeDocument/2006/relationships/hyperlink" Target="https://admin.booking.com/hotel/hoteladmin/extranet_ng/manage/booking.html?ses=292efec12f4ebd5afb27eedb8f252141&amp;lang=xu&amp;hotel_id=4369933&amp;res_id=2090128287" TargetMode="External"/><Relationship Id="rId12" Type="http://schemas.openxmlformats.org/officeDocument/2006/relationships/hyperlink" Target="https://admin.booking.com/hotel/hoteladmin/extranet_ng/manage/booking.html?res_id=1235177577&amp;hotel_id=4369933&amp;lang=xu&amp;ses=292efec12f4ebd5afb27eedb8f252141" TargetMode="External"/><Relationship Id="rId756" Type="http://schemas.openxmlformats.org/officeDocument/2006/relationships/hyperlink" Target="https://admin.booking.com/hotel/hoteladmin/extranet_ng/manage/booking.html?res_id=2180231278&amp;hotel_id=4369933&amp;lang=en&amp;ses=820e3d71ebba58b83bb76fb20fa66891" TargetMode="External"/><Relationship Id="rId755" Type="http://schemas.openxmlformats.org/officeDocument/2006/relationships/hyperlink" Target="https://admin.booking.com/hotel/hoteladmin/extranet_ng/manage/booking.html?res_id=2500157882&amp;hotel_id=4369933&amp;lang=en&amp;ses=820e3d71ebba58b83bb76fb20fa66891" TargetMode="External"/><Relationship Id="rId754" Type="http://schemas.openxmlformats.org/officeDocument/2006/relationships/hyperlink" Target="https://admin.booking.com/hotel/hoteladmin/extranet_ng/manage/booking.html?res_id=2430148831&amp;hotel_id=4369933&amp;lang=en&amp;ses=820e3d71ebba58b83bb76fb20fa66891" TargetMode="External"/><Relationship Id="rId753" Type="http://schemas.openxmlformats.org/officeDocument/2006/relationships/hyperlink" Target="https://admin.booking.com/hotel/hoteladmin/extranet_ng/manage/booking.html?res_id=3415499996&amp;lang=xu&amp;ses=5670ccfffbd4955720abeba370b2a0aa&amp;hotel_id=4369933" TargetMode="External"/><Relationship Id="rId759" Type="http://schemas.openxmlformats.org/officeDocument/2006/relationships/hyperlink" Target="https://admin.booking.com/hotel/hoteladmin/extranet_ng/manage/booking.html?res_id=3532682379&amp;ses=80bfc1635a99df48d5088dc14fbd53b9&amp;lang=xu&amp;hotel_id=4369933" TargetMode="External"/><Relationship Id="rId758" Type="http://schemas.openxmlformats.org/officeDocument/2006/relationships/hyperlink" Target="https://admin.booking.com/hotel/hoteladmin/extranet_ng/manage/booking.html?res_id=2319503360&amp;hotel_id=4369933&amp;lang=en&amp;ses=820e3d71ebba58b83bb76fb20fa66891" TargetMode="External"/><Relationship Id="rId757" Type="http://schemas.openxmlformats.org/officeDocument/2006/relationships/hyperlink" Target="https://admin.booking.com/hotel/hoteladmin/extranet_ng/manage/booking.html?res_id=3682897447&amp;hotel_id=4369933&amp;lang=en&amp;ses=820e3d71ebba58b83bb76fb20fa66891" TargetMode="External"/><Relationship Id="rId15" Type="http://schemas.openxmlformats.org/officeDocument/2006/relationships/hyperlink" Target="https://admin.booking.com/hotel/hoteladmin/extranet_ng/manage/booking.html?res_id=1969053222&amp;hotel_id=4369933&amp;lang=xu&amp;ses=c7a4757434dd2b52c1797615059ead4c" TargetMode="External"/><Relationship Id="rId14" Type="http://schemas.openxmlformats.org/officeDocument/2006/relationships/hyperlink" Target="https://admin.booking.com/hotel/hoteladmin/extranet_ng/manage/booking.html?hotel_id=4369933&amp;res_id=2090107316&amp;ses=292efec12f4ebd5afb27eedb8f252141&amp;lang=xu" TargetMode="External"/><Relationship Id="rId17" Type="http://schemas.openxmlformats.org/officeDocument/2006/relationships/hyperlink" Target="https://admin.booking.com/hotel/hoteladmin/extranet_ng/manage/booking.html?res_id=1622367911&amp;hotel_id=4369933&amp;lang=xu&amp;ses=c7a4757434dd2b52c1797615059ead4c" TargetMode="External"/><Relationship Id="rId16" Type="http://schemas.openxmlformats.org/officeDocument/2006/relationships/hyperlink" Target="https://admin.booking.com/hotel/hoteladmin/extranet_ng/manage/booking.html?res_id=1284814124&amp;hotel_id=4369933&amp;lang=xu&amp;ses=c7a4757434dd2b52c1797615059ead4c" TargetMode="External"/><Relationship Id="rId1340" Type="http://schemas.openxmlformats.org/officeDocument/2006/relationships/hyperlink" Target="https://admin.booking.com/hotel/hoteladmin/extranet_ng/manage/booking.html?res_id=2941783202&amp;ses=d14b029a7c8ef4afba9a8cd54c5bd588&amp;lang=en&amp;hotel_id=4369933" TargetMode="External"/><Relationship Id="rId19" Type="http://schemas.openxmlformats.org/officeDocument/2006/relationships/hyperlink" Target="https://admin.booking.com/hotel/hoteladmin/extranet_ng/manage/booking.html?lang=xu&amp;ses=c7a4757434dd2b52c1797615059ead4c&amp;res_id=1501259482&amp;hotel_id=4369933" TargetMode="External"/><Relationship Id="rId752" Type="http://schemas.openxmlformats.org/officeDocument/2006/relationships/hyperlink" Target="https://admin.booking.com/hotel/hoteladmin/extranet_ng/manage/booking.html?res_id=2329766430&amp;lang=xu&amp;ses=5670ccfffbd4955720abeba370b2a0aa&amp;hotel_id=4369933" TargetMode="External"/><Relationship Id="rId1341" Type="http://schemas.openxmlformats.org/officeDocument/2006/relationships/hyperlink" Target="https://admin.booking.com/hotel/hoteladmin/extranet_ng/manage/booking.html?res_id=2104075582&amp;ses=d14b029a7c8ef4afba9a8cd54c5bd588&amp;lang=en&amp;hotel_id=4369933" TargetMode="External"/><Relationship Id="rId18" Type="http://schemas.openxmlformats.org/officeDocument/2006/relationships/hyperlink" Target="https://admin.booking.com/hotel/hoteladmin/extranet_ng/manage/booking.html?ses=c7a4757434dd2b52c1797615059ead4c&amp;lang=xu&amp;hotel_id=4369933&amp;res_id=1708115949" TargetMode="External"/><Relationship Id="rId751" Type="http://schemas.openxmlformats.org/officeDocument/2006/relationships/hyperlink" Target="https://admin.booking.com/hotel/hoteladmin/extranet_ng/manage/booking.html?res_id=2187011685&amp;lang=xu&amp;ses=5670ccfffbd4955720abeba370b2a0aa&amp;hotel_id=4369933" TargetMode="External"/><Relationship Id="rId1342" Type="http://schemas.openxmlformats.org/officeDocument/2006/relationships/hyperlink" Target="https://admin.booking.com/hotel/hoteladmin/extranet_ng/manage/booking.html?res_id=2205438469&amp;ses=d14b029a7c8ef4afba9a8cd54c5bd588&amp;lang=en&amp;hotel_id=4369933" TargetMode="External"/><Relationship Id="rId750" Type="http://schemas.openxmlformats.org/officeDocument/2006/relationships/hyperlink" Target="https://admin.booking.com/hotel/hoteladmin/extranet_ng/manage/booking.html?res_id=2870385942&amp;lang=xu&amp;ses=5670ccfffbd4955720abeba370b2a0aa&amp;hotel_id=4369933" TargetMode="External"/><Relationship Id="rId1343" Type="http://schemas.openxmlformats.org/officeDocument/2006/relationships/hyperlink" Target="https://admin.booking.com/hotel/hoteladmin/extranet_ng/manage/booking.html?res_id=2996386521&amp;ses=d14b029a7c8ef4afba9a8cd54c5bd588&amp;lang=en&amp;hotel_id=4369933" TargetMode="External"/><Relationship Id="rId1344" Type="http://schemas.openxmlformats.org/officeDocument/2006/relationships/hyperlink" Target="https://admin.booking.com/hotel/hoteladmin/extranet_ng/manage/booking.html?res_id=3464241861&amp;ses=d14b029a7c8ef4afba9a8cd54c5bd588&amp;lang=en&amp;hotel_id=4369933" TargetMode="External"/><Relationship Id="rId84" Type="http://schemas.openxmlformats.org/officeDocument/2006/relationships/hyperlink" Target="https://admin.booking.com/hotel/hoteladmin/extranet_ng/manage/booking.html?hotel_id=4369933&amp;res_id=3285011521&amp;lang=xu&amp;ses=6de033419089a715ee24ff623794d74c" TargetMode="External"/><Relationship Id="rId1774" Type="http://schemas.openxmlformats.org/officeDocument/2006/relationships/hyperlink" Target="https://admin.booking.com/hotel/hoteladmin/extranet_ng/manage/booking.html?res_id=3411423298&amp;hotel_id=4369933&amp;ses=b26ae03496fe74d091128dc127afd17c&amp;lang=en" TargetMode="External"/><Relationship Id="rId83" Type="http://schemas.openxmlformats.org/officeDocument/2006/relationships/hyperlink" Target="https://admin.booking.com/hotel/hoteladmin/extranet_ng/manage/booking.html?ses=6de033419089a715ee24ff623794d74c&amp;lang=xu&amp;res_id=3684896647&amp;hotel_id=4369933" TargetMode="External"/><Relationship Id="rId1775" Type="http://schemas.openxmlformats.org/officeDocument/2006/relationships/hyperlink" Target="https://admin.booking.com/hotel/hoteladmin/extranet_ng/manage/booking.html?res_id=2281846216&amp;hotel_id=4369933&amp;ses=b26ae03496fe74d091128dc127afd17c&amp;lang=en" TargetMode="External"/><Relationship Id="rId86" Type="http://schemas.openxmlformats.org/officeDocument/2006/relationships/hyperlink" Target="https://admin.booking.com/hotel/hoteladmin/extranet_ng/manage/booking.html?ses=684ea8585a422994268308a13a6e01f9&amp;lang=xu&amp;res_id=1312316539&amp;hotel_id=4369933" TargetMode="External"/><Relationship Id="rId1776" Type="http://schemas.openxmlformats.org/officeDocument/2006/relationships/hyperlink" Target="https://admin.booking.com/hotel/hoteladmin/extranet_ng/manage/booking.html?res_id=4076806461&amp;hotel_id=4369933&amp;ses=b26ae03496fe74d091128dc127afd17c&amp;lang=en" TargetMode="External"/><Relationship Id="rId85" Type="http://schemas.openxmlformats.org/officeDocument/2006/relationships/hyperlink" Target="https://admin.booking.com/hotel/hoteladmin/extranet_ng/manage/booking.html?lang=xu&amp;res_id=2652269872&amp;hotel_id=4369933&amp;ses=f0881436627d0e4626b5256e499c7411" TargetMode="External"/><Relationship Id="rId1777" Type="http://schemas.openxmlformats.org/officeDocument/2006/relationships/hyperlink" Target="https://admin.booking.com/hotel/hoteladmin/extranet_ng/manage/booking.html?res_id=4249581364&amp;hotel_id=4369933&amp;ses=b26ae03496fe74d091128dc127afd17c&amp;lang=en" TargetMode="External"/><Relationship Id="rId88" Type="http://schemas.openxmlformats.org/officeDocument/2006/relationships/hyperlink" Target="https://admin.booking.com/hotel/hoteladmin/extranet_ng/manage/booking.html?ses=684ea8585a422994268308a13a6e01f9&amp;lang=xu&amp;res_id=2097656455&amp;hotel_id=4369933" TargetMode="External"/><Relationship Id="rId1778" Type="http://schemas.openxmlformats.org/officeDocument/2006/relationships/hyperlink" Target="https://admin.booking.com/hotel/hoteladmin/extranet_ng/manage/booking.html?res_id=4040758952&amp;ses=b26ae03496fe74d091128dc127afd17c&amp;hotel_id=4369933&amp;lang=en" TargetMode="External"/><Relationship Id="rId87" Type="http://schemas.openxmlformats.org/officeDocument/2006/relationships/hyperlink" Target="https://admin.booking.com/hotel/hoteladmin/extranet_ng/manage/booking.html?lang=xu&amp;ses=684ea8585a422994268308a13a6e01f9&amp;res_id=1172102290&amp;hotel_id=4369933" TargetMode="External"/><Relationship Id="rId1779" Type="http://schemas.openxmlformats.org/officeDocument/2006/relationships/hyperlink" Target="https://admin.booking.com/hotel/hoteladmin/extranet_ng/manage/booking.html?res_id=3410221768&amp;ses=b26ae03496fe74d091128dc127afd17c&amp;hotel_id=4369933&amp;lang=en" TargetMode="External"/><Relationship Id="rId89" Type="http://schemas.openxmlformats.org/officeDocument/2006/relationships/hyperlink" Target="https://admin.booking.com/hotel/hoteladmin/extranet_ng/manage/booking.html?lang=xu&amp;ses=684ea8585a422994268308a13a6e01f9&amp;res_id=3571621248&amp;hotel_id=4369933" TargetMode="External"/><Relationship Id="rId709" Type="http://schemas.openxmlformats.org/officeDocument/2006/relationships/hyperlink" Target="https://admin.booking.com/hotel/hoteladmin/extranet_ng/manage/booking.html?res_id=2970797208&amp;ses=0b2b533726cfea8857b3206b4a1746dd&amp;hotel_id=4369933&amp;lang=en" TargetMode="External"/><Relationship Id="rId708" Type="http://schemas.openxmlformats.org/officeDocument/2006/relationships/hyperlink" Target="https://admin.booking.com/hotel/hoteladmin/extranet_ng/manage/booking.html?res_id=3921509766&amp;ses=0b2b533726cfea8857b3206b4a1746dd&amp;hotel_id=4369933&amp;lang=en" TargetMode="External"/><Relationship Id="rId707" Type="http://schemas.openxmlformats.org/officeDocument/2006/relationships/hyperlink" Target="https://admin.booking.com/hotel/hoteladmin/extranet_ng/manage/booking.html?res_id=3050174328&amp;ses=0b2b533726cfea8857b3206b4a1746dd&amp;hotel_id=4369933&amp;lang=en" TargetMode="External"/><Relationship Id="rId706" Type="http://schemas.openxmlformats.org/officeDocument/2006/relationships/hyperlink" Target="https://admin.booking.com/hotel/hoteladmin/extranet_ng/manage/booking.html?res_id=3363132790&amp;ses=0b2b533726cfea8857b3206b4a1746dd&amp;hotel_id=4369933&amp;lang=en" TargetMode="External"/><Relationship Id="rId80" Type="http://schemas.openxmlformats.org/officeDocument/2006/relationships/hyperlink" Target="https://admin.booking.com/hotel/hoteladmin/extranet_ng/manage/booking.html?hotel_id=4369933&amp;ses=6de033419089a715ee24ff623794d74c&amp;lang=xu&amp;res_id=3015089373" TargetMode="External"/><Relationship Id="rId82" Type="http://schemas.openxmlformats.org/officeDocument/2006/relationships/hyperlink" Target="https://admin.booking.com/hotel/hoteladmin/extranet_ng/manage/booking.html?hotel_id=4369933&amp;ses=6de033419089a715ee24ff623794d74c&amp;lang=xu&amp;res_id=3340119811" TargetMode="External"/><Relationship Id="rId81" Type="http://schemas.openxmlformats.org/officeDocument/2006/relationships/hyperlink" Target="https://admin.booking.com/hotel/hoteladmin/extranet_ng/manage/booking.html?hotel_id=4369933&amp;ses=6de033419089a715ee24ff623794d74c&amp;res_id=2464803492&amp;lang=xu" TargetMode="External"/><Relationship Id="rId701" Type="http://schemas.openxmlformats.org/officeDocument/2006/relationships/hyperlink" Target="https://admin.booking.com/hotel/hoteladmin/extranet_ng/manage/booking.html?res_id=3950654900&amp;ses=0b2b533726cfea8857b3206b4a1746dd&amp;hotel_id=4369933&amp;lang=en" TargetMode="External"/><Relationship Id="rId700" Type="http://schemas.openxmlformats.org/officeDocument/2006/relationships/hyperlink" Target="https://admin.booking.com/hotel/hoteladmin/extranet_ng/manage/booking.html?res_id=2840977616&amp;ses=7228517d06cf83cf436af32383dab216&amp;hotel_id=4369933&amp;lang=en" TargetMode="External"/><Relationship Id="rId705" Type="http://schemas.openxmlformats.org/officeDocument/2006/relationships/hyperlink" Target="https://admin.booking.com/hotel/hoteladmin/extranet_ng/manage/booking.html?res_id=3059629355&amp;ses=0b2b533726cfea8857b3206b4a1746dd&amp;hotel_id=4369933&amp;lang=en" TargetMode="External"/><Relationship Id="rId704" Type="http://schemas.openxmlformats.org/officeDocument/2006/relationships/hyperlink" Target="https://admin.booking.com/hotel/hoteladmin/extranet_ng/manage/booking.html?res_id=2397372558&amp;ses=0b2b533726cfea8857b3206b4a1746dd&amp;hotel_id=4369933&amp;lang=en" TargetMode="External"/><Relationship Id="rId703" Type="http://schemas.openxmlformats.org/officeDocument/2006/relationships/hyperlink" Target="https://admin.booking.com/hotel/hoteladmin/extranet_ng/manage/booking.html?res_id=2355190713&amp;ses=0b2b533726cfea8857b3206b4a1746dd&amp;hotel_id=4369933&amp;lang=en" TargetMode="External"/><Relationship Id="rId702" Type="http://schemas.openxmlformats.org/officeDocument/2006/relationships/hyperlink" Target="https://admin.booking.com/hotel/hoteladmin/extranet_ng/manage/booking.html?res_id=3147228026&amp;ses=0b2b533726cfea8857b3206b4a1746dd&amp;hotel_id=4369933&amp;lang=en" TargetMode="External"/><Relationship Id="rId1770" Type="http://schemas.openxmlformats.org/officeDocument/2006/relationships/hyperlink" Target="https://admin.booking.com/hotel/hoteladmin/extranet_ng/manage/booking.html?res_id=4290292879&amp;lang=en&amp;hotel_id=4369933&amp;ses=0e090f0a7769361969c99e6687fffe5a" TargetMode="External"/><Relationship Id="rId1771" Type="http://schemas.openxmlformats.org/officeDocument/2006/relationships/hyperlink" Target="https://admin.booking.com/hotel/hoteladmin/extranet_ng/manage/booking.html?res_id=4095998949&amp;lang=en&amp;hotel_id=4369933&amp;ses=0e090f0a7769361969c99e6687fffe5a" TargetMode="External"/><Relationship Id="rId1772" Type="http://schemas.openxmlformats.org/officeDocument/2006/relationships/hyperlink" Target="https://admin.booking.com/hotel/hoteladmin/extranet_ng/manage/booking.html?res_id=4269899119&amp;ses=0e090f0a7769361969c99e6687fffe5a&amp;hotel_id=4369933&amp;lang=en" TargetMode="External"/><Relationship Id="rId1773" Type="http://schemas.openxmlformats.org/officeDocument/2006/relationships/hyperlink" Target="https://admin.booking.com/hotel/hoteladmin/extranet_ng/manage/booking.html?res_id=4066264114&amp;ses=0e090f0a7769361969c99e6687fffe5a&amp;lang=en&amp;hotel_id=4369933" TargetMode="External"/><Relationship Id="rId73" Type="http://schemas.openxmlformats.org/officeDocument/2006/relationships/hyperlink" Target="https://admin.booking.com/hotel/hoteladmin/extranet_ng/manage/booking.html?res_id=1737281567&amp;lang=xu&amp;ses=c7a4757434dd2b52c1797615059ead4c&amp;hotel_id=4369933" TargetMode="External"/><Relationship Id="rId1763" Type="http://schemas.openxmlformats.org/officeDocument/2006/relationships/hyperlink" Target="https://admin.booking.com/hotel/hoteladmin/extranet_ng/manage/booking.html?res_id=4007098305&amp;hotel_id=4369933&amp;ses=6c5e9bbb20549638e50744963845a79e&amp;lang=en" TargetMode="External"/><Relationship Id="rId72" Type="http://schemas.openxmlformats.org/officeDocument/2006/relationships/hyperlink" Target="https://admin.booking.com/hotel/hoteladmin/extranet_ng/manage/booking.html?ses=292efec12f4ebd5afb27eedb8f252141&amp;res_id=1450825860&amp;hotel_id=4369933&amp;lang=xu" TargetMode="External"/><Relationship Id="rId1764" Type="http://schemas.openxmlformats.org/officeDocument/2006/relationships/hyperlink" Target="https://admin.booking.com/hotel/hoteladmin/extranet_ng/manage/booking.html?res_id=4025930732&amp;lang=en&amp;ses=6c5e9bbb20549638e50744963845a79e&amp;hotel_id=4369933" TargetMode="External"/><Relationship Id="rId75" Type="http://schemas.openxmlformats.org/officeDocument/2006/relationships/hyperlink" Target="https://admin.booking.com/hotel/hoteladmin/extranet_ng/manage/booking.html?res_id=3384366493&amp;ses=7a8ca30b335aaedcce882e52a4a2de4a&amp;lang=xu&amp;hotel_id=4369933" TargetMode="External"/><Relationship Id="rId1765" Type="http://schemas.openxmlformats.org/officeDocument/2006/relationships/hyperlink" Target="https://admin.booking.com/hotel/hoteladmin/extranet_ng/manage/booking.html?res_id=2295687841&amp;lang=en&amp;hotel_id=4369933&amp;ses=6c5e9bbb20549638e50744963845a79e" TargetMode="External"/><Relationship Id="rId74" Type="http://schemas.openxmlformats.org/officeDocument/2006/relationships/hyperlink" Target="https://admin.booking.com/hotel/hoteladmin/extranet_ng/manage/booking.html?hotel_id=4369933&amp;ses=11a9a46f46a1f16c7734bd98978af783&amp;lang=xu&amp;res_id=2217209693" TargetMode="External"/><Relationship Id="rId1766" Type="http://schemas.openxmlformats.org/officeDocument/2006/relationships/hyperlink" Target="https://admin.booking.com/hotel/hoteladmin/extranet_ng/manage/booking.html?res_id=3687634046&amp;lang=en&amp;hotel_id=4369933&amp;ses=0e090f0a7769361969c99e6687fffe5a" TargetMode="External"/><Relationship Id="rId77" Type="http://schemas.openxmlformats.org/officeDocument/2006/relationships/hyperlink" Target="https://admin.booking.com/hotel/hoteladmin/extranet_ng/manage/booking.html?res_id=3488123646&amp;lang=xu&amp;ses=6de033419089a715ee24ff623794d74c&amp;hotel_id=4369933" TargetMode="External"/><Relationship Id="rId1767" Type="http://schemas.openxmlformats.org/officeDocument/2006/relationships/hyperlink" Target="https://admin.booking.com/hotel/hoteladmin/extranet_ng/manage/booking.html?res_id=4007759256&amp;lang=en&amp;hotel_id=4369933&amp;ses=0e090f0a7769361969c99e6687fffe5a" TargetMode="External"/><Relationship Id="rId76" Type="http://schemas.openxmlformats.org/officeDocument/2006/relationships/hyperlink" Target="https://admin.booking.com/hotel/hoteladmin/extranet_ng/manage/booking.html?ses=7a8ca30b335aaedcce882e52a4a2de4a&amp;res_id=2948808746&amp;lang=xu&amp;hotel_id=4369933" TargetMode="External"/><Relationship Id="rId1768" Type="http://schemas.openxmlformats.org/officeDocument/2006/relationships/hyperlink" Target="https://admin.booking.com/hotel/hoteladmin/extranet_ng/manage/booking.html?res_id=4157605621&amp;lang=en&amp;hotel_id=4369933&amp;ses=0e090f0a7769361969c99e6687fffe5a" TargetMode="External"/><Relationship Id="rId79" Type="http://schemas.openxmlformats.org/officeDocument/2006/relationships/hyperlink" Target="https://admin.booking.com/hotel/hoteladmin/extranet_ng/manage/booking.html?ses=6de033419089a715ee24ff623794d74c&amp;lang=xu&amp;res_id=1252148977&amp;hotel_id=4369933" TargetMode="External"/><Relationship Id="rId1769" Type="http://schemas.openxmlformats.org/officeDocument/2006/relationships/hyperlink" Target="https://admin.booking.com/hotel/hoteladmin/extranet_ng/manage/booking.html?res_id=4211118802&amp;lang=en&amp;hotel_id=4369933&amp;ses=0e090f0a7769361969c99e6687fffe5a" TargetMode="External"/><Relationship Id="rId78" Type="http://schemas.openxmlformats.org/officeDocument/2006/relationships/hyperlink" Target="https://admin.booking.com/hotel/hoteladmin/extranet_ng/manage/booking.html?hotel_id=4369933&amp;lang=xu&amp;res_id=3798658190&amp;ses=6de033419089a715ee24ff623794d74c" TargetMode="External"/><Relationship Id="rId71" Type="http://schemas.openxmlformats.org/officeDocument/2006/relationships/hyperlink" Target="https://admin.booking.com/hotel/hoteladmin/extranet_ng/manage/booking.html?lang=xu&amp;ses=c7a4757434dd2b52c1797615059ead4c&amp;hotel_id=4369933&amp;res_id=3862267394" TargetMode="External"/><Relationship Id="rId70" Type="http://schemas.openxmlformats.org/officeDocument/2006/relationships/hyperlink" Target="https://admin.booking.com/hotel/hoteladmin/extranet_ng/manage/booking.html?res_id=3588566095&amp;hotel_id=4369933&amp;ses=c7a4757434dd2b52c1797615059ead4c&amp;lang=xu" TargetMode="External"/><Relationship Id="rId1760" Type="http://schemas.openxmlformats.org/officeDocument/2006/relationships/hyperlink" Target="https://admin.booking.com/hotel/hoteladmin/extranet_ng/manage/booking.html?res_id=1986064263&amp;hotel_id=4369933&amp;lang=en&amp;ses=7972c84a914b062299100b5b57d5d9ed" TargetMode="External"/><Relationship Id="rId1761" Type="http://schemas.openxmlformats.org/officeDocument/2006/relationships/hyperlink" Target="https://admin.booking.com/hotel/hoteladmin/extranet_ng/manage/booking.html?res_id=4021927826&amp;ses=6c5e9bbb20549638e50744963845a79e&amp;hotel_id=4369933&amp;lang=en" TargetMode="External"/><Relationship Id="rId1762" Type="http://schemas.openxmlformats.org/officeDocument/2006/relationships/hyperlink" Target="https://admin.booking.com/hotel/hoteladmin/extranet_ng/manage/booking.html?res_id=4227774901&amp;hotel_id=4369933&amp;ses=6c5e9bbb20549638e50744963845a79e&amp;lang=en" TargetMode="External"/><Relationship Id="rId62" Type="http://schemas.openxmlformats.org/officeDocument/2006/relationships/hyperlink" Target="https://admin.booking.com/hotel/hoteladmin/extranet_ng/manage/booking.html?res_id=2474855229&amp;ses=c7a4757434dd2b52c1797615059ead4c&amp;lang=xu&amp;hotel_id=4369933" TargetMode="External"/><Relationship Id="rId1312" Type="http://schemas.openxmlformats.org/officeDocument/2006/relationships/hyperlink" Target="https://admin.booking.com/hotel/hoteladmin/extranet_ng/manage/booking.html?res_id=3479630432&amp;hotel_id=4369933&amp;ses=d10d59bfc97cb1634799160b8e0f8e2f&amp;lang=en" TargetMode="External"/><Relationship Id="rId1796" Type="http://schemas.openxmlformats.org/officeDocument/2006/relationships/hyperlink" Target="https://admin.booking.com/hotel/hoteladmin/extranet_ng/manage/booking.html?res_id=4200892833&amp;lang=es&amp;ses=b26ae03496fe74d091128dc127afd17c&amp;hotel_id=4369933" TargetMode="External"/><Relationship Id="rId61" Type="http://schemas.openxmlformats.org/officeDocument/2006/relationships/hyperlink" Target="https://admin.booking.com/hotel/hoteladmin/extranet_ng/manage/booking.html?ses=c7a4757434dd2b52c1797615059ead4c&amp;hotel_id=4369933&amp;lang=xu&amp;res_id=2655384941" TargetMode="External"/><Relationship Id="rId1313" Type="http://schemas.openxmlformats.org/officeDocument/2006/relationships/hyperlink" Target="https://admin.booking.com/hotel/hoteladmin/extranet_ng/manage/booking.html?res_id=3524065507&amp;hotel_id=4369933&amp;ses=d10d59bfc97cb1634799160b8e0f8e2f&amp;lang=en" TargetMode="External"/><Relationship Id="rId1797" Type="http://schemas.openxmlformats.org/officeDocument/2006/relationships/hyperlink" Target="https://admin.booking.com/hotel/hoteladmin/extranet_ng/manage/booking.html?res_id=4279381242&amp;lang=es&amp;hotel_id=4369933&amp;ses=b26ae03496fe74d091128dc127afd17c" TargetMode="External"/><Relationship Id="rId64" Type="http://schemas.openxmlformats.org/officeDocument/2006/relationships/hyperlink" Target="https://admin.booking.com/hotel/hoteladmin/extranet_ng/manage/booking.html?res_id=3993937777&amp;ses=c7a4757434dd2b52c1797615059ead4c&amp;lang=xu&amp;hotel_id=4369933" TargetMode="External"/><Relationship Id="rId1314" Type="http://schemas.openxmlformats.org/officeDocument/2006/relationships/hyperlink" Target="https://admin.booking.com/hotel/hoteladmin/extranet_ng/manage/booking.html?res_id=2838802006&amp;hotel_id=4369933&amp;ses=d10d59bfc97cb1634799160b8e0f8e2f&amp;lang=en" TargetMode="External"/><Relationship Id="rId1798" Type="http://schemas.openxmlformats.org/officeDocument/2006/relationships/hyperlink" Target="https://admin.booking.com/hotel/hoteladmin/extranet_ng/manage/booking.html?res_id=4023174675&amp;hotel_id=4369933&amp;lang=es&amp;ses=87895f80d351458d56dd73a700dbd380" TargetMode="External"/><Relationship Id="rId63" Type="http://schemas.openxmlformats.org/officeDocument/2006/relationships/hyperlink" Target="https://admin.booking.com/hotel/hoteladmin/extranet_ng/manage/booking.html?ses=c7a4757434dd2b52c1797615059ead4c&amp;lang=xu&amp;hotel_id=4369933&amp;res_id=2830372900" TargetMode="External"/><Relationship Id="rId1315" Type="http://schemas.openxmlformats.org/officeDocument/2006/relationships/hyperlink" Target="https://admin.booking.com/hotel/hoteladmin/extranet_ng/manage/booking.html?res_id=3136407078&amp;hotel_id=4369933&amp;ses=d10d59bfc97cb1634799160b8e0f8e2f&amp;lang=en" TargetMode="External"/><Relationship Id="rId1799" Type="http://schemas.openxmlformats.org/officeDocument/2006/relationships/hyperlink" Target="https://admin.booking.com/hotel/hoteladmin/extranet_ng/manage/booking.html?res_id=4008175695&amp;hotel_id=4369933&amp;lang=es&amp;ses=87895f80d351458d56dd73a700dbd380" TargetMode="External"/><Relationship Id="rId66" Type="http://schemas.openxmlformats.org/officeDocument/2006/relationships/hyperlink" Target="https://admin.booking.com/hotel/hoteladmin/extranet_ng/manage/booking.html?res_id=2526591812&amp;ses=c7a4757434dd2b52c1797615059ead4c&amp;hotel_id=4369933&amp;lang=xu" TargetMode="External"/><Relationship Id="rId1316" Type="http://schemas.openxmlformats.org/officeDocument/2006/relationships/hyperlink" Target="https://admin.booking.com/hotel/hoteladmin/extranet_ng/manage/booking.html?res_id=3434724931&amp;hotel_id=4369933&amp;ses=d10d59bfc97cb1634799160b8e0f8e2f&amp;lang=en" TargetMode="External"/><Relationship Id="rId65" Type="http://schemas.openxmlformats.org/officeDocument/2006/relationships/hyperlink" Target="https://admin.booking.com/hotel/hoteladmin/extranet_ng/manage/booking.html?ses=c7a4757434dd2b52c1797615059ead4c&amp;hotel_id=4369933&amp;lang=xu&amp;res_id=1024022712" TargetMode="External"/><Relationship Id="rId1317" Type="http://schemas.openxmlformats.org/officeDocument/2006/relationships/hyperlink" Target="https://admin.booking.com/hotel/hoteladmin/extranet_ng/manage/booking.html?res_id=2569685904&amp;hotel_id=4369933&amp;ses=d10d59bfc97cb1634799160b8e0f8e2f&amp;lang=en" TargetMode="External"/><Relationship Id="rId68" Type="http://schemas.openxmlformats.org/officeDocument/2006/relationships/hyperlink" Target="https://admin.booking.com/hotel/hoteladmin/extranet_ng/manage/booking.html?res_id=2547076984&amp;lang=xu&amp;hotel_id=4369933&amp;ses=c7a4757434dd2b52c1797615059ead4c" TargetMode="External"/><Relationship Id="rId1318" Type="http://schemas.openxmlformats.org/officeDocument/2006/relationships/hyperlink" Target="https://admin.booking.com/hotel/hoteladmin/extranet_ng/manage/booking.html?res_id=3518570812&amp;hotel_id=4369933&amp;ses=d10d59bfc97cb1634799160b8e0f8e2f&amp;lang=en" TargetMode="External"/><Relationship Id="rId67" Type="http://schemas.openxmlformats.org/officeDocument/2006/relationships/hyperlink" Target="https://admin.booking.com/hotel/hoteladmin/extranet_ng/manage/booking.html?res_id=3197069598&amp;ses=c7a4757434dd2b52c1797615059ead4c&amp;hotel_id=4369933&amp;lang=xu" TargetMode="External"/><Relationship Id="rId1319" Type="http://schemas.openxmlformats.org/officeDocument/2006/relationships/hyperlink" Target="https://admin.booking.com/hotel/hoteladmin/extranet_ng/manage/booking.html?res_id=3831691212&amp;hotel_id=4369933&amp;ses=d10d59bfc97cb1634799160b8e0f8e2f&amp;lang=en" TargetMode="External"/><Relationship Id="rId729" Type="http://schemas.openxmlformats.org/officeDocument/2006/relationships/hyperlink" Target="https://admin.booking.com/hotel/hoteladmin/extranet_ng/manage/booking.html?res_id=3348407221&amp;lang=xu&amp;hotel_id=4369933&amp;ses=8826fb7bb7b189db86e7e0cfd6d4315c" TargetMode="External"/><Relationship Id="rId728" Type="http://schemas.openxmlformats.org/officeDocument/2006/relationships/hyperlink" Target="https://admin.booking.com/hotel/hoteladmin/extranet_ng/manage/booking.html?res_id=2581069294&amp;hotel_id=4369933&amp;lang=xu&amp;ses=8c9358befae59f23a6bff27450693efa" TargetMode="External"/><Relationship Id="rId60" Type="http://schemas.openxmlformats.org/officeDocument/2006/relationships/hyperlink" Target="https://admin.booking.com/hotel/hoteladmin/extranet_ng/manage/booking.html?ses=c7a4757434dd2b52c1797615059ead4c&amp;lang=xu&amp;hotel_id=4369933&amp;res_id=3172920773" TargetMode="External"/><Relationship Id="rId723" Type="http://schemas.openxmlformats.org/officeDocument/2006/relationships/hyperlink" Target="https://admin.booking.com/hotel/hoteladmin/extranet_ng/manage/booking.html?res_id=2379113662&amp;lang=xu&amp;ses=634d72d5465009f422bc125843912849&amp;hotel_id=4369933" TargetMode="External"/><Relationship Id="rId722" Type="http://schemas.openxmlformats.org/officeDocument/2006/relationships/hyperlink" Target="https://admin.booking.com/hotel/hoteladmin/extranet_ng/manage/booking.html?res_id=3580906526&amp;lang=xu&amp;ses=634d72d5465009f422bc125843912849&amp;hotel_id=4369933" TargetMode="External"/><Relationship Id="rId721" Type="http://schemas.openxmlformats.org/officeDocument/2006/relationships/hyperlink" Target="https://admin.booking.com/hotel/hoteladmin/extranet_ng/manage/booking.html?res_id=3989699540&amp;lang=xu&amp;ses=634d72d5465009f422bc125843912849&amp;hotel_id=4369933" TargetMode="External"/><Relationship Id="rId720" Type="http://schemas.openxmlformats.org/officeDocument/2006/relationships/hyperlink" Target="https://admin.booking.com/hotel/hoteladmin/extranet_ng/manage/booking.html?res_id=2208032759&amp;lang=xu&amp;ses=634d72d5465009f422bc125843912849&amp;hotel_id=4369933" TargetMode="External"/><Relationship Id="rId727" Type="http://schemas.openxmlformats.org/officeDocument/2006/relationships/hyperlink" Target="https://admin.booking.com/hotel/hoteladmin/extranet_ng/manage/booking.html?res_id=3260631736&amp;hotel_id=4369933&amp;lang=xu&amp;ses=8c9358befae59f23a6bff27450693efa" TargetMode="External"/><Relationship Id="rId726" Type="http://schemas.openxmlformats.org/officeDocument/2006/relationships/hyperlink" Target="https://admin.booking.com/hotel/hoteladmin/extranet_ng/manage/booking.html?res_id=3514101085&amp;hotel_id=4369933&amp;lang=xu&amp;ses=8c9358befae59f23a6bff27450693efa" TargetMode="External"/><Relationship Id="rId725" Type="http://schemas.openxmlformats.org/officeDocument/2006/relationships/hyperlink" Target="https://admin.booking.com/hotel/hoteladmin/extranet_ng/manage/booking.html?res_id=3223462618&amp;lang=xu&amp;ses=634d72d5465009f422bc125843912849&amp;hotel_id=4369933" TargetMode="External"/><Relationship Id="rId724" Type="http://schemas.openxmlformats.org/officeDocument/2006/relationships/hyperlink" Target="https://admin.booking.com/hotel/hoteladmin/extranet_ng/manage/booking.html?res_id=2688439912&amp;lang=xu&amp;ses=634d72d5465009f422bc125843912849&amp;hotel_id=4369933" TargetMode="External"/><Relationship Id="rId69" Type="http://schemas.openxmlformats.org/officeDocument/2006/relationships/hyperlink" Target="https://admin.booking.com/hotel/hoteladmin/extranet_ng/manage/booking.html?res_id=3660487076&amp;lang=xu&amp;hotel_id=4369933&amp;ses=c7a4757434dd2b52c1797615059ead4c" TargetMode="External"/><Relationship Id="rId1790" Type="http://schemas.openxmlformats.org/officeDocument/2006/relationships/hyperlink" Target="https://admin.booking.com/hotel/hoteladmin/extranet_ng/manage/booking.html?res_id=4234599001&amp;hotel_id=4369933&amp;lang=en&amp;ses=b26ae03496fe74d091128dc127afd17c" TargetMode="External"/><Relationship Id="rId1791" Type="http://schemas.openxmlformats.org/officeDocument/2006/relationships/hyperlink" Target="https://admin.booking.com/hotel/hoteladmin/extranet_ng/manage/booking.html?res_id=4009939148&amp;ses=b26ae03496fe74d091128dc127afd17c&amp;hotel_id=4369933&amp;lang=es" TargetMode="External"/><Relationship Id="rId1792" Type="http://schemas.openxmlformats.org/officeDocument/2006/relationships/hyperlink" Target="https://admin.booking.com/hotel/hoteladmin/extranet_ng/manage/booking.html?res_id=4211314038&amp;ses=b26ae03496fe74d091128dc127afd17c&amp;hotel_id=4369933&amp;lang=es" TargetMode="External"/><Relationship Id="rId1793" Type="http://schemas.openxmlformats.org/officeDocument/2006/relationships/hyperlink" Target="https://admin.booking.com/hotel/hoteladmin/extranet_ng/manage/booking.html?res_id=4262624199&amp;ses=b26ae03496fe74d091128dc127afd17c&amp;hotel_id=4369933&amp;lang=es" TargetMode="External"/><Relationship Id="rId1310" Type="http://schemas.openxmlformats.org/officeDocument/2006/relationships/hyperlink" Target="https://admin.booking.com/hotel/hoteladmin/extranet_ng/manage/booking.html?res_id=3313415575&amp;hotel_id=4369933&amp;ses=d10d59bfc97cb1634799160b8e0f8e2f&amp;lang=en" TargetMode="External"/><Relationship Id="rId1794" Type="http://schemas.openxmlformats.org/officeDocument/2006/relationships/hyperlink" Target="https://admin.booking.com/hotel/hoteladmin/extranet_ng/manage/booking.html?res_id=4057371662&amp;ses=b26ae03496fe74d091128dc127afd17c&amp;hotel_id=4369933&amp;lang=es" TargetMode="External"/><Relationship Id="rId1311" Type="http://schemas.openxmlformats.org/officeDocument/2006/relationships/hyperlink" Target="https://admin.booking.com/hotel/hoteladmin/extranet_ng/manage/booking.html?res_id=2786859407&amp;hotel_id=4369933&amp;ses=d10d59bfc97cb1634799160b8e0f8e2f&amp;lang=en" TargetMode="External"/><Relationship Id="rId1795" Type="http://schemas.openxmlformats.org/officeDocument/2006/relationships/hyperlink" Target="https://admin.booking.com/hotel/hoteladmin/extranet_ng/manage/booking.html?res_id=4038143844&amp;lang=es&amp;ses=b26ae03496fe74d091128dc127afd17c&amp;hotel_id=4369933" TargetMode="External"/><Relationship Id="rId51" Type="http://schemas.openxmlformats.org/officeDocument/2006/relationships/hyperlink" Target="https://admin.booking.com/hotel/hoteladmin/extranet_ng/manage/booking.html?hotel_id=4369933&amp;lang=xu&amp;res_id=2730115349&amp;ses=c7a4757434dd2b52c1797615059ead4c" TargetMode="External"/><Relationship Id="rId1301" Type="http://schemas.openxmlformats.org/officeDocument/2006/relationships/hyperlink" Target="https://admin.booking.com/hotel/hoteladmin/extranet_ng/manage/booking.html?res_id=3496808595&amp;hotel_id=4369933&amp;ses=f82ea8e26d4e4ecb9c488d21151b79a1&amp;lang=en" TargetMode="External"/><Relationship Id="rId1785" Type="http://schemas.openxmlformats.org/officeDocument/2006/relationships/hyperlink" Target="https://admin.booking.com/hotel/hoteladmin/extranet_ng/manage/booking.html?res_id=4213851473&amp;lang=en&amp;hotel_id=4369933&amp;ses=b26ae03496fe74d091128dc127afd17c" TargetMode="External"/><Relationship Id="rId50" Type="http://schemas.openxmlformats.org/officeDocument/2006/relationships/hyperlink" Target="https://admin.booking.com/hotel/hoteladmin/extranet_ng/manage/booking.html?ses=c7a4757434dd2b52c1797615059ead4c&amp;res_id=1010944264&amp;hotel_id=4369933&amp;lang=xu" TargetMode="External"/><Relationship Id="rId1302" Type="http://schemas.openxmlformats.org/officeDocument/2006/relationships/hyperlink" Target="https://admin.booking.com/hotel/hoteladmin/extranet_ng/manage/booking.html?res_id=2862257408&amp;lang=en&amp;hotel_id=4369933&amp;ses=f82ea8e26d4e4ecb9c488d21151b79a1" TargetMode="External"/><Relationship Id="rId1786" Type="http://schemas.openxmlformats.org/officeDocument/2006/relationships/hyperlink" Target="https://admin.booking.com/hotel/hoteladmin/extranet_ng/manage/booking.html?res_id=4041460730&amp;lang=en&amp;hotel_id=4369933&amp;ses=b26ae03496fe74d091128dc127afd17c" TargetMode="External"/><Relationship Id="rId53" Type="http://schemas.openxmlformats.org/officeDocument/2006/relationships/hyperlink" Target="https://admin.booking.com/hotel/hoteladmin/extranet_ng/manage/booking.html?res_id=2450219459&amp;ses=c7a4757434dd2b52c1797615059ead4c&amp;lang=xu&amp;hotel_id=4369933" TargetMode="External"/><Relationship Id="rId1303" Type="http://schemas.openxmlformats.org/officeDocument/2006/relationships/hyperlink" Target="https://admin.booking.com/hotel/hoteladmin/extranet_ng/manage/booking.html?res_id=3037481220&amp;lang=en&amp;hotel_id=4369933&amp;ses=f82ea8e26d4e4ecb9c488d21151b79a1" TargetMode="External"/><Relationship Id="rId1787" Type="http://schemas.openxmlformats.org/officeDocument/2006/relationships/hyperlink" Target="https://admin.booking.com/hotel/hoteladmin/extranet_ng/manage/booking.html?res_id=4154186664&amp;ses=b26ae03496fe74d091128dc127afd17c&amp;hotel_id=4369933&amp;lang=en" TargetMode="External"/><Relationship Id="rId52" Type="http://schemas.openxmlformats.org/officeDocument/2006/relationships/hyperlink" Target="https://admin.booking.com/hotel/hoteladmin/extranet_ng/manage/booking.html?lang=xu&amp;hotel_id=4369933&amp;ses=c7a4757434dd2b52c1797615059ead4c&amp;res_id=2203607219" TargetMode="External"/><Relationship Id="rId1304" Type="http://schemas.openxmlformats.org/officeDocument/2006/relationships/hyperlink" Target="https://admin.booking.com/hotel/hoteladmin/extranet_ng/manage/booking.html?res_id=3095000732&amp;lang=en&amp;hotel_id=4369933&amp;ses=f82ea8e26d4e4ecb9c488d21151b79a1" TargetMode="External"/><Relationship Id="rId1788" Type="http://schemas.openxmlformats.org/officeDocument/2006/relationships/hyperlink" Target="https://admin.booking.com/hotel/hoteladmin/extranet_ng/manage/booking.html?res_id=4211227313&amp;ses=b26ae03496fe74d091128dc127afd17c&amp;lang=en&amp;hotel_id=4369933" TargetMode="External"/><Relationship Id="rId55" Type="http://schemas.openxmlformats.org/officeDocument/2006/relationships/hyperlink" Target="https://admin.booking.com/hotel/hoteladmin/extranet_ng/manage/booking.html?ses=c7a4757434dd2b52c1797615059ead4c&amp;res_id=1849447532&amp;hotel_id=4369933&amp;lang=xu" TargetMode="External"/><Relationship Id="rId1305" Type="http://schemas.openxmlformats.org/officeDocument/2006/relationships/hyperlink" Target="https://admin.booking.com/hotel/hoteladmin/extranet_ng/manage/booking.html?res_id=3511534639&amp;lang=en&amp;ses=f82ea8e26d4e4ecb9c488d21151b79a1&amp;hotel_id=4369933" TargetMode="External"/><Relationship Id="rId1789" Type="http://schemas.openxmlformats.org/officeDocument/2006/relationships/hyperlink" Target="https://admin.booking.com/hotel/hoteladmin/extranet_ng/manage/booking.html?res_id=4083398272&amp;ses=b26ae03496fe74d091128dc127afd17c&amp;lang=en&amp;hotel_id=4369933" TargetMode="External"/><Relationship Id="rId54" Type="http://schemas.openxmlformats.org/officeDocument/2006/relationships/hyperlink" Target="https://admin.booking.com/hotel/hoteladmin/extranet_ng/manage/booking.html?res_id=2880260168&amp;ses=c7a4757434dd2b52c1797615059ead4c&amp;lang=xu&amp;hotel_id=4369933" TargetMode="External"/><Relationship Id="rId1306" Type="http://schemas.openxmlformats.org/officeDocument/2006/relationships/hyperlink" Target="https://admin.booking.com/hotel/hoteladmin/extranet_ng/manage/booking.html?res_id=3281853283&amp;lang=en&amp;ses=f82ea8e26d4e4ecb9c488d21151b79a1&amp;hotel_id=4369933" TargetMode="External"/><Relationship Id="rId57" Type="http://schemas.openxmlformats.org/officeDocument/2006/relationships/hyperlink" Target="https://admin.booking.com/hotel/hoteladmin/extranet_ng/manage/booking.html?ses=c7a4757434dd2b52c1797615059ead4c&amp;lang=xu&amp;hotel_id=4369933&amp;res_id=1433479003" TargetMode="External"/><Relationship Id="rId1307" Type="http://schemas.openxmlformats.org/officeDocument/2006/relationships/hyperlink" Target="https://admin.booking.com/hotel/hoteladmin/extranet_ng/manage/booking.html?res_id=3780072340&amp;ses=a6acbc41d84c04b90d0f1ee26fabeb0a&amp;lang=en&amp;hotel_id=4369933" TargetMode="External"/><Relationship Id="rId56" Type="http://schemas.openxmlformats.org/officeDocument/2006/relationships/hyperlink" Target="https://admin.booking.com/hotel/hoteladmin/extranet_ng/manage/booking.html?res_id=2223889232&amp;ses=c7a4757434dd2b52c1797615059ead4c&amp;hotel_id=4369933&amp;lang=xu" TargetMode="External"/><Relationship Id="rId1308" Type="http://schemas.openxmlformats.org/officeDocument/2006/relationships/hyperlink" Target="https://admin.booking.com/hotel/hoteladmin/extranet_ng/manage/booking.html?res_id=2455970742&amp;hotel_id=4369933&amp;ses=d10d59bfc97cb1634799160b8e0f8e2f&amp;lang=en" TargetMode="External"/><Relationship Id="rId1309" Type="http://schemas.openxmlformats.org/officeDocument/2006/relationships/hyperlink" Target="https://admin.booking.com/hotel/hoteladmin/extranet_ng/manage/booking.html?res_id=2158957728&amp;hotel_id=4369933&amp;ses=d10d59bfc97cb1634799160b8e0f8e2f&amp;lang=en" TargetMode="External"/><Relationship Id="rId719" Type="http://schemas.openxmlformats.org/officeDocument/2006/relationships/hyperlink" Target="https://admin.booking.com/hotel/hoteladmin/extranet_ng/manage/booking.html?res_id=3397762061&amp;lang=xu&amp;ses=634d72d5465009f422bc125843912849&amp;hotel_id=4369933" TargetMode="External"/><Relationship Id="rId718" Type="http://schemas.openxmlformats.org/officeDocument/2006/relationships/hyperlink" Target="https://admin.booking.com/hotel/hoteladmin/extranet_ng/manage/booking.html?res_id=3515615027&amp;lang=xu&amp;ses=634d72d5465009f422bc125843912849&amp;hotel_id=4369933" TargetMode="External"/><Relationship Id="rId717" Type="http://schemas.openxmlformats.org/officeDocument/2006/relationships/hyperlink" Target="https://admin.booking.com/hotel/hoteladmin/extranet_ng/manage/booking.html?res_id=3784188000&amp;lang=xu&amp;ses=634d72d5465009f422bc125843912849&amp;hotel_id=4369933" TargetMode="External"/><Relationship Id="rId712" Type="http://schemas.openxmlformats.org/officeDocument/2006/relationships/hyperlink" Target="https://admin.booking.com/hotel/hoteladmin/extranet_ng/manage/booking.html?res_id=2889307726&amp;ses=0b2b533726cfea8857b3206b4a1746dd&amp;hotel_id=4369933&amp;lang=en" TargetMode="External"/><Relationship Id="rId711" Type="http://schemas.openxmlformats.org/officeDocument/2006/relationships/hyperlink" Target="https://admin.booking.com/hotel/hoteladmin/extranet_ng/manage/booking.html?res_id=2528409118&amp;ses=0b2b533726cfea8857b3206b4a1746dd&amp;hotel_id=4369933&amp;lang=en" TargetMode="External"/><Relationship Id="rId710" Type="http://schemas.openxmlformats.org/officeDocument/2006/relationships/hyperlink" Target="https://admin.booking.com/hotel/hoteladmin/extranet_ng/manage/booking.html?res_id=2923305935&amp;ses=0b2b533726cfea8857b3206b4a1746dd&amp;hotel_id=4369933&amp;lang=en" TargetMode="External"/><Relationship Id="rId716" Type="http://schemas.openxmlformats.org/officeDocument/2006/relationships/hyperlink" Target="https://admin.booking.com/hotel/hoteladmin/extranet_ng/manage/booking.html?res_id=3944895244&amp;ses=0b2b533726cfea8857b3206b4a1746dd&amp;hotel_id=4369933&amp;lang=en" TargetMode="External"/><Relationship Id="rId715" Type="http://schemas.openxmlformats.org/officeDocument/2006/relationships/hyperlink" Target="https://admin.booking.com/hotel/hoteladmin/extranet_ng/manage/booking.html?res_id=3043308917&amp;ses=0b2b533726cfea8857b3206b4a1746dd&amp;hotel_id=4369933&amp;lang=en" TargetMode="External"/><Relationship Id="rId714" Type="http://schemas.openxmlformats.org/officeDocument/2006/relationships/hyperlink" Target="https://admin.booking.com/hotel/hoteladmin/extranet_ng/manage/booking.html?res_id=3675761645&amp;ses=0b2b533726cfea8857b3206b4a1746dd&amp;hotel_id=4369933&amp;lang=en" TargetMode="External"/><Relationship Id="rId713" Type="http://schemas.openxmlformats.org/officeDocument/2006/relationships/hyperlink" Target="https://admin.booking.com/hotel/hoteladmin/extranet_ng/manage/booking.html?res_id=3720914892&amp;ses=0b2b533726cfea8857b3206b4a1746dd&amp;hotel_id=4369933&amp;lang=en" TargetMode="External"/><Relationship Id="rId59" Type="http://schemas.openxmlformats.org/officeDocument/2006/relationships/hyperlink" Target="https://admin.booking.com/hotel/hoteladmin/extranet_ng/manage/booking.html?res_id=2388803137&amp;ses=c7a4757434dd2b52c1797615059ead4c&amp;lang=xu&amp;hotel_id=4369933" TargetMode="External"/><Relationship Id="rId58" Type="http://schemas.openxmlformats.org/officeDocument/2006/relationships/hyperlink" Target="https://admin.booking.com/hotel/hoteladmin/extranet_ng/manage/booking.html?res_id=3123143863&amp;ses=c7a4757434dd2b52c1797615059ead4c&amp;lang=xu&amp;hotel_id=4369933" TargetMode="External"/><Relationship Id="rId1780" Type="http://schemas.openxmlformats.org/officeDocument/2006/relationships/hyperlink" Target="https://admin.booking.com/hotel/hoteladmin/extranet_ng/manage/booking.html?res_id=4126875117&amp;hotel_id=4369933&amp;ses=b26ae03496fe74d091128dc127afd17c&amp;lang=en" TargetMode="External"/><Relationship Id="rId1781" Type="http://schemas.openxmlformats.org/officeDocument/2006/relationships/hyperlink" Target="https://admin.booking.com/hotel/hoteladmin/extranet_ng/manage/booking.html?res_id=4032977540&amp;hotel_id=4369933&amp;ses=b26ae03496fe74d091128dc127afd17c&amp;lang=en" TargetMode="External"/><Relationship Id="rId1782" Type="http://schemas.openxmlformats.org/officeDocument/2006/relationships/hyperlink" Target="https://admin.booking.com/hotel/hoteladmin/extranet_ng/manage/booking.html?res_id=4162109925&amp;ses=b26ae03496fe74d091128dc127afd17c&amp;lang=en&amp;hotel_id=4369933" TargetMode="External"/><Relationship Id="rId1783" Type="http://schemas.openxmlformats.org/officeDocument/2006/relationships/hyperlink" Target="https://admin.booking.com/hotel/hoteladmin/extranet_ng/manage/booking.html?res_id=4138669940&amp;ses=b26ae03496fe74d091128dc127afd17c&amp;lang=en&amp;hotel_id=4369933" TargetMode="External"/><Relationship Id="rId1300" Type="http://schemas.openxmlformats.org/officeDocument/2006/relationships/hyperlink" Target="https://admin.booking.com/hotel/hoteladmin/extranet_ng/manage/booking.html?res_id=2908805740&amp;ses=f82ea8e26d4e4ecb9c488d21151b79a1&amp;lang=en&amp;hotel_id=4369933" TargetMode="External"/><Relationship Id="rId1784" Type="http://schemas.openxmlformats.org/officeDocument/2006/relationships/hyperlink" Target="https://admin.booking.com/hotel/hoteladmin/extranet_ng/manage/booking.html?res_id=4088366960&amp;ses=b26ae03496fe74d091128dc127afd17c&amp;lang=en&amp;hotel_id=4369933" TargetMode="External"/><Relationship Id="rId349" Type="http://schemas.openxmlformats.org/officeDocument/2006/relationships/hyperlink" Target="https://admin.booking.com/hotel/hoteladmin/extranet_ng/manage/booking.html?res_id=3413630638&amp;ses=3e9b06957f75c1f0799ca04f5473d53b&amp;lang=xu&amp;hotel_id=4369933" TargetMode="External"/><Relationship Id="rId348" Type="http://schemas.openxmlformats.org/officeDocument/2006/relationships/hyperlink" Target="https://admin.booking.com/hotel/hoteladmin/extranet_ng/manage/booking.html?res_id=2930974506&amp;ses=3e9b06957f75c1f0799ca04f5473d53b&amp;lang=xu&amp;hotel_id=4369933" TargetMode="External"/><Relationship Id="rId347" Type="http://schemas.openxmlformats.org/officeDocument/2006/relationships/hyperlink" Target="https://admin.booking.com/hotel/hoteladmin/extranet_ng/manage/booking.html?res_id=2934116990&amp;ses=3e9b06957f75c1f0799ca04f5473d53b&amp;lang=xu&amp;hotel_id=4369933" TargetMode="External"/><Relationship Id="rId346" Type="http://schemas.openxmlformats.org/officeDocument/2006/relationships/hyperlink" Target="https://admin.booking.com/hotel/hoteladmin/extranet_ng/manage/booking.html?res_id=2627174825&amp;hotel_id=4369933&amp;ses=7eb185d1edee8a0b957a66cf652967c2&amp;lang=xu" TargetMode="External"/><Relationship Id="rId341" Type="http://schemas.openxmlformats.org/officeDocument/2006/relationships/hyperlink" Target="https://admin.booking.com/hotel/hoteladmin/extranet_ng/manage/booking.html?res_id=2115342948&amp;hotel_id=4369933&amp;ses=227ca5a967e7258058cb8c7617c69a03&amp;lang=xu" TargetMode="External"/><Relationship Id="rId340" Type="http://schemas.openxmlformats.org/officeDocument/2006/relationships/hyperlink" Target="https://admin.booking.com/hotel/hoteladmin/extranet_ng/manage/booking.html?res_id=3587405233&amp;hotel_id=4369933&amp;ses=227ca5a967e7258058cb8c7617c69a03&amp;lang=xu" TargetMode="External"/><Relationship Id="rId345" Type="http://schemas.openxmlformats.org/officeDocument/2006/relationships/hyperlink" Target="https://admin.booking.com/hotel/hoteladmin/extranet_ng/manage/booking.html?res_id=2532590454&amp;hotel_id=4369933&amp;ses=227ca5a967e7258058cb8c7617c69a03&amp;lang=xu" TargetMode="External"/><Relationship Id="rId344" Type="http://schemas.openxmlformats.org/officeDocument/2006/relationships/hyperlink" Target="https://admin.booking.com/hotel/hoteladmin/extranet_ng/manage/booking.html?res_id=2518336960&amp;hotel_id=4369933&amp;ses=227ca5a967e7258058cb8c7617c69a03&amp;lang=xu" TargetMode="External"/><Relationship Id="rId343" Type="http://schemas.openxmlformats.org/officeDocument/2006/relationships/hyperlink" Target="https://admin.booking.com/hotel/hoteladmin/extranet_ng/manage/booking.html?res_id=2537437430&amp;hotel_id=4369933&amp;ses=227ca5a967e7258058cb8c7617c69a03&amp;lang=xu" TargetMode="External"/><Relationship Id="rId342" Type="http://schemas.openxmlformats.org/officeDocument/2006/relationships/hyperlink" Target="https://admin.booking.com/hotel/hoteladmin/extranet_ng/manage/booking.html?res_id=2635840650&amp;hotel_id=4369933&amp;ses=227ca5a967e7258058cb8c7617c69a03&amp;lang=xu" TargetMode="External"/><Relationship Id="rId338" Type="http://schemas.openxmlformats.org/officeDocument/2006/relationships/hyperlink" Target="https://admin.booking.com/hotel/hoteladmin/extranet_ng/manage/booking.html?res_id=2182074381&amp;hotel_id=4369933&amp;ses=227ca5a967e7258058cb8c7617c69a03&amp;lang=xu" TargetMode="External"/><Relationship Id="rId337" Type="http://schemas.openxmlformats.org/officeDocument/2006/relationships/hyperlink" Target="https://admin.booking.com/hotel/hoteladmin/extranet_ng/manage/booking.html?res_id=3340954136&amp;hotel_id=4369933&amp;ses=227ca5a967e7258058cb8c7617c69a03&amp;lang=xu" TargetMode="External"/><Relationship Id="rId336" Type="http://schemas.openxmlformats.org/officeDocument/2006/relationships/hyperlink" Target="https://admin.booking.com/hotel/hoteladmin/extranet_ng/manage/booking.html?res_id=2949397749&amp;hotel_id=4369933&amp;ses=227ca5a967e7258058cb8c7617c69a03&amp;lang=xu" TargetMode="External"/><Relationship Id="rId335" Type="http://schemas.openxmlformats.org/officeDocument/2006/relationships/hyperlink" Target="https://admin.booking.com/hotel/hoteladmin/extranet_ng/manage/booking.html?res_id=3725764709&amp;ses=c057d56679a97c86a88a926e9a3d4041&amp;lang=xu&amp;hotel_id=4369933" TargetMode="External"/><Relationship Id="rId339" Type="http://schemas.openxmlformats.org/officeDocument/2006/relationships/hyperlink" Target="https://admin.booking.com/hotel/hoteladmin/extranet_ng/manage/booking.html?res_id=3735418579&amp;hotel_id=4369933&amp;ses=227ca5a967e7258058cb8c7617c69a03&amp;lang=xu" TargetMode="External"/><Relationship Id="rId330" Type="http://schemas.openxmlformats.org/officeDocument/2006/relationships/hyperlink" Target="https://admin.booking.com/hotel/hoteladmin/extranet_ng/manage/booking.html?res_id=2826484387&amp;ses=77ebbc4eaa4e196127d009e19ac5fe7f&amp;lang=xu&amp;hotel_id=4369933" TargetMode="External"/><Relationship Id="rId334" Type="http://schemas.openxmlformats.org/officeDocument/2006/relationships/hyperlink" Target="https://admin.booking.com/hotel/hoteladmin/extranet_ng/manage/booking.html?res_id=3537456059&amp;ses=c057d56679a97c86a88a926e9a3d4041&amp;lang=xu&amp;hotel_id=4369933" TargetMode="External"/><Relationship Id="rId333" Type="http://schemas.openxmlformats.org/officeDocument/2006/relationships/hyperlink" Target="https://admin.booking.com/hotel/hoteladmin/extranet_ng/manage/booking.html?res_id=3631092344&amp;ses=c057d56679a97c86a88a926e9a3d4041&amp;lang=xu&amp;hotel_id=4369933" TargetMode="External"/><Relationship Id="rId332" Type="http://schemas.openxmlformats.org/officeDocument/2006/relationships/hyperlink" Target="https://admin.booking.com/hotel/hoteladmin/extranet_ng/manage/booking.html?res_id=2917051535&amp;ses=77ebbc4eaa4e196127d009e19ac5fe7f&amp;lang=xu&amp;hotel_id=4369933" TargetMode="External"/><Relationship Id="rId331" Type="http://schemas.openxmlformats.org/officeDocument/2006/relationships/hyperlink" Target="https://admin.booking.com/hotel/hoteladmin/extranet_ng/manage/booking.html?res_id=3893891327&amp;ses=77ebbc4eaa4e196127d009e19ac5fe7f&amp;lang=xu&amp;hotel_id=4369933" TargetMode="External"/><Relationship Id="rId370" Type="http://schemas.openxmlformats.org/officeDocument/2006/relationships/hyperlink" Target="https://admin.booking.com/hotel/hoteladmin/extranet_ng/manage/booking.html?res_id=3566915781&amp;ses=124ba3cb0cca5a9b1e64258fd9a08655&amp;hotel_id=4369933&amp;lang=xu" TargetMode="External"/><Relationship Id="rId369" Type="http://schemas.openxmlformats.org/officeDocument/2006/relationships/hyperlink" Target="https://admin.booking.com/hotel/hoteladmin/extranet_ng/manage/booking.html?res_id=2263416436&amp;ses=124ba3cb0cca5a9b1e64258fd9a08655&amp;hotel_id=4369933&amp;lang=xu" TargetMode="External"/><Relationship Id="rId368" Type="http://schemas.openxmlformats.org/officeDocument/2006/relationships/hyperlink" Target="https://admin.booking.com/hotel/hoteladmin/extranet_ng/manage/booking.html?res_id=3916207209&amp;ses=124ba3cb0cca5a9b1e64258fd9a08655&amp;hotel_id=4369933&amp;lang=xu" TargetMode="External"/><Relationship Id="rId363" Type="http://schemas.openxmlformats.org/officeDocument/2006/relationships/hyperlink" Target="https://admin.booking.com/hotel/hoteladmin/extranet_ng/manage/booking.html?res_id=3978729280&amp;ses=3e9b06957f75c1f0799ca04f5473d53b&amp;lang=xu&amp;hotel_id=4369933" TargetMode="External"/><Relationship Id="rId362" Type="http://schemas.openxmlformats.org/officeDocument/2006/relationships/hyperlink" Target="https://admin.booking.com/hotel/hoteladmin/extranet_ng/manage/booking.html?res_id=2768682649&amp;ses=3e9b06957f75c1f0799ca04f5473d53b&amp;lang=xu&amp;hotel_id=4369933" TargetMode="External"/><Relationship Id="rId361" Type="http://schemas.openxmlformats.org/officeDocument/2006/relationships/hyperlink" Target="https://admin.booking.com/hotel/hoteladmin/extranet_ng/manage/booking.html?res_id=3850189466&amp;ses=3e9b06957f75c1f0799ca04f5473d53b&amp;lang=xu&amp;hotel_id=4369933" TargetMode="External"/><Relationship Id="rId360" Type="http://schemas.openxmlformats.org/officeDocument/2006/relationships/hyperlink" Target="https://admin.booking.com/hotel/hoteladmin/extranet_ng/manage/booking.html?res_id=2139188674&amp;ses=3e9b06957f75c1f0799ca04f5473d53b&amp;lang=xu&amp;hotel_id=4369933" TargetMode="External"/><Relationship Id="rId367" Type="http://schemas.openxmlformats.org/officeDocument/2006/relationships/hyperlink" Target="https://admin.booking.com/hotel/hoteladmin/extranet_ng/manage/booking.html?res_id=3291336421&amp;ses=2e8932ad4b6cf560483fd8635a73981b&amp;lang=xu&amp;hotel_id=4369933" TargetMode="External"/><Relationship Id="rId366" Type="http://schemas.openxmlformats.org/officeDocument/2006/relationships/hyperlink" Target="https://admin.booking.com/hotel/hoteladmin/extranet_ng/manage/booking.html?res_id=3678961494&amp;ses=2e8932ad4b6cf560483fd8635a73981b&amp;lang=xu&amp;hotel_id=4369933" TargetMode="External"/><Relationship Id="rId365" Type="http://schemas.openxmlformats.org/officeDocument/2006/relationships/hyperlink" Target="https://admin.booking.com/hotel/hoteladmin/extranet_ng/manage/booking.html?res_id=2105737140&amp;ses=2e8932ad4b6cf560483fd8635a73981b&amp;lang=xu&amp;hotel_id=4369933" TargetMode="External"/><Relationship Id="rId364" Type="http://schemas.openxmlformats.org/officeDocument/2006/relationships/hyperlink" Target="https://admin.booking.com/hotel/hoteladmin/extranet_ng/manage/booking.html?res_id=3566985630&amp;ses=3e9b06957f75c1f0799ca04f5473d53b&amp;lang=xu&amp;hotel_id=4369933" TargetMode="External"/><Relationship Id="rId95" Type="http://schemas.openxmlformats.org/officeDocument/2006/relationships/hyperlink" Target="https://admin.booking.com/hotel/hoteladmin/extranet_ng/manage/booking.html?ses=aa3f80f576a8c1b140917306ba7fa0c6&amp;lang=es&amp;res_id=1145519557&amp;hotel_id=4369933" TargetMode="External"/><Relationship Id="rId94" Type="http://schemas.openxmlformats.org/officeDocument/2006/relationships/hyperlink" Target="https://admin.booking.com/hotel/hoteladmin/extranet_ng/manage/booking.html?res_id=3745524806&amp;hotel_id=4369933&amp;lang=es&amp;ses=aa3f80f576a8c1b140917306ba7fa0c6" TargetMode="External"/><Relationship Id="rId97" Type="http://schemas.openxmlformats.org/officeDocument/2006/relationships/hyperlink" Target="https://admin.booking.com/hotel/hoteladmin/extranet_ng/manage/booking.html?lang=es&amp;ses=aa3f80f576a8c1b140917306ba7fa0c6&amp;hotel_id=4369933&amp;res_id=3119416560" TargetMode="External"/><Relationship Id="rId96" Type="http://schemas.openxmlformats.org/officeDocument/2006/relationships/hyperlink" Target="https://admin.booking.com/hotel/hoteladmin/extranet_ng/manage/booking.html?hotel_id=4369933&amp;res_id=3162158958&amp;ses=aa3f80f576a8c1b140917306ba7fa0c6&amp;lang=es" TargetMode="External"/><Relationship Id="rId99" Type="http://schemas.openxmlformats.org/officeDocument/2006/relationships/hyperlink" Target="https://admin.booking.com/hotel/hoteladmin/extranet_ng/manage/booking.html?hotel_id=4369933&amp;res_id=2737129193&amp;ses=aa3f80f576a8c1b140917306ba7fa0c6&amp;lang=es" TargetMode="External"/><Relationship Id="rId98" Type="http://schemas.openxmlformats.org/officeDocument/2006/relationships/hyperlink" Target="https://admin.booking.com/hotel/hoteladmin/extranet_ng/manage/booking.html?ses=aa3f80f576a8c1b140917306ba7fa0c6&amp;lang=es&amp;hotel_id=4369933&amp;res_id=3926109980" TargetMode="External"/><Relationship Id="rId91" Type="http://schemas.openxmlformats.org/officeDocument/2006/relationships/hyperlink" Target="https://admin.booking.com/hotel/hoteladmin/extranet_ng/manage/booking.html?hotel_id=4369933&amp;res_id=3500857974&amp;ses=684ea8585a422994268308a13a6e01f9&amp;lang=xu" TargetMode="External"/><Relationship Id="rId90" Type="http://schemas.openxmlformats.org/officeDocument/2006/relationships/hyperlink" Target="https://admin.booking.com/hotel/hoteladmin/extranet_ng/manage/booking.html?ses=684ea8585a422994268308a13a6e01f9&amp;lang=xu&amp;hotel_id=4369933&amp;res_id=2806599845" TargetMode="External"/><Relationship Id="rId93" Type="http://schemas.openxmlformats.org/officeDocument/2006/relationships/hyperlink" Target="https://admin.booking.com/hotel/hoteladmin/extranet_ng/manage/booking.html?hotel_id=4369933&amp;res_id=3031649963&amp;ses=aa3f80f576a8c1b140917306ba7fa0c6&amp;lang=es" TargetMode="External"/><Relationship Id="rId92" Type="http://schemas.openxmlformats.org/officeDocument/2006/relationships/hyperlink" Target="https://admin.booking.com/hotel/hoteladmin/extranet_ng/manage/booking.html?ses=aa3f80f576a8c1b140917306ba7fa0c6&amp;lang=es&amp;hotel_id=4369933&amp;res_id=3505059711" TargetMode="External"/><Relationship Id="rId359" Type="http://schemas.openxmlformats.org/officeDocument/2006/relationships/hyperlink" Target="https://admin.booking.com/hotel/hoteladmin/extranet_ng/manage/booking.html?res_id=2714334504&amp;ses=3e9b06957f75c1f0799ca04f5473d53b&amp;lang=xu&amp;hotel_id=4369933" TargetMode="External"/><Relationship Id="rId358" Type="http://schemas.openxmlformats.org/officeDocument/2006/relationships/hyperlink" Target="https://admin.booking.com/hotel/hoteladmin/extranet_ng/manage/booking.html?res_id=2174826859&amp;ses=3e9b06957f75c1f0799ca04f5473d53b&amp;lang=xu&amp;hotel_id=4369933" TargetMode="External"/><Relationship Id="rId357" Type="http://schemas.openxmlformats.org/officeDocument/2006/relationships/hyperlink" Target="https://admin.booking.com/hotel/hoteladmin/extranet_ng/manage/booking.html?res_id=2312322691&amp;ses=3e9b06957f75c1f0799ca04f5473d53b&amp;lang=xu&amp;hotel_id=4369933" TargetMode="External"/><Relationship Id="rId352" Type="http://schemas.openxmlformats.org/officeDocument/2006/relationships/hyperlink" Target="https://admin.booking.com/hotel/hoteladmin/extranet_ng/manage/booking.html?res_id=2714348382&amp;ses=3e9b06957f75c1f0799ca04f5473d53b&amp;lang=xu&amp;hotel_id=4369933" TargetMode="External"/><Relationship Id="rId351" Type="http://schemas.openxmlformats.org/officeDocument/2006/relationships/hyperlink" Target="https://admin.booking.com/hotel/hoteladmin/extranet_ng/manage/booking.html?res_id=2401729813&amp;ses=3e9b06957f75c1f0799ca04f5473d53b&amp;lang=xu&amp;hotel_id=4369933" TargetMode="External"/><Relationship Id="rId350" Type="http://schemas.openxmlformats.org/officeDocument/2006/relationships/hyperlink" Target="https://admin.booking.com/hotel/hoteladmin/extranet_ng/manage/booking.html?res_id=3089277280&amp;ses=3e9b06957f75c1f0799ca04f5473d53b&amp;lang=xu&amp;hotel_id=4369933" TargetMode="External"/><Relationship Id="rId356" Type="http://schemas.openxmlformats.org/officeDocument/2006/relationships/hyperlink" Target="https://admin.booking.com/hotel/hoteladmin/extranet_ng/manage/booking.html?res_id=3704666767&amp;ses=3e9b06957f75c1f0799ca04f5473d53b&amp;lang=xu&amp;hotel_id=4369933" TargetMode="External"/><Relationship Id="rId355" Type="http://schemas.openxmlformats.org/officeDocument/2006/relationships/hyperlink" Target="https://admin.booking.com/hotel/hoteladmin/extranet_ng/manage/booking.html?res_id=3029364396&amp;ses=3e9b06957f75c1f0799ca04f5473d53b&amp;lang=xu&amp;hotel_id=4369933" TargetMode="External"/><Relationship Id="rId354" Type="http://schemas.openxmlformats.org/officeDocument/2006/relationships/hyperlink" Target="https://admin.booking.com/hotel/hoteladmin/extranet_ng/manage/booking.html?res_id=3294055920&amp;ses=3e9b06957f75c1f0799ca04f5473d53b&amp;lang=xu&amp;hotel_id=4369933" TargetMode="External"/><Relationship Id="rId353" Type="http://schemas.openxmlformats.org/officeDocument/2006/relationships/hyperlink" Target="https://admin.booking.com/hotel/hoteladmin/extranet_ng/manage/booking.html?res_id=2438515231&amp;ses=3e9b06957f75c1f0799ca04f5473d53b&amp;lang=xu&amp;hotel_id=4369933" TargetMode="External"/><Relationship Id="rId1378" Type="http://schemas.openxmlformats.org/officeDocument/2006/relationships/hyperlink" Target="https://admin.booking.com/hotel/hoteladmin/extranet_ng/manage/booking.html?res_id=3138969198&amp;lang=en&amp;hotel_id=4369933&amp;ses=bc27471660cbf674f2896b03513e4013" TargetMode="External"/><Relationship Id="rId1379" Type="http://schemas.openxmlformats.org/officeDocument/2006/relationships/hyperlink" Target="https://admin.booking.com/hotel/hoteladmin/extranet_ng/manage/booking.html?res_id=2515367012&amp;lang=en&amp;hotel_id=4369933&amp;ses=bc27471660cbf674f2896b03513e4013" TargetMode="External"/><Relationship Id="rId305" Type="http://schemas.openxmlformats.org/officeDocument/2006/relationships/hyperlink" Target="https://admin.booking.com/hotel/hoteladmin/extranet_ng/manage/booking.html?res_id=3874294876&amp;hotel_id=4369933&amp;lang=xu&amp;ses=f44bbbd92cabf5c1e72f5783c6ec70a4" TargetMode="External"/><Relationship Id="rId789" Type="http://schemas.openxmlformats.org/officeDocument/2006/relationships/hyperlink" Target="https://admin.booking.com/hotel/hoteladmin/extranet_ng/manage/booking.html?res_id=3534194092&amp;ses=3be691db1990048b219f5d7b393a90ae&amp;lang=en&amp;hotel_id=4369933" TargetMode="External"/><Relationship Id="rId304" Type="http://schemas.openxmlformats.org/officeDocument/2006/relationships/hyperlink" Target="https://admin.booking.com/hotel/hoteladmin/extranet_ng/manage/booking.html?res_id=2729347396&amp;hotel_id=4369933&amp;lang=xu&amp;ses=f44bbbd92cabf5c1e72f5783c6ec70a4" TargetMode="External"/><Relationship Id="rId788" Type="http://schemas.openxmlformats.org/officeDocument/2006/relationships/hyperlink" Target="https://admin.booking.com/hotel/hoteladmin/extranet_ng/manage/booking.html?res_id=2835831693&amp;ses=3be691db1990048b219f5d7b393a90ae&amp;lang=en&amp;hotel_id=4369933" TargetMode="External"/><Relationship Id="rId303" Type="http://schemas.openxmlformats.org/officeDocument/2006/relationships/hyperlink" Target="https://admin.booking.com/hotel/hoteladmin/extranet_ng/manage/booking.html?res_id=2805843569&amp;hotel_id=4369933&amp;lang=xu&amp;ses=f44bbbd92cabf5c1e72f5783c6ec70a4" TargetMode="External"/><Relationship Id="rId787" Type="http://schemas.openxmlformats.org/officeDocument/2006/relationships/hyperlink" Target="https://admin.booking.com/hotel/hoteladmin/extranet_ng/manage/booking.html?res_id=3410358674&amp;ses=3be691db1990048b219f5d7b393a90ae&amp;lang=en&amp;hotel_id=4369933" TargetMode="External"/><Relationship Id="rId302" Type="http://schemas.openxmlformats.org/officeDocument/2006/relationships/hyperlink" Target="https://admin.booking.com/hotel/hoteladmin/extranet_ng/manage/booking.html?res_id=3259740652&amp;hotel_id=4369933&amp;lang=xu&amp;ses=f44bbbd92cabf5c1e72f5783c6ec70a4" TargetMode="External"/><Relationship Id="rId786" Type="http://schemas.openxmlformats.org/officeDocument/2006/relationships/hyperlink" Target="https://admin.booking.com/hotel/hoteladmin/extranet_ng/manage/booking.html?res_id=2126192251&amp;ses=3be691db1990048b219f5d7b393a90ae&amp;lang=en&amp;hotel_id=4369933" TargetMode="External"/><Relationship Id="rId309" Type="http://schemas.openxmlformats.org/officeDocument/2006/relationships/hyperlink" Target="https://admin.booking.com/hotel/hoteladmin/extranet_ng/manage/booking.html?res_id=3765846942&amp;hotel_id=4369933&amp;ses=ef7a80313329fb534b4f5dc5541d464c&amp;lang=xu" TargetMode="External"/><Relationship Id="rId308" Type="http://schemas.openxmlformats.org/officeDocument/2006/relationships/hyperlink" Target="https://admin.booking.com/hotel/hoteladmin/extranet_ng/manage/booking.html?res_id=3130160711&amp;hotel_id=4369933&amp;lang=xu&amp;ses=f44bbbd92cabf5c1e72f5783c6ec70a4" TargetMode="External"/><Relationship Id="rId307" Type="http://schemas.openxmlformats.org/officeDocument/2006/relationships/hyperlink" Target="https://admin.booking.com/hotel/hoteladmin/extranet_ng/manage/booking.html?res_id=2331558792&amp;hotel_id=4369933&amp;lang=xu&amp;ses=f44bbbd92cabf5c1e72f5783c6ec70a4" TargetMode="External"/><Relationship Id="rId306" Type="http://schemas.openxmlformats.org/officeDocument/2006/relationships/hyperlink" Target="https://admin.booking.com/hotel/hoteladmin/extranet_ng/manage/booking.html?res_id=3385461199&amp;hotel_id=4369933&amp;lang=xu&amp;ses=f44bbbd92cabf5c1e72f5783c6ec70a4" TargetMode="External"/><Relationship Id="rId781" Type="http://schemas.openxmlformats.org/officeDocument/2006/relationships/hyperlink" Target="https://admin.booking.com/hotel/hoteladmin/extranet_ng/manage/booking.html?res_id=2196886803&amp;hotel_id=4369933&amp;ses=d748ed6f4350ce1b55c9bca8c1b50ef9&amp;lang=en" TargetMode="External"/><Relationship Id="rId1370" Type="http://schemas.openxmlformats.org/officeDocument/2006/relationships/hyperlink" Target="https://admin.booking.com/hotel/hoteladmin/extranet_ng/manage/booking.html?res_id=3568579298&amp;ses=505a17573fa87e6904eea7d937c01ae5&amp;lang=en&amp;hotel_id=4369933" TargetMode="External"/><Relationship Id="rId780" Type="http://schemas.openxmlformats.org/officeDocument/2006/relationships/hyperlink" Target="https://admin.booking.com/hotel/hoteladmin/extranet_ng/manage/booking.html?res_id=2694552157&amp;hotel_id=4369933&amp;ses=d748ed6f4350ce1b55c9bca8c1b50ef9&amp;lang=en" TargetMode="External"/><Relationship Id="rId1371" Type="http://schemas.openxmlformats.org/officeDocument/2006/relationships/hyperlink" Target="https://admin.booking.com/hotel/hoteladmin/extranet_ng/manage/booking.html?res_id=2731820355&amp;hotel_id=4369933&amp;lang=en&amp;ses=a188c23425b119c758beb6b32310ae70" TargetMode="External"/><Relationship Id="rId1372" Type="http://schemas.openxmlformats.org/officeDocument/2006/relationships/hyperlink" Target="https://admin.booking.com/hotel/hoteladmin/extranet_ng/manage/booking.html?res_id=2583315621&amp;hotel_id=4369933&amp;lang=en&amp;ses=a188c23425b119c758beb6b32310ae70" TargetMode="External"/><Relationship Id="rId1373" Type="http://schemas.openxmlformats.org/officeDocument/2006/relationships/hyperlink" Target="https://admin.booking.com/hotel/hoteladmin/extranet_ng/manage/booking.html?res_id=3550794790&amp;lang=en&amp;hotel_id=4369933&amp;ses=bc27471660cbf674f2896b03513e4013" TargetMode="External"/><Relationship Id="rId301" Type="http://schemas.openxmlformats.org/officeDocument/2006/relationships/hyperlink" Target="https://admin.booking.com/hotel/hoteladmin/extranet_ng/manage/booking.html?res_id=2539763003&amp;hotel_id=4369933&amp;lang=xu&amp;ses=f44bbbd92cabf5c1e72f5783c6ec70a4" TargetMode="External"/><Relationship Id="rId785" Type="http://schemas.openxmlformats.org/officeDocument/2006/relationships/hyperlink" Target="https://admin.booking.com/hotel/hoteladmin/extranet_ng/manage/booking.html?res_id=2790165574&amp;ses=3be691db1990048b219f5d7b393a90ae&amp;lang=en&amp;hotel_id=4369933" TargetMode="External"/><Relationship Id="rId1374" Type="http://schemas.openxmlformats.org/officeDocument/2006/relationships/hyperlink" Target="https://admin.booking.com/hotel/hoteladmin/extranet_ng/manage/booking.html?res_id=3159244967&amp;lang=en&amp;hotel_id=4369933&amp;ses=bc27471660cbf674f2896b03513e4013" TargetMode="External"/><Relationship Id="rId300" Type="http://schemas.openxmlformats.org/officeDocument/2006/relationships/hyperlink" Target="https://admin.booking.com/hotel/hoteladmin/extranet_ng/manage/booking.html?res_id=2960621485&amp;hotel_id=4369933&amp;lang=xu&amp;ses=f44bbbd92cabf5c1e72f5783c6ec70a4" TargetMode="External"/><Relationship Id="rId784" Type="http://schemas.openxmlformats.org/officeDocument/2006/relationships/hyperlink" Target="https://admin.booking.com/hotel/hoteladmin/extranet_ng/manage/booking.html?res_id=3534163414&amp;ses=3be691db1990048b219f5d7b393a90ae&amp;lang=en&amp;hotel_id=4369933" TargetMode="External"/><Relationship Id="rId1375" Type="http://schemas.openxmlformats.org/officeDocument/2006/relationships/hyperlink" Target="https://admin.booking.com/hotel/hoteladmin/extranet_ng/manage/booking.html?res_id=3891478755&amp;lang=en&amp;hotel_id=4369933&amp;ses=bc27471660cbf674f2896b03513e4013" TargetMode="External"/><Relationship Id="rId783" Type="http://schemas.openxmlformats.org/officeDocument/2006/relationships/hyperlink" Target="https://admin.booking.com/hotel/hoteladmin/extranet_ng/manage/booking.html?res_id=3406534660&amp;ses=3be691db1990048b219f5d7b393a90ae&amp;lang=en&amp;hotel_id=4369933" TargetMode="External"/><Relationship Id="rId1376" Type="http://schemas.openxmlformats.org/officeDocument/2006/relationships/hyperlink" Target="https://admin.booking.com/hotel/hoteladmin/extranet_ng/manage/booking.html?res_id=3578699848&amp;lang=en&amp;hotel_id=4369933&amp;ses=bc27471660cbf674f2896b03513e4013" TargetMode="External"/><Relationship Id="rId782" Type="http://schemas.openxmlformats.org/officeDocument/2006/relationships/hyperlink" Target="https://admin.booking.com/hotel/hoteladmin/extranet_ng/manage/booking.html?res_id=3883449089&amp;ses=3be691db1990048b219f5d7b393a90ae&amp;lang=en&amp;hotel_id=4369933" TargetMode="External"/><Relationship Id="rId1377" Type="http://schemas.openxmlformats.org/officeDocument/2006/relationships/hyperlink" Target="https://admin.booking.com/hotel/hoteladmin/extranet_ng/manage/booking.html?res_id=3572740965&amp;lang=en&amp;hotel_id=4369933&amp;ses=bc27471660cbf674f2896b03513e4013" TargetMode="External"/><Relationship Id="rId1367" Type="http://schemas.openxmlformats.org/officeDocument/2006/relationships/hyperlink" Target="https://wubook.net/zks/cstmrs/clients/client/16988293" TargetMode="External"/><Relationship Id="rId1368" Type="http://schemas.openxmlformats.org/officeDocument/2006/relationships/hyperlink" Target="https://admin.booking.com/hotel/hoteladmin/extranet_ng/manage/booking.html?res_id=2882885679&amp;ses=505a17573fa87e6904eea7d937c01ae5&amp;lang=en&amp;hotel_id=4369933" TargetMode="External"/><Relationship Id="rId1369" Type="http://schemas.openxmlformats.org/officeDocument/2006/relationships/hyperlink" Target="https://admin.booking.com/hotel/hoteladmin/extranet_ng/manage/booking.html?res_id=2451723642&amp;ses=505a17573fa87e6904eea7d937c01ae5&amp;lang=en&amp;hotel_id=4369933" TargetMode="External"/><Relationship Id="rId778" Type="http://schemas.openxmlformats.org/officeDocument/2006/relationships/hyperlink" Target="https://admin.booking.com/hotel/hoteladmin/extranet_ng/manage/booking.html?res_id=2310890655&amp;hotel_id=4369933&amp;ses=d748ed6f4350ce1b55c9bca8c1b50ef9&amp;lang=en" TargetMode="External"/><Relationship Id="rId777" Type="http://schemas.openxmlformats.org/officeDocument/2006/relationships/hyperlink" Target="https://admin.booking.com/hotel/hoteladmin/extranet_ng/manage/booking.html?res_id=2764244980&amp;lang=xu&amp;hotel_id=4369933&amp;ses=f4e9d2f03e4b16eb05555c0cac812e23" TargetMode="External"/><Relationship Id="rId776" Type="http://schemas.openxmlformats.org/officeDocument/2006/relationships/hyperlink" Target="https://admin.booking.com/hotel/hoteladmin/extranet_ng/manage/booking.html?res_id=2764266315&amp;lang=xu&amp;hotel_id=4369933&amp;ses=f4e9d2f03e4b16eb05555c0cac812e23" TargetMode="External"/><Relationship Id="rId775" Type="http://schemas.openxmlformats.org/officeDocument/2006/relationships/hyperlink" Target="https://admin.booking.com/hotel/hoteladmin/extranet_ng/manage/booking.html?res_id=3756388751&amp;lang=xu&amp;hotel_id=4369933&amp;ses=f4e9d2f03e4b16eb05555c0cac812e23" TargetMode="External"/><Relationship Id="rId779" Type="http://schemas.openxmlformats.org/officeDocument/2006/relationships/hyperlink" Target="https://admin.booking.com/hotel/hoteladmin/extranet_ng/manage/booking.html?res_id=2380687960&amp;hotel_id=4369933&amp;ses=d748ed6f4350ce1b55c9bca8c1b50ef9&amp;lang=en" TargetMode="External"/><Relationship Id="rId770" Type="http://schemas.openxmlformats.org/officeDocument/2006/relationships/hyperlink" Target="https://admin.booking.com/hotel/hoteladmin/extranet_ng/manage/booking.html?res_id=3255364260&amp;ses=44f02edcaa36ccb45aa81941dccc515b&amp;lang=xu&amp;hotel_id=4369933" TargetMode="External"/><Relationship Id="rId1360" Type="http://schemas.openxmlformats.org/officeDocument/2006/relationships/hyperlink" Target="https://admin.booking.com/hotel/hoteladmin/extranet_ng/manage/booking.html?res_id=2235900436&amp;lang=en&amp;hotel_id=4369933&amp;ses=cb163e6077f31242e20446e4ae06652d" TargetMode="External"/><Relationship Id="rId1361" Type="http://schemas.openxmlformats.org/officeDocument/2006/relationships/hyperlink" Target="https://admin.booking.com/hotel/hoteladmin/extranet_ng/manage/booking.html?res_id=3762350826&amp;lang=en&amp;hotel_id=4369933&amp;ses=cb163e6077f31242e20446e4ae06652d" TargetMode="External"/><Relationship Id="rId1362" Type="http://schemas.openxmlformats.org/officeDocument/2006/relationships/hyperlink" Target="https://admin.booking.com/hotel/hoteladmin/extranet_ng/manage/booking.html?res_id=3665439515&amp;lang=en&amp;hotel_id=4369933&amp;ses=cb163e6077f31242e20446e4ae06652d" TargetMode="External"/><Relationship Id="rId774" Type="http://schemas.openxmlformats.org/officeDocument/2006/relationships/hyperlink" Target="https://admin.booking.com/hotel/hoteladmin/extranet_ng/manage/booking.html?res_id=3084375721&amp;lang=xu&amp;hotel_id=4369933&amp;ses=f4e9d2f03e4b16eb05555c0cac812e23" TargetMode="External"/><Relationship Id="rId1363" Type="http://schemas.openxmlformats.org/officeDocument/2006/relationships/hyperlink" Target="https://admin.booking.com/hotel/hoteladmin/extranet_ng/manage/booking.html?res_id=3355554702&amp;ses=dfc8844a8d4c79260e11e987ff7a3dc3&amp;hotel_id=4369933&amp;lang=en" TargetMode="External"/><Relationship Id="rId773" Type="http://schemas.openxmlformats.org/officeDocument/2006/relationships/hyperlink" Target="https://admin.booking.com/hotel/hoteladmin/extranet_ng/manage/booking.html?res_id=2705915946&amp;lang=xu&amp;hotel_id=4369933&amp;ses=f4e9d2f03e4b16eb05555c0cac812e23" TargetMode="External"/><Relationship Id="rId1364" Type="http://schemas.openxmlformats.org/officeDocument/2006/relationships/hyperlink" Target="https://admin.booking.com/hotel/hoteladmin/extranet_ng/manage/booking.html?res_id=3402901380&amp;ses=dfc8844a8d4c79260e11e987ff7a3dc3&amp;hotel_id=4369933&amp;lang=en" TargetMode="External"/><Relationship Id="rId772" Type="http://schemas.openxmlformats.org/officeDocument/2006/relationships/hyperlink" Target="https://admin.booking.com/hotel/hoteladmin/extranet_ng/manage/booking.html?res_id=3040132246&amp;lang=xu&amp;hotel_id=4369933&amp;ses=f4e9d2f03e4b16eb05555c0cac812e23" TargetMode="External"/><Relationship Id="rId1365" Type="http://schemas.openxmlformats.org/officeDocument/2006/relationships/hyperlink" Target="https://admin.booking.com/hotel/hoteladmin/extranet_ng/manage/booking.html?res_id=3681135210&amp;ses=505a17573fa87e6904eea7d937c01ae5&amp;lang=en&amp;hotel_id=4369933" TargetMode="External"/><Relationship Id="rId771" Type="http://schemas.openxmlformats.org/officeDocument/2006/relationships/hyperlink" Target="https://admin.booking.com/hotel/hoteladmin/extranet_ng/manage/booking.html?res_id=3867881109&amp;ses=44f02edcaa36ccb45aa81941dccc515b&amp;lang=xu&amp;hotel_id=4369933" TargetMode="External"/><Relationship Id="rId1366" Type="http://schemas.openxmlformats.org/officeDocument/2006/relationships/hyperlink" Target="https://admin.booking.com/hotel/hoteladmin/extranet_ng/manage/booking.html?res_id=3123898761&amp;ses=505a17573fa87e6904eea7d937c01ae5&amp;lang=en&amp;hotel_id=4369933" TargetMode="External"/><Relationship Id="rId327" Type="http://schemas.openxmlformats.org/officeDocument/2006/relationships/hyperlink" Target="https://admin.booking.com/hotel/hoteladmin/extranet_ng/manage/booking.html?res_id=3418607105&amp;ses=77ebbc4eaa4e196127d009e19ac5fe7f&amp;lang=xu&amp;hotel_id=4369933" TargetMode="External"/><Relationship Id="rId326" Type="http://schemas.openxmlformats.org/officeDocument/2006/relationships/hyperlink" Target="https://admin.booking.com/hotel/hoteladmin/extranet_ng/manage/booking.html?res_id=2724816682&amp;ses=77ebbc4eaa4e196127d009e19ac5fe7f&amp;lang=xu&amp;hotel_id=4369933" TargetMode="External"/><Relationship Id="rId325" Type="http://schemas.openxmlformats.org/officeDocument/2006/relationships/hyperlink" Target="https://admin.booking.com/hotel/hoteladmin/extranet_ng/manage/booking.html?res_id=3831334402&amp;lang=xu&amp;hotel_id=4369933&amp;ses=cca2ab307184d907c782588418b40c28" TargetMode="External"/><Relationship Id="rId324" Type="http://schemas.openxmlformats.org/officeDocument/2006/relationships/hyperlink" Target="https://admin.booking.com/hotel/hoteladmin/extranet_ng/manage/booking.html?res_id=2716741732&amp;lang=xu&amp;hotel_id=4369933&amp;ses=cca2ab307184d907c782588418b40c28" TargetMode="External"/><Relationship Id="rId329" Type="http://schemas.openxmlformats.org/officeDocument/2006/relationships/hyperlink" Target="https://admin.booking.com/hotel/hoteladmin/extranet_ng/manage/booking.html?res_id=3605960557&amp;ses=77ebbc4eaa4e196127d009e19ac5fe7f&amp;lang=xu&amp;hotel_id=4369933" TargetMode="External"/><Relationship Id="rId1390" Type="http://schemas.openxmlformats.org/officeDocument/2006/relationships/hyperlink" Target="https://admin.booking.com/hotel/hoteladmin/extranet_ng/manage/booking.html?res_id=3801739413&amp;ses=00733d7611bed56ba201dc20502ad40f&amp;hotel_id=4369933&amp;lang=en" TargetMode="External"/><Relationship Id="rId328" Type="http://schemas.openxmlformats.org/officeDocument/2006/relationships/hyperlink" Target="https://admin.booking.com/hotel/hoteladmin/extranet_ng/manage/booking.html?res_id=3022575330&amp;ses=77ebbc4eaa4e196127d009e19ac5fe7f&amp;lang=xu&amp;hotel_id=4369933" TargetMode="External"/><Relationship Id="rId1391" Type="http://schemas.openxmlformats.org/officeDocument/2006/relationships/hyperlink" Target="https://admin.booking.com/hotel/hoteladmin/extranet_ng/manage/booking.html?res_id=3254721792&amp;ses=00733d7611bed56ba201dc20502ad40f&amp;hotel_id=4369933&amp;lang=en" TargetMode="External"/><Relationship Id="rId1392" Type="http://schemas.openxmlformats.org/officeDocument/2006/relationships/hyperlink" Target="https://admin.booking.com/hotel/hoteladmin/extranet_ng/manage/booking.html?res_id=2945002594&amp;ses=00733d7611bed56ba201dc20502ad40f&amp;hotel_id=4369933&amp;lang=en" TargetMode="External"/><Relationship Id="rId1393" Type="http://schemas.openxmlformats.org/officeDocument/2006/relationships/hyperlink" Target="https://admin.booking.com/hotel/hoteladmin/extranet_ng/manage/booking.html?res_id=2537295287&amp;ses=00733d7611bed56ba201dc20502ad40f&amp;hotel_id=4369933&amp;lang=en" TargetMode="External"/><Relationship Id="rId1394" Type="http://schemas.openxmlformats.org/officeDocument/2006/relationships/hyperlink" Target="https://admin.booking.com/hotel/hoteladmin/extranet_ng/manage/booking.html?res_id=2381646786&amp;lang=en&amp;ses=352d918dd42fe730ce564dd4442f1d5e&amp;hotel_id=4369933" TargetMode="External"/><Relationship Id="rId1395" Type="http://schemas.openxmlformats.org/officeDocument/2006/relationships/hyperlink" Target="https://admin.booking.com/hotel/hoteladmin/extranet_ng/manage/booking.html?res_id=2967491090&amp;lang=en&amp;ses=352d918dd42fe730ce564dd4442f1d5e&amp;hotel_id=4369933" TargetMode="External"/><Relationship Id="rId323" Type="http://schemas.openxmlformats.org/officeDocument/2006/relationships/hyperlink" Target="https://admin.booking.com/hotel/hoteladmin/extranet_ng/manage/booking.html?res_id=2556598552&amp;ses=973c2c83b77825917881cd3b58ba215e&amp;lang=xu&amp;hotel_id=4369933" TargetMode="External"/><Relationship Id="rId1396" Type="http://schemas.openxmlformats.org/officeDocument/2006/relationships/hyperlink" Target="https://admin.booking.com/hotel/hoteladmin/extranet_ng/manage/booking.html?res_id=3852420270&amp;lang=en&amp;hotel_id=4369933&amp;ses=10dc8d3f4cbe3a73ce708bba5f906979" TargetMode="External"/><Relationship Id="rId322" Type="http://schemas.openxmlformats.org/officeDocument/2006/relationships/hyperlink" Target="https://admin.booking.com/hotel/hoteladmin/extranet_ng/manage/booking.html?res_id=3343882908&amp;ses=973c2c83b77825917881cd3b58ba215e&amp;lang=xu&amp;hotel_id=4369933" TargetMode="External"/><Relationship Id="rId1397" Type="http://schemas.openxmlformats.org/officeDocument/2006/relationships/hyperlink" Target="https://admin.booking.com/hotel/hoteladmin/extranet_ng/manage/booking.html?res_id=3635671747&amp;lang=en&amp;hotel_id=4369933&amp;ses=10dc8d3f4cbe3a73ce708bba5f906979" TargetMode="External"/><Relationship Id="rId321" Type="http://schemas.openxmlformats.org/officeDocument/2006/relationships/hyperlink" Target="https://admin.booking.com/hotel/hoteladmin/extranet_ng/manage/booking.html?res_id=3179774112&amp;ses=973c2c83b77825917881cd3b58ba215e&amp;lang=xu&amp;hotel_id=4369933" TargetMode="External"/><Relationship Id="rId1398" Type="http://schemas.openxmlformats.org/officeDocument/2006/relationships/hyperlink" Target="https://admin.booking.com/hotel/hoteladmin/extranet_ng/manage/booking.html?res_id=3788554487&amp;hotel_id=4369933&amp;ses=10dc8d3f4cbe3a73ce708bba5f906979&amp;lang=en" TargetMode="External"/><Relationship Id="rId320" Type="http://schemas.openxmlformats.org/officeDocument/2006/relationships/hyperlink" Target="https://admin.booking.com/hotel/hoteladmin/extranet_ng/manage/booking.html?res_id=3200491799&amp;ses=973c2c83b77825917881cd3b58ba215e&amp;lang=xu&amp;hotel_id=4369933" TargetMode="External"/><Relationship Id="rId1399" Type="http://schemas.openxmlformats.org/officeDocument/2006/relationships/hyperlink" Target="https://admin.booking.com/hotel/hoteladmin/extranet_ng/manage/booking.html?res_id=3318002548&amp;lang=en&amp;ses=5f3c96ae34b1ad55bb9978d656b576c3&amp;hotel_id=4369933" TargetMode="External"/><Relationship Id="rId1389" Type="http://schemas.openxmlformats.org/officeDocument/2006/relationships/hyperlink" Target="https://admin.booking.com/hotel/hoteladmin/extranet_ng/manage/booking.html?res_id=2638188873&amp;ses=00733d7611bed56ba201dc20502ad40f&amp;hotel_id=4369933&amp;lang=en" TargetMode="External"/><Relationship Id="rId316" Type="http://schemas.openxmlformats.org/officeDocument/2006/relationships/hyperlink" Target="https://admin.booking.com/hotel/hoteladmin/extranet_ng/manage/booking.html?res_id=2953843094&amp;hotel_id=4369933&amp;ses=ef7a80313329fb534b4f5dc5541d464c&amp;lang=xu" TargetMode="External"/><Relationship Id="rId315" Type="http://schemas.openxmlformats.org/officeDocument/2006/relationships/hyperlink" Target="https://admin.booking.com/hotel/hoteladmin/extranet_ng/manage/booking.html?res_id=3812196475&amp;hotel_id=4369933&amp;ses=ef7a80313329fb534b4f5dc5541d464c&amp;lang=xu" TargetMode="External"/><Relationship Id="rId799" Type="http://schemas.openxmlformats.org/officeDocument/2006/relationships/hyperlink" Target="https://admin.booking.com/hotel/hoteladmin/extranet_ng/manage/booking.html?res_id=3102813409&amp;lang=xu&amp;hotel_id=4369933&amp;ses=b2f84239967b4885b576514a3935007b" TargetMode="External"/><Relationship Id="rId314" Type="http://schemas.openxmlformats.org/officeDocument/2006/relationships/hyperlink" Target="https://admin.booking.com/hotel/hoteladmin/extranet_ng/manage/booking.html?res_id=2787634630&amp;hotel_id=4369933&amp;ses=ef7a80313329fb534b4f5dc5541d464c&amp;lang=xu" TargetMode="External"/><Relationship Id="rId798" Type="http://schemas.openxmlformats.org/officeDocument/2006/relationships/hyperlink" Target="https://admin.booking.com/hotel/hoteladmin/extranet_ng/manage/booking.html?res_id=2360105098&amp;ses=d91087e46f47338a08ac409fc5a9781c&amp;hotel_id=4369933&amp;lang=xu" TargetMode="External"/><Relationship Id="rId313" Type="http://schemas.openxmlformats.org/officeDocument/2006/relationships/hyperlink" Target="https://admin.booking.com/hotel/hoteladmin/extranet_ng/manage/booking.html?res_id=3708777511&amp;hotel_id=4369933&amp;ses=ef7a80313329fb534b4f5dc5541d464c&amp;lang=xu" TargetMode="External"/><Relationship Id="rId797" Type="http://schemas.openxmlformats.org/officeDocument/2006/relationships/hyperlink" Target="https://admin.booking.com/hotel/hoteladmin/extranet_ng/manage/booking.html?res_id=2265475831&amp;ses=d91087e46f47338a08ac409fc5a9781c&amp;hotel_id=4369933&amp;lang=xu" TargetMode="External"/><Relationship Id="rId319" Type="http://schemas.openxmlformats.org/officeDocument/2006/relationships/hyperlink" Target="https://admin.booking.com/hotel/hoteladmin/extranet_ng/manage/booking.html?res_id=3976900005&amp;ses=973c2c83b77825917881cd3b58ba215e&amp;lang=xu&amp;hotel_id=4369933" TargetMode="External"/><Relationship Id="rId318" Type="http://schemas.openxmlformats.org/officeDocument/2006/relationships/hyperlink" Target="https://admin.booking.com/hotel/hoteladmin/extranet_ng/manage/booking.html?res_id=2167220082&amp;ses=973c2c83b77825917881cd3b58ba215e&amp;lang=xu&amp;hotel_id=4369933" TargetMode="External"/><Relationship Id="rId317" Type="http://schemas.openxmlformats.org/officeDocument/2006/relationships/hyperlink" Target="https://admin.booking.com/hotel/hoteladmin/extranet_ng/manage/booking.html?res_id=2264477304&amp;hotel_id=4369933&amp;ses=ef7a80313329fb534b4f5dc5541d464c&amp;lang=xu" TargetMode="External"/><Relationship Id="rId1380" Type="http://schemas.openxmlformats.org/officeDocument/2006/relationships/hyperlink" Target="https://admin.booking.com/hotel/hoteladmin/extranet_ng/manage/booking.html?res_id=2820089036&amp;lang=en&amp;hotel_id=4369933&amp;ses=bc27471660cbf674f2896b03513e4013" TargetMode="External"/><Relationship Id="rId792" Type="http://schemas.openxmlformats.org/officeDocument/2006/relationships/hyperlink" Target="https://admin.booking.com/hotel/hoteladmin/extranet_ng/manage/booking.html?res_id=3161562691&amp;lang=xu&amp;ses=1105a5031e21a27beeff8ba45164d43a&amp;hotel_id=4369933" TargetMode="External"/><Relationship Id="rId1381" Type="http://schemas.openxmlformats.org/officeDocument/2006/relationships/hyperlink" Target="https://admin.booking.com/hotel/hoteladmin/extranet_ng/manage/booking.html?res_id=3464141951&amp;hotel_id=4369933&amp;ses=7d491252526511af7810c53dbddab608&amp;lang=en" TargetMode="External"/><Relationship Id="rId791" Type="http://schemas.openxmlformats.org/officeDocument/2006/relationships/hyperlink" Target="https://admin.booking.com/hotel/hoteladmin/extranet_ng/manage/booking.html?res_id=3877171344&amp;lang=xu&amp;ses=1105a5031e21a27beeff8ba45164d43a&amp;hotel_id=4369933" TargetMode="External"/><Relationship Id="rId1382" Type="http://schemas.openxmlformats.org/officeDocument/2006/relationships/hyperlink" Target="https://admin.booking.com/hotel/hoteladmin/extranet_ng/manage/booking.html?res_id=3894650869&amp;hotel_id=4369933&amp;ses=7d491252526511af7810c53dbddab608&amp;lang=en" TargetMode="External"/><Relationship Id="rId790" Type="http://schemas.openxmlformats.org/officeDocument/2006/relationships/hyperlink" Target="https://admin.booking.com/hotel/hoteladmin/extranet_ng/manage/booking.html?res_id=2791815387&amp;lang=xu&amp;ses=1105a5031e21a27beeff8ba45164d43a&amp;hotel_id=4369933" TargetMode="External"/><Relationship Id="rId1383" Type="http://schemas.openxmlformats.org/officeDocument/2006/relationships/hyperlink" Target="https://admin.booking.com/hotel/hoteladmin/extranet_ng/manage/booking.html?res_id=2899818438&amp;hotel_id=4369933&amp;lang=en&amp;ses=db91efbbc6ee3c8214626bedeac9d10d" TargetMode="External"/><Relationship Id="rId1384" Type="http://schemas.openxmlformats.org/officeDocument/2006/relationships/hyperlink" Target="https://admin.booking.com/hotel/hoteladmin/extranet_ng/manage/booking.html?res_id=2728823561&amp;ses=0c1b4caf9445947b90f647eadc86fd54&amp;hotel_id=4369933&amp;lang=en" TargetMode="External"/><Relationship Id="rId312" Type="http://schemas.openxmlformats.org/officeDocument/2006/relationships/hyperlink" Target="https://admin.booking.com/hotel/hoteladmin/extranet_ng/manage/booking.html?res_id=2866652944&amp;hotel_id=4369933&amp;ses=ef7a80313329fb534b4f5dc5541d464c&amp;lang=xu" TargetMode="External"/><Relationship Id="rId796" Type="http://schemas.openxmlformats.org/officeDocument/2006/relationships/hyperlink" Target="https://admin.booking.com/hotel/hoteladmin/extranet_ng/manage/booking.html?res_id=2120120379&amp;ses=d91087e46f47338a08ac409fc5a9781c&amp;hotel_id=4369933&amp;lang=xu" TargetMode="External"/><Relationship Id="rId1385" Type="http://schemas.openxmlformats.org/officeDocument/2006/relationships/hyperlink" Target="https://admin.booking.com/hotel/hoteladmin/extranet_ng/manage/booking.html?res_id=3906580138&amp;ses=0c1b4caf9445947b90f647eadc86fd54&amp;hotel_id=4369933&amp;lang=en" TargetMode="External"/><Relationship Id="rId311" Type="http://schemas.openxmlformats.org/officeDocument/2006/relationships/hyperlink" Target="https://admin.booking.com/hotel/hoteladmin/extranet_ng/manage/booking.html?res_id=3570792651&amp;hotel_id=4369933&amp;ses=ef7a80313329fb534b4f5dc5541d464c&amp;lang=xu" TargetMode="External"/><Relationship Id="rId795" Type="http://schemas.openxmlformats.org/officeDocument/2006/relationships/hyperlink" Target="https://admin.booking.com/hotel/hoteladmin/extranet_ng/manage/booking.html?res_id=2200570260&amp;ses=d91087e46f47338a08ac409fc5a9781c&amp;hotel_id=4369933&amp;lang=xu" TargetMode="External"/><Relationship Id="rId1386" Type="http://schemas.openxmlformats.org/officeDocument/2006/relationships/hyperlink" Target="https://admin.booking.com/hotel/hoteladmin/extranet_ng/manage/booking.html?res_id=3906580138&amp;ses=0c1b4caf9445947b90f647eadc86fd54&amp;hotel_id=4369933&amp;lang=en" TargetMode="External"/><Relationship Id="rId310" Type="http://schemas.openxmlformats.org/officeDocument/2006/relationships/hyperlink" Target="https://admin.booking.com/hotel/hoteladmin/extranet_ng/manage/booking.html?res_id=2724773924&amp;hotel_id=4369933&amp;ses=ef7a80313329fb534b4f5dc5541d464c&amp;lang=xu" TargetMode="External"/><Relationship Id="rId794" Type="http://schemas.openxmlformats.org/officeDocument/2006/relationships/hyperlink" Target="https://admin.booking.com/hotel/hoteladmin/extranet_ng/manage/booking.html?res_id=2907392598&amp;lang=en&amp;ses=29a3a1a08d83ab3530adafb208676ffe&amp;hotel_id=4369933" TargetMode="External"/><Relationship Id="rId1387" Type="http://schemas.openxmlformats.org/officeDocument/2006/relationships/hyperlink" Target="https://admin.booking.com/hotel/hoteladmin/extranet_ng/manage/booking.html?res_id=3612797393&amp;hotel_id=4369933&amp;lang=en&amp;ses=0c1b4caf9445947b90f647eadc86fd54" TargetMode="External"/><Relationship Id="rId793" Type="http://schemas.openxmlformats.org/officeDocument/2006/relationships/hyperlink" Target="https://admin.booking.com/hotel/hoteladmin/extranet_ng/manage/booking.html?res_id=3165358907&amp;lang=en&amp;ses=29a3a1a08d83ab3530adafb208676ffe&amp;hotel_id=4369933" TargetMode="External"/><Relationship Id="rId1388" Type="http://schemas.openxmlformats.org/officeDocument/2006/relationships/hyperlink" Target="https://admin.booking.com/hotel/hoteladmin/extranet_ng/manage/booking.html?res_id=2272278195&amp;ses=00733d7611bed56ba201dc20502ad40f&amp;hotel_id=4369933&amp;lang=en" TargetMode="External"/><Relationship Id="rId297" Type="http://schemas.openxmlformats.org/officeDocument/2006/relationships/hyperlink" Target="https://admin.booking.com/hotel/hoteladmin/extranet_ng/manage/booking.html?res_id=2231644034&amp;ses=5624b3b438a5d65d340c9838d88effe8&amp;lang=xu&amp;hotel_id=4369933" TargetMode="External"/><Relationship Id="rId296" Type="http://schemas.openxmlformats.org/officeDocument/2006/relationships/hyperlink" Target="https://admin.booking.com/hotel/hoteladmin/extranet_ng/manage/booking.html?res_id=3711812054&amp;ses=5624b3b438a5d65d340c9838d88effe8&amp;lang=xu&amp;hotel_id=4369933" TargetMode="External"/><Relationship Id="rId295" Type="http://schemas.openxmlformats.org/officeDocument/2006/relationships/hyperlink" Target="https://admin.booking.com/hotel/hoteladmin/extranet_ng/manage/booking.html?res_id=3143133538&amp;ses=5624b3b438a5d65d340c9838d88effe8&amp;lang=xu&amp;hotel_id=4369933" TargetMode="External"/><Relationship Id="rId294" Type="http://schemas.openxmlformats.org/officeDocument/2006/relationships/hyperlink" Target="https://admin.booking.com/hotel/hoteladmin/extranet_ng/manage/booking.html?res_id=2911210125&amp;ses=5624b3b438a5d65d340c9838d88effe8&amp;lang=xu&amp;hotel_id=4369933" TargetMode="External"/><Relationship Id="rId299" Type="http://schemas.openxmlformats.org/officeDocument/2006/relationships/hyperlink" Target="https://admin.booking.com/hotel/hoteladmin/extranet_ng/manage/booking.html?res_id=3657999977&amp;hotel_id=4369933&amp;lang=xu&amp;ses=f44bbbd92cabf5c1e72f5783c6ec70a4" TargetMode="External"/><Relationship Id="rId298" Type="http://schemas.openxmlformats.org/officeDocument/2006/relationships/hyperlink" Target="https://admin.booking.com/hotel/hoteladmin/extranet_ng/manage/booking.html?res_id=3113877683&amp;hotel_id=4369933&amp;lang=xu&amp;ses=f44bbbd92cabf5c1e72f5783c6ec70a4" TargetMode="External"/><Relationship Id="rId271" Type="http://schemas.openxmlformats.org/officeDocument/2006/relationships/hyperlink" Target="https://admin.booking.com/hotel/hoteladmin/extranet_ng/manage/booking.html?res_id=2496357482&amp;hotel_id=4369933&amp;lang=xu&amp;ses=9d77710f008f62aeb201a1850c8924bb" TargetMode="External"/><Relationship Id="rId270" Type="http://schemas.openxmlformats.org/officeDocument/2006/relationships/hyperlink" Target="https://admin.booking.com/hotel/hoteladmin/extranet_ng/manage/booking.html?res_id=2170099853&amp;hotel_id=4369933&amp;lang=xu&amp;ses=9d77710f008f62aeb201a1850c8924bb" TargetMode="External"/><Relationship Id="rId269" Type="http://schemas.openxmlformats.org/officeDocument/2006/relationships/hyperlink" Target="https://admin.booking.com/hotel/hoteladmin/extranet_ng/manage/booking.html?res_id=2984115291&amp;hotel_id=4369933&amp;lang=xu&amp;ses=9d77710f008f62aeb201a1850c8924bb" TargetMode="External"/><Relationship Id="rId264" Type="http://schemas.openxmlformats.org/officeDocument/2006/relationships/hyperlink" Target="https://admin.booking.com/hotel/hoteladmin/extranet_ng/manage/booking.html?res_id=2421807928&amp;lang=xu&amp;ses=c0f1bc1a44f7cfaec94437cc7e680a03&amp;hotel_id=4369933" TargetMode="External"/><Relationship Id="rId263" Type="http://schemas.openxmlformats.org/officeDocument/2006/relationships/hyperlink" Target="https://admin.booking.com/hotel/hoteladmin/extranet_ng/manage/booking.html?res_id=3064309950&amp;lang=xu&amp;ses=fd92ca447438db8ca7bf33f2cae3857f&amp;hotel_id=4369933" TargetMode="External"/><Relationship Id="rId262" Type="http://schemas.openxmlformats.org/officeDocument/2006/relationships/hyperlink" Target="https://admin.booking.com/hotel/hoteladmin/extranet_ng/manage/booking.html?res_id=2141974832&amp;lang=xu&amp;ses=fd92ca447438db8ca7bf33f2cae3857f&amp;hotel_id=4369933" TargetMode="External"/><Relationship Id="rId261" Type="http://schemas.openxmlformats.org/officeDocument/2006/relationships/hyperlink" Target="https://admin.booking.com/hotel/hoteladmin/extranet_ng/manage/booking.html?res_id=2227075501&amp;lang=xu&amp;ses=fd92ca447438db8ca7bf33f2cae3857f&amp;hotel_id=4369933" TargetMode="External"/><Relationship Id="rId268" Type="http://schemas.openxmlformats.org/officeDocument/2006/relationships/hyperlink" Target="https://admin.booking.com/hotel/hoteladmin/extranet_ng/manage/booking.html?res_id=2446232594&amp;hotel_id=4369933&amp;lang=xu&amp;ses=9d77710f008f62aeb201a1850c8924bb" TargetMode="External"/><Relationship Id="rId267" Type="http://schemas.openxmlformats.org/officeDocument/2006/relationships/hyperlink" Target="https://admin.booking.com/hotel/hoteladmin/extranet_ng/manage/booking.html?res_id=2826495220&amp;lang=xu&amp;ses=c0f1bc1a44f7cfaec94437cc7e680a03&amp;hotel_id=4369933" TargetMode="External"/><Relationship Id="rId266" Type="http://schemas.openxmlformats.org/officeDocument/2006/relationships/hyperlink" Target="https://admin.booking.com/hotel/hoteladmin/extranet_ng/manage/booking.html?res_id=2727169056&amp;lang=xu&amp;ses=c0f1bc1a44f7cfaec94437cc7e680a03&amp;hotel_id=4369933" TargetMode="External"/><Relationship Id="rId265" Type="http://schemas.openxmlformats.org/officeDocument/2006/relationships/hyperlink" Target="https://admin.booking.com/hotel/hoteladmin/extranet_ng/manage/booking.html?res_id=2141965551&amp;lang=xu&amp;ses=c0f1bc1a44f7cfaec94437cc7e680a03&amp;hotel_id=4369933" TargetMode="External"/><Relationship Id="rId260" Type="http://schemas.openxmlformats.org/officeDocument/2006/relationships/hyperlink" Target="https://admin.booking.com/hotel/hoteladmin/extranet_ng/manage/booking.html?res_id=3041543811&amp;lang=xu&amp;ses=fd92ca447438db8ca7bf33f2cae3857f&amp;hotel_id=4369933" TargetMode="External"/><Relationship Id="rId259" Type="http://schemas.openxmlformats.org/officeDocument/2006/relationships/hyperlink" Target="https://admin.booking.com/hotel/hoteladmin/extranet_ng/manage/booking.html?res_id=2113591488&amp;lang=xu&amp;ses=fd92ca447438db8ca7bf33f2cae3857f&amp;hotel_id=4369933" TargetMode="External"/><Relationship Id="rId258" Type="http://schemas.openxmlformats.org/officeDocument/2006/relationships/hyperlink" Target="https://admin.booking.com/hotel/hoteladmin/extranet_ng/manage/booking.html?res_id=2732027092&amp;lang=xu&amp;ses=fd92ca447438db8ca7bf33f2cae3857f&amp;hotel_id=4369933" TargetMode="External"/><Relationship Id="rId253" Type="http://schemas.openxmlformats.org/officeDocument/2006/relationships/hyperlink" Target="https://admin.booking.com/hotel/hoteladmin/extranet_ng/manage/booking.html?hotel_id=4369933&amp;res_id=2209515195&amp;ses=01981e3b211fc51f19d625d099272e40&amp;lang=xu" TargetMode="External"/><Relationship Id="rId252" Type="http://schemas.openxmlformats.org/officeDocument/2006/relationships/hyperlink" Target="https://admin.booking.com/hotel/hoteladmin/extranet_ng/manage/booking.html?hotel_id=4369933&amp;lang=xu&amp;res_id=3843399504&amp;ses=f5f727a454480ea3deade2926d51ce16" TargetMode="External"/><Relationship Id="rId251" Type="http://schemas.openxmlformats.org/officeDocument/2006/relationships/hyperlink" Target="https://admin.booking.com/hotel/hoteladmin/extranet_ng/manage/booking.html?res_id=2242577565&amp;lang=xu&amp;ses=f0aac3e24595db4f5d951dbdc938e745&amp;hotel_id=4369933" TargetMode="External"/><Relationship Id="rId250" Type="http://schemas.openxmlformats.org/officeDocument/2006/relationships/hyperlink" Target="https://admin.booking.com/hotel/hoteladmin/extranet_ng/manage/booking.html?lang=xu&amp;hotel_id=4369933&amp;ses=16fd98bae9742c538381f261cfe79618&amp;res_id=3546488299" TargetMode="External"/><Relationship Id="rId257" Type="http://schemas.openxmlformats.org/officeDocument/2006/relationships/hyperlink" Target="https://admin.booking.com/hotel/hoteladmin/extranet_ng/manage/booking.html?res_id=2993305103&amp;lang=xu&amp;ses=fd92ca447438db8ca7bf33f2cae3857f&amp;hotel_id=4369933" TargetMode="External"/><Relationship Id="rId256" Type="http://schemas.openxmlformats.org/officeDocument/2006/relationships/hyperlink" Target="https://admin.booking.com/hotel/hoteladmin/extranet_ng/manage/booking.html?res_id=3679103866&amp;lang=xu&amp;ses=fd92ca447438db8ca7bf33f2cae3857f&amp;hotel_id=4369933" TargetMode="External"/><Relationship Id="rId255" Type="http://schemas.openxmlformats.org/officeDocument/2006/relationships/hyperlink" Target="https://admin.booking.com/hotel/hoteladmin/extranet_ng/manage/booking.html?res_id=3474319612&amp;lang=xu&amp;ses=fd92ca447438db8ca7bf33f2cae3857f&amp;hotel_id=4369933" TargetMode="External"/><Relationship Id="rId254" Type="http://schemas.openxmlformats.org/officeDocument/2006/relationships/hyperlink" Target="https://admin.booking.com/hotel/hoteladmin/extranet_ng/manage/booking.html?res_id=3890001862&amp;ses=fd92ca447438db8ca7bf33f2cae3857f&amp;hotel_id=4369933&amp;lang=xu" TargetMode="External"/><Relationship Id="rId293" Type="http://schemas.openxmlformats.org/officeDocument/2006/relationships/hyperlink" Target="https://admin.booking.com/hotel/hoteladmin/extranet_ng/manage/booking.html?res_id=2399429394&amp;ses=5624b3b438a5d65d340c9838d88effe8&amp;lang=xu&amp;hotel_id=4369933" TargetMode="External"/><Relationship Id="rId292" Type="http://schemas.openxmlformats.org/officeDocument/2006/relationships/hyperlink" Target="https://admin.booking.com/hotel/hoteladmin/extranet_ng/manage/booking.html?res_id=2657572633&amp;ses=5624b3b438a5d65d340c9838d88effe8&amp;lang=xu&amp;hotel_id=4369933" TargetMode="External"/><Relationship Id="rId291" Type="http://schemas.openxmlformats.org/officeDocument/2006/relationships/hyperlink" Target="https://admin.booking.com/hotel/hoteladmin/extranet_ng/manage/booking.html?res_id=2727184683&amp;lang=xu&amp;ses=2c1a5eb60adf0a058bfed512d4e8eb28&amp;hotel_id=4369933" TargetMode="External"/><Relationship Id="rId290" Type="http://schemas.openxmlformats.org/officeDocument/2006/relationships/hyperlink" Target="https://admin.booking.com/hotel/hoteladmin/extranet_ng/manage/booking.html?res_id=3900899310&amp;lang=xu&amp;ses=2c1a5eb60adf0a058bfed512d4e8eb28&amp;hotel_id=4369933" TargetMode="External"/><Relationship Id="rId286" Type="http://schemas.openxmlformats.org/officeDocument/2006/relationships/hyperlink" Target="https://admin.booking.com/hotel/hoteladmin/extranet_ng/manage/booking.html?res_id=3939749476&amp;lang=xu&amp;ses=2c1a5eb60adf0a058bfed512d4e8eb28&amp;hotel_id=4369933" TargetMode="External"/><Relationship Id="rId285" Type="http://schemas.openxmlformats.org/officeDocument/2006/relationships/hyperlink" Target="https://admin.booking.com/hotel/hoteladmin/extranet_ng/manage/booking.html?res_id=3546217839&amp;lang=xu&amp;ses=2c1a5eb60adf0a058bfed512d4e8eb28&amp;hotel_id=4369933" TargetMode="External"/><Relationship Id="rId284" Type="http://schemas.openxmlformats.org/officeDocument/2006/relationships/hyperlink" Target="https://admin.booking.com/hotel/hoteladmin/extranet_ng/manage/booking.html?res_id=3140009300&amp;lang=xu&amp;ses=2c1a5eb60adf0a058bfed512d4e8eb28&amp;hotel_id=4369933" TargetMode="External"/><Relationship Id="rId283" Type="http://schemas.openxmlformats.org/officeDocument/2006/relationships/hyperlink" Target="https://admin.booking.com/hotel/hoteladmin/extranet_ng/manage/booking.html?res_id=2486015594&amp;lang=xu&amp;ses=2c1a5eb60adf0a058bfed512d4e8eb28&amp;hotel_id=4369933" TargetMode="External"/><Relationship Id="rId289" Type="http://schemas.openxmlformats.org/officeDocument/2006/relationships/hyperlink" Target="https://admin.booking.com/hotel/hoteladmin/extranet_ng/manage/booking.html?res_id=2898625040&amp;lang=xu&amp;ses=2c1a5eb60adf0a058bfed512d4e8eb28&amp;hotel_id=4369933" TargetMode="External"/><Relationship Id="rId288" Type="http://schemas.openxmlformats.org/officeDocument/2006/relationships/hyperlink" Target="https://admin.booking.com/hotel/hoteladmin/extranet_ng/manage/booking.html?res_id=3075250145&amp;lang=xu&amp;ses=2c1a5eb60adf0a058bfed512d4e8eb28&amp;hotel_id=4369933" TargetMode="External"/><Relationship Id="rId287" Type="http://schemas.openxmlformats.org/officeDocument/2006/relationships/hyperlink" Target="https://admin.booking.com/hotel/hoteladmin/extranet_ng/manage/booking.html?res_id=3855284493&amp;lang=xu&amp;ses=2c1a5eb60adf0a058bfed512d4e8eb28&amp;hotel_id=4369933" TargetMode="External"/><Relationship Id="rId282" Type="http://schemas.openxmlformats.org/officeDocument/2006/relationships/hyperlink" Target="https://admin.booking.com/hotel/hoteladmin/extranet_ng/manage/booking.html?res_id=3375125954&amp;lang=xu&amp;ses=2c1a5eb60adf0a058bfed512d4e8eb28&amp;hotel_id=4369933" TargetMode="External"/><Relationship Id="rId281" Type="http://schemas.openxmlformats.org/officeDocument/2006/relationships/hyperlink" Target="https://admin.booking.com/hotel/hoteladmin/extranet_ng/manage/booking.html?res_id=3549573242&amp;lang=xu&amp;ses=2c1a5eb60adf0a058bfed512d4e8eb28&amp;hotel_id=4369933" TargetMode="External"/><Relationship Id="rId280" Type="http://schemas.openxmlformats.org/officeDocument/2006/relationships/hyperlink" Target="https://admin.booking.com/hotel/hoteladmin/extranet_ng/manage/booking.html?res_id=2128313570&amp;lang=xu&amp;ses=2c1a5eb60adf0a058bfed512d4e8eb28&amp;hotel_id=4369933" TargetMode="External"/><Relationship Id="rId275" Type="http://schemas.openxmlformats.org/officeDocument/2006/relationships/hyperlink" Target="https://admin.booking.com/hotel/hoteladmin/extranet_ng/manage/booking.html?res_id=3824696773&amp;lang=xu&amp;ses=2c1a5eb60adf0a058bfed512d4e8eb28&amp;hotel_id=4369933" TargetMode="External"/><Relationship Id="rId274" Type="http://schemas.openxmlformats.org/officeDocument/2006/relationships/hyperlink" Target="https://admin.booking.com/hotel/hoteladmin/extranet_ng/manage/booking.html?res_id=2697604897&amp;lang=xu&amp;ses=2c1a5eb60adf0a058bfed512d4e8eb28&amp;hotel_id=4369933" TargetMode="External"/><Relationship Id="rId273" Type="http://schemas.openxmlformats.org/officeDocument/2006/relationships/hyperlink" Target="https://admin.booking.com/hotel/hoteladmin/extranet_ng/manage/booking.html?res_id=2716747256&amp;lang=xu&amp;ses=2c1a5eb60adf0a058bfed512d4e8eb28&amp;hotel_id=4369933" TargetMode="External"/><Relationship Id="rId272" Type="http://schemas.openxmlformats.org/officeDocument/2006/relationships/hyperlink" Target="https://admin.booking.com/hotel/hoteladmin/extranet_ng/manage/booking.html?res_id=2623045131&amp;hotel_id=4369933&amp;lang=xu&amp;ses=9d77710f008f62aeb201a1850c8924bb" TargetMode="External"/><Relationship Id="rId279" Type="http://schemas.openxmlformats.org/officeDocument/2006/relationships/hyperlink" Target="https://admin.booking.com/hotel/hoteladmin/extranet_ng/manage/booking.html?res_id=3010548416&amp;lang=xu&amp;ses=2c1a5eb60adf0a058bfed512d4e8eb28&amp;hotel_id=4369933" TargetMode="External"/><Relationship Id="rId278" Type="http://schemas.openxmlformats.org/officeDocument/2006/relationships/hyperlink" Target="https://admin.booking.com/hotel/hoteladmin/extranet_ng/manage/booking.html?res_id=3216493345&amp;lang=xu&amp;ses=2c1a5eb60adf0a058bfed512d4e8eb28&amp;hotel_id=4369933" TargetMode="External"/><Relationship Id="rId277" Type="http://schemas.openxmlformats.org/officeDocument/2006/relationships/hyperlink" Target="https://admin.booking.com/hotel/hoteladmin/extranet_ng/manage/booking.html?res_id=2630239522&amp;lang=xu&amp;ses=2c1a5eb60adf0a058bfed512d4e8eb28&amp;hotel_id=4369933" TargetMode="External"/><Relationship Id="rId276" Type="http://schemas.openxmlformats.org/officeDocument/2006/relationships/hyperlink" Target="https://admin.booking.com/hotel/hoteladmin/extranet_ng/manage/booking.html?res_id=2749916628&amp;lang=xu&amp;ses=2c1a5eb60adf0a058bfed512d4e8eb28&amp;hotel_id=4369933" TargetMode="External"/><Relationship Id="rId1851" Type="http://schemas.openxmlformats.org/officeDocument/2006/relationships/hyperlink" Target="https://admin.booking.com/hotel/hoteladmin/extranet_ng/manage/booking.html?res_id=4008002314&amp;ses=3205c6c393d7e5cc705d3f1124243099&amp;hotel_id=4369933&amp;lang=es" TargetMode="External"/><Relationship Id="rId1852" Type="http://schemas.openxmlformats.org/officeDocument/2006/relationships/hyperlink" Target="https://admin.booking.com/hotel/hoteladmin/extranet_ng/manage/booking.html?res_id=4172220029&amp;ses=3205c6c393d7e5cc705d3f1124243099&amp;hotel_id=4369933&amp;lang=es" TargetMode="External"/><Relationship Id="rId1853" Type="http://schemas.openxmlformats.org/officeDocument/2006/relationships/hyperlink" Target="https://admin.booking.com/hotel/hoteladmin/extranet_ng/manage/booking.html?res_id=4249292223&amp;hotel_id=4369933&amp;ses=3205c6c393d7e5cc705d3f1124243099&amp;lang=en" TargetMode="External"/><Relationship Id="rId1854" Type="http://schemas.openxmlformats.org/officeDocument/2006/relationships/hyperlink" Target="https://admin.booking.com/hotel/hoteladmin/extranet_ng/manage/booking.html?res_id=4024182695&amp;hotel_id=4369933&amp;ses=3205c6c393d7e5cc705d3f1124243099&amp;lang=xa" TargetMode="External"/><Relationship Id="rId1855" Type="http://schemas.openxmlformats.org/officeDocument/2006/relationships/hyperlink" Target="https://admin.booking.com/hotel/hoteladmin/extranet_ng/manage/booking.html?res_id=4127306702&amp;hotel_id=4369933&amp;lang=xa&amp;ses=3205c6c393d7e5cc705d3f1124243099" TargetMode="External"/><Relationship Id="rId1856" Type="http://schemas.openxmlformats.org/officeDocument/2006/relationships/hyperlink" Target="https://admin.booking.com/hotel/hoteladmin/extranet_ng/manage/booking.html?res_id=4018301131&amp;hotel_id=4369933&amp;lang=xa&amp;ses=3205c6c393d7e5cc705d3f1124243099" TargetMode="External"/><Relationship Id="rId1857" Type="http://schemas.openxmlformats.org/officeDocument/2006/relationships/hyperlink" Target="https://admin.booking.com/hotel/hoteladmin/extranet_ng/manage/booking.html?res_id=4243620305&amp;hotel_id=4369933&amp;ses=3205c6c393d7e5cc705d3f1124243099&amp;lang=xa" TargetMode="External"/><Relationship Id="rId1858" Type="http://schemas.openxmlformats.org/officeDocument/2006/relationships/hyperlink" Target="https://admin.booking.com/hotel/hoteladmin/extranet_ng/manage/booking.html?res_id=4180252152&amp;lang=xa&amp;hotel_id=4369933&amp;ses=3205c6c393d7e5cc705d3f1124243099" TargetMode="External"/><Relationship Id="rId1859" Type="http://schemas.openxmlformats.org/officeDocument/2006/relationships/hyperlink" Target="https://admin.booking.com/hotel/hoteladmin/extranet_ng/manage/booking.html?res_id=4021817588&amp;ses=3205c6c393d7e5cc705d3f1124243099&amp;hotel_id=4369933&amp;lang=xa" TargetMode="External"/><Relationship Id="rId1850" Type="http://schemas.openxmlformats.org/officeDocument/2006/relationships/hyperlink" Target="https://admin.booking.com/hotel/hoteladmin/extranet_ng/manage/booking.html?res_id=4239843470&amp;lang=es&amp;ses=3205c6c393d7e5cc705d3f1124243099&amp;hotel_id=4369933" TargetMode="External"/><Relationship Id="rId1840" Type="http://schemas.openxmlformats.org/officeDocument/2006/relationships/hyperlink" Target="https://admin.booking.com/hotel/hoteladmin/extranet_ng/manage/booking.html?res_id=4108337945&amp;ses=3205c6c393d7e5cc705d3f1124243099&amp;hotel_id=4369933&amp;lang=es" TargetMode="External"/><Relationship Id="rId1841" Type="http://schemas.openxmlformats.org/officeDocument/2006/relationships/hyperlink" Target="https://admin.booking.com/hotel/hoteladmin/extranet_ng/manage/booking.html?res_id=4262176265&amp;lang=es&amp;hotel_id=4369933&amp;ses=3205c6c393d7e5cc705d3f1124243099" TargetMode="External"/><Relationship Id="rId1842" Type="http://schemas.openxmlformats.org/officeDocument/2006/relationships/hyperlink" Target="https://admin.booking.com/hotel/hoteladmin/extranet_ng/manage/booking.html?res_id=4266275300&amp;hotel_id=4369933&amp;lang=es&amp;ses=3205c6c393d7e5cc705d3f1124243099" TargetMode="External"/><Relationship Id="rId1843" Type="http://schemas.openxmlformats.org/officeDocument/2006/relationships/hyperlink" Target="https://admin.booking.com/hotel/hoteladmin/extranet_ng/manage/booking.html?res_id=4042158963&amp;hotel_id=4369933&amp;ses=3205c6c393d7e5cc705d3f1124243099&amp;lang=es" TargetMode="External"/><Relationship Id="rId1844" Type="http://schemas.openxmlformats.org/officeDocument/2006/relationships/hyperlink" Target="https://admin.booking.com/hotel/hoteladmin/extranet_ng/manage/booking.html?res_id=4293400563&amp;hotel_id=4369933&amp;ses=3205c6c393d7e5cc705d3f1124243099&amp;lang=es" TargetMode="External"/><Relationship Id="rId1845" Type="http://schemas.openxmlformats.org/officeDocument/2006/relationships/hyperlink" Target="https://admin.booking.com/hotel/hoteladmin/extranet_ng/manage/booking.html?res_id=4132258010&amp;hotel_id=4369933&amp;ses=3205c6c393d7e5cc705d3f1124243099&amp;lang=es" TargetMode="External"/><Relationship Id="rId1846" Type="http://schemas.openxmlformats.org/officeDocument/2006/relationships/hyperlink" Target="https://admin.booking.com/hotel/hoteladmin/extranet_ng/manage/booking.html?res_id=4009249126&amp;ses=3205c6c393d7e5cc705d3f1124243099&amp;hotel_id=4369933&amp;lang=es" TargetMode="External"/><Relationship Id="rId1847" Type="http://schemas.openxmlformats.org/officeDocument/2006/relationships/hyperlink" Target="https://admin.booking.com/hotel/hoteladmin/extranet_ng/manage/booking.html?res_id=4105161716&amp;lang=es&amp;ses=3205c6c393d7e5cc705d3f1124243099&amp;hotel_id=4369933" TargetMode="External"/><Relationship Id="rId1848" Type="http://schemas.openxmlformats.org/officeDocument/2006/relationships/hyperlink" Target="https://admin.booking.com/hotel/hoteladmin/extranet_ng/manage/booking.html?res_id=4272876067&amp;lang=es&amp;ses=3205c6c393d7e5cc705d3f1124243099&amp;hotel_id=4369933" TargetMode="External"/><Relationship Id="rId1849" Type="http://schemas.openxmlformats.org/officeDocument/2006/relationships/hyperlink" Target="https://admin.booking.com/hotel/hoteladmin/extranet_ng/manage/booking.html?res_id=4215932690&amp;lang=es&amp;ses=3205c6c393d7e5cc705d3f1124243099&amp;hotel_id=4369933" TargetMode="External"/><Relationship Id="rId1873" Type="http://schemas.openxmlformats.org/officeDocument/2006/relationships/hyperlink" Target="https://admin.booking.com/hotel/hoteladmin/extranet_ng/manage/booking.html?res_id=4117430960&amp;hotel_id=4369933&amp;lang=xu&amp;ses=f4280fe32b137d6bb27cd3731f12de0d" TargetMode="External"/><Relationship Id="rId1874" Type="http://schemas.openxmlformats.org/officeDocument/2006/relationships/hyperlink" Target="https://admin.booking.com/hotel/hoteladmin/extranet_ng/manage/booking.html?res_id=4110552451&amp;hotel_id=4369933&amp;lang=xu&amp;ses=f4280fe32b137d6bb27cd3731f12de0d" TargetMode="External"/><Relationship Id="rId1875" Type="http://schemas.openxmlformats.org/officeDocument/2006/relationships/hyperlink" Target="https://admin.booking.com/hotel/hoteladmin/extranet_ng/manage/booking.html?res_id=4133977763&amp;hotel_id=4369933&amp;lang=xu&amp;ses=f4280fe32b137d6bb27cd3731f12de0d" TargetMode="External"/><Relationship Id="rId1876" Type="http://schemas.openxmlformats.org/officeDocument/2006/relationships/hyperlink" Target="https://admin.booking.com/hotel/hoteladmin/extranet_ng/manage/booking.html?res_id=4223351276&amp;hotel_id=4369933&amp;lang=xu&amp;ses=f4280fe32b137d6bb27cd3731f12de0d" TargetMode="External"/><Relationship Id="rId1877" Type="http://schemas.openxmlformats.org/officeDocument/2006/relationships/hyperlink" Target="https://admin.booking.com/hotel/hoteladmin/extranet_ng/manage/booking.html?res_id=4075076539&amp;lang=xa&amp;hotel_id=4369933&amp;ses=68726c10a7a75010e4826e6c3e619186" TargetMode="External"/><Relationship Id="rId1878" Type="http://schemas.openxmlformats.org/officeDocument/2006/relationships/hyperlink" Target="https://admin.booking.com/hotel/hoteladmin/extranet_ng/manage/booking.html?res_id=4290215385&amp;hotel_id=4369933&amp;ses=68726c10a7a75010e4826e6c3e619186&amp;lang=xu" TargetMode="External"/><Relationship Id="rId1879" Type="http://schemas.openxmlformats.org/officeDocument/2006/relationships/hyperlink" Target="https://admin.booking.com/hotel/hoteladmin/extranet_ng/manage/booking.html?res_id=4108252081&amp;hotel_id=4369933&amp;ses=68726c10a7a75010e4826e6c3e619186&amp;lang=xu" TargetMode="External"/><Relationship Id="rId1870" Type="http://schemas.openxmlformats.org/officeDocument/2006/relationships/hyperlink" Target="https://admin.booking.com/hotel/hoteladmin/extranet_ng/manage/booking.html?res_id=3228535979&amp;hotel_id=4369933&amp;lang=xu&amp;ses=f4280fe32b137d6bb27cd3731f12de0d" TargetMode="External"/><Relationship Id="rId1871" Type="http://schemas.openxmlformats.org/officeDocument/2006/relationships/hyperlink" Target="https://admin.booking.com/hotel/hoteladmin/extranet_ng/manage/booking.html?res_id=4189850025&amp;hotel_id=4369933&amp;lang=xu&amp;ses=f4280fe32b137d6bb27cd3731f12de0d" TargetMode="External"/><Relationship Id="rId1872" Type="http://schemas.openxmlformats.org/officeDocument/2006/relationships/hyperlink" Target="https://admin.booking.com/hotel/hoteladmin/extranet_ng/manage/booking.html?res_id=4052683528&amp;hotel_id=4369933&amp;lang=xu&amp;ses=f4280fe32b137d6bb27cd3731f12de0d" TargetMode="External"/><Relationship Id="rId1862" Type="http://schemas.openxmlformats.org/officeDocument/2006/relationships/hyperlink" Target="https://wubook.net/zks/cstmrs/clients/client/23193363" TargetMode="External"/><Relationship Id="rId1863" Type="http://schemas.openxmlformats.org/officeDocument/2006/relationships/hyperlink" Target="https://admin.booking.com/hotel/hoteladmin/extranet_ng/manage/booking.html?res_id=4268155270&amp;lang=xa&amp;hotel_id=4369933&amp;ses=3205c6c393d7e5cc705d3f1124243099" TargetMode="External"/><Relationship Id="rId1864" Type="http://schemas.openxmlformats.org/officeDocument/2006/relationships/hyperlink" Target="https://admin.booking.com/hotel/hoteladmin/extranet_ng/manage/booking.html?res_id=4285937666&amp;hotel_id=4369933&amp;ses=511bee0de31cc17dfe651e55847be1d0&amp;lang=xa" TargetMode="External"/><Relationship Id="rId1865" Type="http://schemas.openxmlformats.org/officeDocument/2006/relationships/hyperlink" Target="https://admin.booking.com/hotel/hoteladmin/extranet_ng/manage/booking.html?res_id=4193457292&amp;hotel_id=4369933&amp;ses=511bee0de31cc17dfe651e55847be1d0&amp;lang=xa" TargetMode="External"/><Relationship Id="rId1866" Type="http://schemas.openxmlformats.org/officeDocument/2006/relationships/hyperlink" Target="https://admin.booking.com/hotel/hoteladmin/extranet_ng/manage/booking.html?res_id=4255157217&amp;hotel_id=4369933&amp;ses=511bee0de31cc17dfe651e55847be1d0&amp;lang=xa" TargetMode="External"/><Relationship Id="rId1867" Type="http://schemas.openxmlformats.org/officeDocument/2006/relationships/hyperlink" Target="https://admin.booking.com/hotel/hoteladmin/extranet_ng/manage/booking.html?res_id=4241325105&amp;hotel_id=4369933&amp;ses=511bee0de31cc17dfe651e55847be1d0&amp;lang=xa" TargetMode="External"/><Relationship Id="rId1868" Type="http://schemas.openxmlformats.org/officeDocument/2006/relationships/hyperlink" Target="https://admin.booking.com/hotel/hoteladmin/extranet_ng/manage/booking.html?res_id=4241933445&amp;hotel_id=4369933&amp;lang=xu&amp;ses=f4280fe32b137d6bb27cd3731f12de0d" TargetMode="External"/><Relationship Id="rId1869" Type="http://schemas.openxmlformats.org/officeDocument/2006/relationships/hyperlink" Target="https://admin.booking.com/hotel/hoteladmin/extranet_ng/manage/booking.html?res_id=4074455556&amp;hotel_id=4369933&amp;lang=xu&amp;ses=f4280fe32b137d6bb27cd3731f12de0d" TargetMode="External"/><Relationship Id="rId1860" Type="http://schemas.openxmlformats.org/officeDocument/2006/relationships/hyperlink" Target="https://admin.booking.com/hotel/hoteladmin/extranet_ng/manage/booking.html?res_id=4020152498&amp;ses=3205c6c393d7e5cc705d3f1124243099&amp;hotel_id=4369933&amp;lang=xa" TargetMode="External"/><Relationship Id="rId1861" Type="http://schemas.openxmlformats.org/officeDocument/2006/relationships/hyperlink" Target="https://admin.booking.com/hotel/hoteladmin/extranet_ng/manage/booking.html?res_id=4007627822&amp;lang=xa&amp;hotel_id=4369933&amp;ses=3205c6c393d7e5cc705d3f1124243099" TargetMode="External"/><Relationship Id="rId1810" Type="http://schemas.openxmlformats.org/officeDocument/2006/relationships/hyperlink" Target="https://admin.booking.com/hotel/hoteladmin/extranet_ng/manage/booking.html?res_id=4055952688&amp;hotel_id=4369933&amp;lang=es&amp;ses=caa70cee97f01318dcaee185b105c3c2" TargetMode="External"/><Relationship Id="rId1811" Type="http://schemas.openxmlformats.org/officeDocument/2006/relationships/hyperlink" Target="https://admin.booking.com/hotel/hoteladmin/extranet_ng/manage/booking.html?res_id=4143712773&amp;hotel_id=4369933&amp;lang=es&amp;ses=caa70cee97f01318dcaee185b105c3c2" TargetMode="External"/><Relationship Id="rId1812" Type="http://schemas.openxmlformats.org/officeDocument/2006/relationships/hyperlink" Target="https://admin.booking.com/hotel/hoteladmin/extranet_ng/manage/booking.html?res_id=4081238777&amp;hotel_id=4369933&amp;lang=es&amp;ses=caa70cee97f01318dcaee185b105c3c2" TargetMode="External"/><Relationship Id="rId1813" Type="http://schemas.openxmlformats.org/officeDocument/2006/relationships/hyperlink" Target="https://admin.booking.com/hotel/hoteladmin/extranet_ng/manage/booking.html?res_id=4193716302&amp;ses=caa70cee97f01318dcaee185b105c3c2&amp;lang=es&amp;hotel_id=4369933" TargetMode="External"/><Relationship Id="rId1814" Type="http://schemas.openxmlformats.org/officeDocument/2006/relationships/hyperlink" Target="https://admin.booking.com/hotel/hoteladmin/extranet_ng/manage/booking.html?res_id=4143622754&amp;lang=xu&amp;hotel_id=4369933&amp;ses=caa70cee97f01318dcaee185b105c3c2" TargetMode="External"/><Relationship Id="rId1815" Type="http://schemas.openxmlformats.org/officeDocument/2006/relationships/hyperlink" Target="https://admin.booking.com/hotel/hoteladmin/extranet_ng/manage/booking.html?res_id=4078690544&amp;hotel_id=4369933&amp;lang=xu&amp;ses=3205c6c393d7e5cc705d3f1124243099" TargetMode="External"/><Relationship Id="rId1816" Type="http://schemas.openxmlformats.org/officeDocument/2006/relationships/hyperlink" Target="https://admin.booking.com/hotel/hoteladmin/extranet_ng/manage/booking.html?res_id=4005558241&amp;hotel_id=4369933&amp;lang=xu&amp;ses=3205c6c393d7e5cc705d3f1124243099" TargetMode="External"/><Relationship Id="rId1817" Type="http://schemas.openxmlformats.org/officeDocument/2006/relationships/hyperlink" Target="https://admin.booking.com/hotel/hoteladmin/extranet_ng/manage/booking.html?res_id=4117959291&amp;hotel_id=4369933&amp;lang=xu&amp;ses=3205c6c393d7e5cc705d3f1124243099" TargetMode="External"/><Relationship Id="rId1818" Type="http://schemas.openxmlformats.org/officeDocument/2006/relationships/hyperlink" Target="https://admin.booking.com/hotel/hoteladmin/extranet_ng/manage/booking.html?res_id=4097384008&amp;hotel_id=4369933&amp;lang=xu&amp;ses=3205c6c393d7e5cc705d3f1124243099" TargetMode="External"/><Relationship Id="rId1819" Type="http://schemas.openxmlformats.org/officeDocument/2006/relationships/hyperlink" Target="https://admin.booking.com/hotel/hoteladmin/extranet_ng/manage/booking.html?res_id=4168021793&amp;lang=xu&amp;hotel_id=4369933&amp;ses=3205c6c393d7e5cc705d3f1124243099" TargetMode="External"/><Relationship Id="rId1800" Type="http://schemas.openxmlformats.org/officeDocument/2006/relationships/hyperlink" Target="https://admin.booking.com/hotel/hoteladmin/extranet_ng/manage/booking.html?res_id=3217596229&amp;ses=87895f80d351458d56dd73a700dbd380&amp;lang=es&amp;hotel_id=4369933" TargetMode="External"/><Relationship Id="rId1801" Type="http://schemas.openxmlformats.org/officeDocument/2006/relationships/hyperlink" Target="https://admin.booking.com/hotel/hoteladmin/extranet_ng/manage/booking.html?res_id=4184015531&amp;lang=es&amp;ses=87895f80d351458d56dd73a700dbd380&amp;hotel_id=4369933" TargetMode="External"/><Relationship Id="rId1802" Type="http://schemas.openxmlformats.org/officeDocument/2006/relationships/hyperlink" Target="https://admin.booking.com/hotel/hoteladmin/extranet_ng/manage/booking.html?res_id=4287533025&amp;ses=87895f80d351458d56dd73a700dbd380&amp;hotel_id=4369933&amp;lang=es" TargetMode="External"/><Relationship Id="rId1803" Type="http://schemas.openxmlformats.org/officeDocument/2006/relationships/hyperlink" Target="https://admin.booking.com/hotel/hoteladmin/extranet_ng/manage/booking.html?res_id=4180515892&amp;ses=87895f80d351458d56dd73a700dbd380&amp;hotel_id=4369933&amp;lang=es" TargetMode="External"/><Relationship Id="rId1804" Type="http://schemas.openxmlformats.org/officeDocument/2006/relationships/hyperlink" Target="https://admin.booking.com/hotel/hoteladmin/extranet_ng/manage/booking.html?res_id=4040997607&amp;ses=87895f80d351458d56dd73a700dbd380&amp;hotel_id=4369933&amp;lang=es" TargetMode="External"/><Relationship Id="rId1805" Type="http://schemas.openxmlformats.org/officeDocument/2006/relationships/hyperlink" Target="https://admin.booking.com/hotel/hoteladmin/extranet_ng/manage/booking.html?res_id=4029582892&amp;ses=87895f80d351458d56dd73a700dbd380&amp;hotel_id=4369933&amp;lang=es" TargetMode="External"/><Relationship Id="rId1806" Type="http://schemas.openxmlformats.org/officeDocument/2006/relationships/hyperlink" Target="https://admin.booking.com/hotel/hoteladmin/extranet_ng/manage/booking.html?res_id=4066219991&amp;ses=87895f80d351458d56dd73a700dbd380&amp;hotel_id=4369933&amp;lang=es" TargetMode="External"/><Relationship Id="rId1807" Type="http://schemas.openxmlformats.org/officeDocument/2006/relationships/hyperlink" Target="https://admin.booking.com/hotel/hoteladmin/extranet_ng/manage/booking.html?res_id=4046765370&amp;ses=87895f80d351458d56dd73a700dbd380&amp;lang=es&amp;hotel_id=4369933" TargetMode="External"/><Relationship Id="rId1808" Type="http://schemas.openxmlformats.org/officeDocument/2006/relationships/hyperlink" Target="https://admin.booking.com/hotel/hoteladmin/extranet_ng/manage/booking.html?res_id=4191491378&amp;ses=caa70cee97f01318dcaee185b105c3c2&amp;lang=es&amp;hotel_id=4369933" TargetMode="External"/><Relationship Id="rId1809" Type="http://schemas.openxmlformats.org/officeDocument/2006/relationships/hyperlink" Target="https://admin.booking.com/hotel/hoteladmin/extranet_ng/manage/booking.html?res_id=4066098344&amp;hotel_id=4369933&amp;lang=es&amp;ses=caa70cee97f01318dcaee185b105c3c2" TargetMode="External"/><Relationship Id="rId1830" Type="http://schemas.openxmlformats.org/officeDocument/2006/relationships/hyperlink" Target="https://admin.booking.com/hotel/hoteladmin/extranet_ng/manage/booking.html?res_id=4177711922&amp;lang=es&amp;hotel_id=4369933&amp;ses=3205c6c393d7e5cc705d3f1124243099" TargetMode="External"/><Relationship Id="rId1831" Type="http://schemas.openxmlformats.org/officeDocument/2006/relationships/hyperlink" Target="https://admin.booking.com/hotel/hoteladmin/extranet_ng/manage/booking.html?res_id=4112325064&amp;ses=3205c6c393d7e5cc705d3f1124243099&amp;lang=es&amp;hotel_id=4369933" TargetMode="External"/><Relationship Id="rId1832" Type="http://schemas.openxmlformats.org/officeDocument/2006/relationships/hyperlink" Target="https://admin.booking.com/hotel/hoteladmin/extranet_ng/manage/booking.html?res_id=4257607419&amp;hotel_id=4369933&amp;ses=3205c6c393d7e5cc705d3f1124243099&amp;lang=es" TargetMode="External"/><Relationship Id="rId1833" Type="http://schemas.openxmlformats.org/officeDocument/2006/relationships/hyperlink" Target="https://admin.booking.com/hotel/hoteladmin/extranet_ng/manage/booking.html?res_id=4078952918&amp;hotel_id=4369933&amp;ses=3205c6c393d7e5cc705d3f1124243099&amp;lang=es" TargetMode="External"/><Relationship Id="rId1834" Type="http://schemas.openxmlformats.org/officeDocument/2006/relationships/hyperlink" Target="https://admin.booking.com/hotel/hoteladmin/extranet_ng/manage/booking.html?res_id=4176025838&amp;lang=es&amp;ses=3205c6c393d7e5cc705d3f1124243099&amp;hotel_id=4369933" TargetMode="External"/><Relationship Id="rId1835" Type="http://schemas.openxmlformats.org/officeDocument/2006/relationships/hyperlink" Target="https://admin.booking.com/hotel/hoteladmin/extranet_ng/manage/booking.html?res_id=4154155687&amp;hotel_id=4369933&amp;lang=es&amp;ses=3205c6c393d7e5cc705d3f1124243099" TargetMode="External"/><Relationship Id="rId1836" Type="http://schemas.openxmlformats.org/officeDocument/2006/relationships/hyperlink" Target="https://admin.booking.com/hotel/hoteladmin/extranet_ng/manage/booking.html?res_id=4187794964&amp;hotel_id=4369933&amp;ses=3205c6c393d7e5cc705d3f1124243099&amp;lang=es" TargetMode="External"/><Relationship Id="rId1837" Type="http://schemas.openxmlformats.org/officeDocument/2006/relationships/hyperlink" Target="https://admin.booking.com/hotel/hoteladmin/extranet_ng/manage/booking.html?res_id=4179593016&amp;ses=3205c6c393d7e5cc705d3f1124243099&amp;hotel_id=4369933&amp;lang=es" TargetMode="External"/><Relationship Id="rId1838" Type="http://schemas.openxmlformats.org/officeDocument/2006/relationships/hyperlink" Target="https://admin.booking.com/hotel/hoteladmin/extranet_ng/manage/booking.html?res_id=4294349646&amp;ses=3205c6c393d7e5cc705d3f1124243099&amp;hotel_id=4369933&amp;lang=es" TargetMode="External"/><Relationship Id="rId1839" Type="http://schemas.openxmlformats.org/officeDocument/2006/relationships/hyperlink" Target="https://admin.booking.com/hotel/hoteladmin/extranet_ng/manage/booking.html?res_id=4108337945&amp;ses=3205c6c393d7e5cc705d3f1124243099&amp;hotel_id=4369933&amp;lang=es" TargetMode="External"/><Relationship Id="rId1820" Type="http://schemas.openxmlformats.org/officeDocument/2006/relationships/hyperlink" Target="https://admin.booking.com/hotel/hoteladmin/extranet_ng/manage/booking.html?res_id=4274397906&amp;ses=3205c6c393d7e5cc705d3f1124243099&amp;lang=xu&amp;hotel_id=4369933" TargetMode="External"/><Relationship Id="rId1821" Type="http://schemas.openxmlformats.org/officeDocument/2006/relationships/hyperlink" Target="https://admin.booking.com/hotel/hoteladmin/extranet_ng/manage/booking.html?res_id=4126369559&amp;ses=3205c6c393d7e5cc705d3f1124243099&amp;lang=xu&amp;hotel_id=4369933" TargetMode="External"/><Relationship Id="rId1822" Type="http://schemas.openxmlformats.org/officeDocument/2006/relationships/hyperlink" Target="https://admin.booking.com/hotel/hoteladmin/extranet_ng/manage/booking.html?res_id=4272460360&amp;ses=3205c6c393d7e5cc705d3f1124243099&amp;lang=xu&amp;hotel_id=4369933" TargetMode="External"/><Relationship Id="rId1823" Type="http://schemas.openxmlformats.org/officeDocument/2006/relationships/hyperlink" Target="https://admin.booking.com/hotel/hoteladmin/extranet_ng/manage/booking.html?res_id=4010422664&amp;lang=es&amp;hotel_id=4369933&amp;ses=3205c6c393d7e5cc705d3f1124243099" TargetMode="External"/><Relationship Id="rId1824" Type="http://schemas.openxmlformats.org/officeDocument/2006/relationships/hyperlink" Target="https://admin.booking.com/hotel/hoteladmin/extranet_ng/manage/booking.html?res_id=4259800749&amp;lang=es&amp;hotel_id=4369933&amp;ses=3205c6c393d7e5cc705d3f1124243099" TargetMode="External"/><Relationship Id="rId1825" Type="http://schemas.openxmlformats.org/officeDocument/2006/relationships/hyperlink" Target="https://admin.booking.com/hotel/hoteladmin/extranet_ng/manage/booking.html?res_id=4281107865&amp;lang=es&amp;hotel_id=4369933&amp;ses=3205c6c393d7e5cc705d3f1124243099" TargetMode="External"/><Relationship Id="rId1826" Type="http://schemas.openxmlformats.org/officeDocument/2006/relationships/hyperlink" Target="https://admin.booking.com/hotel/hoteladmin/extranet_ng/manage/booking.html?res_id=4262562622&amp;lang=es&amp;hotel_id=4369933&amp;ses=3205c6c393d7e5cc705d3f1124243099" TargetMode="External"/><Relationship Id="rId1827" Type="http://schemas.openxmlformats.org/officeDocument/2006/relationships/hyperlink" Target="https://admin.booking.com/hotel/hoteladmin/extranet_ng/manage/booking.html?res_id=2925044144&amp;lang=es&amp;ses=3205c6c393d7e5cc705d3f1124243099&amp;hotel_id=4369933" TargetMode="External"/><Relationship Id="rId1828" Type="http://schemas.openxmlformats.org/officeDocument/2006/relationships/hyperlink" Target="https://admin.booking.com/hotel/hoteladmin/extranet_ng/manage/booking.html?res_id=4235269352&amp;lang=es&amp;hotel_id=4369933&amp;ses=3205c6c393d7e5cc705d3f1124243099" TargetMode="External"/><Relationship Id="rId1829" Type="http://schemas.openxmlformats.org/officeDocument/2006/relationships/hyperlink" Target="https://admin.booking.com/hotel/hoteladmin/extranet_ng/manage/booking.html?res_id=4143653875&amp;lang=es&amp;hotel_id=4369933&amp;ses=3205c6c393d7e5cc705d3f1124243099" TargetMode="External"/><Relationship Id="rId1455" Type="http://schemas.openxmlformats.org/officeDocument/2006/relationships/hyperlink" Target="https://admin.booking.com/hotel/hoteladmin/extranet_ng/manage/booking.html?res_id=3641680568&amp;lang=en&amp;hotel_id=4369933&amp;ses=07db2a8e418d537c8d1dbd63f2f9cb09" TargetMode="External"/><Relationship Id="rId1456" Type="http://schemas.openxmlformats.org/officeDocument/2006/relationships/hyperlink" Target="https://admin.booking.com/hotel/hoteladmin/extranet_ng/manage/booking.html?res_id=3524642822&amp;ses=07e58f44f8054b208dfb51bd366ac740&amp;hotel_id=4369933&amp;lang=en" TargetMode="External"/><Relationship Id="rId1457" Type="http://schemas.openxmlformats.org/officeDocument/2006/relationships/hyperlink" Target="https://admin.booking.com/hotel/hoteladmin/extranet_ng/manage/booking.html?res_id=3252012185&amp;ses=07e58f44f8054b208dfb51bd366ac740&amp;lang=en&amp;hotel_id=4369933" TargetMode="External"/><Relationship Id="rId1458" Type="http://schemas.openxmlformats.org/officeDocument/2006/relationships/hyperlink" Target="https://admin.booking.com/hotel/hoteladmin/extranet_ng/manage/booking.html?res_id=3408222467&amp;ses=18d0da776748a2732d0f578983fcfdd2&amp;hotel_id=4369933&amp;lang=en" TargetMode="External"/><Relationship Id="rId1459" Type="http://schemas.openxmlformats.org/officeDocument/2006/relationships/hyperlink" Target="https://admin.booking.com/hotel/hoteladmin/extranet_ng/manage/booking.html?res_id=3170096452&amp;ses=18d0da776748a2732d0f578983fcfdd2&amp;hotel_id=4369933&amp;lang=en" TargetMode="External"/><Relationship Id="rId629" Type="http://schemas.openxmlformats.org/officeDocument/2006/relationships/hyperlink" Target="https://admin.booking.com/hotel/hoteladmin/extranet_ng/manage/booking.html?res_id=3886877565&amp;lang=en&amp;ses=24eb9faeda057f2d306fe29a585f3655&amp;hotel_id=4369933" TargetMode="External"/><Relationship Id="rId624" Type="http://schemas.openxmlformats.org/officeDocument/2006/relationships/hyperlink" Target="https://admin.booking.com/hotel/hoteladmin/extranet_ng/manage/booking.html?res_id=3120866970&amp;lang=en&amp;hotel_id=4369933&amp;ses=69647c04397ca5fd63af3e6e53674404" TargetMode="External"/><Relationship Id="rId623" Type="http://schemas.openxmlformats.org/officeDocument/2006/relationships/hyperlink" Target="https://admin.booking.com/hotel/hoteladmin/extranet_ng/manage/booking.html?res_id=3347723869&amp;lang=en&amp;hotel_id=4369933&amp;ses=69647c04397ca5fd63af3e6e53674404" TargetMode="External"/><Relationship Id="rId622" Type="http://schemas.openxmlformats.org/officeDocument/2006/relationships/hyperlink" Target="https://admin.booking.com/hotel/hoteladmin/extranet_ng/manage/booking.html?res_id=2997120705&amp;lang=en&amp;hotel_id=4369933&amp;ses=69647c04397ca5fd63af3e6e53674404" TargetMode="External"/><Relationship Id="rId621" Type="http://schemas.openxmlformats.org/officeDocument/2006/relationships/hyperlink" Target="https://admin.booking.com/hotel/hoteladmin/extranet_ng/manage/booking.html?res_id=3292227629&amp;lang=en&amp;hotel_id=4369933&amp;ses=69647c04397ca5fd63af3e6e53674404" TargetMode="External"/><Relationship Id="rId628" Type="http://schemas.openxmlformats.org/officeDocument/2006/relationships/hyperlink" Target="https://admin.booking.com/hotel/hoteladmin/extranet_ng/manage/booking.html?res_id=2949782259&amp;lang=en&amp;ses=24eb9faeda057f2d306fe29a585f3655&amp;hotel_id=4369933" TargetMode="External"/><Relationship Id="rId627" Type="http://schemas.openxmlformats.org/officeDocument/2006/relationships/hyperlink" Target="https://admin.booking.com/hotel/hoteladmin/extranet_ng/manage/booking.html?res_id=2182478711&amp;lang=en&amp;ses=24eb9faeda057f2d306fe29a585f3655&amp;hotel_id=4369933" TargetMode="External"/><Relationship Id="rId626" Type="http://schemas.openxmlformats.org/officeDocument/2006/relationships/hyperlink" Target="https://admin.booking.com/hotel/hoteladmin/extranet_ng/manage/booking.html?res_id=3179414070&amp;lang=en&amp;ses=24eb9faeda057f2d306fe29a585f3655&amp;hotel_id=4369933" TargetMode="External"/><Relationship Id="rId625" Type="http://schemas.openxmlformats.org/officeDocument/2006/relationships/hyperlink" Target="https://admin.booking.com/hotel/hoteladmin/extranet_ng/manage/booking.html?res_id=2970563121&amp;lang=en&amp;hotel_id=4369933&amp;ses=69647c04397ca5fd63af3e6e53674404" TargetMode="External"/><Relationship Id="rId1450" Type="http://schemas.openxmlformats.org/officeDocument/2006/relationships/hyperlink" Target="https://admin.booking.com/hotel/hoteladmin/extranet_ng/manage/booking.html?res_id=2807676377&amp;lang=en&amp;ses=0c1a6d076e2f77520436718b1c35ebf4&amp;hotel_id=4369933" TargetMode="External"/><Relationship Id="rId620" Type="http://schemas.openxmlformats.org/officeDocument/2006/relationships/hyperlink" Target="https://admin.booking.com/hotel/hoteladmin/extranet_ng/manage/booking.html?res_id=2740233507&amp;lang=en&amp;hotel_id=4369933&amp;ses=69647c04397ca5fd63af3e6e53674404" TargetMode="External"/><Relationship Id="rId1451" Type="http://schemas.openxmlformats.org/officeDocument/2006/relationships/hyperlink" Target="https://admin.booking.com/hotel/hoteladmin/extranet_ng/manage/booking.html?res_id=2462454128&amp;hotel_id=4369933&amp;ses=f7513c7f736ed59a652b50788bedb0f6&amp;lang=en" TargetMode="External"/><Relationship Id="rId1452" Type="http://schemas.openxmlformats.org/officeDocument/2006/relationships/hyperlink" Target="https://admin.booking.com/hotel/hoteladmin/extranet_ng/manage/booking.html?res_id=3265295944&amp;ses=f7513c7f736ed59a652b50788bedb0f6&amp;hotel_id=4369933&amp;lang=en" TargetMode="External"/><Relationship Id="rId1453" Type="http://schemas.openxmlformats.org/officeDocument/2006/relationships/hyperlink" Target="https://admin.booking.com/hotel/hoteladmin/extranet_ng/manage/booking.html?res_id=2430408962&amp;ses=f7513c7f736ed59a652b50788bedb0f6&amp;hotel_id=4369933&amp;lang=en" TargetMode="External"/><Relationship Id="rId1454" Type="http://schemas.openxmlformats.org/officeDocument/2006/relationships/hyperlink" Target="https://admin.booking.com/hotel/hoteladmin/extranet_ng/manage/booking.html?res_id=2973879160&amp;hotel_id=4369933&amp;lang=en&amp;ses=3b9d472e693f014cf13553ead04fe5bd" TargetMode="External"/><Relationship Id="rId1444" Type="http://schemas.openxmlformats.org/officeDocument/2006/relationships/hyperlink" Target="https://admin.booking.com/hotel/hoteladmin/extranet_ng/manage/booking.html?res_id=2284512156&amp;lang=en&amp;hotel_id=4369933&amp;ses=7a5c8c779cfd13c4c206cbc35e50bd90" TargetMode="External"/><Relationship Id="rId1445" Type="http://schemas.openxmlformats.org/officeDocument/2006/relationships/hyperlink" Target="https://admin.booking.com/hotel/hoteladmin/extranet_ng/manage/booking.html?res_id=2318690128&amp;ses=7a5c8c779cfd13c4c206cbc35e50bd90&amp;hotel_id=4369933&amp;lang=en" TargetMode="External"/><Relationship Id="rId1446" Type="http://schemas.openxmlformats.org/officeDocument/2006/relationships/hyperlink" Target="https://admin.booking.com/hotel/hoteladmin/extranet_ng/manage/booking.html?res_id=2957629161&amp;lang=en&amp;hotel_id=4369933&amp;ses=ea270f6b38efe2f2391f947f67adbdaf" TargetMode="External"/><Relationship Id="rId1447" Type="http://schemas.openxmlformats.org/officeDocument/2006/relationships/hyperlink" Target="https://admin.booking.com/hotel/hoteladmin/extranet_ng/manage/booking.html?res_id=2306850842&amp;lang=en&amp;hotel_id=4369933&amp;ses=ea270f6b38efe2f2391f947f67adbdaf" TargetMode="External"/><Relationship Id="rId1448" Type="http://schemas.openxmlformats.org/officeDocument/2006/relationships/hyperlink" Target="https://admin.booking.com/hotel/hoteladmin/extranet_ng/manage/booking.html?res_id=3954229159&amp;lang=en&amp;hotel_id=4369933&amp;ses=1eb9dc9710d2a084078231521f073c40" TargetMode="External"/><Relationship Id="rId1449" Type="http://schemas.openxmlformats.org/officeDocument/2006/relationships/hyperlink" Target="https://admin.booking.com/hotel/hoteladmin/extranet_ng/manage/booking.html?res_id=3639867602&amp;ses=4d000332488ad7c5b938fc46fe5dcbb4&amp;hotel_id=4369933&amp;lang=en" TargetMode="External"/><Relationship Id="rId619" Type="http://schemas.openxmlformats.org/officeDocument/2006/relationships/hyperlink" Target="https://admin.booking.com/hotel/hoteladmin/extranet_ng/manage/booking.html?res_id=3605043688&amp;lang=en&amp;hotel_id=4369933&amp;ses=69647c04397ca5fd63af3e6e53674404" TargetMode="External"/><Relationship Id="rId618" Type="http://schemas.openxmlformats.org/officeDocument/2006/relationships/hyperlink" Target="https://admin.booking.com/hotel/hoteladmin/extranet_ng/manage/booking.html?res_id=2312697097&amp;lang=en&amp;hotel_id=4369933&amp;ses=69647c04397ca5fd63af3e6e53674404" TargetMode="External"/><Relationship Id="rId613" Type="http://schemas.openxmlformats.org/officeDocument/2006/relationships/hyperlink" Target="https://admin.booking.com/hotel/hoteladmin/extranet_ng/manage/booking.html?res_id=3569278048&amp;lang=en&amp;hotel_id=4369933&amp;ses=69647c04397ca5fd63af3e6e53674404" TargetMode="External"/><Relationship Id="rId612" Type="http://schemas.openxmlformats.org/officeDocument/2006/relationships/hyperlink" Target="https://admin.booking.com/hotel/hoteladmin/extranet_ng/manage/booking.html?res_id=3087393901&amp;lang=en&amp;hotel_id=4369933&amp;ses=69647c04397ca5fd63af3e6e53674404" TargetMode="External"/><Relationship Id="rId611" Type="http://schemas.openxmlformats.org/officeDocument/2006/relationships/hyperlink" Target="https://admin.booking.com/hotel/hoteladmin/extranet_ng/manage/booking.html?res_id=3965535176&amp;lang=en&amp;hotel_id=4369933&amp;ses=69647c04397ca5fd63af3e6e53674404" TargetMode="External"/><Relationship Id="rId610" Type="http://schemas.openxmlformats.org/officeDocument/2006/relationships/hyperlink" Target="https://admin.booking.com/hotel/hoteladmin/extranet_ng/manage/booking.html?res_id=2620018688&amp;lang=en&amp;hotel_id=4369933&amp;ses=69647c04397ca5fd63af3e6e53674404" TargetMode="External"/><Relationship Id="rId617" Type="http://schemas.openxmlformats.org/officeDocument/2006/relationships/hyperlink" Target="https://admin.booking.com/hotel/hoteladmin/extranet_ng/manage/booking.html?res_id=3276581247&amp;lang=en&amp;hotel_id=4369933&amp;ses=69647c04397ca5fd63af3e6e53674404" TargetMode="External"/><Relationship Id="rId616" Type="http://schemas.openxmlformats.org/officeDocument/2006/relationships/hyperlink" Target="https://admin.booking.com/hotel/hoteladmin/extranet_ng/manage/booking.html?res_id=2899396558&amp;lang=en&amp;hotel_id=4369933&amp;ses=69647c04397ca5fd63af3e6e53674404" TargetMode="External"/><Relationship Id="rId615" Type="http://schemas.openxmlformats.org/officeDocument/2006/relationships/hyperlink" Target="https://admin.booking.com/hotel/hoteladmin/extranet_ng/manage/booking.html?res_id=2721373183&amp;lang=en&amp;hotel_id=4369933&amp;ses=69647c04397ca5fd63af3e6e53674404" TargetMode="External"/><Relationship Id="rId614" Type="http://schemas.openxmlformats.org/officeDocument/2006/relationships/hyperlink" Target="https://admin.booking.com/hotel/hoteladmin/extranet_ng/manage/booking.html?res_id=2370503777&amp;lang=en&amp;hotel_id=4369933&amp;ses=69647c04397ca5fd63af3e6e53674404" TargetMode="External"/><Relationship Id="rId1440" Type="http://schemas.openxmlformats.org/officeDocument/2006/relationships/hyperlink" Target="https://admin.booking.com/hotel/hoteladmin/extranet_ng/manage/booking.html?res_id=2882883956&amp;lang=en&amp;hotel_id=4369933&amp;ses=b2fb5c922a996344fe60683684a5066a" TargetMode="External"/><Relationship Id="rId1441" Type="http://schemas.openxmlformats.org/officeDocument/2006/relationships/hyperlink" Target="https://admin.booking.com/hotel/hoteladmin/extranet_ng/manage/booking.html?res_id=3759056845&amp;hotel_id=4369933&amp;ses=3c70e50de71acdb1256ca567acd1d113&amp;lang=en" TargetMode="External"/><Relationship Id="rId1442" Type="http://schemas.openxmlformats.org/officeDocument/2006/relationships/hyperlink" Target="https://admin.booking.com/hotel/hoteladmin/extranet_ng/manage/booking.html?res_id=2237988628&amp;lang=en&amp;hotel_id=4369933&amp;ses=7a5c8c779cfd13c4c206cbc35e50bd90" TargetMode="External"/><Relationship Id="rId1443" Type="http://schemas.openxmlformats.org/officeDocument/2006/relationships/hyperlink" Target="https://admin.booking.com/hotel/hoteladmin/extranet_ng/manage/booking.html?res_id=2965000980&amp;lang=en&amp;hotel_id=4369933&amp;ses=7a5c8c779cfd13c4c206cbc35e50bd90" TargetMode="External"/><Relationship Id="rId1477" Type="http://schemas.openxmlformats.org/officeDocument/2006/relationships/hyperlink" Target="https://admin.booking.com/hotel/hoteladmin/extranet_ng/manage/booking.html?res_id=3801199322&amp;lang=en&amp;hotel_id=4369933&amp;ses=90571dc7d3827d0a3d95cbab3f3a0298" TargetMode="External"/><Relationship Id="rId1478" Type="http://schemas.openxmlformats.org/officeDocument/2006/relationships/hyperlink" Target="https://admin.booking.com/hotel/hoteladmin/extranet_ng/manage/booking.html?res_id=3918930357&amp;hotel_id=4369933&amp;ses=90571dc7d3827d0a3d95cbab3f3a0298&amp;lang=en" TargetMode="External"/><Relationship Id="rId1479" Type="http://schemas.openxmlformats.org/officeDocument/2006/relationships/hyperlink" Target="https://admin.booking.com/hotel/hoteladmin/extranet_ng/manage/booking.html?res_id=3381003625&amp;hotel_id=4369933&amp;ses=80b61d79d0f8135808970e528e97f520&amp;lang=en" TargetMode="External"/><Relationship Id="rId646" Type="http://schemas.openxmlformats.org/officeDocument/2006/relationships/hyperlink" Target="https://admin.booking.com/hotel/hoteladmin/extranet_ng/manage/booking.html?res_id=3139222031&amp;lang=en&amp;ses=24eb9faeda057f2d306fe29a585f3655&amp;hotel_id=4369933" TargetMode="External"/><Relationship Id="rId645" Type="http://schemas.openxmlformats.org/officeDocument/2006/relationships/hyperlink" Target="https://admin.booking.com/hotel/hoteladmin/extranet_ng/manage/booking.html?res_id=3879617790&amp;lang=en&amp;ses=24eb9faeda057f2d306fe29a585f3655&amp;hotel_id=4369933" TargetMode="External"/><Relationship Id="rId644" Type="http://schemas.openxmlformats.org/officeDocument/2006/relationships/hyperlink" Target="https://admin.booking.com/hotel/hoteladmin/extranet_ng/manage/booking.html?res_id=3287240006&amp;lang=en&amp;ses=24eb9faeda057f2d306fe29a585f3655&amp;hotel_id=4369933" TargetMode="External"/><Relationship Id="rId643" Type="http://schemas.openxmlformats.org/officeDocument/2006/relationships/hyperlink" Target="https://admin.booking.com/hotel/hoteladmin/extranet_ng/manage/booking.html?res_id=2221980885&amp;lang=en&amp;ses=24eb9faeda057f2d306fe29a585f3655&amp;hotel_id=4369933" TargetMode="External"/><Relationship Id="rId649" Type="http://schemas.openxmlformats.org/officeDocument/2006/relationships/hyperlink" Target="https://admin.booking.com/hotel/hoteladmin/extranet_ng/manage/booking.html?res_id=3625893039&amp;ses=0a4e2b8db6cba6c6434df7fcb13d34c1&amp;hotel_id=4369933&amp;lang=en" TargetMode="External"/><Relationship Id="rId648" Type="http://schemas.openxmlformats.org/officeDocument/2006/relationships/hyperlink" Target="https://admin.booking.com/hotel/hoteladmin/extranet_ng/manage/booking.html?res_id=2675772143&amp;ses=0a4e2b8db6cba6c6434df7fcb13d34c1&amp;hotel_id=4369933&amp;lang=en" TargetMode="External"/><Relationship Id="rId647" Type="http://schemas.openxmlformats.org/officeDocument/2006/relationships/hyperlink" Target="https://admin.booking.com/hotel/hoteladmin/extranet_ng/manage/booking.html?res_id=2509399513&amp;ses=0a4e2b8db6cba6c6434df7fcb13d34c1&amp;hotel_id=4369933&amp;lang=en" TargetMode="External"/><Relationship Id="rId1470" Type="http://schemas.openxmlformats.org/officeDocument/2006/relationships/hyperlink" Target="https://admin.booking.com/hotel/hoteladmin/extranet_ng/manage/booking.html?res_id=2146942535&amp;hotel_id=4369933&amp;ses=7972e6a90df176e38d0ca5a93dd32683&amp;lang=en" TargetMode="External"/><Relationship Id="rId1471" Type="http://schemas.openxmlformats.org/officeDocument/2006/relationships/hyperlink" Target="https://admin.booking.com/hotel/hoteladmin/extranet_ng/manage/booking.html?res_id=2272149342&amp;lang=en&amp;hotel_id=4369933&amp;ses=4f88cb499c01539feaa46df85e3e68dd" TargetMode="External"/><Relationship Id="rId1472" Type="http://schemas.openxmlformats.org/officeDocument/2006/relationships/hyperlink" Target="https://wubook.net/zks/cstmrs/clients/client/18308463" TargetMode="External"/><Relationship Id="rId642" Type="http://schemas.openxmlformats.org/officeDocument/2006/relationships/hyperlink" Target="https://admin.booking.com/hotel/hoteladmin/extranet_ng/manage/booking.html?res_id=3827372172&amp;lang=en&amp;ses=24eb9faeda057f2d306fe29a585f3655&amp;hotel_id=4369933" TargetMode="External"/><Relationship Id="rId1473" Type="http://schemas.openxmlformats.org/officeDocument/2006/relationships/hyperlink" Target="https://admin.booking.com/hotel/hoteladmin/extranet_ng/manage/booking.html?res_id=3833821066&amp;ses=1f50b20cdc4ec63f2945d0ff4a800a22&amp;lang=en&amp;hotel_id=4369933" TargetMode="External"/><Relationship Id="rId641" Type="http://schemas.openxmlformats.org/officeDocument/2006/relationships/hyperlink" Target="https://admin.booking.com/hotel/hoteladmin/extranet_ng/manage/booking.html?res_id=3348867780&amp;lang=en&amp;ses=24eb9faeda057f2d306fe29a585f3655&amp;hotel_id=4369933" TargetMode="External"/><Relationship Id="rId1474" Type="http://schemas.openxmlformats.org/officeDocument/2006/relationships/hyperlink" Target="https://admin.booking.com/hotel/hoteladmin/extranet_ng/manage/booking.html?res_id=2481652439&amp;hotel_id=4369933&amp;ses=e3fe211c48cd7d7591c277e5ff4dcaf4&amp;lang=en" TargetMode="External"/><Relationship Id="rId640" Type="http://schemas.openxmlformats.org/officeDocument/2006/relationships/hyperlink" Target="https://admin.booking.com/hotel/hoteladmin/extranet_ng/manage/booking.html?res_id=2565859414&amp;lang=en&amp;ses=24eb9faeda057f2d306fe29a585f3655&amp;hotel_id=4369933" TargetMode="External"/><Relationship Id="rId1475" Type="http://schemas.openxmlformats.org/officeDocument/2006/relationships/hyperlink" Target="https://admin.booking.com/hotel/hoteladmin/extranet_ng/manage/booking.html?res_id=3932409962&amp;hotel_id=4369933&amp;ses=e3fe211c48cd7d7591c277e5ff4dcaf4&amp;lang=en" TargetMode="External"/><Relationship Id="rId1476" Type="http://schemas.openxmlformats.org/officeDocument/2006/relationships/hyperlink" Target="https://admin.booking.com/hotel/hoteladmin/extranet_ng/manage/booking.html?res_id=2999919677&amp;hotel_id=4369933&amp;ses=c870275230184ad8359e0bd27bb4ecd5&amp;lang=en" TargetMode="External"/><Relationship Id="rId1466" Type="http://schemas.openxmlformats.org/officeDocument/2006/relationships/hyperlink" Target="https://admin.booking.com/hotel/hoteladmin/extranet_ng/manage/booking.html?res_id=2743692326&amp;lang=en&amp;hotel_id=4369933&amp;ses=b76e05f419e76e6741ebd21fab6b6297" TargetMode="External"/><Relationship Id="rId1467" Type="http://schemas.openxmlformats.org/officeDocument/2006/relationships/hyperlink" Target="https://admin.booking.com/hotel/hoteladmin/extranet_ng/manage/booking.html?res_id=2959149326&amp;lang=en&amp;hotel_id=4369933&amp;ses=b76e05f419e76e6741ebd21fab6b6297" TargetMode="External"/><Relationship Id="rId1468" Type="http://schemas.openxmlformats.org/officeDocument/2006/relationships/hyperlink" Target="https://admin.booking.com/hotel/hoteladmin/extranet_ng/manage/booking.html?res_id=3702719462&amp;hotel_id=4369933&amp;ses=7972e6a90df176e38d0ca5a93dd32683&amp;lang=en" TargetMode="External"/><Relationship Id="rId1469" Type="http://schemas.openxmlformats.org/officeDocument/2006/relationships/hyperlink" Target="https://admin.booking.com/hotel/hoteladmin/extranet_ng/manage/booking.html?res_id=2146942535&amp;hotel_id=4369933&amp;ses=7972e6a90df176e38d0ca5a93dd32683&amp;lang=en" TargetMode="External"/><Relationship Id="rId635" Type="http://schemas.openxmlformats.org/officeDocument/2006/relationships/hyperlink" Target="https://admin.booking.com/hotel/hoteladmin/extranet_ng/manage/booking.html?res_id=2558410208&amp;lang=en&amp;ses=24eb9faeda057f2d306fe29a585f3655&amp;hotel_id=4369933" TargetMode="External"/><Relationship Id="rId634" Type="http://schemas.openxmlformats.org/officeDocument/2006/relationships/hyperlink" Target="https://admin.booking.com/hotel/hoteladmin/extranet_ng/manage/booking.html?res_id=3429904634&amp;lang=en&amp;ses=24eb9faeda057f2d306fe29a585f3655&amp;hotel_id=4369933" TargetMode="External"/><Relationship Id="rId633" Type="http://schemas.openxmlformats.org/officeDocument/2006/relationships/hyperlink" Target="https://admin.booking.com/hotel/hoteladmin/extranet_ng/manage/booking.html?res_id=2721374797&amp;lang=en&amp;ses=24eb9faeda057f2d306fe29a585f3655&amp;hotel_id=4369933" TargetMode="External"/><Relationship Id="rId632" Type="http://schemas.openxmlformats.org/officeDocument/2006/relationships/hyperlink" Target="https://admin.booking.com/hotel/hoteladmin/extranet_ng/manage/booking.html?res_id=3879162462&amp;lang=en&amp;ses=24eb9faeda057f2d306fe29a585f3655&amp;hotel_id=4369933" TargetMode="External"/><Relationship Id="rId639" Type="http://schemas.openxmlformats.org/officeDocument/2006/relationships/hyperlink" Target="https://admin.booking.com/hotel/hoteladmin/extranet_ng/manage/booking.html?res_id=3339714800&amp;lang=en&amp;ses=24eb9faeda057f2d306fe29a585f3655&amp;hotel_id=4369933" TargetMode="External"/><Relationship Id="rId638" Type="http://schemas.openxmlformats.org/officeDocument/2006/relationships/hyperlink" Target="https://admin.booking.com/hotel/hoteladmin/extranet_ng/manage/booking.html?res_id=3020193547&amp;lang=en&amp;ses=24eb9faeda057f2d306fe29a585f3655&amp;hotel_id=4369933" TargetMode="External"/><Relationship Id="rId637" Type="http://schemas.openxmlformats.org/officeDocument/2006/relationships/hyperlink" Target="https://admin.booking.com/hotel/hoteladmin/extranet_ng/manage/booking.html?res_id=3524551404&amp;lang=en&amp;ses=24eb9faeda057f2d306fe29a585f3655&amp;hotel_id=4369933" TargetMode="External"/><Relationship Id="rId636" Type="http://schemas.openxmlformats.org/officeDocument/2006/relationships/hyperlink" Target="https://admin.booking.com/hotel/hoteladmin/extranet_ng/manage/booking.html?res_id=2427834268&amp;lang=en&amp;ses=24eb9faeda057f2d306fe29a585f3655&amp;hotel_id=4369933" TargetMode="External"/><Relationship Id="rId1460" Type="http://schemas.openxmlformats.org/officeDocument/2006/relationships/hyperlink" Target="https://admin.booking.com/hotel/hoteladmin/extranet_ng/manage/booking.html?res_id=3530303697&amp;ses=18d0da776748a2732d0f578983fcfdd2&amp;hotel_id=4369933&amp;lang=en" TargetMode="External"/><Relationship Id="rId1461" Type="http://schemas.openxmlformats.org/officeDocument/2006/relationships/hyperlink" Target="https://admin.booking.com/hotel/hoteladmin/extranet_ng/manage/booking.html?res_id=2580488669&amp;hotel_id=4369933&amp;lang=en&amp;ses=c92c8861dc0da87326fe7e9296589d28" TargetMode="External"/><Relationship Id="rId631" Type="http://schemas.openxmlformats.org/officeDocument/2006/relationships/hyperlink" Target="https://admin.booking.com/hotel/hoteladmin/extranet_ng/manage/booking.html?res_id=3182324056&amp;lang=en&amp;ses=24eb9faeda057f2d306fe29a585f3655&amp;hotel_id=4369933" TargetMode="External"/><Relationship Id="rId1462" Type="http://schemas.openxmlformats.org/officeDocument/2006/relationships/hyperlink" Target="https://admin.booking.com/hotel/hoteladmin/extranet_ng/manage/booking.html?res_id=3452327576&amp;ses=c92c8861dc0da87326fe7e9296589d28&amp;hotel_id=4369933&amp;lang=en" TargetMode="External"/><Relationship Id="rId630" Type="http://schemas.openxmlformats.org/officeDocument/2006/relationships/hyperlink" Target="https://admin.booking.com/hotel/hoteladmin/extranet_ng/manage/booking.html?res_id=3182670948&amp;lang=en&amp;ses=24eb9faeda057f2d306fe29a585f3655&amp;hotel_id=4369933" TargetMode="External"/><Relationship Id="rId1463" Type="http://schemas.openxmlformats.org/officeDocument/2006/relationships/hyperlink" Target="https://admin.booking.com/hotel/hoteladmin/extranet_ng/manage/booking.html?res_id=3831873164&amp;hotel_id=4369933&amp;lang=en&amp;ses=d73fca5682b43d8d7acc2dbe0e4778a4" TargetMode="External"/><Relationship Id="rId1464" Type="http://schemas.openxmlformats.org/officeDocument/2006/relationships/hyperlink" Target="https://admin.booking.com/hotel/hoteladmin/extranet_ng/manage/booking.html?res_id=2712279740&amp;hotel_id=4369933&amp;ses=81ddc9d5deeca030684553e06ee58fec&amp;lang=en" TargetMode="External"/><Relationship Id="rId1465" Type="http://schemas.openxmlformats.org/officeDocument/2006/relationships/hyperlink" Target="https://admin.booking.com/hotel/hoteladmin/extranet_ng/manage/booking.html?res_id=3170388872&amp;lang=en&amp;hotel_id=4369933&amp;ses=a1fcb9ba5d560b24f773f8b987dd7f73" TargetMode="External"/><Relationship Id="rId1411" Type="http://schemas.openxmlformats.org/officeDocument/2006/relationships/hyperlink" Target="https://admin.booking.com/hotel/hoteladmin/extranet_ng/manage/booking.html?res_id=3822889660&amp;lang=en&amp;hotel_id=4369933&amp;ses=42dd500d363986dad671a63c6cbe240f" TargetMode="External"/><Relationship Id="rId1895" Type="http://schemas.openxmlformats.org/officeDocument/2006/relationships/hyperlink" Target="https://admin.booking.com/hotel/hoteladmin/extranet_ng/manage/booking.html?res_id=4157338713&amp;lang=xa&amp;hotel_id=4369933&amp;ses=68726c10a7a75010e4826e6c3e619186" TargetMode="External"/><Relationship Id="rId1412" Type="http://schemas.openxmlformats.org/officeDocument/2006/relationships/hyperlink" Target="https://admin.booking.com/hotel/hoteladmin/extranet_ng/manage/booking.html?res_id=2109097747&amp;lang=en&amp;hotel_id=4369933&amp;ses=42dd500d363986dad671a63c6cbe240f" TargetMode="External"/><Relationship Id="rId1896" Type="http://schemas.openxmlformats.org/officeDocument/2006/relationships/hyperlink" Target="https://admin.booking.com/hotel/hoteladmin/extranet_ng/manage/booking.html?res_id=4201023500&amp;lang=xa&amp;hotel_id=4369933&amp;ses=68726c10a7a75010e4826e6c3e619186" TargetMode="External"/><Relationship Id="rId1413" Type="http://schemas.openxmlformats.org/officeDocument/2006/relationships/hyperlink" Target="https://admin.booking.com/hotel/hoteladmin/extranet_ng/manage/booking.html?res_id=3471582646&amp;ses=42dd500d363986dad671a63c6cbe240f&amp;hotel_id=4369933&amp;lang=en" TargetMode="External"/><Relationship Id="rId1897" Type="http://schemas.openxmlformats.org/officeDocument/2006/relationships/hyperlink" Target="https://admin.booking.com/hotel/hoteladmin/extranet_ng/manage/booking.html?res_id=4136320563&amp;lang=xa&amp;hotel_id=4369933&amp;ses=68726c10a7a75010e4826e6c3e619186" TargetMode="External"/><Relationship Id="rId1414" Type="http://schemas.openxmlformats.org/officeDocument/2006/relationships/hyperlink" Target="https://admin.booking.com/hotel/hoteladmin/extranet_ng/manage/booking.html?res_id=2285162275&amp;ses=42dd500d363986dad671a63c6cbe240f&amp;hotel_id=4369933&amp;lang=en" TargetMode="External"/><Relationship Id="rId1898" Type="http://schemas.openxmlformats.org/officeDocument/2006/relationships/hyperlink" Target="https://admin.booking.com/hotel/hoteladmin/extranet_ng/manage/booking.html?res_id=4217517282&amp;lang=xa&amp;hotel_id=4369933&amp;ses=68726c10a7a75010e4826e6c3e619186" TargetMode="External"/><Relationship Id="rId1415" Type="http://schemas.openxmlformats.org/officeDocument/2006/relationships/hyperlink" Target="https://admin.booking.com/hotel/hoteladmin/extranet_ng/manage/booking.html?res_id=2829356451&amp;ses=16ef224b10280de36b7faae799bd8dba&amp;lang=en&amp;hotel_id=4369933" TargetMode="External"/><Relationship Id="rId1899" Type="http://schemas.openxmlformats.org/officeDocument/2006/relationships/hyperlink" Target="https://admin.booking.com/hotel/hoteladmin/extranet_ng/manage/booking.html?res_id=4034448166&amp;lang=xa&amp;hotel_id=4369933&amp;ses=68726c10a7a75010e4826e6c3e619186" TargetMode="External"/><Relationship Id="rId1416" Type="http://schemas.openxmlformats.org/officeDocument/2006/relationships/hyperlink" Target="https://admin.booking.com/hotel/hoteladmin/extranet_ng/manage/booking.html?res_id=3566500340&amp;ses=16ef224b10280de36b7faae799bd8dba&amp;lang=en&amp;hotel_id=4369933" TargetMode="External"/><Relationship Id="rId1417" Type="http://schemas.openxmlformats.org/officeDocument/2006/relationships/hyperlink" Target="https://admin.booking.com/hotel/hoteladmin/extranet_ng/manage/booking.html?res_id=2638162238&amp;hotel_id=4369933&amp;lang=en&amp;ses=0ada75ac1bae534f4d86a78701db6ac1" TargetMode="External"/><Relationship Id="rId1418" Type="http://schemas.openxmlformats.org/officeDocument/2006/relationships/hyperlink" Target="https://admin.booking.com/hotel/hoteladmin/extranet_ng/manage/booking.html?res_id=3771266630&amp;hotel_id=4369933&amp;ses=3193285931479601a168fdb493a28023&amp;lang=en" TargetMode="External"/><Relationship Id="rId1419" Type="http://schemas.openxmlformats.org/officeDocument/2006/relationships/hyperlink" Target="https://admin.booking.com/hotel/hoteladmin/extranet_ng/manage/booking.html?res_id=3864552225&amp;ses=b3cf3aa8a4ed13d9c0fe50504629f8ff&amp;hotel_id=4369933&amp;lang=en" TargetMode="External"/><Relationship Id="rId1890" Type="http://schemas.openxmlformats.org/officeDocument/2006/relationships/hyperlink" Target="https://admin.booking.com/hotel/hoteladmin/extranet_ng/manage/booking.html?res_id=4025268215&amp;hotel_id=4369933&amp;ses=68726c10a7a75010e4826e6c3e619186&amp;lang=xu" TargetMode="External"/><Relationship Id="rId1891" Type="http://schemas.openxmlformats.org/officeDocument/2006/relationships/hyperlink" Target="https://admin.booking.com/hotel/hoteladmin/extranet_ng/manage/booking.html?res_id=4243679955&amp;lang=xa&amp;hotel_id=4369933&amp;ses=68726c10a7a75010e4826e6c3e619186" TargetMode="External"/><Relationship Id="rId1892" Type="http://schemas.openxmlformats.org/officeDocument/2006/relationships/hyperlink" Target="https://admin.booking.com/hotel/hoteladmin/extranet_ng/manage/booking.html?res_id=4091509225&amp;lang=xa&amp;hotel_id=4369933&amp;ses=68726c10a7a75010e4826e6c3e619186" TargetMode="External"/><Relationship Id="rId1893" Type="http://schemas.openxmlformats.org/officeDocument/2006/relationships/hyperlink" Target="https://admin.booking.com/hotel/hoteladmin/extranet_ng/manage/booking.html?res_id=4110565089&amp;lang=xa&amp;hotel_id=4369933&amp;ses=68726c10a7a75010e4826e6c3e619186" TargetMode="External"/><Relationship Id="rId1410" Type="http://schemas.openxmlformats.org/officeDocument/2006/relationships/hyperlink" Target="https://admin.booking.com/hotel/hoteladmin/extranet_ng/manage/booking.html?res_id=3051508788&amp;lang=en&amp;hotel_id=4369933&amp;ses=42dd500d363986dad671a63c6cbe240f" TargetMode="External"/><Relationship Id="rId1894" Type="http://schemas.openxmlformats.org/officeDocument/2006/relationships/hyperlink" Target="https://admin.booking.com/hotel/hoteladmin/extranet_ng/manage/booking.html?res_id=4262558460&amp;lang=xa&amp;hotel_id=4369933&amp;ses=68726c10a7a75010e4826e6c3e619186" TargetMode="External"/><Relationship Id="rId1400" Type="http://schemas.openxmlformats.org/officeDocument/2006/relationships/hyperlink" Target="https://admin.booking.com/hotel/hoteladmin/extranet_ng/manage/booking.html?res_id=2774723130&amp;lang=en&amp;ses=5f3c96ae34b1ad55bb9978d656b576c3&amp;hotel_id=4369933" TargetMode="External"/><Relationship Id="rId1884" Type="http://schemas.openxmlformats.org/officeDocument/2006/relationships/hyperlink" Target="https://admin.booking.com/hotel/hoteladmin/extranet_ng/manage/booking.html?res_id=4160295473&amp;hotel_id=4369933&amp;ses=68726c10a7a75010e4826e6c3e619186&amp;lang=xu" TargetMode="External"/><Relationship Id="rId1401" Type="http://schemas.openxmlformats.org/officeDocument/2006/relationships/hyperlink" Target="https://admin.booking.com/hotel/hoteladmin/extranet_ng/manage/booking.html?res_id=2920049907&amp;ses=585a63556f933b5ddfb091ebaf4f475e&amp;hotel_id=4369933&amp;lang=en" TargetMode="External"/><Relationship Id="rId1885" Type="http://schemas.openxmlformats.org/officeDocument/2006/relationships/hyperlink" Target="https://admin.booking.com/hotel/hoteladmin/extranet_ng/manage/booking.html?res_id=4209215943&amp;hotel_id=4369933&amp;ses=68726c10a7a75010e4826e6c3e619186&amp;lang=xu" TargetMode="External"/><Relationship Id="rId1402" Type="http://schemas.openxmlformats.org/officeDocument/2006/relationships/hyperlink" Target="https://admin.booking.com/hotel/hoteladmin/extranet_ng/manage/booking.html?res_id=2190759497&amp;lang=en&amp;ses=585a63556f933b5ddfb091ebaf4f475e&amp;hotel_id=4369933" TargetMode="External"/><Relationship Id="rId1886" Type="http://schemas.openxmlformats.org/officeDocument/2006/relationships/hyperlink" Target="https://admin.booking.com/hotel/hoteladmin/extranet_ng/manage/booking.html?res_id=3448371347&amp;hotel_id=4369933&amp;ses=68726c10a7a75010e4826e6c3e619186&amp;lang=xu" TargetMode="External"/><Relationship Id="rId1403" Type="http://schemas.openxmlformats.org/officeDocument/2006/relationships/hyperlink" Target="https://admin.booking.com/hotel/hoteladmin/extranet_ng/manage/booking.html?res_id=2315053370&amp;ses=5e10693b94673f50a30e93efd96611f4&amp;lang=en&amp;hotel_id=4369933" TargetMode="External"/><Relationship Id="rId1887" Type="http://schemas.openxmlformats.org/officeDocument/2006/relationships/hyperlink" Target="https://admin.booking.com/hotel/hoteladmin/extranet_ng/manage/booking.html?res_id=2781154111&amp;hotel_id=4369933&amp;ses=68726c10a7a75010e4826e6c3e619186&amp;lang=xu" TargetMode="External"/><Relationship Id="rId1404" Type="http://schemas.openxmlformats.org/officeDocument/2006/relationships/hyperlink" Target="https://admin.booking.com/hotel/hoteladmin/extranet_ng/manage/booking.html?res_id=3413806256&amp;ses=5e10693b94673f50a30e93efd96611f4&amp;lang=en&amp;hotel_id=4369933" TargetMode="External"/><Relationship Id="rId1888" Type="http://schemas.openxmlformats.org/officeDocument/2006/relationships/hyperlink" Target="https://admin.booking.com/hotel/hoteladmin/extranet_ng/manage/booking.html?res_id=4062128100&amp;hotel_id=4369933&amp;ses=68726c10a7a75010e4826e6c3e619186&amp;lang=xu" TargetMode="External"/><Relationship Id="rId1405" Type="http://schemas.openxmlformats.org/officeDocument/2006/relationships/hyperlink" Target="https://admin.booking.com/hotel/hoteladmin/extranet_ng/manage/booking.html?res_id=3501858470&amp;lang=en&amp;hotel_id=4369933&amp;ses=f000108ab1623137c2fcf02cce0a9522" TargetMode="External"/><Relationship Id="rId1889" Type="http://schemas.openxmlformats.org/officeDocument/2006/relationships/hyperlink" Target="https://admin.booking.com/hotel/hoteladmin/extranet_ng/manage/booking.html?res_id=4287568353&amp;hotel_id=4369933&amp;ses=68726c10a7a75010e4826e6c3e619186&amp;lang=xu" TargetMode="External"/><Relationship Id="rId1406" Type="http://schemas.openxmlformats.org/officeDocument/2006/relationships/hyperlink" Target="https://admin.booking.com/hotel/hoteladmin/extranet_ng/manage/booking.html?res_id=2786570426&amp;ses=f000108ab1623137c2fcf02cce0a9522&amp;hotel_id=4369933&amp;lang=en" TargetMode="External"/><Relationship Id="rId1407" Type="http://schemas.openxmlformats.org/officeDocument/2006/relationships/hyperlink" Target="https://admin.booking.com/hotel/hoteladmin/extranet_ng/manage/booking.html?res_id=2713261980&amp;ses=f000108ab1623137c2fcf02cce0a9522&amp;hotel_id=4369933&amp;lang=en" TargetMode="External"/><Relationship Id="rId1408" Type="http://schemas.openxmlformats.org/officeDocument/2006/relationships/hyperlink" Target="https://admin.booking.com/hotel/hoteladmin/extranet_ng/manage/booking.html?res_id=3633359323&amp;hotel_id=4369933&amp;ses=f000108ab1623137c2fcf02cce0a9522&amp;lang=en" TargetMode="External"/><Relationship Id="rId1409" Type="http://schemas.openxmlformats.org/officeDocument/2006/relationships/hyperlink" Target="https://admin.booking.com/hotel/hoteladmin/extranet_ng/manage/booking.html?res_id=3224332744&amp;lang=en&amp;hotel_id=4369933&amp;ses=42dd500d363986dad671a63c6cbe240f" TargetMode="External"/><Relationship Id="rId1880" Type="http://schemas.openxmlformats.org/officeDocument/2006/relationships/hyperlink" Target="https://admin.booking.com/hotel/hoteladmin/extranet_ng/manage/booking.html?res_id=4183107357&amp;hotel_id=4369933&amp;ses=68726c10a7a75010e4826e6c3e619186&amp;lang=xu" TargetMode="External"/><Relationship Id="rId1881" Type="http://schemas.openxmlformats.org/officeDocument/2006/relationships/hyperlink" Target="https://admin.booking.com/hotel/hoteladmin/extranet_ng/manage/booking.html?res_id=4137043297&amp;hotel_id=4369933&amp;ses=68726c10a7a75010e4826e6c3e619186&amp;lang=xu" TargetMode="External"/><Relationship Id="rId1882" Type="http://schemas.openxmlformats.org/officeDocument/2006/relationships/hyperlink" Target="https://admin.booking.com/hotel/hoteladmin/extranet_ng/manage/booking.html?res_id=4110566915&amp;hotel_id=4369933&amp;ses=68726c10a7a75010e4826e6c3e619186&amp;lang=xu" TargetMode="External"/><Relationship Id="rId1883" Type="http://schemas.openxmlformats.org/officeDocument/2006/relationships/hyperlink" Target="https://admin.booking.com/hotel/hoteladmin/extranet_ng/manage/booking.html?res_id=4164492811&amp;hotel_id=4369933&amp;ses=68726c10a7a75010e4826e6c3e619186&amp;lang=xu" TargetMode="External"/><Relationship Id="rId1433" Type="http://schemas.openxmlformats.org/officeDocument/2006/relationships/hyperlink" Target="https://admin.booking.com/hotel/hoteladmin/extranet_ng/manage/booking.html?res_id=2544648063&amp;ses=375a413da2ae16e4695c9f0730caa291&amp;hotel_id=4369933&amp;lang=en" TargetMode="External"/><Relationship Id="rId1434" Type="http://schemas.openxmlformats.org/officeDocument/2006/relationships/hyperlink" Target="https://admin.booking.com/hotel/hoteladmin/extranet_ng/manage/booking.html?res_id=3008234113&amp;ses=375a413da2ae16e4695c9f0730caa291&amp;hotel_id=4369933&amp;lang=en" TargetMode="External"/><Relationship Id="rId1435" Type="http://schemas.openxmlformats.org/officeDocument/2006/relationships/hyperlink" Target="https://admin.booking.com/hotel/hoteladmin/extranet_ng/manage/booking.html?res_id=2527173203&amp;ses=375a413da2ae16e4695c9f0730caa291&amp;hotel_id=4369933&amp;lang=en" TargetMode="External"/><Relationship Id="rId1436" Type="http://schemas.openxmlformats.org/officeDocument/2006/relationships/hyperlink" Target="https://admin.booking.com/hotel/hoteladmin/extranet_ng/manage/booking.html?res_id=3688391573&amp;hotel_id=4369933&amp;lang=en&amp;ses=375a413da2ae16e4695c9f0730caa291" TargetMode="External"/><Relationship Id="rId1437" Type="http://schemas.openxmlformats.org/officeDocument/2006/relationships/hyperlink" Target="https://admin.booking.com/hotel/hoteladmin/extranet_ng/manage/booking.html?res_id=2966228377&amp;ses=b2fb5c922a996344fe60683684a5066a&amp;hotel_id=4369933&amp;lang=en" TargetMode="External"/><Relationship Id="rId1438" Type="http://schemas.openxmlformats.org/officeDocument/2006/relationships/hyperlink" Target="https://admin.booking.com/hotel/hoteladmin/extranet_ng/manage/booking.html?res_id=2579785500&amp;ses=b2fb5c922a996344fe60683684a5066a&amp;hotel_id=4369933&amp;lang=en" TargetMode="External"/><Relationship Id="rId1439" Type="http://schemas.openxmlformats.org/officeDocument/2006/relationships/hyperlink" Target="https://admin.booking.com/hotel/hoteladmin/extranet_ng/manage/booking.html?res_id=2205736287&amp;ses=b2fb5c922a996344fe60683684a5066a&amp;hotel_id=4369933&amp;lang=en" TargetMode="External"/><Relationship Id="rId609" Type="http://schemas.openxmlformats.org/officeDocument/2006/relationships/hyperlink" Target="https://admin.booking.com/hotel/hoteladmin/extranet_ng/manage/booking.html?res_id=3658915272&amp;lang=en&amp;hotel_id=4369933&amp;ses=238367617a37f39fcc7d09fcfc9d5a34" TargetMode="External"/><Relationship Id="rId608" Type="http://schemas.openxmlformats.org/officeDocument/2006/relationships/hyperlink" Target="https://admin.booking.com/hotel/hoteladmin/extranet_ng/manage/booking.html?res_id=3464772223&amp;lang=en&amp;hotel_id=4369933&amp;ses=238367617a37f39fcc7d09fcfc9d5a34" TargetMode="External"/><Relationship Id="rId607" Type="http://schemas.openxmlformats.org/officeDocument/2006/relationships/hyperlink" Target="https://admin.booking.com/hotel/hoteladmin/extranet_ng/manage/booking.html?res_id=2641272634&amp;lang=en&amp;hotel_id=4369933&amp;ses=238367617a37f39fcc7d09fcfc9d5a34" TargetMode="External"/><Relationship Id="rId602" Type="http://schemas.openxmlformats.org/officeDocument/2006/relationships/hyperlink" Target="https://admin.booking.com/hotel/hoteladmin/extranet_ng/manage/booking.html?res_id=2148228058&amp;hotel_id=4369933&amp;ses=6842814c9dec92559a0846e5340b3097&amp;lang=en" TargetMode="External"/><Relationship Id="rId601" Type="http://schemas.openxmlformats.org/officeDocument/2006/relationships/hyperlink" Target="https://admin.booking.com/hotel/hoteladmin/extranet_ng/manage/booking.html?res_id=2670978068&amp;hotel_id=4369933&amp;ses=6842814c9dec92559a0846e5340b3097&amp;lang=en" TargetMode="External"/><Relationship Id="rId600" Type="http://schemas.openxmlformats.org/officeDocument/2006/relationships/hyperlink" Target="https://admin.booking.com/hotel/hoteladmin/extranet_ng/manage/booking.html?res_id=3768843591&amp;hotel_id=4369933&amp;ses=6842814c9dec92559a0846e5340b3097&amp;lang=en" TargetMode="External"/><Relationship Id="rId606" Type="http://schemas.openxmlformats.org/officeDocument/2006/relationships/hyperlink" Target="https://admin.booking.com/hotel/hoteladmin/extranet_ng/manage/booking.html?res_id=3636696147&amp;hotel_id=4369933&amp;ses=6842814c9dec92559a0846e5340b3097&amp;lang=en" TargetMode="External"/><Relationship Id="rId605" Type="http://schemas.openxmlformats.org/officeDocument/2006/relationships/hyperlink" Target="https://admin.booking.com/hotel/hoteladmin/extranet_ng/manage/booking.html?res_id=3149385672&amp;hotel_id=4369933&amp;ses=6842814c9dec92559a0846e5340b3097&amp;lang=en" TargetMode="External"/><Relationship Id="rId604" Type="http://schemas.openxmlformats.org/officeDocument/2006/relationships/hyperlink" Target="https://admin.booking.com/hotel/hoteladmin/extranet_ng/manage/booking.html?res_id=3661305396&amp;hotel_id=4369933&amp;ses=6842814c9dec92559a0846e5340b3097&amp;lang=en" TargetMode="External"/><Relationship Id="rId603" Type="http://schemas.openxmlformats.org/officeDocument/2006/relationships/hyperlink" Target="https://admin.booking.com/hotel/hoteladmin/extranet_ng/manage/booking.html?res_id=2897328480&amp;hotel_id=4369933&amp;ses=6842814c9dec92559a0846e5340b3097&amp;lang=en" TargetMode="External"/><Relationship Id="rId1430" Type="http://schemas.openxmlformats.org/officeDocument/2006/relationships/hyperlink" Target="https://admin.booking.com/hotel/hoteladmin/extranet_ng/manage/booking.html?res_id=3853738811&amp;lang=en&amp;ses=91a3c106ad9d1a3ea0bd3a4ae792a362&amp;hotel_id=4369933" TargetMode="External"/><Relationship Id="rId1431" Type="http://schemas.openxmlformats.org/officeDocument/2006/relationships/hyperlink" Target="https://admin.booking.com/hotel/hoteladmin/extranet_ng/manage/booking.html?res_id=2631877001&amp;ses=375a413da2ae16e4695c9f0730caa291&amp;hotel_id=4369933&amp;lang=en" TargetMode="External"/><Relationship Id="rId1432" Type="http://schemas.openxmlformats.org/officeDocument/2006/relationships/hyperlink" Target="https://admin.booking.com/hotel/hoteladmin/extranet_ng/manage/booking.html?res_id=3778185105&amp;ses=375a413da2ae16e4695c9f0730caa291&amp;hotel_id=4369933&amp;lang=en" TargetMode="External"/><Relationship Id="rId1422" Type="http://schemas.openxmlformats.org/officeDocument/2006/relationships/hyperlink" Target="https://admin.booking.com/hotel/hoteladmin/extranet_ng/manage/booking.html?res_id=2581377875&amp;hotel_id=4369933&amp;lang=en&amp;ses=8e5178c60eb4b19805b5ef23b1218456" TargetMode="External"/><Relationship Id="rId1423" Type="http://schemas.openxmlformats.org/officeDocument/2006/relationships/hyperlink" Target="https://admin.booking.com/hotel/hoteladmin/extranet_ng/manage/booking.html?res_id=3395510339&amp;hotel_id=4369933&amp;lang=en&amp;ses=8e5178c60eb4b19805b5ef23b1218456" TargetMode="External"/><Relationship Id="rId1424" Type="http://schemas.openxmlformats.org/officeDocument/2006/relationships/hyperlink" Target="https://admin.booking.com/hotel/hoteladmin/extranet_ng/manage/booking.html?res_id=3018131038&amp;hotel_id=4369933&amp;lang=en&amp;ses=91a3c106ad9d1a3ea0bd3a4ae792a362" TargetMode="External"/><Relationship Id="rId1425" Type="http://schemas.openxmlformats.org/officeDocument/2006/relationships/hyperlink" Target="https://admin.booking.com/hotel/hoteladmin/extranet_ng/manage/booking.html?res_id=2131596111&amp;ses=91a3c106ad9d1a3ea0bd3a4ae792a362&amp;hotel_id=4369933&amp;lang=en" TargetMode="External"/><Relationship Id="rId1426" Type="http://schemas.openxmlformats.org/officeDocument/2006/relationships/hyperlink" Target="https://admin.booking.com/hotel/hoteladmin/extranet_ng/manage/booking.html?res_id=3546915464&amp;ses=91a3c106ad9d1a3ea0bd3a4ae792a362&amp;lang=en&amp;hotel_id=4369933" TargetMode="External"/><Relationship Id="rId1427" Type="http://schemas.openxmlformats.org/officeDocument/2006/relationships/hyperlink" Target="https://admin.booking.com/hotel/hoteladmin/extranet_ng/manage/booking.html?res_id=3897812527&amp;lang=en&amp;hotel_id=4369933&amp;ses=91a3c106ad9d1a3ea0bd3a4ae792a362" TargetMode="External"/><Relationship Id="rId1428" Type="http://schemas.openxmlformats.org/officeDocument/2006/relationships/hyperlink" Target="https://admin.booking.com/hotel/hoteladmin/extranet_ng/manage/booking.html?res_id=2496675043&amp;lang=en&amp;hotel_id=4369933&amp;ses=91a3c106ad9d1a3ea0bd3a4ae792a362" TargetMode="External"/><Relationship Id="rId1429" Type="http://schemas.openxmlformats.org/officeDocument/2006/relationships/hyperlink" Target="https://admin.booking.com/hotel/hoteladmin/extranet_ng/manage/booking.html?res_id=3521303414&amp;ses=91a3c106ad9d1a3ea0bd3a4ae792a362&amp;hotel_id=4369933&amp;lang=en" TargetMode="External"/><Relationship Id="rId1420" Type="http://schemas.openxmlformats.org/officeDocument/2006/relationships/hyperlink" Target="https://admin.booking.com/hotel/hoteladmin/extranet_ng/manage/booking.html?res_id=3846626555&amp;lang=en&amp;ses=b3cf3aa8a4ed13d9c0fe50504629f8ff&amp;hotel_id=4369933" TargetMode="External"/><Relationship Id="rId1421" Type="http://schemas.openxmlformats.org/officeDocument/2006/relationships/hyperlink" Target="https://admin.booking.com/hotel/hoteladmin/extranet_ng/manage/booking.html?res_id=2813329897&amp;lang=en&amp;ses=b3cf3aa8a4ed13d9c0fe50504629f8ff&amp;hotel_id=4369933" TargetMode="External"/><Relationship Id="rId1059" Type="http://schemas.openxmlformats.org/officeDocument/2006/relationships/hyperlink" Target="https://admin.booking.com/hotel/hoteladmin/extranet_ng/manage/booking.html?res_id=2383729596&amp;ses=5f8f114fffe9545eac945812fbcd14e2&amp;hotel_id=4369933&amp;lang=en" TargetMode="External"/><Relationship Id="rId228" Type="http://schemas.openxmlformats.org/officeDocument/2006/relationships/hyperlink" Target="https://admin.booking.com/hotel/hoteladmin/extranet_ng/manage/booking.html?ses=51147ffc0263abdd024ac7d03e407472&amp;hotel_id=4369933&amp;res_id=3121115117&amp;lang=xu" TargetMode="External"/><Relationship Id="rId227" Type="http://schemas.openxmlformats.org/officeDocument/2006/relationships/hyperlink" Target="https://admin.booking.com/hotel/hoteladmin/extranet_ng/manage/booking.html?res_id=2651017644&amp;lang=xu&amp;hotel_id=4369933&amp;ses=51147ffc0263abdd024ac7d03e407472" TargetMode="External"/><Relationship Id="rId226" Type="http://schemas.openxmlformats.org/officeDocument/2006/relationships/hyperlink" Target="https://admin.booking.com/hotel/hoteladmin/extranet_ng/manage/booking.html?lang=xu&amp;ses=f355230649d6ee941cfdae81fa5eab87&amp;res_id=3162156023&amp;hotel_id=4369933" TargetMode="External"/><Relationship Id="rId225" Type="http://schemas.openxmlformats.org/officeDocument/2006/relationships/hyperlink" Target="https://admin.booking.com/hotel/hoteladmin/extranet_ng/manage/booking.html?res_id=3331657318&amp;lang=xu&amp;ses=fb01a125a8b2c9a2182d7fe65013d9ee&amp;hotel_id=4369933" TargetMode="External"/><Relationship Id="rId229" Type="http://schemas.openxmlformats.org/officeDocument/2006/relationships/hyperlink" Target="https://admin.booking.com/hotel/hoteladmin/extranet_ng/manage/booking.html?lang=xu&amp;res_id=3547957313&amp;ses=0cb2c12b2f860a98b08e3ed0701105f4&amp;hotel_id=4369933" TargetMode="External"/><Relationship Id="rId1050" Type="http://schemas.openxmlformats.org/officeDocument/2006/relationships/hyperlink" Target="https://admin.booking.com/hotel/hoteladmin/extranet_ng/manage/booking.html?res_id=3987047615&amp;ses=b28a106a0e9d132344994ba5d2cf1708&amp;lang=en&amp;hotel_id=4369933" TargetMode="External"/><Relationship Id="rId220" Type="http://schemas.openxmlformats.org/officeDocument/2006/relationships/hyperlink" Target="https://admin.booking.com/hotel/hoteladmin/extranet_ng/manage/booking.html?ses=4787d624234c1277efe09f5efbf9f494&amp;res_id=2423028266&amp;hotel_id=4369933&amp;lang=xu" TargetMode="External"/><Relationship Id="rId1051" Type="http://schemas.openxmlformats.org/officeDocument/2006/relationships/hyperlink" Target="https://admin.booking.com/hotel/hoteladmin/extranet_ng/manage/booking.html?res_id=2340894273&amp;lang=en&amp;hotel_id=4369933&amp;ses=b7e27d83a3825c555c7046d0a5eb8ce4" TargetMode="External"/><Relationship Id="rId1052" Type="http://schemas.openxmlformats.org/officeDocument/2006/relationships/hyperlink" Target="https://admin.booking.com/hotel/hoteladmin/extranet_ng/manage/booking.html?res_id=3963210548&amp;lang=en&amp;hotel_id=4369933&amp;ses=b7e27d83a3825c555c7046d0a5eb8ce4" TargetMode="External"/><Relationship Id="rId1053" Type="http://schemas.openxmlformats.org/officeDocument/2006/relationships/hyperlink" Target="https://admin.booking.com/hotel/hoteladmin/extranet_ng/manage/booking.html?res_id=2919284304&amp;lang=en&amp;hotel_id=4369933&amp;ses=b7e27d83a3825c555c7046d0a5eb8ce4" TargetMode="External"/><Relationship Id="rId1054" Type="http://schemas.openxmlformats.org/officeDocument/2006/relationships/hyperlink" Target="https://admin.booking.com/hotel/hoteladmin/extranet_ng/manage/booking.html?res_id=2184988400&amp;lang=en&amp;hotel_id=4369933&amp;ses=b7e27d83a3825c555c7046d0a5eb8ce4" TargetMode="External"/><Relationship Id="rId224" Type="http://schemas.openxmlformats.org/officeDocument/2006/relationships/hyperlink" Target="https://admin.booking.com/hotel/hoteladmin/extranet_ng/manage/booking.html?res_id=2918911132&amp;ses=fb01a125a8b2c9a2182d7fe65013d9ee&amp;lang=xu&amp;hotel_id=4369933" TargetMode="External"/><Relationship Id="rId1055" Type="http://schemas.openxmlformats.org/officeDocument/2006/relationships/hyperlink" Target="https://admin.booking.com/hotel/hoteladmin/extranet_ng/manage/booking.html?res_id=2680920156&amp;lang=en&amp;hotel_id=4369933&amp;ses=b7e27d83a3825c555c7046d0a5eb8ce4" TargetMode="External"/><Relationship Id="rId223" Type="http://schemas.openxmlformats.org/officeDocument/2006/relationships/hyperlink" Target="https://admin.booking.com/hotel/hoteladmin/extranet_ng/manage/booking.html?ses=4787d624234c1277efe09f5efbf9f494&amp;res_id=3808901473&amp;lang=xu&amp;hotel_id=4369933" TargetMode="External"/><Relationship Id="rId1056" Type="http://schemas.openxmlformats.org/officeDocument/2006/relationships/hyperlink" Target="https://admin.booking.com/hotel/hoteladmin/extranet_ng/manage/booking.html?res_id=3951788035&amp;lang=en&amp;hotel_id=4369933&amp;ses=b7e27d83a3825c555c7046d0a5eb8ce4" TargetMode="External"/><Relationship Id="rId222" Type="http://schemas.openxmlformats.org/officeDocument/2006/relationships/hyperlink" Target="https://admin.booking.com/hotel/hoteladmin/extranet_ng/manage/booking.html?ses=4787d624234c1277efe09f5efbf9f494&amp;res_id=3617145456&amp;hotel_id=4369933&amp;lang=xu" TargetMode="External"/><Relationship Id="rId1057" Type="http://schemas.openxmlformats.org/officeDocument/2006/relationships/hyperlink" Target="https://admin.booking.com/hotel/hoteladmin/extranet_ng/manage/booking.html?res_id=3375617843&amp;ses=88328642424d71bbbcfa4a27e4a70084&amp;lang=en&amp;hotel_id=4369933" TargetMode="External"/><Relationship Id="rId221" Type="http://schemas.openxmlformats.org/officeDocument/2006/relationships/hyperlink" Target="https://admin.booking.com/hotel/hoteladmin/extranet_ng/manage/booking.html?res_id=2425798820&amp;hotel_id=4369933&amp;lang=xu&amp;ses=4787d624234c1277efe09f5efbf9f494" TargetMode="External"/><Relationship Id="rId1058" Type="http://schemas.openxmlformats.org/officeDocument/2006/relationships/hyperlink" Target="https://admin.booking.com/hotel/hoteladmin/extranet_ng/manage/booking.html?res_id=2210793945&amp;ses=88328642424d71bbbcfa4a27e4a70084&amp;lang=en&amp;hotel_id=4369933" TargetMode="External"/><Relationship Id="rId1048" Type="http://schemas.openxmlformats.org/officeDocument/2006/relationships/hyperlink" Target="https://admin.booking.com/hotel/hoteladmin/extranet_ng/manage/booking.html?res_id=3076923903&amp;hotel_id=4369933&amp;lang=en&amp;ses=e915d614f50c925ebfc9b571a94faf4d" TargetMode="External"/><Relationship Id="rId1049" Type="http://schemas.openxmlformats.org/officeDocument/2006/relationships/hyperlink" Target="https://admin.booking.com/hotel/hoteladmin/extranet_ng/manage/booking.html?res_id=2680142190&amp;hotel_id=4369933&amp;lang=en&amp;ses=e915d614f50c925ebfc9b571a94faf4d" TargetMode="External"/><Relationship Id="rId217" Type="http://schemas.openxmlformats.org/officeDocument/2006/relationships/hyperlink" Target="https://admin.booking.com/hotel/hoteladmin/extranet_ng/manage/booking.html?lang=xu&amp;res_id=3381858076&amp;hotel_id=4369933&amp;ses=56895554b98c0300627c76e350dbb327" TargetMode="External"/><Relationship Id="rId216" Type="http://schemas.openxmlformats.org/officeDocument/2006/relationships/hyperlink" Target="https://admin.booking.com/hotel/hoteladmin/extranet_ng/manage/booking.html?lang=xu&amp;res_id=3677490665&amp;hotel_id=4369933&amp;ses=56895554b98c0300627c76e350dbb327" TargetMode="External"/><Relationship Id="rId215" Type="http://schemas.openxmlformats.org/officeDocument/2006/relationships/hyperlink" Target="https://admin.booking.com/hotel/hoteladmin/extranet_ng/manage/booking.html?hotel_id=4369933&amp;ses=56895554b98c0300627c76e350dbb327&amp;res_id=3229190528&amp;lang=xu" TargetMode="External"/><Relationship Id="rId699" Type="http://schemas.openxmlformats.org/officeDocument/2006/relationships/hyperlink" Target="https://admin.booking.com/hotel/hoteladmin/extranet_ng/manage/booking.html?res_id=3411978757&amp;ses=7228517d06cf83cf436af32383dab216&amp;hotel_id=4369933&amp;lang=en" TargetMode="External"/><Relationship Id="rId214" Type="http://schemas.openxmlformats.org/officeDocument/2006/relationships/hyperlink" Target="https://admin.booking.com/hotel/hoteladmin/extranet_ng/manage/booking.html?lang=xu&amp;res_id=3452917781&amp;ses=56895554b98c0300627c76e350dbb327&amp;hotel_id=4369933" TargetMode="External"/><Relationship Id="rId698" Type="http://schemas.openxmlformats.org/officeDocument/2006/relationships/hyperlink" Target="https://admin.booking.com/hotel/hoteladmin/extranet_ng/manage/booking.html?res_id=2549784480&amp;ses=7228517d06cf83cf436af32383dab216&amp;hotel_id=4369933&amp;lang=en" TargetMode="External"/><Relationship Id="rId219" Type="http://schemas.openxmlformats.org/officeDocument/2006/relationships/hyperlink" Target="https://admin.booking.com/hotel/hoteladmin/extranet_ng/manage/booking.html?hotel_id=4369933&amp;ses=56895554b98c0300627c76e350dbb327&amp;res_id=3360067616&amp;lang=xu" TargetMode="External"/><Relationship Id="rId218" Type="http://schemas.openxmlformats.org/officeDocument/2006/relationships/hyperlink" Target="https://admin.booking.com/hotel/hoteladmin/extranet_ng/manage/booking.html?lang=xu&amp;res_id=2446268114&amp;hotel_id=4369933&amp;ses=56895554b98c0300627c76e350dbb327" TargetMode="External"/><Relationship Id="rId693" Type="http://schemas.openxmlformats.org/officeDocument/2006/relationships/hyperlink" Target="https://admin.booking.com/hotel/hoteladmin/extranet_ng/manage/booking.html?res_id=2624089222&amp;ses=0b2b533726cfea8857b3206b4a1746dd&amp;hotel_id=4369933&amp;lang=en" TargetMode="External"/><Relationship Id="rId1040" Type="http://schemas.openxmlformats.org/officeDocument/2006/relationships/hyperlink" Target="https://admin.booking.com/hotel/hoteladmin/extranet_ng/manage/booking.html?res_id=2561120201&amp;lang=en&amp;ses=e7ae44671e2a91dc7f36ccee139514ff&amp;hotel_id=4369933" TargetMode="External"/><Relationship Id="rId692" Type="http://schemas.openxmlformats.org/officeDocument/2006/relationships/hyperlink" Target="https://admin.booking.com/hotel/hoteladmin/extranet_ng/manage/booking.html?res_id=3751365931&amp;ses=0b2b533726cfea8857b3206b4a1746dd&amp;hotel_id=4369933&amp;lang=en" TargetMode="External"/><Relationship Id="rId1041" Type="http://schemas.openxmlformats.org/officeDocument/2006/relationships/hyperlink" Target="https://admin.booking.com/hotel/hoteladmin/extranet_ng/manage/booking.html?res_id=2704529506&amp;lang=en&amp;ses=e7ae44671e2a91dc7f36ccee139514ff&amp;hotel_id=4369933" TargetMode="External"/><Relationship Id="rId691" Type="http://schemas.openxmlformats.org/officeDocument/2006/relationships/hyperlink" Target="https://admin.booking.com/hotel/hoteladmin/extranet_ng/manage/booking.html?res_id=3824395474&amp;ses=0b2b533726cfea8857b3206b4a1746dd&amp;hotel_id=4369933&amp;lang=en" TargetMode="External"/><Relationship Id="rId1042" Type="http://schemas.openxmlformats.org/officeDocument/2006/relationships/hyperlink" Target="https://admin.booking.com/hotel/hoteladmin/extranet_ng/manage/booking.html?res_id=2403953667&amp;ses=3ed1707744ab6786ad066644ebba90e4&amp;hotel_id=4369933&amp;lang=en" TargetMode="External"/><Relationship Id="rId690" Type="http://schemas.openxmlformats.org/officeDocument/2006/relationships/hyperlink" Target="https://admin.booking.com/hotel/hoteladmin/extranet_ng/manage/booking.html?res_id=3767416849&amp;ses=0b2b533726cfea8857b3206b4a1746dd&amp;hotel_id=4369933&amp;lang=en" TargetMode="External"/><Relationship Id="rId1043" Type="http://schemas.openxmlformats.org/officeDocument/2006/relationships/hyperlink" Target="https://admin.booking.com/hotel/hoteladmin/extranet_ng/manage/booking.html?res_id=2780331843&amp;hotel_id=4369933&amp;ses=dd59fd84a11a002fd01de077b6f0398e&amp;lang=en" TargetMode="External"/><Relationship Id="rId213" Type="http://schemas.openxmlformats.org/officeDocument/2006/relationships/hyperlink" Target="https://admin.booking.com/hotel/hoteladmin/extranet_ng/manage/booking.html?ses=56895554b98c0300627c76e350dbb327&amp;hotel_id=4369933&amp;res_id=2378793462&amp;lang=xu" TargetMode="External"/><Relationship Id="rId697" Type="http://schemas.openxmlformats.org/officeDocument/2006/relationships/hyperlink" Target="https://admin.booking.com/hotel/hoteladmin/extranet_ng/manage/booking.html?res_id=2237863773&amp;ses=0b2b533726cfea8857b3206b4a1746dd&amp;hotel_id=4369933&amp;lang=en" TargetMode="External"/><Relationship Id="rId1044" Type="http://schemas.openxmlformats.org/officeDocument/2006/relationships/hyperlink" Target="https://admin.booking.com/hotel/hoteladmin/extranet_ng/manage/booking.html?res_id=3480472861&amp;hotel_id=4369933&amp;ses=dd59fd84a11a002fd01de077b6f0398e&amp;lang=en" TargetMode="External"/><Relationship Id="rId212" Type="http://schemas.openxmlformats.org/officeDocument/2006/relationships/hyperlink" Target="https://admin.booking.com/hotel/hoteladmin/extranet_ng/manage/booking.html?lang=xu&amp;res_id=3089034499&amp;ses=56895554b98c0300627c76e350dbb327&amp;hotel_id=4369933" TargetMode="External"/><Relationship Id="rId696" Type="http://schemas.openxmlformats.org/officeDocument/2006/relationships/hyperlink" Target="https://admin.booking.com/hotel/hoteladmin/extranet_ng/manage/booking.html?res_id=2800879471&amp;ses=0b2b533726cfea8857b3206b4a1746dd&amp;hotel_id=4369933&amp;lang=en" TargetMode="External"/><Relationship Id="rId1045" Type="http://schemas.openxmlformats.org/officeDocument/2006/relationships/hyperlink" Target="https://admin.booking.com/hotel/hoteladmin/extranet_ng/manage/booking.html?res_id=3505404533&amp;hotel_id=4369933&amp;ses=dd59fd84a11a002fd01de077b6f0398e&amp;lang=en" TargetMode="External"/><Relationship Id="rId211" Type="http://schemas.openxmlformats.org/officeDocument/2006/relationships/hyperlink" Target="https://admin.booking.com/hotel/hoteladmin/extranet_ng/manage/booking.html?hotel_id=4369933&amp;ses=56895554b98c0300627c76e350dbb327&amp;res_id=2221827090&amp;lang=xu" TargetMode="External"/><Relationship Id="rId695" Type="http://schemas.openxmlformats.org/officeDocument/2006/relationships/hyperlink" Target="https://admin.booking.com/hotel/hoteladmin/extranet_ng/manage/booking.html?res_id=2234177992&amp;ses=0b2b533726cfea8857b3206b4a1746dd&amp;hotel_id=4369933&amp;lang=en" TargetMode="External"/><Relationship Id="rId1046" Type="http://schemas.openxmlformats.org/officeDocument/2006/relationships/hyperlink" Target="https://admin.booking.com/hotel/hoteladmin/extranet_ng/manage/booking.html?res_id=3224045001&amp;hotel_id=4369933&amp;ses=dd59fd84a11a002fd01de077b6f0398e&amp;lang=en" TargetMode="External"/><Relationship Id="rId210" Type="http://schemas.openxmlformats.org/officeDocument/2006/relationships/hyperlink" Target="https://admin.booking.com/hotel/hoteladmin/extranet_ng/manage/booking.html?ses=56895554b98c0300627c76e350dbb327&amp;hotel_id=4369933&amp;lang=xu&amp;res_id=3258172091" TargetMode="External"/><Relationship Id="rId694" Type="http://schemas.openxmlformats.org/officeDocument/2006/relationships/hyperlink" Target="https://admin.booking.com/hotel/hoteladmin/extranet_ng/manage/booking.html?res_id=3867371510&amp;ses=0b2b533726cfea8857b3206b4a1746dd&amp;hotel_id=4369933&amp;lang=en" TargetMode="External"/><Relationship Id="rId1047" Type="http://schemas.openxmlformats.org/officeDocument/2006/relationships/hyperlink" Target="https://admin.booking.com/hotel/hoteladmin/extranet_ng/manage/booking.html?res_id=2730666861&amp;hotel_id=4369933&amp;ses=dd59fd84a11a002fd01de077b6f0398e&amp;lang=en" TargetMode="External"/><Relationship Id="rId249" Type="http://schemas.openxmlformats.org/officeDocument/2006/relationships/hyperlink" Target="https://admin.booking.com/hotel/hoteladmin/extranet_ng/manage/booking.html?hotel_id=4369933&amp;res_id=3067067095&amp;lang=xu&amp;ses=0cb2c12b2f860a98b08e3ed0701105f4" TargetMode="External"/><Relationship Id="rId248" Type="http://schemas.openxmlformats.org/officeDocument/2006/relationships/hyperlink" Target="https://admin.booking.com/hotel/hoteladmin/extranet_ng/manage/booking.html?res_id=3065475728&amp;hotel_id=4369933&amp;lang=xu&amp;ses=0cb2c12b2f860a98b08e3ed0701105f4" TargetMode="External"/><Relationship Id="rId247" Type="http://schemas.openxmlformats.org/officeDocument/2006/relationships/hyperlink" Target="https://admin.booking.com/hotel/hoteladmin/extranet_ng/manage/booking.html?ses=0cb2c12b2f860a98b08e3ed0701105f4&amp;hotel_id=4369933&amp;res_id=3384985187&amp;lang=xu" TargetMode="External"/><Relationship Id="rId1070" Type="http://schemas.openxmlformats.org/officeDocument/2006/relationships/hyperlink" Target="https://admin.booking.com/hotel/hoteladmin/extranet_ng/manage/booking.html?res_id=3079413232&amp;hotel_id=4369933&amp;ses=cc3bcfdfa21f428ffb3290ce54d408e3&amp;lang=en" TargetMode="External"/><Relationship Id="rId1071" Type="http://schemas.openxmlformats.org/officeDocument/2006/relationships/hyperlink" Target="https://admin.booking.com/hotel/hoteladmin/extranet_ng/manage/booking.html?res_id=3014604844&amp;hotel_id=4369933&amp;ses=cc3bcfdfa21f428ffb3290ce54d408e3&amp;lang=en" TargetMode="External"/><Relationship Id="rId1072" Type="http://schemas.openxmlformats.org/officeDocument/2006/relationships/hyperlink" Target="https://admin.booking.com/hotel/hoteladmin/extranet_ng/manage/booking.html?res_id=2878090199&amp;hotel_id=4369933&amp;ses=cc3bcfdfa21f428ffb3290ce54d408e3&amp;lang=en" TargetMode="External"/><Relationship Id="rId242" Type="http://schemas.openxmlformats.org/officeDocument/2006/relationships/hyperlink" Target="https://admin.booking.com/hotel/hoteladmin/extranet_ng/manage/booking.html?ses=0cb2c12b2f860a98b08e3ed0701105f4&amp;lang=xu&amp;res_id=3875941269&amp;hotel_id=4369933" TargetMode="External"/><Relationship Id="rId1073" Type="http://schemas.openxmlformats.org/officeDocument/2006/relationships/hyperlink" Target="https://admin.booking.com/hotel/hoteladmin/extranet_ng/manage/booking.html?res_id=3410185106&amp;hotel_id=4369933&amp;lang=en&amp;ses=e84c2aa927f993976b093d029eb7d6df" TargetMode="External"/><Relationship Id="rId241" Type="http://schemas.openxmlformats.org/officeDocument/2006/relationships/hyperlink" Target="https://admin.booking.com/hotel/hoteladmin/extranet_ng/manage/booking.html?lang=xu&amp;ses=0cb2c12b2f860a98b08e3ed0701105f4&amp;hotel_id=4369933&amp;res_id=3544595900" TargetMode="External"/><Relationship Id="rId1074" Type="http://schemas.openxmlformats.org/officeDocument/2006/relationships/hyperlink" Target="https://admin.booking.com/hotel/hoteladmin/extranet_ng/manage/booking.html?res_id=2729056790&amp;hotel_id=4369933&amp;lang=en&amp;ses=e84c2aa927f993976b093d029eb7d6df" TargetMode="External"/><Relationship Id="rId240" Type="http://schemas.openxmlformats.org/officeDocument/2006/relationships/hyperlink" Target="https://admin.booking.com/hotel/hoteladmin/extranet_ng/manage/booking.html?hotel_id=4369933&amp;res_id=2760236599&amp;lang=xu&amp;ses=0cb2c12b2f860a98b08e3ed0701105f4" TargetMode="External"/><Relationship Id="rId1075" Type="http://schemas.openxmlformats.org/officeDocument/2006/relationships/hyperlink" Target="https://admin.booking.com/hotel/hoteladmin/extranet_ng/manage/booking.html?res_id=3592054232&amp;lang=en&amp;hotel_id=4369933&amp;ses=23e2525d89a253332d82f5c28d75ae4e" TargetMode="External"/><Relationship Id="rId1076" Type="http://schemas.openxmlformats.org/officeDocument/2006/relationships/hyperlink" Target="https://admin.booking.com/hotel/hoteladmin/extranet_ng/manage/booking.html?res_id=3477095407&amp;lang=en&amp;hotel_id=4369933&amp;ses=23e2525d89a253332d82f5c28d75ae4e" TargetMode="External"/><Relationship Id="rId246" Type="http://schemas.openxmlformats.org/officeDocument/2006/relationships/hyperlink" Target="https://admin.booking.com/hotel/hoteladmin/extranet_ng/manage/booking.html?ses=0cb2c12b2f860a98b08e3ed0701105f4&amp;lang=xu&amp;res_id=3129296757&amp;hotel_id=4369933" TargetMode="External"/><Relationship Id="rId1077" Type="http://schemas.openxmlformats.org/officeDocument/2006/relationships/hyperlink" Target="https://admin.booking.com/hotel/hoteladmin/extranet_ng/manage/booking.html?res_id=3880934919&amp;hotel_id=4369933&amp;ses=42381a070ecfeacfec8a24561b516e43&amp;lang=en" TargetMode="External"/><Relationship Id="rId245" Type="http://schemas.openxmlformats.org/officeDocument/2006/relationships/hyperlink" Target="https://admin.booking.com/hotel/hoteladmin/extranet_ng/manage/booking.html?lang=xu&amp;hotel_id=4369933&amp;res_id=3144209087&amp;ses=0cb2c12b2f860a98b08e3ed0701105f4" TargetMode="External"/><Relationship Id="rId1078" Type="http://schemas.openxmlformats.org/officeDocument/2006/relationships/hyperlink" Target="https://admin.booking.com/hotel/hoteladmin/extranet_ng/manage/booking.html?res_id=2620288532&amp;lang=en&amp;hotel_id=4369933&amp;ses=920e0a97c6dccd8c38f63d9c70a9201d" TargetMode="External"/><Relationship Id="rId244" Type="http://schemas.openxmlformats.org/officeDocument/2006/relationships/hyperlink" Target="https://admin.booking.com/hotel/hoteladmin/extranet_ng/manage/booking.html?res_id=2823204644&amp;hotel_id=4369933&amp;lang=xu&amp;ses=0cb2c12b2f860a98b08e3ed0701105f4" TargetMode="External"/><Relationship Id="rId1079" Type="http://schemas.openxmlformats.org/officeDocument/2006/relationships/hyperlink" Target="https://admin.booking.com/hotel/hoteladmin/extranet_ng/manage/booking.html?res_id=2922467436&amp;lang=en&amp;hotel_id=4369933&amp;ses=920e0a97c6dccd8c38f63d9c70a9201d" TargetMode="External"/><Relationship Id="rId243" Type="http://schemas.openxmlformats.org/officeDocument/2006/relationships/hyperlink" Target="https://admin.booking.com/hotel/hoteladmin/extranet_ng/manage/booking.html?ses=0cb2c12b2f860a98b08e3ed0701105f4&amp;lang=xu&amp;res_id=1849402848&amp;hotel_id=4369933" TargetMode="External"/><Relationship Id="rId239" Type="http://schemas.openxmlformats.org/officeDocument/2006/relationships/hyperlink" Target="https://admin.booking.com/hotel/hoteladmin/extranet_ng/manage/booking.html?hotel_id=4369933&amp;res_id=3191925040&amp;ses=0cb2c12b2f860a98b08e3ed0701105f4&amp;lang=xu" TargetMode="External"/><Relationship Id="rId238" Type="http://schemas.openxmlformats.org/officeDocument/2006/relationships/hyperlink" Target="https://admin.booking.com/hotel/hoteladmin/extranet_ng/manage/booking.html?ses=0cb2c12b2f860a98b08e3ed0701105f4&amp;lang=xu&amp;res_id=2737547582&amp;hotel_id=4369933" TargetMode="External"/><Relationship Id="rId237" Type="http://schemas.openxmlformats.org/officeDocument/2006/relationships/hyperlink" Target="https://admin.booking.com/hotel/hoteladmin/extranet_ng/manage/booking.html?hotel_id=4369933&amp;res_id=3621842470&amp;lang=xu&amp;ses=0cb2c12b2f860a98b08e3ed0701105f4" TargetMode="External"/><Relationship Id="rId236" Type="http://schemas.openxmlformats.org/officeDocument/2006/relationships/hyperlink" Target="https://admin.booking.com/hotel/hoteladmin/extranet_ng/manage/booking.html?ses=0cb2c12b2f860a98b08e3ed0701105f4&amp;lang=xu&amp;hotel_id=4369933&amp;res_id=2721005111" TargetMode="External"/><Relationship Id="rId1060" Type="http://schemas.openxmlformats.org/officeDocument/2006/relationships/hyperlink" Target="https://admin.booking.com/hotel/hoteladmin/extranet_ng/manage/booking.html?res_id=3680182508&amp;ses=5f8f114fffe9545eac945812fbcd14e2&amp;hotel_id=4369933&amp;lang=en" TargetMode="External"/><Relationship Id="rId1061" Type="http://schemas.openxmlformats.org/officeDocument/2006/relationships/hyperlink" Target="https://admin.booking.com/hotel/hoteladmin/extranet_ng/manage/booking.html?res_id=2639439470&amp;ses=5f8f114fffe9545eac945812fbcd14e2&amp;hotel_id=4369933&amp;lang=en" TargetMode="External"/><Relationship Id="rId231" Type="http://schemas.openxmlformats.org/officeDocument/2006/relationships/hyperlink" Target="https://admin.booking.com/hotel/hoteladmin/extranet_ng/manage/booking.html?lang=xu&amp;res_id=3715938712&amp;ses=0cb2c12b2f860a98b08e3ed0701105f4&amp;hotel_id=4369933" TargetMode="External"/><Relationship Id="rId1062" Type="http://schemas.openxmlformats.org/officeDocument/2006/relationships/hyperlink" Target="https://admin.booking.com/hotel/hoteladmin/extranet_ng/manage/booking.html?res_id=2498743411&amp;ses=5f8f114fffe9545eac945812fbcd14e2&amp;hotel_id=4369933&amp;lang=en" TargetMode="External"/><Relationship Id="rId230" Type="http://schemas.openxmlformats.org/officeDocument/2006/relationships/hyperlink" Target="https://admin.booking.com/hotel/hoteladmin/extranet_ng/manage/booking.html?lang=xu&amp;res_id=3272359231&amp;ses=0cb2c12b2f860a98b08e3ed0701105f4&amp;hotel_id=4369933" TargetMode="External"/><Relationship Id="rId1063" Type="http://schemas.openxmlformats.org/officeDocument/2006/relationships/hyperlink" Target="https://admin.booking.com/hotel/hoteladmin/extranet_ng/manage/booking.html?res_id=3071330741&amp;ses=5f8f114fffe9545eac945812fbcd14e2&amp;hotel_id=4369933&amp;lang=en" TargetMode="External"/><Relationship Id="rId1064" Type="http://schemas.openxmlformats.org/officeDocument/2006/relationships/hyperlink" Target="https://admin.booking.com/hotel/hoteladmin/extranet_ng/manage/booking.html?res_id=2663039435&amp;ses=5f8f114fffe9545eac945812fbcd14e2&amp;hotel_id=4369933&amp;lang=en" TargetMode="External"/><Relationship Id="rId1065" Type="http://schemas.openxmlformats.org/officeDocument/2006/relationships/hyperlink" Target="https://admin.booking.com/hotel/hoteladmin/extranet_ng/manage/booking.html?res_id=3228898667&amp;ses=5f8f114fffe9545eac945812fbcd14e2&amp;hotel_id=4369933&amp;lang=en" TargetMode="External"/><Relationship Id="rId235" Type="http://schemas.openxmlformats.org/officeDocument/2006/relationships/hyperlink" Target="https://admin.booking.com/hotel/hoteladmin/extranet_ng/manage/booking.html?lang=xu&amp;res_id=3715172141&amp;hotel_id=4369933&amp;ses=0cb2c12b2f860a98b08e3ed0701105f4" TargetMode="External"/><Relationship Id="rId1066" Type="http://schemas.openxmlformats.org/officeDocument/2006/relationships/hyperlink" Target="https://admin.booking.com/hotel/hoteladmin/extranet_ng/manage/booking.html?res_id=2569229186&amp;hotel_id=4369933&amp;ses=cc3bcfdfa21f428ffb3290ce54d408e3&amp;lang=en" TargetMode="External"/><Relationship Id="rId234" Type="http://schemas.openxmlformats.org/officeDocument/2006/relationships/hyperlink" Target="https://admin.booking.com/hotel/hoteladmin/extranet_ng/manage/booking.html?res_id=2657525789&amp;hotel_id=4369933&amp;ses=0cb2c12b2f860a98b08e3ed0701105f4&amp;lang=xu" TargetMode="External"/><Relationship Id="rId1067" Type="http://schemas.openxmlformats.org/officeDocument/2006/relationships/hyperlink" Target="https://admin.booking.com/hotel/hoteladmin/extranet_ng/manage/booking.html?res_id=2931752017&amp;hotel_id=4369933&amp;ses=cc3bcfdfa21f428ffb3290ce54d408e3&amp;lang=en" TargetMode="External"/><Relationship Id="rId233" Type="http://schemas.openxmlformats.org/officeDocument/2006/relationships/hyperlink" Target="https://admin.booking.com/hotel/hoteladmin/extranet_ng/manage/booking.html?ses=0cb2c12b2f860a98b08e3ed0701105f4&amp;hotel_id=4369933&amp;res_id=3450069856&amp;lang=xu" TargetMode="External"/><Relationship Id="rId1068" Type="http://schemas.openxmlformats.org/officeDocument/2006/relationships/hyperlink" Target="https://admin.booking.com/hotel/hoteladmin/extranet_ng/manage/booking.html?res_id=3240546813&amp;hotel_id=4369933&amp;ses=cc3bcfdfa21f428ffb3290ce54d408e3&amp;lang=en" TargetMode="External"/><Relationship Id="rId232" Type="http://schemas.openxmlformats.org/officeDocument/2006/relationships/hyperlink" Target="https://admin.booking.com/hotel/hoteladmin/extranet_ng/manage/booking.html?res_id=2332351303&amp;ses=0cb2c12b2f860a98b08e3ed0701105f4&amp;hotel_id=4369933&amp;lang=xu" TargetMode="External"/><Relationship Id="rId1069" Type="http://schemas.openxmlformats.org/officeDocument/2006/relationships/hyperlink" Target="https://admin.booking.com/hotel/hoteladmin/extranet_ng/manage/booking.html?res_id=3107811520&amp;hotel_id=4369933&amp;ses=cc3bcfdfa21f428ffb3290ce54d408e3&amp;lang=en" TargetMode="External"/><Relationship Id="rId1015" Type="http://schemas.openxmlformats.org/officeDocument/2006/relationships/hyperlink" Target="https://admin.booking.com/hotel/hoteladmin/extranet_ng/manage/booking.html?res_id=3518226635&amp;lang=en&amp;hotel_id=4369933&amp;ses=c61e5263119924ff8db92ea5148adaa2" TargetMode="External"/><Relationship Id="rId1499" Type="http://schemas.openxmlformats.org/officeDocument/2006/relationships/hyperlink" Target="https://admin.booking.com/hotel/hoteladmin/extranet_ng/manage/booking.html?res_id=3625249757&amp;lang=en&amp;hotel_id=4369933&amp;ses=bc4cb186ea256223ede3b2699339d00c" TargetMode="External"/><Relationship Id="rId1016" Type="http://schemas.openxmlformats.org/officeDocument/2006/relationships/hyperlink" Target="https://admin.booking.com/hotel/hoteladmin/extranet_ng/manage/booking.html?res_id=2804898467&amp;lang=en&amp;hotel_id=4369933&amp;ses=c61e5263119924ff8db92ea5148adaa2" TargetMode="External"/><Relationship Id="rId1017" Type="http://schemas.openxmlformats.org/officeDocument/2006/relationships/hyperlink" Target="https://admin.booking.com/hotel/hoteladmin/extranet_ng/manage/booking.html?res_id=2661235279&amp;lang=en&amp;hotel_id=4369933&amp;ses=c61e5263119924ff8db92ea5148adaa2" TargetMode="External"/><Relationship Id="rId1018" Type="http://schemas.openxmlformats.org/officeDocument/2006/relationships/hyperlink" Target="https://admin.booking.com/hotel/hoteladmin/extranet_ng/manage/booking.html?res_id=2425133280&amp;lang=en&amp;hotel_id=4369933&amp;ses=c61e5263119924ff8db92ea5148adaa2" TargetMode="External"/><Relationship Id="rId1019" Type="http://schemas.openxmlformats.org/officeDocument/2006/relationships/hyperlink" Target="https://admin.booking.com/hotel/hoteladmin/extranet_ng/manage/booking.html?res_id=3385323807&amp;lang=en&amp;hotel_id=4369933&amp;ses=c61e5263119924ff8db92ea5148adaa2" TargetMode="External"/><Relationship Id="rId668" Type="http://schemas.openxmlformats.org/officeDocument/2006/relationships/hyperlink" Target="https://admin.booking.com/hotel/hoteladmin/extranet_ng/manage/booking.html?res_id=3054519678&amp;lang=en&amp;hotel_id=4369933&amp;ses=44aed98b7c600530b46ab1172ec2dd34" TargetMode="External"/><Relationship Id="rId667" Type="http://schemas.openxmlformats.org/officeDocument/2006/relationships/hyperlink" Target="https://admin.booking.com/hotel/hoteladmin/extranet_ng/manage/booking.html?res_id=2876279435&amp;lang=en&amp;hotel_id=4369933&amp;ses=44aed98b7c600530b46ab1172ec2dd34" TargetMode="External"/><Relationship Id="rId666" Type="http://schemas.openxmlformats.org/officeDocument/2006/relationships/hyperlink" Target="https://admin.booking.com/hotel/hoteladmin/extranet_ng/manage/booking.html?res_id=3179351224&amp;lang=en&amp;hotel_id=4369933&amp;ses=44aed98b7c600530b46ab1172ec2dd34" TargetMode="External"/><Relationship Id="rId665" Type="http://schemas.openxmlformats.org/officeDocument/2006/relationships/hyperlink" Target="https://admin.booking.com/hotel/hoteladmin/extranet_ng/manage/booking.html?res_id=3644933783&amp;lang=en&amp;hotel_id=4369933&amp;ses=fe191e744a1542fef1c5126e39b618d5" TargetMode="External"/><Relationship Id="rId669" Type="http://schemas.openxmlformats.org/officeDocument/2006/relationships/hyperlink" Target="https://admin.booking.com/hotel/hoteladmin/extranet_ng/manage/booking.html?res_id=3109048758&amp;lang=en&amp;hotel_id=4369933&amp;ses=44aed98b7c600530b46ab1172ec2dd34" TargetMode="External"/><Relationship Id="rId1490" Type="http://schemas.openxmlformats.org/officeDocument/2006/relationships/hyperlink" Target="https://admin.booking.com/hotel/hoteladmin/extranet_ng/manage/booking.html?res_id=2188172290&amp;ses=7a28863e3ade602673bf611eb5376638&amp;lang=en&amp;hotel_id=4369933" TargetMode="External"/><Relationship Id="rId660" Type="http://schemas.openxmlformats.org/officeDocument/2006/relationships/hyperlink" Target="https://admin.booking.com/hotel/hoteladmin/extranet_ng/manage/booking.html?res_id=2993164562&amp;lang=en&amp;hotel_id=4369933&amp;ses=fe191e744a1542fef1c5126e39b618d5" TargetMode="External"/><Relationship Id="rId1491" Type="http://schemas.openxmlformats.org/officeDocument/2006/relationships/hyperlink" Target="https://admin.booking.com/hotel/hoteladmin/extranet_ng/manage/booking.html?res_id=3032918575&amp;hotel_id=4369933&amp;lang=en&amp;ses=7a28863e3ade602673bf611eb5376638" TargetMode="External"/><Relationship Id="rId1492" Type="http://schemas.openxmlformats.org/officeDocument/2006/relationships/hyperlink" Target="https://admin.booking.com/hotel/hoteladmin/extranet_ng/manage/booking.html?res_id=2244299586&amp;hotel_id=4369933&amp;lang=en&amp;ses=7a28863e3ade602673bf611eb5376638" TargetMode="External"/><Relationship Id="rId1493" Type="http://schemas.openxmlformats.org/officeDocument/2006/relationships/hyperlink" Target="https://admin.booking.com/hotel/hoteladmin/extranet_ng/manage/booking.html?res_id=3933185309&amp;lang=en&amp;ses=7a28863e3ade602673bf611eb5376638&amp;hotel_id=4369933" TargetMode="External"/><Relationship Id="rId1010" Type="http://schemas.openxmlformats.org/officeDocument/2006/relationships/hyperlink" Target="https://admin.booking.com/hotel/hoteladmin/extranet_ng/manage/booking.html?res_id=2232220018&amp;lang=en&amp;hotel_id=4369933&amp;ses=c61e5263119924ff8db92ea5148adaa2" TargetMode="External"/><Relationship Id="rId1494" Type="http://schemas.openxmlformats.org/officeDocument/2006/relationships/hyperlink" Target="https://admin.booking.com/hotel/hoteladmin/extranet_ng/manage/booking.html?res_id=3734321693&amp;lang=en&amp;ses=7a28863e3ade602673bf611eb5376638&amp;hotel_id=4369933" TargetMode="External"/><Relationship Id="rId664" Type="http://schemas.openxmlformats.org/officeDocument/2006/relationships/hyperlink" Target="https://admin.booking.com/hotel/hoteladmin/extranet_ng/manage/booking.html?res_id=3889098417&amp;lang=en&amp;hotel_id=4369933&amp;ses=fe191e744a1542fef1c5126e39b618d5" TargetMode="External"/><Relationship Id="rId1011" Type="http://schemas.openxmlformats.org/officeDocument/2006/relationships/hyperlink" Target="https://admin.booking.com/hotel/hoteladmin/extranet_ng/manage/booking.html?res_id=2398888452&amp;lang=en&amp;hotel_id=4369933&amp;ses=c61e5263119924ff8db92ea5148adaa2" TargetMode="External"/><Relationship Id="rId1495" Type="http://schemas.openxmlformats.org/officeDocument/2006/relationships/hyperlink" Target="https://admin.booking.com/hotel/hoteladmin/extranet_ng/manage/booking.html?res_id=3061445331&amp;ses=7a28863e3ade602673bf611eb5376638&amp;lang=en&amp;hotel_id=4369933" TargetMode="External"/><Relationship Id="rId663" Type="http://schemas.openxmlformats.org/officeDocument/2006/relationships/hyperlink" Target="https://admin.booking.com/hotel/hoteladmin/extranet_ng/manage/booking.html?res_id=2862464269&amp;lang=en&amp;hotel_id=4369933&amp;ses=fe191e744a1542fef1c5126e39b618d5" TargetMode="External"/><Relationship Id="rId1012" Type="http://schemas.openxmlformats.org/officeDocument/2006/relationships/hyperlink" Target="https://admin.booking.com/hotel/hoteladmin/extranet_ng/manage/booking.html?res_id=3591765934&amp;lang=en&amp;hotel_id=4369933&amp;ses=c61e5263119924ff8db92ea5148adaa2" TargetMode="External"/><Relationship Id="rId1496" Type="http://schemas.openxmlformats.org/officeDocument/2006/relationships/hyperlink" Target="https://admin.booking.com/hotel/hoteladmin/extranet_ng/manage/booking.html?res_id=3340084510&amp;ses=7a28863e3ade602673bf611eb5376638&amp;lang=en&amp;hotel_id=4369933" TargetMode="External"/><Relationship Id="rId662" Type="http://schemas.openxmlformats.org/officeDocument/2006/relationships/hyperlink" Target="https://admin.booking.com/hotel/hoteladmin/extranet_ng/manage/booking.html?res_id=2828863365&amp;lang=en&amp;hotel_id=4369933&amp;ses=fe191e744a1542fef1c5126e39b618d5" TargetMode="External"/><Relationship Id="rId1013" Type="http://schemas.openxmlformats.org/officeDocument/2006/relationships/hyperlink" Target="https://admin.booking.com/hotel/hoteladmin/extranet_ng/manage/booking.html?res_id=3523638915&amp;lang=en&amp;hotel_id=4369933&amp;ses=c61e5263119924ff8db92ea5148adaa2" TargetMode="External"/><Relationship Id="rId1497" Type="http://schemas.openxmlformats.org/officeDocument/2006/relationships/hyperlink" Target="https://admin.booking.com/hotel/hoteladmin/extranet_ng/manage/booking.html?res_id=3933185309&amp;ses=7a28863e3ade602673bf611eb5376638&amp;lang=en&amp;hotel_id=4369933" TargetMode="External"/><Relationship Id="rId661" Type="http://schemas.openxmlformats.org/officeDocument/2006/relationships/hyperlink" Target="https://admin.booking.com/hotel/hoteladmin/extranet_ng/manage/booking.html?res_id=2998638671&amp;lang=en&amp;hotel_id=4369933&amp;ses=fe191e744a1542fef1c5126e39b618d5" TargetMode="External"/><Relationship Id="rId1014" Type="http://schemas.openxmlformats.org/officeDocument/2006/relationships/hyperlink" Target="https://admin.booking.com/hotel/hoteladmin/extranet_ng/manage/booking.html?res_id=2852971292&amp;lang=en&amp;hotel_id=4369933&amp;ses=c61e5263119924ff8db92ea5148adaa2" TargetMode="External"/><Relationship Id="rId1498" Type="http://schemas.openxmlformats.org/officeDocument/2006/relationships/hyperlink" Target="https://admin.booking.com/hotel/hoteladmin/extranet_ng/manage/booking.html?res_id=3415546524&amp;ses=7a28863e3ade602673bf611eb5376638&amp;lang=en&amp;hotel_id=4369933" TargetMode="External"/><Relationship Id="rId1004" Type="http://schemas.openxmlformats.org/officeDocument/2006/relationships/hyperlink" Target="https://admin.booking.com/hotel/hoteladmin/extranet_ng/manage/booking.html?res_id=3310692829&amp;lang=en&amp;hotel_id=4369933&amp;ses=c61e5263119924ff8db92ea5148adaa2" TargetMode="External"/><Relationship Id="rId1488" Type="http://schemas.openxmlformats.org/officeDocument/2006/relationships/hyperlink" Target="https://admin.booking.com/hotel/hoteladmin/extranet_ng/manage/booking.html?res_id=2222046702&amp;lang=en&amp;ses=0c9ac985f6762fbc1121900ca616822c&amp;hotel_id=4369933" TargetMode="External"/><Relationship Id="rId1005" Type="http://schemas.openxmlformats.org/officeDocument/2006/relationships/hyperlink" Target="https://admin.booking.com/hotel/hoteladmin/extranet_ng/manage/booking.html?res_id=3572444765&amp;lang=en&amp;hotel_id=4369933&amp;ses=c61e5263119924ff8db92ea5148adaa2" TargetMode="External"/><Relationship Id="rId1489" Type="http://schemas.openxmlformats.org/officeDocument/2006/relationships/hyperlink" Target="https://admin.booking.com/hotel/hoteladmin/extranet_ng/manage/booking.html?res_id=3320988089&amp;hotel_id=4369933&amp;ses=0c9ac985f6762fbc1121900ca616822c&amp;lang=en" TargetMode="External"/><Relationship Id="rId1006" Type="http://schemas.openxmlformats.org/officeDocument/2006/relationships/hyperlink" Target="https://admin.booking.com/hotel/hoteladmin/extranet_ng/manage/booking.html?res_id=2597555570&amp;lang=en&amp;hotel_id=4369933&amp;ses=c61e5263119924ff8db92ea5148adaa2" TargetMode="External"/><Relationship Id="rId1007" Type="http://schemas.openxmlformats.org/officeDocument/2006/relationships/hyperlink" Target="https://admin.booking.com/hotel/hoteladmin/extranet_ng/manage/booking.html?res_id=2896085799&amp;lang=en&amp;hotel_id=4369933&amp;ses=c61e5263119924ff8db92ea5148adaa2" TargetMode="External"/><Relationship Id="rId1008" Type="http://schemas.openxmlformats.org/officeDocument/2006/relationships/hyperlink" Target="https://admin.booking.com/hotel/hoteladmin/extranet_ng/manage/booking.html?res_id=3301479887&amp;lang=en&amp;hotel_id=4369933&amp;ses=c61e5263119924ff8db92ea5148adaa2" TargetMode="External"/><Relationship Id="rId1009" Type="http://schemas.openxmlformats.org/officeDocument/2006/relationships/hyperlink" Target="https://admin.booking.com/hotel/hoteladmin/extranet_ng/manage/booking.html?res_id=3713543325&amp;lang=en&amp;hotel_id=4369933&amp;ses=c61e5263119924ff8db92ea5148adaa2" TargetMode="External"/><Relationship Id="rId657" Type="http://schemas.openxmlformats.org/officeDocument/2006/relationships/hyperlink" Target="https://admin.booking.com/hotel/hoteladmin/extranet_ng/manage/booking.html?res_id=2616695053&amp;ses=0a4e2b8db6cba6c6434df7fcb13d34c1&amp;hotel_id=4369933&amp;lang=en" TargetMode="External"/><Relationship Id="rId656" Type="http://schemas.openxmlformats.org/officeDocument/2006/relationships/hyperlink" Target="https://admin.booking.com/hotel/hoteladmin/extranet_ng/manage/booking.html?res_id=2231181052&amp;ses=0a4e2b8db6cba6c6434df7fcb13d34c1&amp;hotel_id=4369933&amp;lang=en" TargetMode="External"/><Relationship Id="rId655" Type="http://schemas.openxmlformats.org/officeDocument/2006/relationships/hyperlink" Target="https://admin.booking.com/hotel/hoteladmin/extranet_ng/manage/booking.html?res_id=3748882944&amp;ses=0a4e2b8db6cba6c6434df7fcb13d34c1&amp;hotel_id=4369933&amp;lang=en" TargetMode="External"/><Relationship Id="rId654" Type="http://schemas.openxmlformats.org/officeDocument/2006/relationships/hyperlink" Target="https://admin.booking.com/hotel/hoteladmin/extranet_ng/manage/booking.html?res_id=2958777842&amp;ses=0a4e2b8db6cba6c6434df7fcb13d34c1&amp;hotel_id=4369933&amp;lang=en" TargetMode="External"/><Relationship Id="rId659" Type="http://schemas.openxmlformats.org/officeDocument/2006/relationships/hyperlink" Target="https://admin.booking.com/hotel/hoteladmin/extranet_ng/manage/booking.html?res_id=3623323512&amp;lang=en&amp;hotel_id=4369933&amp;ses=fe191e744a1542fef1c5126e39b618d5" TargetMode="External"/><Relationship Id="rId658" Type="http://schemas.openxmlformats.org/officeDocument/2006/relationships/hyperlink" Target="https://admin.booking.com/hotel/hoteladmin/extranet_ng/manage/booking.html?res_id=3119662279&amp;ses=0a4e2b8db6cba6c6434df7fcb13d34c1&amp;hotel_id=4369933&amp;lang=en" TargetMode="External"/><Relationship Id="rId1480" Type="http://schemas.openxmlformats.org/officeDocument/2006/relationships/hyperlink" Target="https://admin.booking.com/hotel/hoteladmin/extranet_ng/manage/booking.html?res_id=3821733902&amp;ses=80b61d79d0f8135808970e528e97f520&amp;lang=en&amp;hotel_id=4369933" TargetMode="External"/><Relationship Id="rId1481" Type="http://schemas.openxmlformats.org/officeDocument/2006/relationships/hyperlink" Target="https://admin.booking.com/hotel/hoteladmin/extranet_ng/manage/booking.html?res_id=2613268579&amp;ses=6b9982b364db9136dbe37bf9ab9e46d0&amp;hotel_id=4369933&amp;lang=en" TargetMode="External"/><Relationship Id="rId1482" Type="http://schemas.openxmlformats.org/officeDocument/2006/relationships/hyperlink" Target="https://admin.booking.com/hotel/hoteladmin/extranet_ng/manage/booking.html?res_id=2503019044&amp;lang=en&amp;hotel_id=4369933&amp;ses=21f575a3841b5e8cb2066b9726b9c2fe" TargetMode="External"/><Relationship Id="rId1483" Type="http://schemas.openxmlformats.org/officeDocument/2006/relationships/hyperlink" Target="https://admin.booking.com/hotel/hoteladmin/extranet_ng/manage/booking.html?res_id=2213455885&amp;lang=en&amp;hotel_id=4369933&amp;ses=cd65afe887548850081b5713086803a0" TargetMode="External"/><Relationship Id="rId653" Type="http://schemas.openxmlformats.org/officeDocument/2006/relationships/hyperlink" Target="https://admin.booking.com/hotel/hoteladmin/extranet_ng/manage/booking.html?res_id=3820771704&amp;ses=0a4e2b8db6cba6c6434df7fcb13d34c1&amp;hotel_id=4369933&amp;lang=en" TargetMode="External"/><Relationship Id="rId1000" Type="http://schemas.openxmlformats.org/officeDocument/2006/relationships/hyperlink" Target="https://admin.booking.com/hotel/hoteladmin/extranet_ng/manage/booking.html?res_id=3965610957&amp;lang=en&amp;hotel_id=4369933&amp;ses=c61e5263119924ff8db92ea5148adaa2" TargetMode="External"/><Relationship Id="rId1484" Type="http://schemas.openxmlformats.org/officeDocument/2006/relationships/hyperlink" Target="https://admin.booking.com/hotel/hoteladmin/extranet_ng/manage/booking.html?res_id=2432017559&amp;hotel_id=4369933&amp;ses=cd65afe887548850081b5713086803a0&amp;lang=en" TargetMode="External"/><Relationship Id="rId652" Type="http://schemas.openxmlformats.org/officeDocument/2006/relationships/hyperlink" Target="https://admin.booking.com/hotel/hoteladmin/extranet_ng/manage/booking.html?res_id=3675098227&amp;ses=0a4e2b8db6cba6c6434df7fcb13d34c1&amp;hotel_id=4369933&amp;lang=en" TargetMode="External"/><Relationship Id="rId1001" Type="http://schemas.openxmlformats.org/officeDocument/2006/relationships/hyperlink" Target="https://admin.booking.com/hotel/hoteladmin/extranet_ng/manage/booking.html?res_id=3262706639&amp;lang=en&amp;hotel_id=4369933&amp;ses=c61e5263119924ff8db92ea5148adaa2" TargetMode="External"/><Relationship Id="rId1485" Type="http://schemas.openxmlformats.org/officeDocument/2006/relationships/hyperlink" Target="https://admin.booking.com/hotel/hoteladmin/extranet_ng/manage/booking.html?res_id=2546267548&amp;ses=cd65afe887548850081b5713086803a0&amp;hotel_id=4369933&amp;lang=en" TargetMode="External"/><Relationship Id="rId651" Type="http://schemas.openxmlformats.org/officeDocument/2006/relationships/hyperlink" Target="https://admin.booking.com/hotel/hoteladmin/extranet_ng/manage/booking.html?res_id=2567466955&amp;ses=0a4e2b8db6cba6c6434df7fcb13d34c1&amp;hotel_id=4369933&amp;lang=en" TargetMode="External"/><Relationship Id="rId1002" Type="http://schemas.openxmlformats.org/officeDocument/2006/relationships/hyperlink" Target="https://admin.booking.com/hotel/hoteladmin/extranet_ng/manage/booking.html?res_id=2357441150&amp;lang=en&amp;hotel_id=4369933&amp;ses=c61e5263119924ff8db92ea5148adaa2" TargetMode="External"/><Relationship Id="rId1486" Type="http://schemas.openxmlformats.org/officeDocument/2006/relationships/hyperlink" Target="https://admin.booking.com/hotel/hoteladmin/extranet_ng/manage/booking.html?res_id=2239362237&amp;lang=en&amp;ses=0c9ac985f6762fbc1121900ca616822c&amp;hotel_id=4369933" TargetMode="External"/><Relationship Id="rId650" Type="http://schemas.openxmlformats.org/officeDocument/2006/relationships/hyperlink" Target="https://admin.booking.com/hotel/hoteladmin/extranet_ng/manage/booking.html?res_id=2556136312&amp;ses=0a4e2b8db6cba6c6434df7fcb13d34c1&amp;hotel_id=4369933&amp;lang=en" TargetMode="External"/><Relationship Id="rId1003" Type="http://schemas.openxmlformats.org/officeDocument/2006/relationships/hyperlink" Target="https://admin.booking.com/hotel/hoteladmin/extranet_ng/manage/booking.html?res_id=3508556944&amp;lang=en&amp;hotel_id=4369933&amp;ses=c61e5263119924ff8db92ea5148adaa2" TargetMode="External"/><Relationship Id="rId1487" Type="http://schemas.openxmlformats.org/officeDocument/2006/relationships/hyperlink" Target="https://admin.booking.com/hotel/hoteladmin/extranet_ng/manage/booking.html?res_id=2875582889&amp;lang=en&amp;ses=0c9ac985f6762fbc1121900ca616822c&amp;hotel_id=4369933" TargetMode="External"/><Relationship Id="rId1037" Type="http://schemas.openxmlformats.org/officeDocument/2006/relationships/hyperlink" Target="https://admin.booking.com/hotel/hoteladmin/extranet_ng/manage/booking.html?res_id=3744519046&amp;hotel_id=4369933&amp;lang=en&amp;ses=d6eeda64fe76e11b3baa19ff76d084cf" TargetMode="External"/><Relationship Id="rId1038" Type="http://schemas.openxmlformats.org/officeDocument/2006/relationships/hyperlink" Target="https://admin.booking.com/hotel/hoteladmin/extranet_ng/manage/booking.html?res_id=3678469637&amp;hotel_id=4369933&amp;lang=en&amp;ses=d6eeda64fe76e11b3baa19ff76d084cf" TargetMode="External"/><Relationship Id="rId1039" Type="http://schemas.openxmlformats.org/officeDocument/2006/relationships/hyperlink" Target="https://admin.booking.com/hotel/hoteladmin/extranet_ng/manage/booking.html?res_id=3663833560&amp;lang=en&amp;ses=e7ae44671e2a91dc7f36ccee139514ff&amp;hotel_id=4369933" TargetMode="External"/><Relationship Id="rId206" Type="http://schemas.openxmlformats.org/officeDocument/2006/relationships/hyperlink" Target="https://admin.booking.com/hotel/hoteladmin/extranet_ng/manage/booking.html?ses=56895554b98c0300627c76e350dbb327&amp;res_id=2897028398&amp;hotel_id=4369933&amp;lang=xu" TargetMode="External"/><Relationship Id="rId205" Type="http://schemas.openxmlformats.org/officeDocument/2006/relationships/hyperlink" Target="https://admin.booking.com/hotel/hoteladmin/extranet_ng/manage/booking.html?hotel_id=4369933&amp;lang=xu&amp;res_id=2588511549&amp;ses=56895554b98c0300627c76e350dbb327" TargetMode="External"/><Relationship Id="rId689" Type="http://schemas.openxmlformats.org/officeDocument/2006/relationships/hyperlink" Target="https://admin.booking.com/hotel/hoteladmin/extranet_ng/manage/booking.html?res_id=3052565336&amp;ses=0b2b533726cfea8857b3206b4a1746dd&amp;hotel_id=4369933&amp;lang=en" TargetMode="External"/><Relationship Id="rId204" Type="http://schemas.openxmlformats.org/officeDocument/2006/relationships/hyperlink" Target="https://admin.booking.com/hotel/hoteladmin/extranet_ng/manage/booking.html?ses=9c19fbd932f62df4eda2a9be24eb0258&amp;lang=xu&amp;hotel_id=4369933&amp;res_id=2489600690" TargetMode="External"/><Relationship Id="rId688" Type="http://schemas.openxmlformats.org/officeDocument/2006/relationships/hyperlink" Target="https://admin.booking.com/hotel/hoteladmin/extranet_ng/manage/booking.html?res_id=3492764429&amp;ses=0b2b533726cfea8857b3206b4a1746dd&amp;hotel_id=4369933&amp;lang=en" TargetMode="External"/><Relationship Id="rId203" Type="http://schemas.openxmlformats.org/officeDocument/2006/relationships/hyperlink" Target="https://admin.booking.com/hotel/hoteladmin/extranet_ng/manage/booking.html?res_id=3679744176&amp;lang=xu&amp;hotel_id=4369933&amp;ses=9c19fbd932f62df4eda2a9be24eb0258" TargetMode="External"/><Relationship Id="rId687" Type="http://schemas.openxmlformats.org/officeDocument/2006/relationships/hyperlink" Target="https://admin.booking.com/hotel/hoteladmin/extranet_ng/manage/booking.html?res_id=3256015820&amp;ses=0b2b533726cfea8857b3206b4a1746dd&amp;hotel_id=4369933&amp;lang=en" TargetMode="External"/><Relationship Id="rId209" Type="http://schemas.openxmlformats.org/officeDocument/2006/relationships/hyperlink" Target="https://admin.booking.com/hotel/hoteladmin/extranet_ng/manage/booking.html?lang=xu&amp;hotel_id=4369933&amp;res_id=2403637160&amp;ses=56895554b98c0300627c76e350dbb327" TargetMode="External"/><Relationship Id="rId208" Type="http://schemas.openxmlformats.org/officeDocument/2006/relationships/hyperlink" Target="https://admin.booking.com/hotel/hoteladmin/extranet_ng/manage/booking.html?ses=56895554b98c0300627c76e350dbb327&amp;res_id=2446242983&amp;lang=xu&amp;hotel_id=4369933" TargetMode="External"/><Relationship Id="rId207" Type="http://schemas.openxmlformats.org/officeDocument/2006/relationships/hyperlink" Target="https://admin.booking.com/hotel/hoteladmin/extranet_ng/manage/booking.html?lang=xu&amp;hotel_id=4369933&amp;ses=56895554b98c0300627c76e350dbb327&amp;res_id=3607241251" TargetMode="External"/><Relationship Id="rId682" Type="http://schemas.openxmlformats.org/officeDocument/2006/relationships/hyperlink" Target="https://admin.booking.com/hotel/hoteladmin/extranet_ng/manage/booking.html?res_id=3992496465&amp;lang=en&amp;hotel_id=4369933&amp;ses=44aed98b7c600530b46ab1172ec2dd34" TargetMode="External"/><Relationship Id="rId681" Type="http://schemas.openxmlformats.org/officeDocument/2006/relationships/hyperlink" Target="https://admin.booking.com/hotel/hoteladmin/extranet_ng/manage/booking.html?res_id=3938685482&amp;lang=en&amp;hotel_id=4369933&amp;ses=44aed98b7c600530b46ab1172ec2dd34" TargetMode="External"/><Relationship Id="rId1030" Type="http://schemas.openxmlformats.org/officeDocument/2006/relationships/hyperlink" Target="https://admin.booking.com/hotel/hoteladmin/extranet_ng/manage/booking.html?res_id=2925906347&amp;lang=en&amp;hotel_id=4369933&amp;ses=c61e5263119924ff8db92ea5148adaa2" TargetMode="External"/><Relationship Id="rId680" Type="http://schemas.openxmlformats.org/officeDocument/2006/relationships/hyperlink" Target="https://admin.booking.com/hotel/hoteladmin/extranet_ng/manage/booking.html?res_id=2509394726&amp;lang=en&amp;hotel_id=4369933&amp;ses=44aed98b7c600530b46ab1172ec2dd34" TargetMode="External"/><Relationship Id="rId1031" Type="http://schemas.openxmlformats.org/officeDocument/2006/relationships/hyperlink" Target="https://admin.booking.com/hotel/hoteladmin/extranet_ng/manage/booking.html?res_id=3872519437&amp;lang=en&amp;hotel_id=4369933&amp;ses=c61e5263119924ff8db92ea5148adaa2" TargetMode="External"/><Relationship Id="rId1032" Type="http://schemas.openxmlformats.org/officeDocument/2006/relationships/hyperlink" Target="https://admin.booking.com/hotel/hoteladmin/extranet_ng/manage/booking.html?res_id=3365730305&amp;lang=en&amp;hotel_id=4369933&amp;ses=c61e5263119924ff8db92ea5148adaa2" TargetMode="External"/><Relationship Id="rId202" Type="http://schemas.openxmlformats.org/officeDocument/2006/relationships/hyperlink" Target="https://admin.booking.com/hotel/hoteladmin/extranet_ng/manage/booking.html?hotel_id=4369933&amp;lang=xu&amp;res_id=3075381879&amp;ses=c2979b97e62a7939d123fbf0ba9c970a" TargetMode="External"/><Relationship Id="rId686" Type="http://schemas.openxmlformats.org/officeDocument/2006/relationships/hyperlink" Target="https://admin.booking.com/hotel/hoteladmin/extranet_ng/manage/booking.html?res_id=2150881117&amp;ses=0b2b533726cfea8857b3206b4a1746dd&amp;hotel_id=4369933&amp;lang=en" TargetMode="External"/><Relationship Id="rId1033" Type="http://schemas.openxmlformats.org/officeDocument/2006/relationships/hyperlink" Target="https://admin.booking.com/hotel/hoteladmin/extranet_ng/manage/booking.html?res_id=3529381700&amp;lang=en&amp;hotel_id=4369933&amp;ses=c61e5263119924ff8db92ea5148adaa2" TargetMode="External"/><Relationship Id="rId201" Type="http://schemas.openxmlformats.org/officeDocument/2006/relationships/hyperlink" Target="https://admin.booking.com/hotel/hoteladmin/extranet_ng/manage/booking.html?lang=xu&amp;hotel_id=4369933&amp;ses=c2979b97e62a7939d123fbf0ba9c970a&amp;res_id=2549002564" TargetMode="External"/><Relationship Id="rId685" Type="http://schemas.openxmlformats.org/officeDocument/2006/relationships/hyperlink" Target="https://admin.booking.com/hotel/hoteladmin/extranet_ng/manage/booking.html?res_id=3650488594&amp;ses=0b2b533726cfea8857b3206b4a1746dd&amp;hotel_id=4369933&amp;lang=en" TargetMode="External"/><Relationship Id="rId1034" Type="http://schemas.openxmlformats.org/officeDocument/2006/relationships/hyperlink" Target="https://admin.booking.com/hotel/hoteladmin/extranet_ng/manage/booking.html?res_id=2170167661&amp;hotel_id=4369933&amp;lang=en&amp;ses=c61e5263119924ff8db92ea5148adaa2" TargetMode="External"/><Relationship Id="rId200" Type="http://schemas.openxmlformats.org/officeDocument/2006/relationships/hyperlink" Target="https://admin.booking.com/hotel/hoteladmin/extranet_ng/manage/booking.html?lang=xu&amp;hotel_id=4369933&amp;ses=c2979b97e62a7939d123fbf0ba9c970a&amp;res_id=2453665859" TargetMode="External"/><Relationship Id="rId684" Type="http://schemas.openxmlformats.org/officeDocument/2006/relationships/hyperlink" Target="https://admin.booking.com/hotel/hoteladmin/extranet_ng/manage/booking.html?res_id=3605058035&amp;lang=en&amp;hotel_id=4369933&amp;ses=44aed98b7c600530b46ab1172ec2dd34" TargetMode="External"/><Relationship Id="rId1035" Type="http://schemas.openxmlformats.org/officeDocument/2006/relationships/hyperlink" Target="https://admin.booking.com/hotel/hoteladmin/extranet_ng/manage/booking.html?res_id=2457568683&amp;ses=0af76c1556711aacc1bba1aeabbbb5c2&amp;hotel_id=4369933&amp;lang=en" TargetMode="External"/><Relationship Id="rId683" Type="http://schemas.openxmlformats.org/officeDocument/2006/relationships/hyperlink" Target="https://admin.booking.com/hotel/hoteladmin/extranet_ng/manage/booking.html?res_id=3291282037&amp;lang=en&amp;hotel_id=4369933&amp;ses=44aed98b7c600530b46ab1172ec2dd34" TargetMode="External"/><Relationship Id="rId1036" Type="http://schemas.openxmlformats.org/officeDocument/2006/relationships/hyperlink" Target="https://admin.booking.com/hotel/hoteladmin/extranet_ng/manage/booking.html?res_id=2150147027&amp;ses=0af76c1556711aacc1bba1aeabbbb5c2&amp;hotel_id=4369933&amp;lang=en" TargetMode="External"/><Relationship Id="rId1026" Type="http://schemas.openxmlformats.org/officeDocument/2006/relationships/hyperlink" Target="https://admin.booking.com/hotel/hoteladmin/extranet_ng/manage/booking.html?res_id=2345196640&amp;lang=en&amp;hotel_id=4369933&amp;ses=c61e5263119924ff8db92ea5148adaa2" TargetMode="External"/><Relationship Id="rId1027" Type="http://schemas.openxmlformats.org/officeDocument/2006/relationships/hyperlink" Target="https://admin.booking.com/hotel/hoteladmin/extranet_ng/manage/booking.html?res_id=3666917092&amp;lang=en&amp;hotel_id=4369933&amp;ses=c61e5263119924ff8db92ea5148adaa2" TargetMode="External"/><Relationship Id="rId1028" Type="http://schemas.openxmlformats.org/officeDocument/2006/relationships/hyperlink" Target="https://admin.booking.com/hotel/hoteladmin/extranet_ng/manage/booking.html?res_id=3827513919&amp;lang=en&amp;hotel_id=4369933&amp;ses=c61e5263119924ff8db92ea5148adaa2" TargetMode="External"/><Relationship Id="rId1029" Type="http://schemas.openxmlformats.org/officeDocument/2006/relationships/hyperlink" Target="https://admin.booking.com/hotel/hoteladmin/extranet_ng/manage/booking.html?res_id=3154380072&amp;lang=en&amp;hotel_id=4369933&amp;ses=c61e5263119924ff8db92ea5148adaa2" TargetMode="External"/><Relationship Id="rId679" Type="http://schemas.openxmlformats.org/officeDocument/2006/relationships/hyperlink" Target="https://admin.booking.com/hotel/hoteladmin/extranet_ng/manage/booking.html?res_id=3668139511&amp;lang=en&amp;hotel_id=4369933&amp;ses=44aed98b7c600530b46ab1172ec2dd34" TargetMode="External"/><Relationship Id="rId678" Type="http://schemas.openxmlformats.org/officeDocument/2006/relationships/hyperlink" Target="https://admin.booking.com/hotel/hoteladmin/extranet_ng/manage/booking.html?res_id=3744343724&amp;lang=en&amp;hotel_id=4369933&amp;ses=44aed98b7c600530b46ab1172ec2dd34" TargetMode="External"/><Relationship Id="rId677" Type="http://schemas.openxmlformats.org/officeDocument/2006/relationships/hyperlink" Target="https://admin.booking.com/hotel/hoteladmin/extranet_ng/manage/booking.html?res_id=3603484860&amp;lang=en&amp;hotel_id=4369933&amp;ses=44aed98b7c600530b46ab1172ec2dd34" TargetMode="External"/><Relationship Id="rId676" Type="http://schemas.openxmlformats.org/officeDocument/2006/relationships/hyperlink" Target="https://admin.booking.com/hotel/hoteladmin/extranet_ng/manage/booking.html?res_id=2807480566&amp;hotel_id=4369933&amp;ses=44aed98b7c600530b46ab1172ec2dd34&amp;lang=en" TargetMode="External"/><Relationship Id="rId671" Type="http://schemas.openxmlformats.org/officeDocument/2006/relationships/hyperlink" Target="https://admin.booking.com/hotel/hoteladmin/extranet_ng/manage/booking.html?res_id=3741709206&amp;lang=en&amp;hotel_id=4369933&amp;ses=44aed98b7c600530b46ab1172ec2dd34" TargetMode="External"/><Relationship Id="rId670" Type="http://schemas.openxmlformats.org/officeDocument/2006/relationships/hyperlink" Target="https://admin.booking.com/hotel/hoteladmin/extranet_ng/manage/booking.html?res_id=2296447353&amp;lang=en&amp;hotel_id=4369933&amp;ses=44aed98b7c600530b46ab1172ec2dd34" TargetMode="External"/><Relationship Id="rId1020" Type="http://schemas.openxmlformats.org/officeDocument/2006/relationships/hyperlink" Target="https://admin.booking.com/hotel/hoteladmin/extranet_ng/manage/booking.html?res_id=3064739067&amp;lang=en&amp;hotel_id=4369933&amp;ses=c61e5263119924ff8db92ea5148adaa2" TargetMode="External"/><Relationship Id="rId1021" Type="http://schemas.openxmlformats.org/officeDocument/2006/relationships/hyperlink" Target="https://admin.booking.com/hotel/hoteladmin/extranet_ng/manage/booking.html?res_id=3997530980&amp;lang=en&amp;hotel_id=4369933&amp;ses=c61e5263119924ff8db92ea5148adaa2" TargetMode="External"/><Relationship Id="rId675" Type="http://schemas.openxmlformats.org/officeDocument/2006/relationships/hyperlink" Target="https://admin.booking.com/hotel/hoteladmin/extranet_ng/manage/booking.html?res_id=2179509052&amp;hotel_id=4369933&amp;ses=44aed98b7c600530b46ab1172ec2dd34&amp;lang=en" TargetMode="External"/><Relationship Id="rId1022" Type="http://schemas.openxmlformats.org/officeDocument/2006/relationships/hyperlink" Target="https://admin.booking.com/hotel/hoteladmin/extranet_ng/manage/booking.html?res_id=2269805993&amp;lang=en&amp;hotel_id=4369933&amp;ses=c61e5263119924ff8db92ea5148adaa2" TargetMode="External"/><Relationship Id="rId674" Type="http://schemas.openxmlformats.org/officeDocument/2006/relationships/hyperlink" Target="https://admin.booking.com/hotel/hoteladmin/extranet_ng/manage/booking.html?res_id=3469318513&amp;hotel_id=4369933&amp;ses=44aed98b7c600530b46ab1172ec2dd34&amp;lang=en" TargetMode="External"/><Relationship Id="rId1023" Type="http://schemas.openxmlformats.org/officeDocument/2006/relationships/hyperlink" Target="https://admin.booking.com/hotel/hoteladmin/extranet_ng/manage/booking.html?res_id=3524460668&amp;lang=en&amp;hotel_id=4369933&amp;ses=c61e5263119924ff8db92ea5148adaa2" TargetMode="External"/><Relationship Id="rId673" Type="http://schemas.openxmlformats.org/officeDocument/2006/relationships/hyperlink" Target="https://admin.booking.com/hotel/hoteladmin/extranet_ng/manage/booking.html?res_id=3055177659&amp;hotel_id=4369933&amp;ses=44aed98b7c600530b46ab1172ec2dd34&amp;lang=en" TargetMode="External"/><Relationship Id="rId1024" Type="http://schemas.openxmlformats.org/officeDocument/2006/relationships/hyperlink" Target="https://admin.booking.com/hotel/hoteladmin/extranet_ng/manage/booking.html?res_id=3492880056&amp;lang=en&amp;hotel_id=4369933&amp;ses=c61e5263119924ff8db92ea5148adaa2" TargetMode="External"/><Relationship Id="rId672" Type="http://schemas.openxmlformats.org/officeDocument/2006/relationships/hyperlink" Target="https://admin.booking.com/hotel/hoteladmin/extranet_ng/manage/booking.html?res_id=3042371598&amp;hotel_id=4369933&amp;ses=44aed98b7c600530b46ab1172ec2dd34&amp;lang=en" TargetMode="External"/><Relationship Id="rId1025" Type="http://schemas.openxmlformats.org/officeDocument/2006/relationships/hyperlink" Target="https://admin.booking.com/hotel/hoteladmin/extranet_ng/manage/booking.html?res_id=2423444026&amp;lang=en&amp;hotel_id=4369933&amp;ses=c61e5263119924ff8db92ea5148adaa2" TargetMode="External"/><Relationship Id="rId190" Type="http://schemas.openxmlformats.org/officeDocument/2006/relationships/hyperlink" Target="https://admin.booking.com/hotel/hoteladmin/extranet_ng/manage/booking.html?res_id=3307028933&amp;lang=xu&amp;hotel_id=4369933&amp;ses=8afde840274e60e43142202e5bd1b9fe" TargetMode="External"/><Relationship Id="rId194" Type="http://schemas.openxmlformats.org/officeDocument/2006/relationships/hyperlink" Target="https://admin.booking.com/hotel/hoteladmin/extranet_ng/manage/booking.html?ses=8afde840274e60e43142202e5bd1b9fe&amp;hotel_id=4369933&amp;lang=xu&amp;res_id=3977498601" TargetMode="External"/><Relationship Id="rId193" Type="http://schemas.openxmlformats.org/officeDocument/2006/relationships/hyperlink" Target="https://admin.booking.com/hotel/hoteladmin/extranet_ng/manage/booking.html?res_id=2378705895&amp;lang=xu&amp;hotel_id=4369933&amp;ses=8afde840274e60e43142202e5bd1b9fe" TargetMode="External"/><Relationship Id="rId192" Type="http://schemas.openxmlformats.org/officeDocument/2006/relationships/hyperlink" Target="https://admin.booking.com/hotel/hoteladmin/extranet_ng/manage/booking.html?lang=xu&amp;res_id=2445114414&amp;ses=8afde840274e60e43142202e5bd1b9fe&amp;hotel_id=4369933" TargetMode="External"/><Relationship Id="rId191" Type="http://schemas.openxmlformats.org/officeDocument/2006/relationships/hyperlink" Target="https://admin.booking.com/hotel/hoteladmin/extranet_ng/manage/booking.html?ses=8afde840274e60e43142202e5bd1b9fe&amp;hotel_id=4369933&amp;lang=xu&amp;res_id=3353342192" TargetMode="External"/><Relationship Id="rId187" Type="http://schemas.openxmlformats.org/officeDocument/2006/relationships/hyperlink" Target="https://admin.booking.com/hotel/hoteladmin/extranet_ng/manage/booking.html?hotel_id=4369933&amp;ses=8afde840274e60e43142202e5bd1b9fe&amp;res_id=3346758576&amp;lang=xu" TargetMode="External"/><Relationship Id="rId186" Type="http://schemas.openxmlformats.org/officeDocument/2006/relationships/hyperlink" Target="https://admin.booking.com/hotel/hoteladmin/extranet_ng/manage/booking.html?hotel_id=4369933&amp;ses=8afde840274e60e43142202e5bd1b9fe&amp;res_id=3346758576&amp;lang=xu" TargetMode="External"/><Relationship Id="rId185" Type="http://schemas.openxmlformats.org/officeDocument/2006/relationships/hyperlink" Target="https://admin.booking.com/hotel/hoteladmin/extranet_ng/manage/booking.html?res_id=2312167468&amp;ses=8afde840274e60e43142202e5bd1b9fe&amp;hotel_id=4369933&amp;lang=xu" TargetMode="External"/><Relationship Id="rId184" Type="http://schemas.openxmlformats.org/officeDocument/2006/relationships/hyperlink" Target="https://admin.booking.com/hotel/hoteladmin/extranet_ng/manage/booking.html?res_id=3191917753&amp;lang=xu&amp;hotel_id=4369933&amp;ses=8afde840274e60e43142202e5bd1b9fe" TargetMode="External"/><Relationship Id="rId189" Type="http://schemas.openxmlformats.org/officeDocument/2006/relationships/hyperlink" Target="https://admin.booking.com/hotel/hoteladmin/extranet_ng/manage/booking.html?ses=8afde840274e60e43142202e5bd1b9fe&amp;hotel_id=4369933&amp;lang=xu&amp;res_id=3292859190" TargetMode="External"/><Relationship Id="rId188" Type="http://schemas.openxmlformats.org/officeDocument/2006/relationships/hyperlink" Target="https://admin.booking.com/hotel/hoteladmin/extranet_ng/manage/booking.html?hotel_id=4369933&amp;ses=8afde840274e60e43142202e5bd1b9fe&amp;lang=xu&amp;res_id=2486057827" TargetMode="External"/><Relationship Id="rId183" Type="http://schemas.openxmlformats.org/officeDocument/2006/relationships/hyperlink" Target="https://admin.booking.com/hotel/hoteladmin/extranet_ng/manage/booking.html?res_id=3421684917&amp;ses=8afde840274e60e43142202e5bd1b9fe&amp;hotel_id=4369933&amp;lang=xu" TargetMode="External"/><Relationship Id="rId182" Type="http://schemas.openxmlformats.org/officeDocument/2006/relationships/hyperlink" Target="https://admin.booking.com/hotel/hoteladmin/extranet_ng/manage/booking.html?res_id=2562860872&amp;lang=xu&amp;ses=8afde840274e60e43142202e5bd1b9fe&amp;hotel_id=4369933" TargetMode="External"/><Relationship Id="rId181" Type="http://schemas.openxmlformats.org/officeDocument/2006/relationships/hyperlink" Target="https://admin.booking.com/hotel/hoteladmin/extranet_ng/manage/booking.html?res_id=2901451689&amp;hotel_id=4369933&amp;ses=8afde840274e60e43142202e5bd1b9fe&amp;lang=xu" TargetMode="External"/><Relationship Id="rId180" Type="http://schemas.openxmlformats.org/officeDocument/2006/relationships/hyperlink" Target="https://admin.booking.com/hotel/hoteladmin/extranet_ng/manage/booking.html?ses=8afde840274e60e43142202e5bd1b9fe&amp;hotel_id=4369933&amp;lang=xu&amp;res_id=2349197058" TargetMode="External"/><Relationship Id="rId176" Type="http://schemas.openxmlformats.org/officeDocument/2006/relationships/hyperlink" Target="https://admin.booking.com/hotel/hoteladmin/extranet_ng/manage/booking.html?lang=xu&amp;res_id=2569484690&amp;hotel_id=4369933&amp;ses=8afde840274e60e43142202e5bd1b9fe" TargetMode="External"/><Relationship Id="rId175" Type="http://schemas.openxmlformats.org/officeDocument/2006/relationships/hyperlink" Target="https://admin.booking.com/hotel/hoteladmin/extranet_ng/manage/booking.html?hotel_id=4369933&amp;ses=8afde840274e60e43142202e5bd1b9fe&amp;lang=xu&amp;res_id=3340725581" TargetMode="External"/><Relationship Id="rId174" Type="http://schemas.openxmlformats.org/officeDocument/2006/relationships/hyperlink" Target="https://admin.booking.com/hotel/hoteladmin/extranet_ng/manage/booking.html?hotel_id=4369933&amp;res_id=3945508945&amp;lang=xu&amp;ses=889d752a394ffb58469647bec534de62" TargetMode="External"/><Relationship Id="rId173" Type="http://schemas.openxmlformats.org/officeDocument/2006/relationships/hyperlink" Target="https://admin.booking.com/hotel/hoteladmin/extranet_ng/manage/booking.html?ses=889d752a394ffb58469647bec534de62&amp;hotel_id=4369933&amp;res_id=2929558415&amp;lang=xu" TargetMode="External"/><Relationship Id="rId179" Type="http://schemas.openxmlformats.org/officeDocument/2006/relationships/hyperlink" Target="https://admin.booking.com/hotel/hoteladmin/extranet_ng/manage/booking.html?lang=xu&amp;hotel_id=4369933&amp;ses=8afde840274e60e43142202e5bd1b9fe&amp;res_id=2399937762" TargetMode="External"/><Relationship Id="rId178" Type="http://schemas.openxmlformats.org/officeDocument/2006/relationships/hyperlink" Target="https://admin.booking.com/hotel/hoteladmin/extranet_ng/manage/booking.html?hotel_id=4369933&amp;ses=8afde840274e60e43142202e5bd1b9fe&amp;lang=xu&amp;res_id=3973704036" TargetMode="External"/><Relationship Id="rId177" Type="http://schemas.openxmlformats.org/officeDocument/2006/relationships/hyperlink" Target="https://admin.booking.com/hotel/hoteladmin/extranet_ng/manage/booking.html?ses=8afde840274e60e43142202e5bd1b9fe&amp;hotel_id=4369933&amp;res_id=3518962555&amp;lang=xu" TargetMode="External"/><Relationship Id="rId1910" Type="http://schemas.openxmlformats.org/officeDocument/2006/relationships/hyperlink" Target="https://admin.booking.com/hotel/hoteladmin/extranet_ng/manage/booking.html?res_id=3074616686&amp;hotel_id=4369933&amp;ses=a10c0eba8da1be8fbd27f2d1391a8149&amp;lang=xu" TargetMode="External"/><Relationship Id="rId1911" Type="http://schemas.openxmlformats.org/officeDocument/2006/relationships/hyperlink" Target="https://admin.booking.com/hotel/hoteladmin/extranet_ng/manage/booking.html?res_id=4008486557&amp;hotel_id=4369933&amp;ses=a10c0eba8da1be8fbd27f2d1391a8149&amp;lang=xu" TargetMode="External"/><Relationship Id="rId1912" Type="http://schemas.openxmlformats.org/officeDocument/2006/relationships/hyperlink" Target="https://admin.booking.com/hotel/hoteladmin/extranet_ng/manage/booking.html?res_id=4105222094&amp;hotel_id=4369933&amp;ses=a10c0eba8da1be8fbd27f2d1391a8149&amp;lang=xu" TargetMode="External"/><Relationship Id="rId1913" Type="http://schemas.openxmlformats.org/officeDocument/2006/relationships/hyperlink" Target="https://admin.booking.com/hotel/hoteladmin/extranet_ng/manage/booking.html?res_id=4185260985&amp;hotel_id=4369933&amp;ses=a10c0eba8da1be8fbd27f2d1391a8149&amp;lang=xu" TargetMode="External"/><Relationship Id="rId1914" Type="http://schemas.openxmlformats.org/officeDocument/2006/relationships/hyperlink" Target="https://admin.booking.com/hotel/hoteladmin/extranet_ng/manage/booking.html?res_id=1723655616&amp;hotel_id=4369933&amp;ses=a10c0eba8da1be8fbd27f2d1391a8149&amp;lang=xu" TargetMode="External"/><Relationship Id="rId1915" Type="http://schemas.openxmlformats.org/officeDocument/2006/relationships/hyperlink" Target="https://admin.booking.com/hotel/hoteladmin/extranet_ng/manage/booking.html?res_id=4005829790&amp;hotel_id=4369933&amp;ses=a10c0eba8da1be8fbd27f2d1391a8149&amp;lang=xu" TargetMode="External"/><Relationship Id="rId1916" Type="http://schemas.openxmlformats.org/officeDocument/2006/relationships/hyperlink" Target="https://admin.booking.com/hotel/hoteladmin/extranet_ng/manage/booking.html?res_id=4095461851&amp;hotel_id=4369933&amp;ses=a10c0eba8da1be8fbd27f2d1391a8149&amp;lang=xu" TargetMode="External"/><Relationship Id="rId1917" Type="http://schemas.openxmlformats.org/officeDocument/2006/relationships/hyperlink" Target="https://admin.booking.com/hotel/hoteladmin/extranet_ng/manage/booking.html?res_id=4016680122&amp;hotel_id=4369933&amp;ses=a10c0eba8da1be8fbd27f2d1391a8149&amp;lang=xu" TargetMode="External"/><Relationship Id="rId1918" Type="http://schemas.openxmlformats.org/officeDocument/2006/relationships/hyperlink" Target="https://admin.booking.com/hotel/hoteladmin/extranet_ng/manage/booking.html?res_id=4225295411&amp;hotel_id=4369933&amp;ses=a10c0eba8da1be8fbd27f2d1391a8149&amp;lang=xu" TargetMode="External"/><Relationship Id="rId1919" Type="http://schemas.openxmlformats.org/officeDocument/2006/relationships/hyperlink" Target="https://admin.booking.com/hotel/hoteladmin/extranet_ng/manage/booking.html?res_id=4137973254&amp;hotel_id=4369933&amp;ses=a10c0eba8da1be8fbd27f2d1391a8149&amp;lang=xu" TargetMode="External"/><Relationship Id="rId1900" Type="http://schemas.openxmlformats.org/officeDocument/2006/relationships/hyperlink" Target="https://admin.booking.com/hotel/hoteladmin/extranet_ng/manage/booking.html?res_id=4199655571&amp;ses=05c11f82044626d00b3ce943196fea01&amp;hotel_id=4369933&amp;lang=xa" TargetMode="External"/><Relationship Id="rId1901" Type="http://schemas.openxmlformats.org/officeDocument/2006/relationships/hyperlink" Target="https://admin.booking.com/hotel/hoteladmin/extranet_ng/manage/booking.html?res_id=4195476106&amp;ses=05c11f82044626d00b3ce943196fea01&amp;hotel_id=4369933&amp;lang=xa" TargetMode="External"/><Relationship Id="rId1902" Type="http://schemas.openxmlformats.org/officeDocument/2006/relationships/hyperlink" Target="https://admin.booking.com/hotel/hoteladmin/extranet_ng/manage/booking.html?res_id=4199769688&amp;ses=05c11f82044626d00b3ce943196fea01&amp;hotel_id=4369933&amp;lang=xa" TargetMode="External"/><Relationship Id="rId1903" Type="http://schemas.openxmlformats.org/officeDocument/2006/relationships/hyperlink" Target="https://admin.booking.com/hotel/hoteladmin/extranet_ng/manage/booking.html?res_id=4248083045&amp;ses=05c11f82044626d00b3ce943196fea01&amp;hotel_id=4369933&amp;lang=xa" TargetMode="External"/><Relationship Id="rId1904" Type="http://schemas.openxmlformats.org/officeDocument/2006/relationships/hyperlink" Target="https://admin.booking.com/hotel/hoteladmin/extranet_ng/manage/booking.html?res_id=4083282485&amp;ses=05c11f82044626d00b3ce943196fea01&amp;hotel_id=4369933&amp;lang=xa" TargetMode="External"/><Relationship Id="rId1905" Type="http://schemas.openxmlformats.org/officeDocument/2006/relationships/hyperlink" Target="https://admin.booking.com/hotel/hoteladmin/extranet_ng/manage/booking.html?res_id=4110940346&amp;ses=05c11f82044626d00b3ce943196fea01&amp;hotel_id=4369933&amp;lang=xa" TargetMode="External"/><Relationship Id="rId1906" Type="http://schemas.openxmlformats.org/officeDocument/2006/relationships/hyperlink" Target="https://admin.booking.com/hotel/hoteladmin/extranet_ng/manage/booking.html?res_id=4202225464&amp;ses=05c11f82044626d00b3ce943196fea01&amp;hotel_id=4369933&amp;lang=xa" TargetMode="External"/><Relationship Id="rId1907" Type="http://schemas.openxmlformats.org/officeDocument/2006/relationships/hyperlink" Target="https://admin.booking.com/hotel/hoteladmin/extranet_ng/manage/booking.html?res_id=4122086330&amp;lang=xa&amp;hotel_id=4369933&amp;ses=a10c0eba8da1be8fbd27f2d1391a8149" TargetMode="External"/><Relationship Id="rId1908" Type="http://schemas.openxmlformats.org/officeDocument/2006/relationships/hyperlink" Target="https://admin.booking.com/hotel/hoteladmin/extranet_ng/manage/booking.html?res_id=4061508627&amp;hotel_id=4369933&amp;ses=a10c0eba8da1be8fbd27f2d1391a8149&amp;lang=xu" TargetMode="External"/><Relationship Id="rId1909" Type="http://schemas.openxmlformats.org/officeDocument/2006/relationships/hyperlink" Target="https://admin.booking.com/hotel/hoteladmin/extranet_ng/manage/booking.html?res_id=4301945806&amp;hotel_id=4369933&amp;ses=a10c0eba8da1be8fbd27f2d1391a8149&amp;lang=xu" TargetMode="External"/><Relationship Id="rId198" Type="http://schemas.openxmlformats.org/officeDocument/2006/relationships/hyperlink" Target="https://admin.booking.com/hotel/hoteladmin/extranet_ng/manage/booking.html?lang=xu&amp;hotel_id=4369933&amp;ses=c2979b97e62a7939d123fbf0ba9c970a&amp;res_id=3104163539" TargetMode="External"/><Relationship Id="rId197" Type="http://schemas.openxmlformats.org/officeDocument/2006/relationships/hyperlink" Target="https://admin.booking.com/hotel/hoteladmin/extranet_ng/manage/booking.html?ses=c5f004ab456aef41f480ad731555b374&amp;hotel_id=4369933&amp;lang=xu&amp;res_id=3282872422" TargetMode="External"/><Relationship Id="rId196" Type="http://schemas.openxmlformats.org/officeDocument/2006/relationships/hyperlink" Target="https://admin.booking.com/hotel/hoteladmin/extranet_ng/manage/booking.html?res_id=3846159784&amp;lang=xu&amp;hotel_id=4369933&amp;ses=8afde840274e60e43142202e5bd1b9fe" TargetMode="External"/><Relationship Id="rId195" Type="http://schemas.openxmlformats.org/officeDocument/2006/relationships/hyperlink" Target="https://admin.booking.com/hotel/hoteladmin/extranet_ng/manage/booking.html?ses=7a2961bd7d398223d0b45769d9528723&amp;hotel_id=4369933&amp;res_id=2697693160&amp;lang=xu" TargetMode="External"/><Relationship Id="rId199" Type="http://schemas.openxmlformats.org/officeDocument/2006/relationships/hyperlink" Target="https://admin.booking.com/hotel/hoteladmin/extranet_ng/manage/booking.html?res_id=3456799558&amp;ses=c2979b97e62a7939d123fbf0ba9c970a&amp;hotel_id=4369933&amp;lang=xu" TargetMode="External"/><Relationship Id="rId150" Type="http://schemas.openxmlformats.org/officeDocument/2006/relationships/hyperlink" Target="https://admin.booking.com/hotel/hoteladmin/extranet_ng/manage/booking.html?hotel_id=4369933&amp;res_id=3170847986&amp;ses=31b48df33b9e5edc55f539e69823367d&amp;lang=xu" TargetMode="External"/><Relationship Id="rId149" Type="http://schemas.openxmlformats.org/officeDocument/2006/relationships/hyperlink" Target="https://admin.booking.com/hotel/hoteladmin/extranet_ng/manage/booking.html?res_id=2314365562&amp;hotel_id=4369933&amp;lang=xu&amp;ses=889d752a394ffb58469647bec534de62" TargetMode="External"/><Relationship Id="rId148" Type="http://schemas.openxmlformats.org/officeDocument/2006/relationships/hyperlink" Target="https://admin.booking.com/hotel/hoteladmin/extranet_ng/manage/booking.html?res_id=3490246937&amp;ses=889d752a394ffb58469647bec534de62&amp;lang=xu&amp;hotel_id=4369933" TargetMode="External"/><Relationship Id="rId1090" Type="http://schemas.openxmlformats.org/officeDocument/2006/relationships/hyperlink" Target="https://admin.booking.com/hotel/hoteladmin/extranet_ng/manage/booking.html?res_id=3312203152&amp;ses=8ed11e9597b674350c28b0ce115d0673&amp;hotel_id=4369933&amp;lang=en" TargetMode="External"/><Relationship Id="rId1091" Type="http://schemas.openxmlformats.org/officeDocument/2006/relationships/hyperlink" Target="https://admin.booking.com/hotel/hoteladmin/extranet_ng/manage/booking.html?res_id=3433876325&amp;ses=8ed11e9597b674350c28b0ce115d0673&amp;hotel_id=4369933&amp;lang=en" TargetMode="External"/><Relationship Id="rId1092" Type="http://schemas.openxmlformats.org/officeDocument/2006/relationships/hyperlink" Target="https://admin.booking.com/hotel/hoteladmin/extranet_ng/manage/booking.html?res_id=3919502874&amp;ses=8ed11e9597b674350c28b0ce115d0673&amp;hotel_id=4369933&amp;lang=en" TargetMode="External"/><Relationship Id="rId1093" Type="http://schemas.openxmlformats.org/officeDocument/2006/relationships/hyperlink" Target="https://admin.booking.com/hotel/hoteladmin/extranet_ng/manage/booking.html?res_id=2360268005&amp;ses=8ed11e9597b674350c28b0ce115d0673&amp;hotel_id=4369933&amp;lang=en" TargetMode="External"/><Relationship Id="rId1094" Type="http://schemas.openxmlformats.org/officeDocument/2006/relationships/hyperlink" Target="https://admin.booking.com/hotel/hoteladmin/extranet_ng/manage/booking.html?res_id=2812645407&amp;ses=8ed11e9597b674350c28b0ce115d0673&amp;hotel_id=4369933&amp;lang=en" TargetMode="External"/><Relationship Id="rId143" Type="http://schemas.openxmlformats.org/officeDocument/2006/relationships/hyperlink" Target="https://admin.booking.com/hotel/hoteladmin/extranet_ng/manage/booking.html?lang=xu&amp;hotel_id=4369933&amp;ses=889d752a394ffb58469647bec534de62&amp;res_id=3248041804" TargetMode="External"/><Relationship Id="rId1095" Type="http://schemas.openxmlformats.org/officeDocument/2006/relationships/hyperlink" Target="https://admin.booking.com/hotel/hoteladmin/extranet_ng/manage/booking.html?res_id=2660037551&amp;ses=8ed11e9597b674350c28b0ce115d0673&amp;hotel_id=4369933&amp;lang=en" TargetMode="External"/><Relationship Id="rId142" Type="http://schemas.openxmlformats.org/officeDocument/2006/relationships/hyperlink" Target="https://admin.booking.com/hotel/hoteladmin/extranet_ng/manage/booking.html?lang=xu&amp;hotel_id=4369933&amp;ses=889d752a394ffb58469647bec534de62&amp;res_id=2465827648" TargetMode="External"/><Relationship Id="rId1096" Type="http://schemas.openxmlformats.org/officeDocument/2006/relationships/hyperlink" Target="https://admin.booking.com/hotel/hoteladmin/extranet_ng/manage/booking.html?res_id=2178876565&amp;ses=8ed11e9597b674350c28b0ce115d0673&amp;hotel_id=4369933&amp;lang=en" TargetMode="External"/><Relationship Id="rId141" Type="http://schemas.openxmlformats.org/officeDocument/2006/relationships/hyperlink" Target="https://admin.booking.com/hotel/hoteladmin/extranet_ng/manage/booking.html?lang=xu&amp;ses=889d752a394ffb58469647bec534de62&amp;hotel_id=4369933&amp;res_id=2831145310" TargetMode="External"/><Relationship Id="rId1097" Type="http://schemas.openxmlformats.org/officeDocument/2006/relationships/hyperlink" Target="https://admin.booking.com/hotel/hoteladmin/extranet_ng/manage/booking.html?res_id=3863377369&amp;ses=afa9d0c76d83ea6fd0227e93bea2178f&amp;hotel_id=4369933&amp;lang=en" TargetMode="External"/><Relationship Id="rId140" Type="http://schemas.openxmlformats.org/officeDocument/2006/relationships/hyperlink" Target="https://admin.booking.com/hotel/hoteladmin/extranet_ng/manage/booking.html?ses=889d752a394ffb58469647bec534de62&amp;hotel_id=4369933&amp;lang=xu&amp;res_id=3037219077" TargetMode="External"/><Relationship Id="rId1098" Type="http://schemas.openxmlformats.org/officeDocument/2006/relationships/hyperlink" Target="https://admin.booking.com/hotel/hoteladmin/extranet_ng/manage/booking.html?res_id=3275521941&amp;ses=afa9d0c76d83ea6fd0227e93bea2178f&amp;hotel_id=4369933&amp;lang=en" TargetMode="External"/><Relationship Id="rId147" Type="http://schemas.openxmlformats.org/officeDocument/2006/relationships/hyperlink" Target="https://admin.booking.com/hotel/hoteladmin/extranet_ng/manage/booking.html?hotel_id=4369933&amp;ses=7a711dc5e8cfc4303b212ece8c4b54df&amp;lang=xu&amp;res_id=3144235398" TargetMode="External"/><Relationship Id="rId1099" Type="http://schemas.openxmlformats.org/officeDocument/2006/relationships/hyperlink" Target="https://admin.booking.com/hotel/hoteladmin/extranet_ng/manage/booking.html?res_id=3192559786&amp;ses=afa9d0c76d83ea6fd0227e93bea2178f&amp;hotel_id=4369933&amp;lang=en" TargetMode="External"/><Relationship Id="rId146" Type="http://schemas.openxmlformats.org/officeDocument/2006/relationships/hyperlink" Target="https://admin.booking.com/hotel/hoteladmin/extranet_ng/manage/booking.html?ses=889d752a394ffb58469647bec534de62&amp;hotel_id=4369933&amp;lang=xu&amp;res_id=3977797137" TargetMode="External"/><Relationship Id="rId145" Type="http://schemas.openxmlformats.org/officeDocument/2006/relationships/hyperlink" Target="https://admin.booking.com/hotel/hoteladmin/extranet_ng/manage/booking.html?res_id=3990955590&amp;hotel_id=4369933&amp;ses=889d752a394ffb58469647bec534de62&amp;lang=xu" TargetMode="External"/><Relationship Id="rId144" Type="http://schemas.openxmlformats.org/officeDocument/2006/relationships/hyperlink" Target="https://admin.booking.com/hotel/hoteladmin/extranet_ng/manage/booking.html?res_id=2594220134&amp;hotel_id=4369933&amp;ses=889d752a394ffb58469647bec534de62&amp;lang=xu" TargetMode="External"/><Relationship Id="rId139" Type="http://schemas.openxmlformats.org/officeDocument/2006/relationships/hyperlink" Target="https://admin.booking.com/hotel/hoteladmin/extranet_ng/manage/booking.html?lang=xu&amp;hotel_id=4369933&amp;res_id=3516092115&amp;ses=02ee0df5e51482181f8ed759affd1939" TargetMode="External"/><Relationship Id="rId138" Type="http://schemas.openxmlformats.org/officeDocument/2006/relationships/hyperlink" Target="https://admin.booking.com/hotel/hoteladmin/extranet_ng/manage/booking.html?res_id=3275424276&amp;lang=xu&amp;ses=b2f5542a9a111492b454e0560256f254&amp;hotel_id=4369933" TargetMode="External"/><Relationship Id="rId137" Type="http://schemas.openxmlformats.org/officeDocument/2006/relationships/hyperlink" Target="https://admin.booking.com/hotel/hoteladmin/extranet_ng/manage/booking.html?res_id=3263334541&amp;ses=b2f5542a9a111492b454e0560256f254&amp;lang=xu&amp;hotel_id=4369933" TargetMode="External"/><Relationship Id="rId1080" Type="http://schemas.openxmlformats.org/officeDocument/2006/relationships/hyperlink" Target="https://admin.booking.com/hotel/hoteladmin/extranet_ng/manage/booking.html?res_id=3375383499&amp;lang=en&amp;hotel_id=4369933&amp;ses=920e0a97c6dccd8c38f63d9c70a9201d" TargetMode="External"/><Relationship Id="rId1081" Type="http://schemas.openxmlformats.org/officeDocument/2006/relationships/hyperlink" Target="https://admin.booking.com/hotel/hoteladmin/extranet_ng/manage/booking.html?res_id=2669553545&amp;lang=en&amp;hotel_id=4369933&amp;ses=920e0a97c6dccd8c38f63d9c70a9201d" TargetMode="External"/><Relationship Id="rId1082" Type="http://schemas.openxmlformats.org/officeDocument/2006/relationships/hyperlink" Target="https://admin.booking.com/hotel/hoteladmin/extranet_ng/manage/booking.html?res_id=2347598924&amp;lang=en&amp;hotel_id=4369933&amp;ses=920e0a97c6dccd8c38f63d9c70a9201d" TargetMode="External"/><Relationship Id="rId1083" Type="http://schemas.openxmlformats.org/officeDocument/2006/relationships/hyperlink" Target="https://admin.booking.com/hotel/hoteladmin/extranet_ng/manage/booking.html?res_id=3360762256&amp;lang=en&amp;hotel_id=4369933&amp;ses=920e0a97c6dccd8c38f63d9c70a9201d" TargetMode="External"/><Relationship Id="rId132" Type="http://schemas.openxmlformats.org/officeDocument/2006/relationships/hyperlink" Target="https://admin.booking.com/hotel/hoteladmin/extranet_ng/manage/booking.html?hotel_id=4369933&amp;res_id=2768229524&amp;ses=73d6811b617df2e9ef74ba6e52abb958&amp;lang=xu" TargetMode="External"/><Relationship Id="rId1084" Type="http://schemas.openxmlformats.org/officeDocument/2006/relationships/hyperlink" Target="https://admin.booking.com/hotel/hoteladmin/extranet_ng/manage/booking.html?res_id=3933923718&amp;ses=920e0a97c6dccd8c38f63d9c70a9201d&amp;lang=en&amp;hotel_id=4369933" TargetMode="External"/><Relationship Id="rId131" Type="http://schemas.openxmlformats.org/officeDocument/2006/relationships/hyperlink" Target="https://admin.booking.com/hotel/hoteladmin/extranet_ng/manage/booking.html?lang=xu&amp;ses=73d6811b617df2e9ef74ba6e52abb958&amp;hotel_id=4369933&amp;res_id=3822129091" TargetMode="External"/><Relationship Id="rId1085" Type="http://schemas.openxmlformats.org/officeDocument/2006/relationships/hyperlink" Target="https://admin.booking.com/hotel/hoteladmin/extranet_ng/manage/booking.html?res_id=2455656111&amp;ses=8ed11e9597b674350c28b0ce115d0673&amp;hotel_id=4369933&amp;lang=en" TargetMode="External"/><Relationship Id="rId130" Type="http://schemas.openxmlformats.org/officeDocument/2006/relationships/hyperlink" Target="https://admin.booking.com/hotel/hoteladmin/extranet_ng/manage/booking.html?ses=73d6811b617df2e9ef74ba6e52abb958&amp;lang=xu&amp;res_id=3441397826&amp;hotel_id=4369933" TargetMode="External"/><Relationship Id="rId1086" Type="http://schemas.openxmlformats.org/officeDocument/2006/relationships/hyperlink" Target="https://admin.booking.com/hotel/hoteladmin/extranet_ng/manage/booking.html?res_id=2126244397&amp;ses=8ed11e9597b674350c28b0ce115d0673&amp;hotel_id=4369933&amp;lang=en" TargetMode="External"/><Relationship Id="rId1087" Type="http://schemas.openxmlformats.org/officeDocument/2006/relationships/hyperlink" Target="https://admin.booking.com/hotel/hoteladmin/extranet_ng/manage/booking.html?res_id=3880680896&amp;ses=8ed11e9597b674350c28b0ce115d0673&amp;hotel_id=4369933&amp;lang=en" TargetMode="External"/><Relationship Id="rId136" Type="http://schemas.openxmlformats.org/officeDocument/2006/relationships/hyperlink" Target="https://admin.booking.com/hotel/hoteladmin/extranet_ng/manage/booking.html?hotel_id=4369933&amp;lang=xu&amp;res_id=2777189780&amp;ses=b2f5542a9a111492b454e0560256f254" TargetMode="External"/><Relationship Id="rId1088" Type="http://schemas.openxmlformats.org/officeDocument/2006/relationships/hyperlink" Target="https://admin.booking.com/hotel/hoteladmin/extranet_ng/manage/booking.html?res_id=2598790409&amp;ses=8ed11e9597b674350c28b0ce115d0673&amp;hotel_id=4369933&amp;lang=en" TargetMode="External"/><Relationship Id="rId135" Type="http://schemas.openxmlformats.org/officeDocument/2006/relationships/hyperlink" Target="https://admin.booking.com/hotel/hoteladmin/extranet_ng/manage/booking.html?hotel_id=4369933&amp;ses=b2f5542a9a111492b454e0560256f254&amp;res_id=2811946784&amp;lang=xu" TargetMode="External"/><Relationship Id="rId1089" Type="http://schemas.openxmlformats.org/officeDocument/2006/relationships/hyperlink" Target="https://admin.booking.com/hotel/hoteladmin/extranet_ng/manage/booking.html?res_id=2952528415&amp;ses=8ed11e9597b674350c28b0ce115d0673&amp;hotel_id=4369933&amp;lang=en" TargetMode="External"/><Relationship Id="rId134" Type="http://schemas.openxmlformats.org/officeDocument/2006/relationships/hyperlink" Target="https://admin.booking.com/hotel/hoteladmin/extranet_ng/manage/booking.html?hotel_id=4369933&amp;res_id=2164437417&amp;lang=xu&amp;ses=b2f5542a9a111492b454e0560256f254" TargetMode="External"/><Relationship Id="rId133" Type="http://schemas.openxmlformats.org/officeDocument/2006/relationships/hyperlink" Target="https://admin.booking.com/hotel/hoteladmin/extranet_ng/manage/booking.html?ses=73d6811b617df2e9ef74ba6e52abb958&amp;lang=xu&amp;res_id=2512757345&amp;hotel_id=4369933" TargetMode="External"/><Relationship Id="rId172" Type="http://schemas.openxmlformats.org/officeDocument/2006/relationships/hyperlink" Target="https://admin.booking.com/hotel/hoteladmin/extranet_ng/manage/booking.html?hotel_id=4369933&amp;ses=889d752a394ffb58469647bec534de62&amp;lang=xu&amp;res_id=3901775641" TargetMode="External"/><Relationship Id="rId171" Type="http://schemas.openxmlformats.org/officeDocument/2006/relationships/hyperlink" Target="https://admin.booking.com/hotel/hoteladmin/extranet_ng/manage/booking.html?lang=xu&amp;res_id=2968310242&amp;ses=889d752a394ffb58469647bec534de62&amp;hotel_id=4369933" TargetMode="External"/><Relationship Id="rId170" Type="http://schemas.openxmlformats.org/officeDocument/2006/relationships/hyperlink" Target="https://admin.booking.com/hotel/hoteladmin/extranet_ng/manage/booking.html?lang=xu&amp;res_id=2732019633&amp;ses=889d752a394ffb58469647bec534de62&amp;hotel_id=4369933" TargetMode="External"/><Relationship Id="rId165" Type="http://schemas.openxmlformats.org/officeDocument/2006/relationships/hyperlink" Target="https://admin.booking.com/hotel/hoteladmin/extranet_ng/manage/booking.html?res_id=3089801477&amp;ses=31b48df33b9e5edc55f539e69823367d&amp;lang=xu&amp;hotel_id=4369933" TargetMode="External"/><Relationship Id="rId164" Type="http://schemas.openxmlformats.org/officeDocument/2006/relationships/hyperlink" Target="https://admin.booking.com/hotel/hoteladmin/extranet_ng/manage/booking.html?ses=31b48df33b9e5edc55f539e69823367d&amp;lang=xu&amp;res_id=3456787570&amp;hotel_id=4369933" TargetMode="External"/><Relationship Id="rId163" Type="http://schemas.openxmlformats.org/officeDocument/2006/relationships/hyperlink" Target="https://admin.booking.com/hotel/hoteladmin/extranet_ng/manage/booking.html?hotel_id=4369933&amp;res_id=3493616337&amp;lang=xu&amp;ses=31b48df33b9e5edc55f539e69823367d" TargetMode="External"/><Relationship Id="rId162" Type="http://schemas.openxmlformats.org/officeDocument/2006/relationships/hyperlink" Target="https://admin.booking.com/hotel/hoteladmin/extranet_ng/manage/booking.html?hotel_id=4369933&amp;res_id=1759443638&amp;ses=31b48df33b9e5edc55f539e69823367d&amp;lang=xu" TargetMode="External"/><Relationship Id="rId169" Type="http://schemas.openxmlformats.org/officeDocument/2006/relationships/hyperlink" Target="https://admin.booking.com/hotel/hoteladmin/extranet_ng/manage/booking.html?res_id=3693814010&amp;lang=xu&amp;ses=889d752a394ffb58469647bec534de62&amp;hotel_id=4369933" TargetMode="External"/><Relationship Id="rId168" Type="http://schemas.openxmlformats.org/officeDocument/2006/relationships/hyperlink" Target="https://admin.booking.com/hotel/hoteladmin/extranet_ng/manage/booking.html?ses=889d752a394ffb58469647bec534de62&amp;hotel_id=4369933&amp;lang=xu&amp;res_id=3486190032" TargetMode="External"/><Relationship Id="rId167" Type="http://schemas.openxmlformats.org/officeDocument/2006/relationships/hyperlink" Target="https://admin.booking.com/hotel/hoteladmin/extranet_ng/manage/booking.html?hotel_id=4369933&amp;ses=889d752a394ffb58469647bec534de62&amp;res_id=2340350573&amp;lang=xu" TargetMode="External"/><Relationship Id="rId166" Type="http://schemas.openxmlformats.org/officeDocument/2006/relationships/hyperlink" Target="https://admin.booking.com/hotel/hoteladmin/extranet_ng/manage/booking.html?lang=xu&amp;ses=31b48df33b9e5edc55f539e69823367d&amp;res_id=2313341163&amp;hotel_id=4369933" TargetMode="External"/><Relationship Id="rId161" Type="http://schemas.openxmlformats.org/officeDocument/2006/relationships/hyperlink" Target="https://admin.booking.com/hotel/hoteladmin/extranet_ng/manage/booking.html?lang=xu&amp;ses=31b48df33b9e5edc55f539e69823367d&amp;res_id=2164405306&amp;hotel_id=4369933" TargetMode="External"/><Relationship Id="rId160" Type="http://schemas.openxmlformats.org/officeDocument/2006/relationships/hyperlink" Target="https://admin.booking.com/hotel/hoteladmin/extranet_ng/manage/booking.html?res_id=2109472357&amp;ses=31b48df33b9e5edc55f539e69823367d&amp;lang=xu&amp;hotel_id=4369933" TargetMode="External"/><Relationship Id="rId159" Type="http://schemas.openxmlformats.org/officeDocument/2006/relationships/hyperlink" Target="https://admin.booking.com/hotel/hoteladmin/extranet_ng/manage/booking.html?ses=31b48df33b9e5edc55f539e69823367d&amp;lang=xu&amp;res_id=3901182781&amp;hotel_id=4369933" TargetMode="External"/><Relationship Id="rId154" Type="http://schemas.openxmlformats.org/officeDocument/2006/relationships/hyperlink" Target="https://admin.booking.com/hotel/hoteladmin/extranet_ng/manage/booking.html?hotel_id=4369933&amp;res_id=2674218004&amp;lang=xu&amp;ses=31b48df33b9e5edc55f539e69823367d" TargetMode="External"/><Relationship Id="rId153" Type="http://schemas.openxmlformats.org/officeDocument/2006/relationships/hyperlink" Target="https://admin.booking.com/hotel/hoteladmin/extranet_ng/manage/booking.html?ses=31b48df33b9e5edc55f539e69823367d&amp;lang=xu&amp;res_id=3280729474&amp;hotel_id=4369933" TargetMode="External"/><Relationship Id="rId152" Type="http://schemas.openxmlformats.org/officeDocument/2006/relationships/hyperlink" Target="https://admin.booking.com/hotel/hoteladmin/extranet_ng/manage/booking.html?lang=xu&amp;ses=7a711dc5e8cfc4303b212ece8c4b54df&amp;hotel_id=4369933&amp;res_id=2933848418" TargetMode="External"/><Relationship Id="rId151" Type="http://schemas.openxmlformats.org/officeDocument/2006/relationships/hyperlink" Target="https://admin.booking.com/hotel/hoteladmin/extranet_ng/manage/booking.html?ses=31b48df33b9e5edc55f539e69823367d&amp;lang=xu&amp;res_id=2240155965&amp;hotel_id=4369933" TargetMode="External"/><Relationship Id="rId158" Type="http://schemas.openxmlformats.org/officeDocument/2006/relationships/hyperlink" Target="https://admin.booking.com/hotel/hoteladmin/extranet_ng/manage/booking.html?hotel_id=4369933&amp;res_id=2977547227&amp;lang=xu&amp;ses=31b48df33b9e5edc55f539e69823367d" TargetMode="External"/><Relationship Id="rId157" Type="http://schemas.openxmlformats.org/officeDocument/2006/relationships/hyperlink" Target="https://admin.booking.com/hotel/hoteladmin/extranet_ng/manage/booking.html?ses=889d752a394ffb58469647bec534de62&amp;lang=xu&amp;res_id=2936557980&amp;hotel_id=4369933" TargetMode="External"/><Relationship Id="rId156" Type="http://schemas.openxmlformats.org/officeDocument/2006/relationships/hyperlink" Target="https://admin.booking.com/hotel/hoteladmin/extranet_ng/manage/booking.html?res_id=3499346145&amp;hotel_id=4369933&amp;ses=31b48df33b9e5edc55f539e69823367d&amp;lang=xu" TargetMode="External"/><Relationship Id="rId155" Type="http://schemas.openxmlformats.org/officeDocument/2006/relationships/hyperlink" Target="https://admin.booking.com/hotel/hoteladmin/extranet_ng/manage/booking.html?lang=xu&amp;ses=31b48df33b9e5edc55f539e69823367d&amp;res_id=3989187181&amp;hotel_id=4369933" TargetMode="External"/><Relationship Id="rId1972" Type="http://schemas.openxmlformats.org/officeDocument/2006/relationships/hyperlink" Target="https://admin.booking.com/hotel/hoteladmin/extranet_ng/manage/booking.html?res_id=4847839023&amp;ses=3899beeeb3db59cc4ca1c5b4af03681d&amp;hotel_id=4369933&amp;lang=xa" TargetMode="External"/><Relationship Id="rId1973" Type="http://schemas.openxmlformats.org/officeDocument/2006/relationships/hyperlink" Target="https://admin.booking.com/hotel/hoteladmin/extranet_ng/manage/booking.html?res_id=4643271780&amp;ses=3899beeeb3db59cc4ca1c5b4af03681d&amp;hotel_id=4369933&amp;lang=xa" TargetMode="External"/><Relationship Id="rId1974" Type="http://schemas.openxmlformats.org/officeDocument/2006/relationships/hyperlink" Target="https://admin.booking.com/hotel/hoteladmin/extranet_ng/manage/booking.html?res_id=4879069654&amp;ses=3899beeeb3db59cc4ca1c5b4af03681d&amp;hotel_id=4369933&amp;lang=xa" TargetMode="External"/><Relationship Id="rId1975" Type="http://schemas.openxmlformats.org/officeDocument/2006/relationships/hyperlink" Target="https://admin.booking.com/hotel/hoteladmin/extranet_ng/manage/booking.html?res_id=4519640148&amp;ses=3899beeeb3db59cc4ca1c5b4af03681d&amp;hotel_id=4369933&amp;lang=xa" TargetMode="External"/><Relationship Id="rId1976" Type="http://schemas.openxmlformats.org/officeDocument/2006/relationships/hyperlink" Target="https://admin.booking.com/hotel/hoteladmin/extranet_ng/manage/booking.html?res_id=4383333110&amp;ses=3899beeeb3db59cc4ca1c5b4af03681d&amp;hotel_id=4369933&amp;lang=xa" TargetMode="External"/><Relationship Id="rId1977" Type="http://schemas.openxmlformats.org/officeDocument/2006/relationships/hyperlink" Target="https://admin.booking.com/hotel/hoteladmin/extranet_ng/manage/booking.html?res_id=4326974936&amp;ses=3899beeeb3db59cc4ca1c5b4af03681d&amp;hotel_id=4369933&amp;lang=xa" TargetMode="External"/><Relationship Id="rId1978" Type="http://schemas.openxmlformats.org/officeDocument/2006/relationships/hyperlink" Target="https://admin.booking.com/hotel/hoteladmin/extranet_ng/manage/booking.html?res_id=4432333647&amp;ses=3899beeeb3db59cc4ca1c5b4af03681d&amp;hotel_id=4369933&amp;lang=xa" TargetMode="External"/><Relationship Id="rId1979" Type="http://schemas.openxmlformats.org/officeDocument/2006/relationships/hyperlink" Target="https://admin.booking.com/hotel/hoteladmin/extranet_ng/manage/booking.html?res_id=4432337845&amp;ses=3899beeeb3db59cc4ca1c5b4af03681d&amp;hotel_id=4369933&amp;lang=xa" TargetMode="External"/><Relationship Id="rId1970" Type="http://schemas.openxmlformats.org/officeDocument/2006/relationships/hyperlink" Target="https://admin.booking.com/hotel/hoteladmin/extranet_ng/manage/booking.html?res_id=4848201350&amp;ses=3899beeeb3db59cc4ca1c5b4af03681d&amp;hotel_id=4369933&amp;lang=xa" TargetMode="External"/><Relationship Id="rId1971" Type="http://schemas.openxmlformats.org/officeDocument/2006/relationships/hyperlink" Target="https://admin.booking.com/hotel/hoteladmin/extranet_ng/manage/booking.html?res_id=4895185088&amp;ses=3899beeeb3db59cc4ca1c5b4af03681d&amp;hotel_id=4369933&amp;lang=xa" TargetMode="External"/><Relationship Id="rId1961" Type="http://schemas.openxmlformats.org/officeDocument/2006/relationships/hyperlink" Target="https://admin.booking.com/hotel/hoteladmin/extranet_ng/manage/booking.html?res_id=4087849151&amp;ses=3899beeeb3db59cc4ca1c5b4af03681d&amp;hotel_id=4369933&amp;lang=xa" TargetMode="External"/><Relationship Id="rId1962" Type="http://schemas.openxmlformats.org/officeDocument/2006/relationships/hyperlink" Target="https://admin.booking.com/hotel/hoteladmin/extranet_ng/manage/booking.html?res_id=4745657325&amp;ses=3899beeeb3db59cc4ca1c5b4af03681d&amp;hotel_id=4369933&amp;lang=xa" TargetMode="External"/><Relationship Id="rId1963" Type="http://schemas.openxmlformats.org/officeDocument/2006/relationships/hyperlink" Target="https://admin.booking.com/hotel/hoteladmin/extranet_ng/manage/booking.html?res_id=4443939620&amp;ses=3899beeeb3db59cc4ca1c5b4af03681d&amp;hotel_id=4369933&amp;lang=xa" TargetMode="External"/><Relationship Id="rId1964" Type="http://schemas.openxmlformats.org/officeDocument/2006/relationships/hyperlink" Target="https://admin.booking.com/hotel/hoteladmin/extranet_ng/manage/booking.html?res_id=4999067472&amp;ses=3899beeeb3db59cc4ca1c5b4af03681d&amp;hotel_id=4369933&amp;lang=xa" TargetMode="External"/><Relationship Id="rId1965" Type="http://schemas.openxmlformats.org/officeDocument/2006/relationships/hyperlink" Target="https://admin.booking.com/hotel/hoteladmin/extranet_ng/manage/booking.html?res_id=4746681156&amp;ses=3899beeeb3db59cc4ca1c5b4af03681d&amp;hotel_id=4369933&amp;lang=xa" TargetMode="External"/><Relationship Id="rId1966" Type="http://schemas.openxmlformats.org/officeDocument/2006/relationships/hyperlink" Target="https://admin.booking.com/hotel/hoteladmin/extranet_ng/manage/booking.html?res_id=4384577770&amp;ses=3899beeeb3db59cc4ca1c5b4af03681d&amp;hotel_id=4369933&amp;lang=xa" TargetMode="External"/><Relationship Id="rId1967" Type="http://schemas.openxmlformats.org/officeDocument/2006/relationships/hyperlink" Target="https://admin.booking.com/hotel/hoteladmin/extranet_ng/manage/booking.html?res_id=4576828476&amp;ses=3899beeeb3db59cc4ca1c5b4af03681d&amp;hotel_id=4369933&amp;lang=xa" TargetMode="External"/><Relationship Id="rId1968" Type="http://schemas.openxmlformats.org/officeDocument/2006/relationships/hyperlink" Target="https://admin.booking.com/hotel/hoteladmin/extranet_ng/manage/booking.html?res_id=4700878527&amp;ses=3899beeeb3db59cc4ca1c5b4af03681d&amp;hotel_id=4369933&amp;lang=xa" TargetMode="External"/><Relationship Id="rId1969" Type="http://schemas.openxmlformats.org/officeDocument/2006/relationships/hyperlink" Target="https://admin.booking.com/hotel/hoteladmin/extranet_ng/manage/booking.html?res_id=4274847833&amp;ses=3899beeeb3db59cc4ca1c5b4af03681d&amp;hotel_id=4369933&amp;lang=xa" TargetMode="External"/><Relationship Id="rId1960" Type="http://schemas.openxmlformats.org/officeDocument/2006/relationships/hyperlink" Target="https://admin.booking.com/hotel/hoteladmin/extranet_ng/manage/booking.html?res_id=4249809948&amp;hotel_id=4369933&amp;lang=en&amp;ses=3c09833eeb9734c3f435f901a920f429" TargetMode="External"/><Relationship Id="rId1510" Type="http://schemas.openxmlformats.org/officeDocument/2006/relationships/hyperlink" Target="https://admin.booking.com/hotel/hoteladmin/extranet_ng/manage/booking.html?res_id=2406113022&amp;hotel_id=4369933&amp;ses=40dd2605ba5557473a802f345b8a8aa1&amp;lang=en" TargetMode="External"/><Relationship Id="rId1511" Type="http://schemas.openxmlformats.org/officeDocument/2006/relationships/hyperlink" Target="https://admin.booking.com/hotel/hoteladmin/extranet_ng/manage/booking.html?res_id=3796414813&amp;hotel_id=4369933&amp;lang=en&amp;ses=40dd2605ba5557473a802f345b8a8aa1" TargetMode="External"/><Relationship Id="rId1512" Type="http://schemas.openxmlformats.org/officeDocument/2006/relationships/hyperlink" Target="https://admin.booking.com/hotel/hoteladmin/extranet_ng/manage/booking.html?res_id=2573073683&amp;lang=en&amp;ses=40dd2605ba5557473a802f345b8a8aa1&amp;hotel_id=4369933" TargetMode="External"/><Relationship Id="rId1513" Type="http://schemas.openxmlformats.org/officeDocument/2006/relationships/hyperlink" Target="https://admin.booking.com/hotel/hoteladmin/extranet_ng/manage/booking.html?res_id=2638610870&amp;ses=6a3cebc082feacf8f71e69e61ed1bf30&amp;hotel_id=4369933&amp;lang=en" TargetMode="External"/><Relationship Id="rId1514" Type="http://schemas.openxmlformats.org/officeDocument/2006/relationships/hyperlink" Target="https://admin.booking.com/hotel/hoteladmin/extranet_ng/manage/booking.html?res_id=2128256991&amp;hotel_id=4369933&amp;lang=en&amp;ses=6a3cebc082feacf8f71e69e61ed1bf30" TargetMode="External"/><Relationship Id="rId1515" Type="http://schemas.openxmlformats.org/officeDocument/2006/relationships/hyperlink" Target="https://admin.booking.com/hotel/hoteladmin/extranet_ng/manage/booking.html?res_id=2546727692&amp;hotel_id=4369933&amp;lang=en&amp;ses=6a3cebc082feacf8f71e69e61ed1bf30" TargetMode="External"/><Relationship Id="rId1516" Type="http://schemas.openxmlformats.org/officeDocument/2006/relationships/hyperlink" Target="https://admin.booking.com/hotel/hoteladmin/extranet_ng/manage/booking.html?res_id=3991673374&amp;hotel_id=4369933&amp;lang=en&amp;ses=6a3cebc082feacf8f71e69e61ed1bf30" TargetMode="External"/><Relationship Id="rId1517" Type="http://schemas.openxmlformats.org/officeDocument/2006/relationships/hyperlink" Target="https://admin.booking.com/hotel/hoteladmin/extranet_ng/manage/booking.html?res_id=2647419379&amp;hotel_id=4369933&amp;lang=en&amp;ses=6a3cebc082feacf8f71e69e61ed1bf30" TargetMode="External"/><Relationship Id="rId1518" Type="http://schemas.openxmlformats.org/officeDocument/2006/relationships/hyperlink" Target="https://admin.booking.com/hotel/hoteladmin/extranet_ng/manage/booking.html?res_id=3828136000&amp;hotel_id=4369933&amp;lang=en&amp;ses=6a3cebc082feacf8f71e69e61ed1bf30" TargetMode="External"/><Relationship Id="rId1519" Type="http://schemas.openxmlformats.org/officeDocument/2006/relationships/hyperlink" Target="https://admin.booking.com/hotel/hoteladmin/extranet_ng/manage/booking.html?res_id=2449789498&amp;hotel_id=4369933&amp;lang=en&amp;ses=6a3cebc082feacf8f71e69e61ed1bf30" TargetMode="External"/><Relationship Id="rId1990" Type="http://schemas.openxmlformats.org/officeDocument/2006/relationships/hyperlink" Target="https://admin.booking.com/hotel/hoteladmin/extranet_ng/manage/booking.html?res_id=4624916363&amp;ses=0117a83cef7a9cb43448a5fa97acee72&amp;hotel_id=4369933&amp;lang=xa" TargetMode="External"/><Relationship Id="rId1991" Type="http://schemas.openxmlformats.org/officeDocument/2006/relationships/drawing" Target="../drawings/drawing1.xml"/><Relationship Id="rId1993" Type="http://schemas.openxmlformats.org/officeDocument/2006/relationships/table" Target="../tables/table1.xml"/><Relationship Id="rId1983" Type="http://schemas.openxmlformats.org/officeDocument/2006/relationships/hyperlink" Target="https://admin.booking.com/hotel/hoteladmin/extranet_ng/manage/booking.html?res_id=4015923001&amp;ses=3899beeeb3db59cc4ca1c5b4af03681d&amp;hotel_id=4369933&amp;lang=xa" TargetMode="External"/><Relationship Id="rId1500" Type="http://schemas.openxmlformats.org/officeDocument/2006/relationships/hyperlink" Target="https://admin.booking.com/hotel/hoteladmin/extranet_ng/manage/booking.html?res_id=2321600665&amp;lang=en&amp;hotel_id=4369933&amp;ses=bc4cb186ea256223ede3b2699339d00c" TargetMode="External"/><Relationship Id="rId1984" Type="http://schemas.openxmlformats.org/officeDocument/2006/relationships/hyperlink" Target="https://admin.booking.com/hotel/hoteladmin/extranet_ng/manage/booking.html?res_id=4612068410&amp;ses=3899beeeb3db59cc4ca1c5b4af03681d&amp;hotel_id=4369933&amp;lang=xa" TargetMode="External"/><Relationship Id="rId1501" Type="http://schemas.openxmlformats.org/officeDocument/2006/relationships/hyperlink" Target="https://admin.booking.com/hotel/hoteladmin/extranet_ng/manage/booking.html?res_id=2792520320&amp;ses=bc4cb186ea256223ede3b2699339d00c&amp;lang=en&amp;hotel_id=4369933" TargetMode="External"/><Relationship Id="rId1985" Type="http://schemas.openxmlformats.org/officeDocument/2006/relationships/hyperlink" Target="https://admin.booking.com/hotel/hoteladmin/extranet_ng/manage/booking.html?res_id=4963385663&amp;ses=3899beeeb3db59cc4ca1c5b4af03681d&amp;hotel_id=4369933&amp;lang=xa" TargetMode="External"/><Relationship Id="rId1502" Type="http://schemas.openxmlformats.org/officeDocument/2006/relationships/hyperlink" Target="https://admin.booking.com/hotel/hoteladmin/extranet_ng/manage/booking.html?res_id=2364566694&amp;ses=bc4cb186ea256223ede3b2699339d00c&amp;lang=en&amp;hotel_id=4369933" TargetMode="External"/><Relationship Id="rId1986" Type="http://schemas.openxmlformats.org/officeDocument/2006/relationships/hyperlink" Target="https://admin.booking.com/hotel/hoteladmin/extranet_ng/manage/booking.html?res_id=4335432359&amp;ses=3899beeeb3db59cc4ca1c5b4af03681d&amp;hotel_id=4369933&amp;lang=xa" TargetMode="External"/><Relationship Id="rId1503" Type="http://schemas.openxmlformats.org/officeDocument/2006/relationships/hyperlink" Target="https://admin.booking.com/hotel/hoteladmin/extranet_ng/manage/booking.html?res_id=2462488261&amp;ses=bc4cb186ea256223ede3b2699339d00c&amp;lang=en&amp;hotel_id=4369933" TargetMode="External"/><Relationship Id="rId1987" Type="http://schemas.openxmlformats.org/officeDocument/2006/relationships/hyperlink" Target="https://admin.booking.com/hotel/hoteladmin/extranet_ng/manage/booking.html?res_id=4419059560&amp;ses=3899beeeb3db59cc4ca1c5b4af03681d&amp;hotel_id=4369933&amp;lang=xa" TargetMode="External"/><Relationship Id="rId1504" Type="http://schemas.openxmlformats.org/officeDocument/2006/relationships/hyperlink" Target="https://admin.booking.com/hotel/hoteladmin/extranet_ng/manage/booking.html?res_id=3669224145&amp;lang=en&amp;ses=7b2710e386ee64e98dede97178be448a&amp;hotel_id=4369933" TargetMode="External"/><Relationship Id="rId1988" Type="http://schemas.openxmlformats.org/officeDocument/2006/relationships/hyperlink" Target="https://admin.booking.com/hotel/hoteladmin/extranet_ng/manage/booking.html?res_id=4524986929&amp;ses=3899beeeb3db59cc4ca1c5b4af03681d&amp;hotel_id=4369933&amp;lang=xa" TargetMode="External"/><Relationship Id="rId1505" Type="http://schemas.openxmlformats.org/officeDocument/2006/relationships/hyperlink" Target="https://admin.booking.com/hotel/hoteladmin/extranet_ng/manage/booking.html?res_id=2823114729&amp;lang=en&amp;ses=7b2710e386ee64e98dede97178be448a&amp;hotel_id=4369933" TargetMode="External"/><Relationship Id="rId1989" Type="http://schemas.openxmlformats.org/officeDocument/2006/relationships/hyperlink" Target="https://admin.booking.com/hotel/hoteladmin/extranet_ng/manage/booking.html?res_id=4409710608&amp;ses=3899beeeb3db59cc4ca1c5b4af03681d&amp;hotel_id=4369933&amp;lang=xa" TargetMode="External"/><Relationship Id="rId1506" Type="http://schemas.openxmlformats.org/officeDocument/2006/relationships/hyperlink" Target="https://admin.booking.com/hotel/hoteladmin/extranet_ng/manage/booking.html?res_id=2830531506&amp;hotel_id=4369933&amp;lang=en&amp;ses=7b2710e386ee64e98dede97178be448a" TargetMode="External"/><Relationship Id="rId1507" Type="http://schemas.openxmlformats.org/officeDocument/2006/relationships/hyperlink" Target="https://admin.booking.com/hotel/hoteladmin/extranet_ng/manage/booking.html?res_id=3922847658&amp;lang=en&amp;hotel_id=4369933&amp;ses=7b2710e386ee64e98dede97178be448a" TargetMode="External"/><Relationship Id="rId1508" Type="http://schemas.openxmlformats.org/officeDocument/2006/relationships/hyperlink" Target="https://admin.booking.com/hotel/hoteladmin/extranet_ng/manage/booking.html?res_id=2486490610&amp;lang=en&amp;hotel_id=4369933&amp;ses=f9095c4e73bf21b400e97df1ab1af680" TargetMode="External"/><Relationship Id="rId1509" Type="http://schemas.openxmlformats.org/officeDocument/2006/relationships/hyperlink" Target="https://admin.booking.com/hotel/hoteladmin/extranet_ng/manage/booking.html?res_id=2716197461&amp;lang=en&amp;hotel_id=4369933&amp;ses=f9095c4e73bf21b400e97df1ab1af680" TargetMode="External"/><Relationship Id="rId1980" Type="http://schemas.openxmlformats.org/officeDocument/2006/relationships/hyperlink" Target="https://admin.booking.com/hotel/hoteladmin/extranet_ng/manage/booking.html?res_id=4857284862&amp;ses=3899beeeb3db59cc4ca1c5b4af03681d&amp;hotel_id=4369933&amp;lang=xa" TargetMode="External"/><Relationship Id="rId1981" Type="http://schemas.openxmlformats.org/officeDocument/2006/relationships/hyperlink" Target="https://admin.booking.com/hotel/hoteladmin/extranet_ng/manage/booking.html?res_id=4083886966&amp;ses=3899beeeb3db59cc4ca1c5b4af03681d&amp;hotel_id=4369933&amp;lang=xa" TargetMode="External"/><Relationship Id="rId1982" Type="http://schemas.openxmlformats.org/officeDocument/2006/relationships/hyperlink" Target="https://admin.booking.com/hotel/hoteladmin/extranet_ng/manage/booking.html?res_id=4725832410&amp;ses=3899beeeb3db59cc4ca1c5b4af03681d&amp;hotel_id=4369933&amp;lang=xa" TargetMode="External"/><Relationship Id="rId1930" Type="http://schemas.openxmlformats.org/officeDocument/2006/relationships/hyperlink" Target="https://admin.booking.com/hotel/hoteladmin/extranet_ng/manage/booking.html?res_id=4149051648&amp;ses=26510f76a14fffe905ff18eb60a08cd2&amp;hotel_id=4369933&amp;lang=xu" TargetMode="External"/><Relationship Id="rId1931" Type="http://schemas.openxmlformats.org/officeDocument/2006/relationships/hyperlink" Target="https://admin.booking.com/hotel/hoteladmin/extranet_ng/manage/booking.html?res_id=4321180250&amp;ses=26510f76a14fffe905ff18eb60a08cd2&amp;hotel_id=4369933&amp;lang=xu" TargetMode="External"/><Relationship Id="rId1932" Type="http://schemas.openxmlformats.org/officeDocument/2006/relationships/hyperlink" Target="https://admin.booking.com/hotel/hoteladmin/extranet_ng/manage/booking.html?res_id=4664017317&amp;ses=26510f76a14fffe905ff18eb60a08cd2&amp;hotel_id=4369933&amp;lang=xu" TargetMode="External"/><Relationship Id="rId1933" Type="http://schemas.openxmlformats.org/officeDocument/2006/relationships/hyperlink" Target="https://admin.booking.com/hotel/hoteladmin/extranet_ng/manage/booking.html?res_id=4517512695&amp;ses=26510f76a14fffe905ff18eb60a08cd2&amp;hotel_id=4369933&amp;lang=xu" TargetMode="External"/><Relationship Id="rId1934" Type="http://schemas.openxmlformats.org/officeDocument/2006/relationships/hyperlink" Target="https://admin.booking.com/hotel/hoteladmin/extranet_ng/manage/booking.html?res_id=4034993714&amp;ses=26510f76a14fffe905ff18eb60a08cd2&amp;hotel_id=4369933&amp;lang=xu" TargetMode="External"/><Relationship Id="rId1935" Type="http://schemas.openxmlformats.org/officeDocument/2006/relationships/hyperlink" Target="https://admin.booking.com/hotel/hoteladmin/extranet_ng/manage/booking.html?res_id=4177963066&amp;ses=26510f76a14fffe905ff18eb60a08cd2&amp;hotel_id=4369933&amp;lang=xu" TargetMode="External"/><Relationship Id="rId1936" Type="http://schemas.openxmlformats.org/officeDocument/2006/relationships/hyperlink" Target="https://admin.booking.com/hotel/hoteladmin/extranet_ng/manage/booking.html?res_id=4889452288&amp;ses=26510f76a14fffe905ff18eb60a08cd2&amp;hotel_id=4369933&amp;lang=xu" TargetMode="External"/><Relationship Id="rId1937" Type="http://schemas.openxmlformats.org/officeDocument/2006/relationships/hyperlink" Target="https://admin.booking.com/hotel/hoteladmin/extranet_ng/manage/booking.html?res_id=4361360821&amp;ses=26510f76a14fffe905ff18eb60a08cd2&amp;hotel_id=4369933&amp;lang=xu" TargetMode="External"/><Relationship Id="rId1938" Type="http://schemas.openxmlformats.org/officeDocument/2006/relationships/hyperlink" Target="https://admin.booking.com/hotel/hoteladmin/extranet_ng/manage/booking.html?res_id=4036322964&amp;ses=26510f76a14fffe905ff18eb60a08cd2&amp;hotel_id=4369933&amp;lang=xu" TargetMode="External"/><Relationship Id="rId1939" Type="http://schemas.openxmlformats.org/officeDocument/2006/relationships/hyperlink" Target="https://admin.booking.com/hotel/hoteladmin/extranet_ng/manage/booking.html?res_id=4115005075&amp;hotel_id=4369933&amp;lang=en&amp;ses=3c09833eeb9734c3f435f901a920f429" TargetMode="External"/><Relationship Id="rId1920" Type="http://schemas.openxmlformats.org/officeDocument/2006/relationships/hyperlink" Target="https://admin.booking.com/hotel/hoteladmin/extranet_ng/manage/booking.html?res_id=4102442562&amp;hotel_id=4369933&amp;ses=a10c0eba8da1be8fbd27f2d1391a8149&amp;lang=xu" TargetMode="External"/><Relationship Id="rId1921" Type="http://schemas.openxmlformats.org/officeDocument/2006/relationships/hyperlink" Target="https://admin.booking.com/hotel/hoteladmin/extranet_ng/manage/booking.html?res_id=4416463153&amp;hotel_id=4369933&amp;ses=a10c0eba8da1be8fbd27f2d1391a8149&amp;lang=xu" TargetMode="External"/><Relationship Id="rId1922" Type="http://schemas.openxmlformats.org/officeDocument/2006/relationships/hyperlink" Target="https://admin.booking.com/hotel/hoteladmin/extranet_ng/manage/booking.html?res_id=2530316863&amp;hotel_id=4369933&amp;ses=a10c0eba8da1be8fbd27f2d1391a8149&amp;lang=xu" TargetMode="External"/><Relationship Id="rId1923" Type="http://schemas.openxmlformats.org/officeDocument/2006/relationships/hyperlink" Target="https://admin.booking.com/hotel/hoteladmin/extranet_ng/manage/booking.html?res_id=4064120656&amp;hotel_id=4369933&amp;ses=a10c0eba8da1be8fbd27f2d1391a8149&amp;lang=xu" TargetMode="External"/><Relationship Id="rId1924" Type="http://schemas.openxmlformats.org/officeDocument/2006/relationships/hyperlink" Target="https://admin.booking.com/hotel/hoteladmin/extranet_ng/manage/booking.html?res_id=4082855690&amp;hotel_id=4369933&amp;ses=a10c0eba8da1be8fbd27f2d1391a8149&amp;lang=xu" TargetMode="External"/><Relationship Id="rId1925" Type="http://schemas.openxmlformats.org/officeDocument/2006/relationships/hyperlink" Target="https://admin.booking.com/hotel/hoteladmin/extranet_ng/manage/booking.html?res_id=4154199804&amp;hotel_id=4369933&amp;ses=a10c0eba8da1be8fbd27f2d1391a8149&amp;lang=xu" TargetMode="External"/><Relationship Id="rId1926" Type="http://schemas.openxmlformats.org/officeDocument/2006/relationships/hyperlink" Target="https://admin.booking.com/hotel/hoteladmin/extranet_ng/manage/booking.html?res_id=4137687641&amp;lang=xa&amp;hotel_id=4369933&amp;ses=26510f76a14fffe905ff18eb60a08cd2" TargetMode="External"/><Relationship Id="rId1927" Type="http://schemas.openxmlformats.org/officeDocument/2006/relationships/hyperlink" Target="https://admin.booking.com/hotel/hoteladmin/extranet_ng/manage/booking.html?res_id=4041687873&amp;ses=26510f76a14fffe905ff18eb60a08cd2&amp;hotel_id=4369933&amp;lang=xu" TargetMode="External"/><Relationship Id="rId1928" Type="http://schemas.openxmlformats.org/officeDocument/2006/relationships/hyperlink" Target="https://admin.booking.com/hotel/hoteladmin/extranet_ng/manage/booking.html?res_id=4118340550&amp;ses=26510f76a14fffe905ff18eb60a08cd2&amp;hotel_id=4369933&amp;lang=xu" TargetMode="External"/><Relationship Id="rId1929" Type="http://schemas.openxmlformats.org/officeDocument/2006/relationships/hyperlink" Target="https://admin.booking.com/hotel/hoteladmin/extranet_ng/manage/booking.html?res_id=4062678621&amp;ses=26510f76a14fffe905ff18eb60a08cd2&amp;hotel_id=4369933&amp;lang=xu" TargetMode="External"/><Relationship Id="rId1950" Type="http://schemas.openxmlformats.org/officeDocument/2006/relationships/hyperlink" Target="https://admin.booking.com/hotel/hoteladmin/extranet_ng/manage/booking.html?res_id=4645297579&amp;hotel_id=4369933&amp;lang=en&amp;ses=3c09833eeb9734c3f435f901a920f429" TargetMode="External"/><Relationship Id="rId1951" Type="http://schemas.openxmlformats.org/officeDocument/2006/relationships/hyperlink" Target="https://admin.booking.com/hotel/hoteladmin/extranet_ng/manage/booking.html?res_id=4696231377&amp;hotel_id=4369933&amp;lang=en&amp;ses=3c09833eeb9734c3f435f901a920f429" TargetMode="External"/><Relationship Id="rId1952" Type="http://schemas.openxmlformats.org/officeDocument/2006/relationships/hyperlink" Target="https://admin.booking.com/hotel/hoteladmin/extranet_ng/manage/booking.html?res_id=4694895674&amp;hotel_id=4369933&amp;lang=en&amp;ses=3c09833eeb9734c3f435f901a920f429" TargetMode="External"/><Relationship Id="rId1953" Type="http://schemas.openxmlformats.org/officeDocument/2006/relationships/hyperlink" Target="https://admin.booking.com/hotel/hoteladmin/extranet_ng/manage/booking.html?res_id=4052240585&amp;hotel_id=4369933&amp;lang=en&amp;ses=3c09833eeb9734c3f435f901a920f429" TargetMode="External"/><Relationship Id="rId1954" Type="http://schemas.openxmlformats.org/officeDocument/2006/relationships/hyperlink" Target="https://admin.booking.com/hotel/hoteladmin/extranet_ng/manage/booking.html?res_id=4209528472&amp;hotel_id=4369933&amp;lang=en&amp;ses=3c09833eeb9734c3f435f901a920f429" TargetMode="External"/><Relationship Id="rId1955" Type="http://schemas.openxmlformats.org/officeDocument/2006/relationships/hyperlink" Target="https://admin.booking.com/hotel/hoteladmin/extranet_ng/manage/booking.html?res_id=4081895273&amp;hotel_id=4369933&amp;lang=en&amp;ses=3c09833eeb9734c3f435f901a920f429" TargetMode="External"/><Relationship Id="rId1956" Type="http://schemas.openxmlformats.org/officeDocument/2006/relationships/hyperlink" Target="https://admin.booking.com/hotel/hoteladmin/extranet_ng/manage/booking.html?res_id=4521600037&amp;hotel_id=4369933&amp;lang=en&amp;ses=3c09833eeb9734c3f435f901a920f429" TargetMode="External"/><Relationship Id="rId1957" Type="http://schemas.openxmlformats.org/officeDocument/2006/relationships/hyperlink" Target="https://admin.booking.com/hotel/hoteladmin/extranet_ng/manage/booking.html?res_id=4311983628&amp;hotel_id=4369933&amp;lang=en&amp;ses=3c09833eeb9734c3f435f901a920f429" TargetMode="External"/><Relationship Id="rId1958" Type="http://schemas.openxmlformats.org/officeDocument/2006/relationships/hyperlink" Target="https://admin.booking.com/hotel/hoteladmin/extranet_ng/manage/booking.html?res_id=4223322956&amp;hotel_id=4369933&amp;lang=en&amp;ses=3c09833eeb9734c3f435f901a920f429" TargetMode="External"/><Relationship Id="rId1959" Type="http://schemas.openxmlformats.org/officeDocument/2006/relationships/hyperlink" Target="https://admin.booking.com/hotel/hoteladmin/extranet_ng/manage/booking.html?res_id=4793135543&amp;hotel_id=4369933&amp;lang=en&amp;ses=3c09833eeb9734c3f435f901a920f429" TargetMode="External"/><Relationship Id="rId1940" Type="http://schemas.openxmlformats.org/officeDocument/2006/relationships/hyperlink" Target="https://admin.booking.com/hotel/hoteladmin/extranet_ng/manage/booking.html?res_id=4160229306&amp;hotel_id=4369933&amp;lang=en&amp;ses=3c09833eeb9734c3f435f901a920f429" TargetMode="External"/><Relationship Id="rId1941" Type="http://schemas.openxmlformats.org/officeDocument/2006/relationships/hyperlink" Target="https://admin.booking.com/hotel/hoteladmin/extranet_ng/manage/booking.html?res_id=4249182411&amp;hotel_id=4369933&amp;lang=en&amp;ses=3c09833eeb9734c3f435f901a920f429" TargetMode="External"/><Relationship Id="rId1942" Type="http://schemas.openxmlformats.org/officeDocument/2006/relationships/hyperlink" Target="https://admin.booking.com/hotel/hoteladmin/extranet_ng/manage/booking.html?res_id=4232943768&amp;hotel_id=4369933&amp;lang=en&amp;ses=3c09833eeb9734c3f435f901a920f429" TargetMode="External"/><Relationship Id="rId1943" Type="http://schemas.openxmlformats.org/officeDocument/2006/relationships/hyperlink" Target="https://admin.booking.com/hotel/hoteladmin/extranet_ng/manage/booking.html?res_id=4402318500&amp;hotel_id=4369933&amp;lang=en&amp;ses=3c09833eeb9734c3f435f901a920f429" TargetMode="External"/><Relationship Id="rId1944" Type="http://schemas.openxmlformats.org/officeDocument/2006/relationships/hyperlink" Target="https://admin.booking.com/hotel/hoteladmin/extranet_ng/manage/booking.html?res_id=4351957202&amp;hotel_id=4369933&amp;lang=en&amp;ses=3c09833eeb9734c3f435f901a920f429" TargetMode="External"/><Relationship Id="rId1945" Type="http://schemas.openxmlformats.org/officeDocument/2006/relationships/hyperlink" Target="https://admin.booking.com/hotel/hoteladmin/extranet_ng/manage/booking.html?res_id=4834479447&amp;hotel_id=4369933&amp;lang=en&amp;ses=3c09833eeb9734c3f435f901a920f429" TargetMode="External"/><Relationship Id="rId1946" Type="http://schemas.openxmlformats.org/officeDocument/2006/relationships/hyperlink" Target="https://admin.booking.com/hotel/hoteladmin/extranet_ng/manage/booking.html?res_id=4566730942&amp;hotel_id=4369933&amp;lang=en&amp;ses=3c09833eeb9734c3f435f901a920f429" TargetMode="External"/><Relationship Id="rId1947" Type="http://schemas.openxmlformats.org/officeDocument/2006/relationships/hyperlink" Target="https://admin.booking.com/hotel/hoteladmin/extranet_ng/manage/booking.html?res_id=4269836214&amp;hotel_id=4369933&amp;lang=en&amp;ses=3c09833eeb9734c3f435f901a920f429" TargetMode="External"/><Relationship Id="rId1948" Type="http://schemas.openxmlformats.org/officeDocument/2006/relationships/hyperlink" Target="https://admin.booking.com/hotel/hoteladmin/extranet_ng/manage/booking.html?res_id=4204006322&amp;hotel_id=4369933&amp;lang=en&amp;ses=3c09833eeb9734c3f435f901a920f429" TargetMode="External"/><Relationship Id="rId1949" Type="http://schemas.openxmlformats.org/officeDocument/2006/relationships/hyperlink" Target="https://admin.booking.com/hotel/hoteladmin/extranet_ng/manage/booking.html?res_id=4612010127&amp;hotel_id=4369933&amp;lang=en&amp;ses=3c09833eeb9734c3f435f901a920f429" TargetMode="External"/><Relationship Id="rId1576" Type="http://schemas.openxmlformats.org/officeDocument/2006/relationships/hyperlink" Target="https://admin.booking.com/hotel/hoteladmin/extranet_ng/manage/booking.html?res_id=3779868570&amp;ses=6526a251a42e3282e475c47aa1a57ead&amp;lang=en&amp;hotel_id=4369933" TargetMode="External"/><Relationship Id="rId1577" Type="http://schemas.openxmlformats.org/officeDocument/2006/relationships/hyperlink" Target="https://admin.booking.com/hotel/hoteladmin/extranet_ng/manage/booking.html?res_id=3136438705&amp;ses=6526a251a42e3282e475c47aa1a57ead&amp;lang=en&amp;hotel_id=4369933" TargetMode="External"/><Relationship Id="rId1578" Type="http://schemas.openxmlformats.org/officeDocument/2006/relationships/hyperlink" Target="https://admin.booking.com/hotel/hoteladmin/extranet_ng/manage/booking.html?res_id=3176143388&amp;ses=6526a251a42e3282e475c47aa1a57ead&amp;lang=en&amp;hotel_id=4369933" TargetMode="External"/><Relationship Id="rId1579" Type="http://schemas.openxmlformats.org/officeDocument/2006/relationships/hyperlink" Target="https://admin.booking.com/hotel/hoteladmin/extranet_ng/manage/booking.html?res_id=3526426585&amp;lang=en&amp;ses=6526a251a42e3282e475c47aa1a57ead&amp;hotel_id=4369933" TargetMode="External"/><Relationship Id="rId509" Type="http://schemas.openxmlformats.org/officeDocument/2006/relationships/hyperlink" Target="https://admin.booking.com/hotel/hoteladmin/extranet_ng/manage/booking.html?res_id=2962029305&amp;hotel_id=4369933&amp;lang=en&amp;ses=5108a8bfd9b7cbba72508da30c7cb2b7" TargetMode="External"/><Relationship Id="rId508" Type="http://schemas.openxmlformats.org/officeDocument/2006/relationships/hyperlink" Target="https://admin.booking.com/hotel/hoteladmin/extranet_ng/manage/booking.html?res_id=3708734163&amp;hotel_id=4369933&amp;lang=en&amp;ses=5108a8bfd9b7cbba72508da30c7cb2b7" TargetMode="External"/><Relationship Id="rId503" Type="http://schemas.openxmlformats.org/officeDocument/2006/relationships/hyperlink" Target="https://admin.booking.com/hotel/hoteladmin/extranet_ng/manage/booking.html?res_id=2671468337&amp;hotel_id=4369933&amp;lang=en&amp;ses=5108a8bfd9b7cbba72508da30c7cb2b7" TargetMode="External"/><Relationship Id="rId987" Type="http://schemas.openxmlformats.org/officeDocument/2006/relationships/hyperlink" Target="https://admin.booking.com/hotel/hoteladmin/extranet_ng/manage/booking.html?res_id=2563302210&amp;lang=en&amp;hotel_id=4369933&amp;ses=c61e5263119924ff8db92ea5148adaa2" TargetMode="External"/><Relationship Id="rId502" Type="http://schemas.openxmlformats.org/officeDocument/2006/relationships/hyperlink" Target="https://admin.booking.com/hotel/hoteladmin/extranet_ng/manage/booking.html?res_id=2132534521&amp;hotel_id=4369933&amp;lang=en&amp;ses=5108a8bfd9b7cbba72508da30c7cb2b7" TargetMode="External"/><Relationship Id="rId986" Type="http://schemas.openxmlformats.org/officeDocument/2006/relationships/hyperlink" Target="https://admin.booking.com/hotel/hoteladmin/extranet_ng/manage/booking.html?res_id=2694639921&amp;ses=908bd022266aeb5693bbddfb8d623e7e&amp;hotel_id=4369933&amp;lang=en" TargetMode="External"/><Relationship Id="rId501" Type="http://schemas.openxmlformats.org/officeDocument/2006/relationships/hyperlink" Target="https://admin.booking.com/hotel/hoteladmin/extranet_ng/manage/booking.html?res_id=3479795374&amp;hotel_id=4369933&amp;lang=en&amp;ses=5108a8bfd9b7cbba72508da30c7cb2b7" TargetMode="External"/><Relationship Id="rId985" Type="http://schemas.openxmlformats.org/officeDocument/2006/relationships/hyperlink" Target="https://admin.booking.com/hotel/hoteladmin/extranet_ng/manage/booking.html?res_id=3872458342&amp;ses=908bd022266aeb5693bbddfb8d623e7e&amp;hotel_id=4369933&amp;lang=en" TargetMode="External"/><Relationship Id="rId500" Type="http://schemas.openxmlformats.org/officeDocument/2006/relationships/hyperlink" Target="https://admin.booking.com/hotel/hoteladmin/extranet_ng/manage/booking.html?res_id=3819857203&amp;hotel_id=4369933&amp;lang=en&amp;ses=5108a8bfd9b7cbba72508da30c7cb2b7" TargetMode="External"/><Relationship Id="rId984" Type="http://schemas.openxmlformats.org/officeDocument/2006/relationships/hyperlink" Target="https://admin.booking.com/hotel/hoteladmin/extranet_ng/manage/booking.html?res_id=2869305494&amp;ses=908bd022266aeb5693bbddfb8d623e7e&amp;hotel_id=4369933&amp;lang=en" TargetMode="External"/><Relationship Id="rId507" Type="http://schemas.openxmlformats.org/officeDocument/2006/relationships/hyperlink" Target="https://admin.booking.com/hotel/hoteladmin/extranet_ng/manage/booking.html?res_id=3061191473&amp;hotel_id=4369933&amp;lang=en&amp;ses=5108a8bfd9b7cbba72508da30c7cb2b7" TargetMode="External"/><Relationship Id="rId506" Type="http://schemas.openxmlformats.org/officeDocument/2006/relationships/hyperlink" Target="https://admin.booking.com/hotel/hoteladmin/extranet_ng/manage/booking.html?res_id=2223535858&amp;hotel_id=4369933&amp;lang=en&amp;ses=5108a8bfd9b7cbba72508da30c7cb2b7" TargetMode="External"/><Relationship Id="rId505" Type="http://schemas.openxmlformats.org/officeDocument/2006/relationships/hyperlink" Target="https://admin.booking.com/hotel/hoteladmin/extranet_ng/manage/booking.html?res_id=3342796168&amp;hotel_id=4369933&amp;lang=en&amp;ses=5108a8bfd9b7cbba72508da30c7cb2b7" TargetMode="External"/><Relationship Id="rId989" Type="http://schemas.openxmlformats.org/officeDocument/2006/relationships/hyperlink" Target="https://admin.booking.com/hotel/hoteladmin/extranet_ng/manage/booking.html?res_id=3519995683&amp;lang=en&amp;hotel_id=4369933&amp;ses=c61e5263119924ff8db92ea5148adaa2" TargetMode="External"/><Relationship Id="rId504" Type="http://schemas.openxmlformats.org/officeDocument/2006/relationships/hyperlink" Target="https://admin.booking.com/hotel/hoteladmin/extranet_ng/manage/booking.html?res_id=3859859754&amp;hotel_id=4369933&amp;lang=en&amp;ses=5108a8bfd9b7cbba72508da30c7cb2b7" TargetMode="External"/><Relationship Id="rId988" Type="http://schemas.openxmlformats.org/officeDocument/2006/relationships/hyperlink" Target="https://admin.booking.com/hotel/hoteladmin/extranet_ng/manage/booking.html?res_id=2743781447&amp;lang=en&amp;hotel_id=4369933&amp;ses=c61e5263119924ff8db92ea5148adaa2" TargetMode="External"/><Relationship Id="rId1570" Type="http://schemas.openxmlformats.org/officeDocument/2006/relationships/hyperlink" Target="https://admin.booking.com/hotel/hoteladmin/extranet_ng/manage/booking.html?res_id=3652672598&amp;lang=en&amp;hotel_id=4369933&amp;ses=61a144310ec8a1ca140ac1f57a19e609" TargetMode="External"/><Relationship Id="rId1571" Type="http://schemas.openxmlformats.org/officeDocument/2006/relationships/hyperlink" Target="https://admin.booking.com/hotel/hoteladmin/extranet_ng/manage/booking.html?res_id=2825417766&amp;lang=en&amp;hotel_id=4369933&amp;ses=61a144310ec8a1ca140ac1f57a19e609" TargetMode="External"/><Relationship Id="rId983" Type="http://schemas.openxmlformats.org/officeDocument/2006/relationships/hyperlink" Target="https://admin.booking.com/hotel/hoteladmin/extranet_ng/manage/booking.html?res_id=2332926072&amp;ses=908bd022266aeb5693bbddfb8d623e7e&amp;hotel_id=4369933&amp;lang=en" TargetMode="External"/><Relationship Id="rId1572" Type="http://schemas.openxmlformats.org/officeDocument/2006/relationships/hyperlink" Target="https://admin.booking.com/hotel/hoteladmin/extranet_ng/manage/booking.html?res_id=2726077384&amp;lang=en&amp;hotel_id=4369933&amp;ses=61a144310ec8a1ca140ac1f57a19e609" TargetMode="External"/><Relationship Id="rId982" Type="http://schemas.openxmlformats.org/officeDocument/2006/relationships/hyperlink" Target="https://admin.booking.com/hotel/hoteladmin/extranet_ng/manage/booking.html?res_id=2603092298&amp;ses=908bd022266aeb5693bbddfb8d623e7e&amp;hotel_id=4369933&amp;lang=en" TargetMode="External"/><Relationship Id="rId1573" Type="http://schemas.openxmlformats.org/officeDocument/2006/relationships/hyperlink" Target="https://admin.booking.com/hotel/hoteladmin/extranet_ng/manage/booking.html?res_id=2828436596&amp;ses=6526a251a42e3282e475c47aa1a57ead&amp;lang=en&amp;hotel_id=4369933" TargetMode="External"/><Relationship Id="rId981" Type="http://schemas.openxmlformats.org/officeDocument/2006/relationships/hyperlink" Target="https://admin.booking.com/hotel/hoteladmin/extranet_ng/manage/booking.html?res_id=2345665891&amp;ses=908bd022266aeb5693bbddfb8d623e7e&amp;hotel_id=4369933&amp;lang=en" TargetMode="External"/><Relationship Id="rId1574" Type="http://schemas.openxmlformats.org/officeDocument/2006/relationships/hyperlink" Target="https://admin.booking.com/hotel/hoteladmin/extranet_ng/manage/booking.html?res_id=3087593803&amp;ses=95003470c4fa1d858dec45f6e0db1407&amp;lang=en&amp;hotel_id=4369933" TargetMode="External"/><Relationship Id="rId980" Type="http://schemas.openxmlformats.org/officeDocument/2006/relationships/hyperlink" Target="https://admin.booking.com/hotel/hoteladmin/extranet_ng/manage/booking.html?res_id=3750751353&amp;ses=908bd022266aeb5693bbddfb8d623e7e&amp;hotel_id=4369933&amp;lang=en" TargetMode="External"/><Relationship Id="rId1575" Type="http://schemas.openxmlformats.org/officeDocument/2006/relationships/hyperlink" Target="https://admin.booking.com/hotel/hoteladmin/extranet_ng/manage/booking.html?res_id=3889350147&amp;ses=6526a251a42e3282e475c47aa1a57ead&amp;hotel_id=4369933&amp;lang=en" TargetMode="External"/><Relationship Id="rId1565" Type="http://schemas.openxmlformats.org/officeDocument/2006/relationships/hyperlink" Target="https://admin.booking.com/hotel/hoteladmin/extranet_ng/manage/booking.html?res_id=3407318862&amp;ses=b8ac4f4a4dbdcdd3e74d5434b9dd75dc&amp;hotel_id=4369933&amp;lang=en" TargetMode="External"/><Relationship Id="rId1566" Type="http://schemas.openxmlformats.org/officeDocument/2006/relationships/hyperlink" Target="https://admin.booking.com/hotel/hoteladmin/extranet_ng/manage/booking.html?res_id=3516516263&amp;hotel_id=4369933&amp;ses=372524aa265b54cc762fa0d2cde59695&amp;lang=en" TargetMode="External"/><Relationship Id="rId1567" Type="http://schemas.openxmlformats.org/officeDocument/2006/relationships/hyperlink" Target="https://admin.booking.com/hotel/hoteladmin/extranet_ng/manage/booking.html?res_id=2379352813&amp;hotel_id=4369933&amp;ses=372524aa265b54cc762fa0d2cde59695&amp;lang=en" TargetMode="External"/><Relationship Id="rId1568" Type="http://schemas.openxmlformats.org/officeDocument/2006/relationships/hyperlink" Target="https://admin.booking.com/hotel/hoteladmin/extranet_ng/manage/booking.html?res_id=3821799003&amp;hotel_id=4369933&amp;lang=es&amp;ses=372524aa265b54cc762fa0d2cde59695" TargetMode="External"/><Relationship Id="rId1569" Type="http://schemas.openxmlformats.org/officeDocument/2006/relationships/hyperlink" Target="https://admin.booking.com/hotel/hoteladmin/extranet_ng/manage/booking.html?res_id=3821799003&amp;hotel_id=4369933&amp;lang=es&amp;ses=372524aa265b54cc762fa0d2cde59695" TargetMode="External"/><Relationship Id="rId976" Type="http://schemas.openxmlformats.org/officeDocument/2006/relationships/hyperlink" Target="https://admin.booking.com/hotel/hoteladmin/extranet_ng/manage/booking.html?res_id=2295164892&amp;ses=908bd022266aeb5693bbddfb8d623e7e&amp;hotel_id=4369933&amp;lang=en" TargetMode="External"/><Relationship Id="rId975" Type="http://schemas.openxmlformats.org/officeDocument/2006/relationships/hyperlink" Target="https://admin.booking.com/hotel/hoteladmin/extranet_ng/manage/booking.html?res_id=2269379558&amp;ses=908bd022266aeb5693bbddfb8d623e7e&amp;hotel_id=4369933&amp;lang=en" TargetMode="External"/><Relationship Id="rId974" Type="http://schemas.openxmlformats.org/officeDocument/2006/relationships/hyperlink" Target="https://admin.booking.com/hotel/hoteladmin/extranet_ng/manage/booking.html?res_id=3825922264&amp;ses=908bd022266aeb5693bbddfb8d623e7e&amp;hotel_id=4369933&amp;lang=en" TargetMode="External"/><Relationship Id="rId973" Type="http://schemas.openxmlformats.org/officeDocument/2006/relationships/hyperlink" Target="https://admin.booking.com/hotel/hoteladmin/extranet_ng/manage/booking.html?res_id=2672644324&amp;hotel_id=4369933&amp;ses=7dc4ae372118d497c610810c0cc67a76&amp;lang=en" TargetMode="External"/><Relationship Id="rId979" Type="http://schemas.openxmlformats.org/officeDocument/2006/relationships/hyperlink" Target="https://admin.booking.com/hotel/hoteladmin/extranet_ng/manage/booking.html?res_id=3438293448&amp;ses=908bd022266aeb5693bbddfb8d623e7e&amp;hotel_id=4369933&amp;lang=en" TargetMode="External"/><Relationship Id="rId978" Type="http://schemas.openxmlformats.org/officeDocument/2006/relationships/hyperlink" Target="https://admin.booking.com/hotel/hoteladmin/extranet_ng/manage/booking.html?res_id=3054264080&amp;ses=908bd022266aeb5693bbddfb8d623e7e&amp;hotel_id=4369933&amp;lang=en" TargetMode="External"/><Relationship Id="rId977" Type="http://schemas.openxmlformats.org/officeDocument/2006/relationships/hyperlink" Target="https://admin.booking.com/hotel/hoteladmin/extranet_ng/manage/booking.html?res_id=2442431741&amp;ses=908bd022266aeb5693bbddfb8d623e7e&amp;hotel_id=4369933&amp;lang=en" TargetMode="External"/><Relationship Id="rId1560" Type="http://schemas.openxmlformats.org/officeDocument/2006/relationships/hyperlink" Target="https://admin.booking.com/hotel/hoteladmin/extranet_ng/manage/booking.html?res_id=2904288570&amp;lang=en&amp;ses=b8ac4f4a4dbdcdd3e74d5434b9dd75dc&amp;hotel_id=4369933" TargetMode="External"/><Relationship Id="rId972" Type="http://schemas.openxmlformats.org/officeDocument/2006/relationships/hyperlink" Target="https://admin.booking.com/hotel/hoteladmin/extranet_ng/manage/booking.html?res_id=2406979942&amp;hotel_id=4369933&amp;ses=7dc4ae372118d497c610810c0cc67a76&amp;lang=en" TargetMode="External"/><Relationship Id="rId1561" Type="http://schemas.openxmlformats.org/officeDocument/2006/relationships/hyperlink" Target="https://admin.booking.com/hotel/hoteladmin/extranet_ng/manage/booking.html?res_id=3358445303&amp;lang=en&amp;ses=b8ac4f4a4dbdcdd3e74d5434b9dd75dc&amp;hotel_id=4369933" TargetMode="External"/><Relationship Id="rId971" Type="http://schemas.openxmlformats.org/officeDocument/2006/relationships/hyperlink" Target="https://admin.booking.com/hotel/hoteladmin/extranet_ng/manage/booking.html?res_id=2856216919&amp;hotel_id=4369933&amp;lang=en&amp;ses=d7f2203edd70206329de72352a926487" TargetMode="External"/><Relationship Id="rId1562" Type="http://schemas.openxmlformats.org/officeDocument/2006/relationships/hyperlink" Target="https://admin.booking.com/hotel/hoteladmin/extranet_ng/manage/booking.html?res_id=2200683412&amp;lang=en&amp;ses=b8ac4f4a4dbdcdd3e74d5434b9dd75dc&amp;hotel_id=4369933" TargetMode="External"/><Relationship Id="rId970" Type="http://schemas.openxmlformats.org/officeDocument/2006/relationships/hyperlink" Target="https://admin.booking.com/hotel/hoteladmin/extranet_ng/manage/booking.html?res_id=2958302401&amp;hotel_id=4369933&amp;lang=en&amp;ses=d7f2203edd70206329de72352a926487" TargetMode="External"/><Relationship Id="rId1563" Type="http://schemas.openxmlformats.org/officeDocument/2006/relationships/hyperlink" Target="https://admin.booking.com/hotel/hoteladmin/extranet_ng/manage/booking.html?res_id=3625222753&amp;lang=en&amp;ses=b8ac4f4a4dbdcdd3e74d5434b9dd75dc&amp;hotel_id=4369933" TargetMode="External"/><Relationship Id="rId1564" Type="http://schemas.openxmlformats.org/officeDocument/2006/relationships/hyperlink" Target="https://admin.booking.com/hotel/hoteladmin/extranet_ng/manage/booking.html?res_id=3927222414&amp;lang=en&amp;ses=b8ac4f4a4dbdcdd3e74d5434b9dd75dc&amp;hotel_id=4369933" TargetMode="External"/><Relationship Id="rId1114" Type="http://schemas.openxmlformats.org/officeDocument/2006/relationships/hyperlink" Target="https://admin.booking.com/hotel/hoteladmin/extranet_ng/manage/booking.html?res_id=2529776156&amp;lang=en&amp;ses=a178025e2c4cc57e7ec84871b983f656&amp;hotel_id=4369933" TargetMode="External"/><Relationship Id="rId1598" Type="http://schemas.openxmlformats.org/officeDocument/2006/relationships/hyperlink" Target="https://admin.booking.com/hotel/hoteladmin/extranet_ng/manage/booking.html?res_id=2909321116&amp;ses=2d2558be3d481c96d31a45e39ea9e3a4&amp;lang=en&amp;hotel_id=4369933" TargetMode="External"/><Relationship Id="rId1115" Type="http://schemas.openxmlformats.org/officeDocument/2006/relationships/hyperlink" Target="https://admin.booking.com/hotel/hoteladmin/extranet_ng/manage/booking.html?res_id=2113289426&amp;hotel_id=4369933&amp;ses=17b8d8859f706e0369a071a44ca0ffa9&amp;lang=en" TargetMode="External"/><Relationship Id="rId1599" Type="http://schemas.openxmlformats.org/officeDocument/2006/relationships/hyperlink" Target="https://admin.booking.com/hotel/hoteladmin/extranet_ng/manage/booking.html?res_id=2427559289&amp;ses=2d2558be3d481c96d31a45e39ea9e3a4&amp;lang=en&amp;hotel_id=4369933" TargetMode="External"/><Relationship Id="rId1116" Type="http://schemas.openxmlformats.org/officeDocument/2006/relationships/hyperlink" Target="https://admin.booking.com/hotel/hoteladmin/extranet_ng/manage/booking.html?res_id=3523885011&amp;hotel_id=4369933&amp;ses=17b8d8859f706e0369a071a44ca0ffa9&amp;lang=en" TargetMode="External"/><Relationship Id="rId1117" Type="http://schemas.openxmlformats.org/officeDocument/2006/relationships/hyperlink" Target="https://admin.booking.com/hotel/hoteladmin/extranet_ng/manage/booking.html?res_id=3025001993&amp;hotel_id=4369933&amp;ses=17b8d8859f706e0369a071a44ca0ffa9&amp;lang=en" TargetMode="External"/><Relationship Id="rId1118" Type="http://schemas.openxmlformats.org/officeDocument/2006/relationships/hyperlink" Target="https://admin.booking.com/hotel/hoteladmin/extranet_ng/manage/booking.html?res_id=2614441254&amp;hotel_id=4369933&amp;ses=f8541bde27f7698b261d4ebcfc6c6d69&amp;lang=en" TargetMode="External"/><Relationship Id="rId1119" Type="http://schemas.openxmlformats.org/officeDocument/2006/relationships/hyperlink" Target="https://admin.booking.com/hotel/hoteladmin/extranet_ng/manage/booking.html?res_id=3413947263&amp;hotel_id=4369933&amp;ses=f8541bde27f7698b261d4ebcfc6c6d69&amp;lang=en" TargetMode="External"/><Relationship Id="rId525" Type="http://schemas.openxmlformats.org/officeDocument/2006/relationships/hyperlink" Target="https://admin.booking.com/hotel/hoteladmin/extranet_ng/manage/booking.html?res_id=2722151916&amp;hotel_id=4369933&amp;lang=en&amp;ses=815e9e7dcb99c0d481f3035be9623327" TargetMode="External"/><Relationship Id="rId524" Type="http://schemas.openxmlformats.org/officeDocument/2006/relationships/hyperlink" Target="https://admin.booking.com/hotel/hoteladmin/extranet_ng/manage/booking.html?res_id=3859844582&amp;hotel_id=4369933&amp;lang=en&amp;ses=815e9e7dcb99c0d481f3035be9623327" TargetMode="External"/><Relationship Id="rId523" Type="http://schemas.openxmlformats.org/officeDocument/2006/relationships/hyperlink" Target="https://admin.booking.com/hotel/hoteladmin/extranet_ng/manage/booking.html?res_id=2900245770&amp;hotel_id=4369933&amp;lang=en&amp;ses=815e9e7dcb99c0d481f3035be9623327" TargetMode="External"/><Relationship Id="rId522" Type="http://schemas.openxmlformats.org/officeDocument/2006/relationships/hyperlink" Target="https://admin.booking.com/hotel/hoteladmin/extranet_ng/manage/booking.html?res_id=2652746641&amp;hotel_id=4369933&amp;lang=en&amp;ses=815e9e7dcb99c0d481f3035be9623327" TargetMode="External"/><Relationship Id="rId529" Type="http://schemas.openxmlformats.org/officeDocument/2006/relationships/hyperlink" Target="https://admin.booking.com/hotel/hoteladmin/extranet_ng/manage/booking.html?res_id=2321250337&amp;hotel_id=4369933&amp;lang=en&amp;ses=815e9e7dcb99c0d481f3035be9623327" TargetMode="External"/><Relationship Id="rId528" Type="http://schemas.openxmlformats.org/officeDocument/2006/relationships/hyperlink" Target="https://admin.booking.com/hotel/hoteladmin/extranet_ng/manage/booking.html?res_id=2631793299&amp;hotel_id=4369933&amp;lang=en&amp;ses=815e9e7dcb99c0d481f3035be9623327" TargetMode="External"/><Relationship Id="rId527" Type="http://schemas.openxmlformats.org/officeDocument/2006/relationships/hyperlink" Target="https://admin.booking.com/hotel/hoteladmin/extranet_ng/manage/booking.html?res_id=2500094577&amp;hotel_id=4369933&amp;lang=en&amp;ses=815e9e7dcb99c0d481f3035be9623327" TargetMode="External"/><Relationship Id="rId526" Type="http://schemas.openxmlformats.org/officeDocument/2006/relationships/hyperlink" Target="https://admin.booking.com/hotel/hoteladmin/extranet_ng/manage/booking.html?res_id=2686781768&amp;hotel_id=4369933&amp;lang=en&amp;ses=815e9e7dcb99c0d481f3035be9623327" TargetMode="External"/><Relationship Id="rId1590" Type="http://schemas.openxmlformats.org/officeDocument/2006/relationships/hyperlink" Target="https://admin.booking.com/hotel/hoteladmin/extranet_ng/manage/booking.html?res_id=2444696854&amp;lang=en&amp;ses=5c4315e83429c639f942cb44ca9608a7&amp;hotel_id=4369933" TargetMode="External"/><Relationship Id="rId1591" Type="http://schemas.openxmlformats.org/officeDocument/2006/relationships/hyperlink" Target="https://admin.booking.com/hotel/hoteladmin/extranet_ng/manage/booking.html?res_id=3375729475&amp;hotel_id=4369933&amp;ses=5c4315e83429c639f942cb44ca9608a7&amp;lang=en" TargetMode="External"/><Relationship Id="rId1592" Type="http://schemas.openxmlformats.org/officeDocument/2006/relationships/hyperlink" Target="https://admin.booking.com/hotel/hoteladmin/extranet_ng/manage/booking.html?res_id=3428878204&amp;lang=en&amp;hotel_id=4369933&amp;ses=5c4315e83429c639f942cb44ca9608a7" TargetMode="External"/><Relationship Id="rId1593" Type="http://schemas.openxmlformats.org/officeDocument/2006/relationships/hyperlink" Target="https://admin.booking.com/hotel/hoteladmin/extranet_ng/manage/booking.html?res_id=2734195402&amp;lang=en&amp;ses=5c4315e83429c639f942cb44ca9608a7&amp;hotel_id=4369933" TargetMode="External"/><Relationship Id="rId521" Type="http://schemas.openxmlformats.org/officeDocument/2006/relationships/hyperlink" Target="https://admin.booking.com/hotel/hoteladmin/extranet_ng/manage/booking.html?res_id=2963434339&amp;hotel_id=4369933&amp;lang=en&amp;ses=815e9e7dcb99c0d481f3035be9623327" TargetMode="External"/><Relationship Id="rId1110" Type="http://schemas.openxmlformats.org/officeDocument/2006/relationships/hyperlink" Target="https://admin.booking.com/hotel/hoteladmin/extranet_ng/manage/booking.html?res_id=3507921367&amp;hotel_id=4369933&amp;lang=en&amp;ses=7fac64e86455837d9e5c184e3e4824cc" TargetMode="External"/><Relationship Id="rId1594" Type="http://schemas.openxmlformats.org/officeDocument/2006/relationships/hyperlink" Target="https://admin.booking.com/hotel/hoteladmin/extranet_ng/manage/booking.html?res_id=3699773538&amp;lang=en&amp;ses=5c4315e83429c639f942cb44ca9608a7&amp;hotel_id=4369933" TargetMode="External"/><Relationship Id="rId520" Type="http://schemas.openxmlformats.org/officeDocument/2006/relationships/hyperlink" Target="https://admin.booking.com/hotel/hoteladmin/extranet_ng/manage/booking.html?res_id=3629750688&amp;hotel_id=4369933&amp;lang=en&amp;ses=815e9e7dcb99c0d481f3035be9623327" TargetMode="External"/><Relationship Id="rId1111" Type="http://schemas.openxmlformats.org/officeDocument/2006/relationships/hyperlink" Target="https://admin.booking.com/hotel/hoteladmin/extranet_ng/manage/booking.html?res_id=3436881374&amp;hotel_id=4369933&amp;lang=en&amp;ses=7fac64e86455837d9e5c184e3e4824cc" TargetMode="External"/><Relationship Id="rId1595" Type="http://schemas.openxmlformats.org/officeDocument/2006/relationships/hyperlink" Target="https://admin.booking.com/hotel/hoteladmin/extranet_ng/manage/booking.html?res_id=3039705728&amp;lang=en&amp;ses=5c4315e83429c639f942cb44ca9608a7&amp;hotel_id=4369933" TargetMode="External"/><Relationship Id="rId1112" Type="http://schemas.openxmlformats.org/officeDocument/2006/relationships/hyperlink" Target="https://admin.booking.com/hotel/hoteladmin/extranet_ng/manage/booking.html?res_id=3515744699&amp;hotel_id=4369933&amp;lang=en&amp;ses=7fac64e86455837d9e5c184e3e4824cc" TargetMode="External"/><Relationship Id="rId1596" Type="http://schemas.openxmlformats.org/officeDocument/2006/relationships/hyperlink" Target="https://admin.booking.com/hotel/hoteladmin/extranet_ng/manage/booking.html?res_id=3668603420&amp;ses=5c4315e83429c639f942cb44ca9608a7&amp;lang=en&amp;hotel_id=4369933" TargetMode="External"/><Relationship Id="rId1113" Type="http://schemas.openxmlformats.org/officeDocument/2006/relationships/hyperlink" Target="https://admin.booking.com/hotel/hoteladmin/extranet_ng/manage/booking.html?res_id=2967183237&amp;hotel_id=4369933&amp;lang=en&amp;ses=7fac64e86455837d9e5c184e3e4824cc" TargetMode="External"/><Relationship Id="rId1597" Type="http://schemas.openxmlformats.org/officeDocument/2006/relationships/hyperlink" Target="https://admin.booking.com/hotel/hoteladmin/extranet_ng/manage/booking.html?res_id=2471036643&amp;ses=2d2558be3d481c96d31a45e39ea9e3a4&amp;lang=en&amp;hotel_id=4369933" TargetMode="External"/><Relationship Id="rId1103" Type="http://schemas.openxmlformats.org/officeDocument/2006/relationships/hyperlink" Target="https://admin.booking.com/hotel/hoteladmin/extranet_ng/manage/booking.html?res_id=2774625603&amp;hotel_id=4369933&amp;lang=en&amp;ses=92922bffbd9a8a348d09fb1ef4300131" TargetMode="External"/><Relationship Id="rId1587" Type="http://schemas.openxmlformats.org/officeDocument/2006/relationships/hyperlink" Target="https://admin.booking.com/hotel/hoteladmin/extranet_ng/manage/booking.html?res_id=3892717619&amp;hotel_id=4369933&amp;lang=en&amp;ses=5c4315e83429c639f942cb44ca9608a7" TargetMode="External"/><Relationship Id="rId1104" Type="http://schemas.openxmlformats.org/officeDocument/2006/relationships/hyperlink" Target="https://admin.booking.com/hotel/hoteladmin/extranet_ng/manage/booking.html?res_id=3225980406&amp;ses=cd3880356852d0209611d9acbc439f5d&amp;lang=en&amp;hotel_id=4369933" TargetMode="External"/><Relationship Id="rId1588" Type="http://schemas.openxmlformats.org/officeDocument/2006/relationships/hyperlink" Target="https://admin.booking.com/hotel/hoteladmin/extranet_ng/manage/booking.html?res_id=3856665427&amp;hotel_id=4369933&amp;lang=en&amp;ses=5c4315e83429c639f942cb44ca9608a7" TargetMode="External"/><Relationship Id="rId1105" Type="http://schemas.openxmlformats.org/officeDocument/2006/relationships/hyperlink" Target="https://admin.booking.com/hotel/hoteladmin/extranet_ng/manage/booking.html?res_id=2386595333&amp;lang=en&amp;ses=c88b5a69ac73b5bf4ac4ba57ab693f02&amp;hotel_id=4369933" TargetMode="External"/><Relationship Id="rId1589" Type="http://schemas.openxmlformats.org/officeDocument/2006/relationships/hyperlink" Target="https://admin.booking.com/hotel/hoteladmin/extranet_ng/manage/booking.html?res_id=3343301029&amp;lang=en&amp;ses=5c4315e83429c639f942cb44ca9608a7&amp;hotel_id=4369933" TargetMode="External"/><Relationship Id="rId1106" Type="http://schemas.openxmlformats.org/officeDocument/2006/relationships/hyperlink" Target="https://admin.booking.com/hotel/hoteladmin/extranet_ng/manage/booking.html?res_id=3057603510&amp;lang=en&amp;hotel_id=4369933&amp;ses=7fac64e86455837d9e5c184e3e4824cc" TargetMode="External"/><Relationship Id="rId1107" Type="http://schemas.openxmlformats.org/officeDocument/2006/relationships/hyperlink" Target="https://admin.booking.com/hotel/hoteladmin/extranet_ng/manage/booking.html?res_id=2596932252&amp;lang=en&amp;hotel_id=4369933&amp;ses=7fac64e86455837d9e5c184e3e4824cc" TargetMode="External"/><Relationship Id="rId1108" Type="http://schemas.openxmlformats.org/officeDocument/2006/relationships/hyperlink" Target="https://admin.booking.com/hotel/hoteladmin/extranet_ng/manage/booking.html?res_id=3024188166&amp;lang=en&amp;hotel_id=4369933&amp;ses=7fac64e86455837d9e5c184e3e4824cc" TargetMode="External"/><Relationship Id="rId1109" Type="http://schemas.openxmlformats.org/officeDocument/2006/relationships/hyperlink" Target="https://admin.booking.com/hotel/hoteladmin/extranet_ng/manage/booking.html?res_id=3760777700&amp;hotel_id=4369933&amp;lang=en&amp;ses=7fac64e86455837d9e5c184e3e4824cc" TargetMode="External"/><Relationship Id="rId519" Type="http://schemas.openxmlformats.org/officeDocument/2006/relationships/hyperlink" Target="https://admin.booking.com/hotel/hoteladmin/extranet_ng/manage/booking.html?res_id=3897173020&amp;hotel_id=4369933&amp;lang=en&amp;ses=815e9e7dcb99c0d481f3035be9623327" TargetMode="External"/><Relationship Id="rId514" Type="http://schemas.openxmlformats.org/officeDocument/2006/relationships/hyperlink" Target="https://admin.booking.com/hotel/hoteladmin/extranet_ng/manage/booking.html?res_id=3063684164&amp;hotel_id=4369933&amp;lang=en&amp;ses=5108a8bfd9b7cbba72508da30c7cb2b7" TargetMode="External"/><Relationship Id="rId998" Type="http://schemas.openxmlformats.org/officeDocument/2006/relationships/hyperlink" Target="https://admin.booking.com/hotel/hoteladmin/extranet_ng/manage/booking.html?res_id=2845637793&amp;lang=en&amp;hotel_id=4369933&amp;ses=c61e5263119924ff8db92ea5148adaa2" TargetMode="External"/><Relationship Id="rId513" Type="http://schemas.openxmlformats.org/officeDocument/2006/relationships/hyperlink" Target="https://admin.booking.com/hotel/hoteladmin/extranet_ng/manage/booking.html?res_id=3976252871&amp;hotel_id=4369933&amp;lang=en&amp;ses=5108a8bfd9b7cbba72508da30c7cb2b7" TargetMode="External"/><Relationship Id="rId997" Type="http://schemas.openxmlformats.org/officeDocument/2006/relationships/hyperlink" Target="https://admin.booking.com/hotel/hoteladmin/extranet_ng/manage/booking.html?res_id=3877581880&amp;lang=en&amp;hotel_id=4369933&amp;ses=c61e5263119924ff8db92ea5148adaa2" TargetMode="External"/><Relationship Id="rId512" Type="http://schemas.openxmlformats.org/officeDocument/2006/relationships/hyperlink" Target="https://admin.booking.com/hotel/hoteladmin/extranet_ng/manage/booking.html?res_id=3208513889&amp;hotel_id=4369933&amp;lang=en&amp;ses=5108a8bfd9b7cbba72508da30c7cb2b7" TargetMode="External"/><Relationship Id="rId996" Type="http://schemas.openxmlformats.org/officeDocument/2006/relationships/hyperlink" Target="https://admin.booking.com/hotel/hoteladmin/extranet_ng/manage/booking.html?res_id=2325806070&amp;lang=en&amp;hotel_id=4369933&amp;ses=c61e5263119924ff8db92ea5148adaa2" TargetMode="External"/><Relationship Id="rId511" Type="http://schemas.openxmlformats.org/officeDocument/2006/relationships/hyperlink" Target="https://admin.booking.com/hotel/hoteladmin/extranet_ng/manage/booking.html?res_id=3232706116&amp;hotel_id=4369933&amp;lang=en&amp;ses=5108a8bfd9b7cbba72508da30c7cb2b7" TargetMode="External"/><Relationship Id="rId995" Type="http://schemas.openxmlformats.org/officeDocument/2006/relationships/hyperlink" Target="https://admin.booking.com/hotel/hoteladmin/extranet_ng/manage/booking.html?res_id=2253092417&amp;lang=en&amp;hotel_id=4369933&amp;ses=c61e5263119924ff8db92ea5148adaa2" TargetMode="External"/><Relationship Id="rId518" Type="http://schemas.openxmlformats.org/officeDocument/2006/relationships/hyperlink" Target="https://admin.booking.com/hotel/hoteladmin/extranet_ng/manage/booking.html?res_id=2697666937&amp;hotel_id=4369933&amp;lang=en&amp;ses=815e9e7dcb99c0d481f3035be9623327" TargetMode="External"/><Relationship Id="rId517" Type="http://schemas.openxmlformats.org/officeDocument/2006/relationships/hyperlink" Target="https://admin.booking.com/hotel/hoteladmin/extranet_ng/manage/booking.html?res_id=3217175258&amp;lang=en&amp;ses=4fdb5ce480b459ba779a05383a418ef4&amp;hotel_id=4369933" TargetMode="External"/><Relationship Id="rId516" Type="http://schemas.openxmlformats.org/officeDocument/2006/relationships/hyperlink" Target="https://admin.booking.com/hotel/hoteladmin/extranet_ng/manage/booking.html?res_id=3799573839&amp;hotel_id=4369933&amp;lang=en&amp;ses=5108a8bfd9b7cbba72508da30c7cb2b7" TargetMode="External"/><Relationship Id="rId515" Type="http://schemas.openxmlformats.org/officeDocument/2006/relationships/hyperlink" Target="https://admin.booking.com/hotel/hoteladmin/extranet_ng/manage/booking.html?res_id=3822967095&amp;hotel_id=4369933&amp;lang=en&amp;ses=5108a8bfd9b7cbba72508da30c7cb2b7" TargetMode="External"/><Relationship Id="rId999" Type="http://schemas.openxmlformats.org/officeDocument/2006/relationships/hyperlink" Target="https://admin.booking.com/hotel/hoteladmin/extranet_ng/manage/booking.html?res_id=3307344963&amp;lang=en&amp;hotel_id=4369933&amp;ses=c61e5263119924ff8db92ea5148adaa2" TargetMode="External"/><Relationship Id="rId990" Type="http://schemas.openxmlformats.org/officeDocument/2006/relationships/hyperlink" Target="https://admin.booking.com/hotel/hoteladmin/extranet_ng/manage/booking.html?res_id=3519995683&amp;lang=en&amp;hotel_id=4369933&amp;ses=c61e5263119924ff8db92ea5148adaa2" TargetMode="External"/><Relationship Id="rId1580" Type="http://schemas.openxmlformats.org/officeDocument/2006/relationships/hyperlink" Target="https://admin.booking.com/hotel/hoteladmin/extranet_ng/manage/booking.html?res_id=3120694427&amp;hotel_id=4369933&amp;lang=en&amp;ses=6526a251a42e3282e475c47aa1a57ead" TargetMode="External"/><Relationship Id="rId1581" Type="http://schemas.openxmlformats.org/officeDocument/2006/relationships/hyperlink" Target="https://admin.booking.com/hotel/hoteladmin/extranet_ng/manage/booking.html?res_id=3176043402&amp;ses=6526a251a42e3282e475c47aa1a57ead&amp;lang=en&amp;hotel_id=4369933" TargetMode="External"/><Relationship Id="rId1582" Type="http://schemas.openxmlformats.org/officeDocument/2006/relationships/hyperlink" Target="https://wubook.net/zks/cstmrs/clients/client/17607267" TargetMode="External"/><Relationship Id="rId510" Type="http://schemas.openxmlformats.org/officeDocument/2006/relationships/hyperlink" Target="https://admin.booking.com/hotel/hoteladmin/extranet_ng/manage/booking.html?res_id=3890440432&amp;hotel_id=4369933&amp;lang=en&amp;ses=5108a8bfd9b7cbba72508da30c7cb2b7" TargetMode="External"/><Relationship Id="rId994" Type="http://schemas.openxmlformats.org/officeDocument/2006/relationships/hyperlink" Target="https://admin.booking.com/hotel/hoteladmin/extranet_ng/manage/booking.html?res_id=2847761905&amp;lang=en&amp;hotel_id=4369933&amp;ses=c61e5263119924ff8db92ea5148adaa2" TargetMode="External"/><Relationship Id="rId1583" Type="http://schemas.openxmlformats.org/officeDocument/2006/relationships/hyperlink" Target="https://admin.booking.com/hotel/hoteladmin/extranet_ng/manage/booking.html?res_id=2383900107&amp;lang=en&amp;hotel_id=4369933&amp;ses=6526a251a42e3282e475c47aa1a57ead" TargetMode="External"/><Relationship Id="rId993" Type="http://schemas.openxmlformats.org/officeDocument/2006/relationships/hyperlink" Target="https://admin.booking.com/hotel/hoteladmin/extranet_ng/manage/booking.html?res_id=2812261143&amp;lang=en&amp;hotel_id=4369933&amp;ses=c61e5263119924ff8db92ea5148adaa2" TargetMode="External"/><Relationship Id="rId1100" Type="http://schemas.openxmlformats.org/officeDocument/2006/relationships/hyperlink" Target="https://admin.booking.com/hotel/hoteladmin/extranet_ng/manage/booking.html?res_id=2440471159&amp;hotel_id=4369933&amp;ses=a386abb226036511ce048ede9c96d8c6&amp;lang=en" TargetMode="External"/><Relationship Id="rId1584" Type="http://schemas.openxmlformats.org/officeDocument/2006/relationships/hyperlink" Target="https://admin.booking.com/hotel/hoteladmin/extranet_ng/manage/booking.html?res_id=3768121517&amp;lang=en&amp;hotel_id=4369933&amp;ses=6526a251a42e3282e475c47aa1a57ead" TargetMode="External"/><Relationship Id="rId992" Type="http://schemas.openxmlformats.org/officeDocument/2006/relationships/hyperlink" Target="https://admin.booking.com/hotel/hoteladmin/extranet_ng/manage/booking.html?res_id=3025406041&amp;lang=en&amp;hotel_id=4369933&amp;ses=c61e5263119924ff8db92ea5148adaa2" TargetMode="External"/><Relationship Id="rId1101" Type="http://schemas.openxmlformats.org/officeDocument/2006/relationships/hyperlink" Target="https://admin.booking.com/hotel/hoteladmin/extranet_ng/manage/booking.html?res_id=3523885011&amp;hotel_id=4369933&amp;ses=a386abb226036511ce048ede9c96d8c6&amp;lang=en" TargetMode="External"/><Relationship Id="rId1585" Type="http://schemas.openxmlformats.org/officeDocument/2006/relationships/hyperlink" Target="https://admin.booking.com/hotel/hoteladmin/extranet_ng/manage/booking.html?res_id=1986069856&amp;hotel_id=4369933&amp;lang=en&amp;ses=5c4315e83429c639f942cb44ca9608a7" TargetMode="External"/><Relationship Id="rId991" Type="http://schemas.openxmlformats.org/officeDocument/2006/relationships/hyperlink" Target="https://admin.booking.com/hotel/hoteladmin/extranet_ng/manage/booking.html?res_id=3652000772&amp;lang=en&amp;hotel_id=4369933&amp;ses=c61e5263119924ff8db92ea5148adaa2" TargetMode="External"/><Relationship Id="rId1102" Type="http://schemas.openxmlformats.org/officeDocument/2006/relationships/hyperlink" Target="https://admin.booking.com/hotel/hoteladmin/extranet_ng/manage/booking.html?res_id=2311451485&amp;hotel_id=4369933&amp;lang=en&amp;ses=92922bffbd9a8a348d09fb1ef4300131" TargetMode="External"/><Relationship Id="rId1586" Type="http://schemas.openxmlformats.org/officeDocument/2006/relationships/hyperlink" Target="https://admin.booking.com/hotel/hoteladmin/extranet_ng/manage/booking.html?res_id=3892717619&amp;hotel_id=4369933&amp;lang=en&amp;ses=5c4315e83429c639f942cb44ca9608a7" TargetMode="External"/><Relationship Id="rId1532" Type="http://schemas.openxmlformats.org/officeDocument/2006/relationships/hyperlink" Target="https://admin.booking.com/hotel/hoteladmin/extranet_ng/manage/booking.html?res_id=2971344684&amp;ses=6a3cebc082feacf8f71e69e61ed1bf30&amp;lang=en&amp;hotel_id=4369933" TargetMode="External"/><Relationship Id="rId1533" Type="http://schemas.openxmlformats.org/officeDocument/2006/relationships/hyperlink" Target="https://admin.booking.com/hotel/hoteladmin/extranet_ng/manage/booking.html?res_id=2356810965&amp;ses=6a3cebc082feacf8f71e69e61ed1bf30&amp;lang=en&amp;hotel_id=4369933" TargetMode="External"/><Relationship Id="rId1534" Type="http://schemas.openxmlformats.org/officeDocument/2006/relationships/hyperlink" Target="https://admin.booking.com/hotel/hoteladmin/extranet_ng/manage/booking.html?res_id=3299734181&amp;ses=6a3cebc082feacf8f71e69e61ed1bf30&amp;lang=en&amp;hotel_id=4369933" TargetMode="External"/><Relationship Id="rId1535" Type="http://schemas.openxmlformats.org/officeDocument/2006/relationships/hyperlink" Target="https://admin.booking.com/hotel/hoteladmin/extranet_ng/manage/booking.html?res_id=3277772108&amp;ses=6a3cebc082feacf8f71e69e61ed1bf30&amp;lang=en&amp;hotel_id=4369933" TargetMode="External"/><Relationship Id="rId1536" Type="http://schemas.openxmlformats.org/officeDocument/2006/relationships/hyperlink" Target="https://admin.booking.com/hotel/hoteladmin/extranet_ng/manage/booking.html?res_id=2451197301&amp;lang=en&amp;hotel_id=4369933&amp;ses=6a3cebc082feacf8f71e69e61ed1bf30" TargetMode="External"/><Relationship Id="rId1537" Type="http://schemas.openxmlformats.org/officeDocument/2006/relationships/hyperlink" Target="https://admin.booking.com/hotel/hoteladmin/extranet_ng/manage/booking.html?res_id=3385053921&amp;lang=en&amp;hotel_id=4369933&amp;ses=6a3cebc082feacf8f71e69e61ed1bf30" TargetMode="External"/><Relationship Id="rId1538" Type="http://schemas.openxmlformats.org/officeDocument/2006/relationships/hyperlink" Target="https://admin.booking.com/hotel/hoteladmin/extranet_ng/manage/booking.html?res_id=2159670579&amp;lang=en&amp;ses=6a3cebc082feacf8f71e69e61ed1bf30&amp;hotel_id=4369933" TargetMode="External"/><Relationship Id="rId1539" Type="http://schemas.openxmlformats.org/officeDocument/2006/relationships/hyperlink" Target="https://admin.booking.com/hotel/hoteladmin/extranet_ng/manage/booking.html?res_id=3821712079&amp;lang=en&amp;ses=6a3cebc082feacf8f71e69e61ed1bf30&amp;hotel_id=4369933" TargetMode="External"/><Relationship Id="rId949" Type="http://schemas.openxmlformats.org/officeDocument/2006/relationships/hyperlink" Target="https://admin.booking.com/hotel/hoteladmin/extranet_ng/manage/booking.html?res_id=2819297231&amp;hotel_id=4369933&amp;lang=en&amp;ses=d7f2203edd70206329de72352a926487" TargetMode="External"/><Relationship Id="rId948" Type="http://schemas.openxmlformats.org/officeDocument/2006/relationships/hyperlink" Target="https://admin.booking.com/hotel/hoteladmin/extranet_ng/manage/booking.html?res_id=2386046670&amp;hotel_id=4369933&amp;lang=en&amp;ses=d7f2203edd70206329de72352a926487" TargetMode="External"/><Relationship Id="rId943" Type="http://schemas.openxmlformats.org/officeDocument/2006/relationships/hyperlink" Target="https://admin.booking.com/hotel/hoteladmin/extranet_ng/manage/booking.html?res_id=2296888771&amp;lang=en&amp;ses=c79c3dcb5717cf52c7a7977a6a232585&amp;hotel_id=4369933" TargetMode="External"/><Relationship Id="rId942" Type="http://schemas.openxmlformats.org/officeDocument/2006/relationships/hyperlink" Target="https://admin.booking.com/hotel/hoteladmin/extranet_ng/manage/booking.html?res_id=2225404552&amp;lang=en&amp;ses=c79c3dcb5717cf52c7a7977a6a232585&amp;hotel_id=4369933" TargetMode="External"/><Relationship Id="rId941" Type="http://schemas.openxmlformats.org/officeDocument/2006/relationships/hyperlink" Target="https://admin.booking.com/hotel/hoteladmin/extranet_ng/manage/booking.html?res_id=3253709391&amp;lang=en&amp;ses=c79c3dcb5717cf52c7a7977a6a232585&amp;hotel_id=4369933" TargetMode="External"/><Relationship Id="rId940" Type="http://schemas.openxmlformats.org/officeDocument/2006/relationships/hyperlink" Target="https://admin.booking.com/hotel/hoteladmin/extranet_ng/manage/booking.html?res_id=2916213635&amp;lang=en&amp;ses=c79c3dcb5717cf52c7a7977a6a232585&amp;hotel_id=4369933" TargetMode="External"/><Relationship Id="rId947" Type="http://schemas.openxmlformats.org/officeDocument/2006/relationships/hyperlink" Target="https://admin.booking.com/hotel/hoteladmin/extranet_ng/manage/booking.html?res_id=3538230385&amp;hotel_id=4369933&amp;lang=en&amp;ses=d7f2203edd70206329de72352a926487" TargetMode="External"/><Relationship Id="rId946" Type="http://schemas.openxmlformats.org/officeDocument/2006/relationships/hyperlink" Target="https://admin.booking.com/hotel/hoteladmin/extranet_ng/manage/booking.html?res_id=2837147901&amp;hotel_id=4369933&amp;lang=en&amp;ses=d7f2203edd70206329de72352a926487" TargetMode="External"/><Relationship Id="rId945" Type="http://schemas.openxmlformats.org/officeDocument/2006/relationships/hyperlink" Target="https://admin.booking.com/hotel/hoteladmin/extranet_ng/manage/booking.html?res_id=2835734042&amp;hotel_id=4369933&amp;lang=en&amp;ses=d7f2203edd70206329de72352a926487" TargetMode="External"/><Relationship Id="rId944" Type="http://schemas.openxmlformats.org/officeDocument/2006/relationships/hyperlink" Target="https://admin.booking.com/hotel/hoteladmin/extranet_ng/manage/booking.html?res_id=3868473105&amp;hotel_id=4369933&amp;lang=en&amp;ses=d7f2203edd70206329de72352a926487" TargetMode="External"/><Relationship Id="rId1530" Type="http://schemas.openxmlformats.org/officeDocument/2006/relationships/hyperlink" Target="https://admin.booking.com/hotel/hoteladmin/extranet_ng/manage/booking.html?res_id=3577829027&amp;lang=en&amp;ses=6a3cebc082feacf8f71e69e61ed1bf30&amp;hotel_id=4369933" TargetMode="External"/><Relationship Id="rId1531" Type="http://schemas.openxmlformats.org/officeDocument/2006/relationships/hyperlink" Target="https://admin.booking.com/hotel/hoteladmin/extranet_ng/manage/booking.html?res_id=3597176663&amp;lang=en&amp;ses=6a3cebc082feacf8f71e69e61ed1bf30&amp;hotel_id=4369933" TargetMode="External"/><Relationship Id="rId1521" Type="http://schemas.openxmlformats.org/officeDocument/2006/relationships/hyperlink" Target="https://admin.booking.com/hotel/hoteladmin/extranet_ng/manage/booking.html?res_id=3389741052&amp;hotel_id=4369933&amp;lang=en&amp;ses=6a3cebc082feacf8f71e69e61ed1bf30" TargetMode="External"/><Relationship Id="rId1522" Type="http://schemas.openxmlformats.org/officeDocument/2006/relationships/hyperlink" Target="https://admin.booking.com/hotel/hoteladmin/extranet_ng/manage/booking.html?res_id=3794374193&amp;lang=en&amp;hotel_id=4369933&amp;ses=6a3cebc082feacf8f71e69e61ed1bf30" TargetMode="External"/><Relationship Id="rId1523" Type="http://schemas.openxmlformats.org/officeDocument/2006/relationships/hyperlink" Target="https://admin.booking.com/hotel/hoteladmin/extranet_ng/manage/booking.html?res_id=3991602664&amp;lang=en&amp;hotel_id=4369933&amp;ses=6a3cebc082feacf8f71e69e61ed1bf30" TargetMode="External"/><Relationship Id="rId1524" Type="http://schemas.openxmlformats.org/officeDocument/2006/relationships/hyperlink" Target="https://admin.booking.com/hotel/hoteladmin/extranet_ng/manage/booking.html?res_id=3513425268&amp;lang=en&amp;hotel_id=4369933&amp;ses=6a3cebc082feacf8f71e69e61ed1bf30" TargetMode="External"/><Relationship Id="rId1525" Type="http://schemas.openxmlformats.org/officeDocument/2006/relationships/hyperlink" Target="https://admin.booking.com/hotel/hoteladmin/extranet_ng/manage/booking.html?res_id=2549404386&amp;hotel_id=4369933&amp;ses=6a3cebc082feacf8f71e69e61ed1bf30&amp;lang=en" TargetMode="External"/><Relationship Id="rId1526" Type="http://schemas.openxmlformats.org/officeDocument/2006/relationships/hyperlink" Target="https://admin.booking.com/hotel/hoteladmin/extranet_ng/manage/booking.html?res_id=2292343460&amp;lang=en&amp;hotel_id=4369933&amp;ses=6a3cebc082feacf8f71e69e61ed1bf30" TargetMode="External"/><Relationship Id="rId1527" Type="http://schemas.openxmlformats.org/officeDocument/2006/relationships/hyperlink" Target="https://admin.booking.com/hotel/hoteladmin/extranet_ng/manage/booking.html?res_id=3896816804&amp;lang=en&amp;hotel_id=4369933&amp;ses=6a3cebc082feacf8f71e69e61ed1bf30" TargetMode="External"/><Relationship Id="rId1528" Type="http://schemas.openxmlformats.org/officeDocument/2006/relationships/hyperlink" Target="https://admin.booking.com/hotel/hoteladmin/extranet_ng/manage/booking.html?res_id=3789584315&amp;lang=en&amp;ses=6a3cebc082feacf8f71e69e61ed1bf30&amp;hotel_id=4369933" TargetMode="External"/><Relationship Id="rId1529" Type="http://schemas.openxmlformats.org/officeDocument/2006/relationships/hyperlink" Target="https://admin.booking.com/hotel/hoteladmin/extranet_ng/manage/booking.html?res_id=2486426911&amp;lang=en&amp;ses=6a3cebc082feacf8f71e69e61ed1bf30&amp;hotel_id=4369933" TargetMode="External"/><Relationship Id="rId939" Type="http://schemas.openxmlformats.org/officeDocument/2006/relationships/hyperlink" Target="https://admin.booking.com/hotel/hoteladmin/extranet_ng/manage/booking.html?res_id=2137084700&amp;ses=c79c3dcb5717cf52c7a7977a6a232585&amp;hotel_id=4369933&amp;lang=en" TargetMode="External"/><Relationship Id="rId938" Type="http://schemas.openxmlformats.org/officeDocument/2006/relationships/hyperlink" Target="https://admin.booking.com/hotel/hoteladmin/extranet_ng/manage/booking.html?res_id=3099038708&amp;lang=en&amp;hotel_id=4369933&amp;ses=8e0c74604cc75ee86b7e5edefa8e80cd" TargetMode="External"/><Relationship Id="rId937" Type="http://schemas.openxmlformats.org/officeDocument/2006/relationships/hyperlink" Target="https://admin.booking.com/hotel/hoteladmin/extranet_ng/manage/booking.html?res_id=3753569864&amp;lang=en&amp;hotel_id=4369933&amp;ses=8e0c74604cc75ee86b7e5edefa8e80cd" TargetMode="External"/><Relationship Id="rId932" Type="http://schemas.openxmlformats.org/officeDocument/2006/relationships/hyperlink" Target="https://admin.booking.com/hotel/hoteladmin/extranet_ng/manage/booking.html?res_id=2308212122&amp;ses=6f938e519980657e1d69204db40062c5&amp;hotel_id=4369933&amp;lang=en" TargetMode="External"/><Relationship Id="rId931" Type="http://schemas.openxmlformats.org/officeDocument/2006/relationships/hyperlink" Target="https://admin.booking.com/hotel/hoteladmin/extranet_ng/manage/booking.html?res_id=3679293115&amp;ses=6f938e519980657e1d69204db40062c5&amp;hotel_id=4369933&amp;lang=en" TargetMode="External"/><Relationship Id="rId930" Type="http://schemas.openxmlformats.org/officeDocument/2006/relationships/hyperlink" Target="https://admin.booking.com/hotel/hoteladmin/extranet_ng/manage/booking.html?res_id=3894887328&amp;ses=6f938e519980657e1d69204db40062c5&amp;hotel_id=4369933&amp;lang=en" TargetMode="External"/><Relationship Id="rId936" Type="http://schemas.openxmlformats.org/officeDocument/2006/relationships/hyperlink" Target="https://admin.booking.com/hotel/hoteladmin/extranet_ng/manage/booking.html?res_id=3060715500&amp;lang=en&amp;hotel_id=4369933&amp;ses=8e0c74604cc75ee86b7e5edefa8e80cd" TargetMode="External"/><Relationship Id="rId935" Type="http://schemas.openxmlformats.org/officeDocument/2006/relationships/hyperlink" Target="https://admin.booking.com/hotel/hoteladmin/extranet_ng/manage/booking.html?res_id=2595369150&amp;lang=en&amp;hotel_id=4369933&amp;ses=8e0c74604cc75ee86b7e5edefa8e80cd" TargetMode="External"/><Relationship Id="rId934" Type="http://schemas.openxmlformats.org/officeDocument/2006/relationships/hyperlink" Target="https://admin.booking.com/hotel/hoteladmin/extranet_ng/manage/booking.html?res_id=3491754408&amp;lang=en&amp;hotel_id=4369933&amp;ses=8e0c74604cc75ee86b7e5edefa8e80cd" TargetMode="External"/><Relationship Id="rId933" Type="http://schemas.openxmlformats.org/officeDocument/2006/relationships/hyperlink" Target="https://admin.booking.com/hotel/hoteladmin/extranet_ng/manage/booking.html?res_id=2865769318&amp;ses=6f938e519980657e1d69204db40062c5&amp;hotel_id=4369933&amp;lang=en" TargetMode="External"/><Relationship Id="rId1520" Type="http://schemas.openxmlformats.org/officeDocument/2006/relationships/hyperlink" Target="https://admin.booking.com/hotel/hoteladmin/extranet_ng/manage/booking.html?res_id=3935547649&amp;hotel_id=4369933&amp;lang=en&amp;ses=6a3cebc082feacf8f71e69e61ed1bf30" TargetMode="External"/><Relationship Id="rId1554" Type="http://schemas.openxmlformats.org/officeDocument/2006/relationships/hyperlink" Target="https://admin.booking.com/hotel/hoteladmin/extranet_ng/manage/booking.html?res_id=3008082331&amp;hotel_id=4369933&amp;ses=d498abce1f3425e3717ea940e2900365&amp;lang=en" TargetMode="External"/><Relationship Id="rId1555" Type="http://schemas.openxmlformats.org/officeDocument/2006/relationships/hyperlink" Target="https://admin.booking.com/hotel/hoteladmin/extranet_ng/manage/booking.html?res_id=3399147780&amp;lang=en&amp;hotel_id=4369933&amp;ses=49df22d76e992ee120eb24b6275b2a60" TargetMode="External"/><Relationship Id="rId1556" Type="http://schemas.openxmlformats.org/officeDocument/2006/relationships/hyperlink" Target="https://admin.booking.com/hotel/hoteladmin/extranet_ng/manage/booking.html?res_id=2121379190&amp;ses=49df22d76e992ee120eb24b6275b2a60&amp;lang=en&amp;hotel_id=4369933" TargetMode="External"/><Relationship Id="rId1557" Type="http://schemas.openxmlformats.org/officeDocument/2006/relationships/hyperlink" Target="https://admin.booking.com/hotel/hoteladmin/extranet_ng/manage/booking.html?res_id=2429108766&amp;hotel_id=4369933&amp;lang=en&amp;ses=49df22d76e992ee120eb24b6275b2a60" TargetMode="External"/><Relationship Id="rId1558" Type="http://schemas.openxmlformats.org/officeDocument/2006/relationships/hyperlink" Target="https://admin.booking.com/hotel/hoteladmin/extranet_ng/manage/booking.html?res_id=2630094232&amp;hotel_id=4369933&amp;lang=en&amp;ses=49df22d76e992ee120eb24b6275b2a60" TargetMode="External"/><Relationship Id="rId1559" Type="http://schemas.openxmlformats.org/officeDocument/2006/relationships/hyperlink" Target="https://admin.booking.com/hotel/hoteladmin/extranet_ng/manage/booking.html?res_id=3116937285&amp;lang=en&amp;ses=b8ac4f4a4dbdcdd3e74d5434b9dd75dc&amp;hotel_id=4369933" TargetMode="External"/><Relationship Id="rId965" Type="http://schemas.openxmlformats.org/officeDocument/2006/relationships/hyperlink" Target="https://admin.booking.com/hotel/hoteladmin/extranet_ng/manage/booking.html?res_id=3567142144&amp;hotel_id=4369933&amp;lang=en&amp;ses=d7f2203edd70206329de72352a926487" TargetMode="External"/><Relationship Id="rId964" Type="http://schemas.openxmlformats.org/officeDocument/2006/relationships/hyperlink" Target="https://admin.booking.com/hotel/hoteladmin/extranet_ng/manage/booking.html?res_id=2763850240&amp;hotel_id=4369933&amp;lang=en&amp;ses=d7f2203edd70206329de72352a926487" TargetMode="External"/><Relationship Id="rId963" Type="http://schemas.openxmlformats.org/officeDocument/2006/relationships/hyperlink" Target="https://admin.booking.com/hotel/hoteladmin/extranet_ng/manage/booking.html?res_id=2814760985&amp;hotel_id=4369933&amp;lang=en&amp;ses=d7f2203edd70206329de72352a926487" TargetMode="External"/><Relationship Id="rId962" Type="http://schemas.openxmlformats.org/officeDocument/2006/relationships/hyperlink" Target="https://admin.booking.com/hotel/hoteladmin/extranet_ng/manage/booking.html?res_id=2187456798&amp;hotel_id=4369933&amp;lang=en&amp;ses=d7f2203edd70206329de72352a926487" TargetMode="External"/><Relationship Id="rId969" Type="http://schemas.openxmlformats.org/officeDocument/2006/relationships/hyperlink" Target="https://admin.booking.com/hotel/hoteladmin/extranet_ng/manage/booking.html?res_id=2454267844&amp;hotel_id=4369933&amp;lang=en&amp;ses=d7f2203edd70206329de72352a926487" TargetMode="External"/><Relationship Id="rId968" Type="http://schemas.openxmlformats.org/officeDocument/2006/relationships/hyperlink" Target="https://admin.booking.com/hotel/hoteladmin/extranet_ng/manage/booking.html?res_id=3840473462&amp;hotel_id=4369933&amp;lang=en&amp;ses=d7f2203edd70206329de72352a926487" TargetMode="External"/><Relationship Id="rId967" Type="http://schemas.openxmlformats.org/officeDocument/2006/relationships/hyperlink" Target="https://admin.booking.com/hotel/hoteladmin/extranet_ng/manage/booking.html?res_id=3197491672&amp;hotel_id=4369933&amp;lang=en&amp;ses=d7f2203edd70206329de72352a926487" TargetMode="External"/><Relationship Id="rId966" Type="http://schemas.openxmlformats.org/officeDocument/2006/relationships/hyperlink" Target="https://admin.booking.com/hotel/hoteladmin/extranet_ng/manage/booking.html?res_id=3830577949&amp;hotel_id=4369933&amp;lang=en&amp;ses=d7f2203edd70206329de72352a926487" TargetMode="External"/><Relationship Id="rId961" Type="http://schemas.openxmlformats.org/officeDocument/2006/relationships/hyperlink" Target="https://admin.booking.com/hotel/hoteladmin/extranet_ng/manage/booking.html?res_id=3750241169&amp;hotel_id=4369933&amp;lang=en&amp;ses=d7f2203edd70206329de72352a926487" TargetMode="External"/><Relationship Id="rId1550" Type="http://schemas.openxmlformats.org/officeDocument/2006/relationships/hyperlink" Target="https://admin.booking.com/hotel/hoteladmin/extranet_ng/manage/booking.html?res_id=2415287745&amp;ses=d498abce1f3425e3717ea940e2900365&amp;hotel_id=4369933&amp;lang=en" TargetMode="External"/><Relationship Id="rId960" Type="http://schemas.openxmlformats.org/officeDocument/2006/relationships/hyperlink" Target="https://admin.booking.com/hotel/hoteladmin/extranet_ng/manage/booking.html?res_id=2966972849&amp;hotel_id=4369933&amp;lang=en&amp;ses=d7f2203edd70206329de72352a926487" TargetMode="External"/><Relationship Id="rId1551" Type="http://schemas.openxmlformats.org/officeDocument/2006/relationships/hyperlink" Target="https://admin.booking.com/hotel/hoteladmin/extranet_ng/manage/booking.html?res_id=3725809384&amp;ses=d498abce1f3425e3717ea940e2900365&amp;hotel_id=4369933&amp;lang=en" TargetMode="External"/><Relationship Id="rId1552" Type="http://schemas.openxmlformats.org/officeDocument/2006/relationships/hyperlink" Target="https://admin.booking.com/hotel/hoteladmin/extranet_ng/manage/booking.html?res_id=2522890826&amp;ses=d498abce1f3425e3717ea940e2900365&amp;hotel_id=4369933&amp;lang=en" TargetMode="External"/><Relationship Id="rId1553" Type="http://schemas.openxmlformats.org/officeDocument/2006/relationships/hyperlink" Target="https://admin.booking.com/hotel/hoteladmin/extranet_ng/manage/booking.html?res_id=3743727998&amp;ses=d498abce1f3425e3717ea940e2900365&amp;hotel_id=4369933&amp;lang=en" TargetMode="External"/><Relationship Id="rId1543" Type="http://schemas.openxmlformats.org/officeDocument/2006/relationships/hyperlink" Target="https://admin.booking.com/hotel/hoteladmin/extranet_ng/manage/booking.html?res_id=2959824310&amp;hotel_id=4369933&amp;lang=en&amp;ses=6a3cebc082feacf8f71e69e61ed1bf30" TargetMode="External"/><Relationship Id="rId1544" Type="http://schemas.openxmlformats.org/officeDocument/2006/relationships/hyperlink" Target="https://admin.booking.com/hotel/hoteladmin/extranet_ng/manage/booking.html?res_id=3648845044&amp;hotel_id=4369933&amp;lang=en&amp;ses=6a3cebc082feacf8f71e69e61ed1bf30" TargetMode="External"/><Relationship Id="rId1545" Type="http://schemas.openxmlformats.org/officeDocument/2006/relationships/hyperlink" Target="https://admin.booking.com/hotel/hoteladmin/extranet_ng/manage/booking.html?res_id=3227641636&amp;hotel_id=4369933&amp;lang=en&amp;ses=6a3cebc082feacf8f71e69e61ed1bf30" TargetMode="External"/><Relationship Id="rId1546" Type="http://schemas.openxmlformats.org/officeDocument/2006/relationships/hyperlink" Target="https://admin.booking.com/hotel/hoteladmin/extranet_ng/manage/booking.html?res_id=3052181669&amp;hotel_id=4369933&amp;lang=en&amp;ses=6a3cebc082feacf8f71e69e61ed1bf30" TargetMode="External"/><Relationship Id="rId1547" Type="http://schemas.openxmlformats.org/officeDocument/2006/relationships/hyperlink" Target="https://admin.booking.com/hotel/hoteladmin/extranet_ng/manage/booking.html?res_id=2868477010&amp;ses=6a3cebc082feacf8f71e69e61ed1bf30&amp;hotel_id=4369933&amp;lang=en" TargetMode="External"/><Relationship Id="rId1548" Type="http://schemas.openxmlformats.org/officeDocument/2006/relationships/hyperlink" Target="https://admin.booking.com/hotel/hoteladmin/extranet_ng/manage/booking.html?res_id=2892645476&amp;ses=d498abce1f3425e3717ea940e2900365&amp;hotel_id=4369933&amp;lang=en" TargetMode="External"/><Relationship Id="rId1549" Type="http://schemas.openxmlformats.org/officeDocument/2006/relationships/hyperlink" Target="https://admin.booking.com/hotel/hoteladmin/extranet_ng/manage/booking.html?res_id=2355932187&amp;ses=d498abce1f3425e3717ea940e2900365&amp;hotel_id=4369933&amp;lang=en" TargetMode="External"/><Relationship Id="rId959" Type="http://schemas.openxmlformats.org/officeDocument/2006/relationships/hyperlink" Target="https://admin.booking.com/hotel/hoteladmin/extranet_ng/manage/booking.html?res_id=2604454914&amp;hotel_id=4369933&amp;lang=en&amp;ses=d7f2203edd70206329de72352a926487" TargetMode="External"/><Relationship Id="rId954" Type="http://schemas.openxmlformats.org/officeDocument/2006/relationships/hyperlink" Target="https://admin.booking.com/hotel/hoteladmin/extranet_ng/manage/booking.html?res_id=2489849657&amp;hotel_id=4369933&amp;lang=en&amp;ses=d7f2203edd70206329de72352a926487" TargetMode="External"/><Relationship Id="rId953" Type="http://schemas.openxmlformats.org/officeDocument/2006/relationships/hyperlink" Target="https://admin.booking.com/hotel/hoteladmin/extranet_ng/manage/booking.html?res_id=2250905185&amp;hotel_id=4369933&amp;lang=en&amp;ses=d7f2203edd70206329de72352a926487" TargetMode="External"/><Relationship Id="rId952" Type="http://schemas.openxmlformats.org/officeDocument/2006/relationships/hyperlink" Target="https://admin.booking.com/hotel/hoteladmin/extranet_ng/manage/booking.html?res_id=2939345743&amp;hotel_id=4369933&amp;lang=en&amp;ses=d7f2203edd70206329de72352a926487" TargetMode="External"/><Relationship Id="rId951" Type="http://schemas.openxmlformats.org/officeDocument/2006/relationships/hyperlink" Target="https://admin.booking.com/hotel/hoteladmin/extranet_ng/manage/booking.html?res_id=2362701685&amp;hotel_id=4369933&amp;lang=en&amp;ses=d7f2203edd70206329de72352a926487" TargetMode="External"/><Relationship Id="rId958" Type="http://schemas.openxmlformats.org/officeDocument/2006/relationships/hyperlink" Target="https://admin.booking.com/hotel/hoteladmin/extranet_ng/manage/booking.html?res_id=3523836738&amp;hotel_id=4369933&amp;lang=en&amp;ses=d7f2203edd70206329de72352a926487" TargetMode="External"/><Relationship Id="rId957" Type="http://schemas.openxmlformats.org/officeDocument/2006/relationships/hyperlink" Target="https://admin.booking.com/hotel/hoteladmin/extranet_ng/manage/booking.html?res_id=3984427407&amp;hotel_id=4369933&amp;lang=en&amp;ses=d7f2203edd70206329de72352a926487" TargetMode="External"/><Relationship Id="rId956" Type="http://schemas.openxmlformats.org/officeDocument/2006/relationships/hyperlink" Target="https://admin.booking.com/hotel/hoteladmin/extranet_ng/manage/booking.html?res_id=3984427407&amp;hotel_id=4369933&amp;lang=en&amp;ses=d7f2203edd70206329de72352a926487" TargetMode="External"/><Relationship Id="rId955" Type="http://schemas.openxmlformats.org/officeDocument/2006/relationships/hyperlink" Target="https://admin.booking.com/hotel/hoteladmin/extranet_ng/manage/booking.html?res_id=2906483291&amp;hotel_id=4369933&amp;lang=en&amp;ses=d7f2203edd70206329de72352a926487" TargetMode="External"/><Relationship Id="rId950" Type="http://schemas.openxmlformats.org/officeDocument/2006/relationships/hyperlink" Target="https://admin.booking.com/hotel/hoteladmin/extranet_ng/manage/booking.html?res_id=3376291738&amp;hotel_id=4369933&amp;lang=en&amp;ses=d7f2203edd70206329de72352a926487" TargetMode="External"/><Relationship Id="rId1540" Type="http://schemas.openxmlformats.org/officeDocument/2006/relationships/hyperlink" Target="https://admin.booking.com/hotel/hoteladmin/extranet_ng/manage/booking.html?res_id=2757345173&amp;ses=6a3cebc082feacf8f71e69e61ed1bf30&amp;hotel_id=4369933&amp;lang=en" TargetMode="External"/><Relationship Id="rId1541" Type="http://schemas.openxmlformats.org/officeDocument/2006/relationships/hyperlink" Target="https://admin.booking.com/hotel/hoteladmin/extranet_ng/manage/booking.html?res_id=2605698357&amp;ses=6a3cebc082feacf8f71e69e61ed1bf30&amp;hotel_id=4369933&amp;lang=en" TargetMode="External"/><Relationship Id="rId1542" Type="http://schemas.openxmlformats.org/officeDocument/2006/relationships/hyperlink" Target="https://admin.booking.com/hotel/hoteladmin/extranet_ng/manage/booking.html?res_id=2583415821&amp;hotel_id=4369933&amp;lang=en&amp;ses=6a3cebc082feacf8f71e69e61ed1bf30" TargetMode="External"/><Relationship Id="rId590" Type="http://schemas.openxmlformats.org/officeDocument/2006/relationships/hyperlink" Target="https://admin.booking.com/hotel/hoteladmin/extranet_ng/manage/booking.html?res_id=3105773009&amp;ses=e2c2591d0a5ea4aaaae9e92c5d7f3a33&amp;lang=en&amp;hotel_id=4369933" TargetMode="External"/><Relationship Id="rId107" Type="http://schemas.openxmlformats.org/officeDocument/2006/relationships/hyperlink" Target="https://admin.booking.com/hotel/hoteladmin/extranet_ng/manage/booking.html?res_id=3745483447&amp;lang=es&amp;hotel_id=4369933&amp;ses=848adf81cb23615cc1c323fe808034a4" TargetMode="External"/><Relationship Id="rId106" Type="http://schemas.openxmlformats.org/officeDocument/2006/relationships/hyperlink" Target="https://admin.booking.com/hotel/hoteladmin/extranet_ng/manage/booking.html?res_id=3223205585&amp;lang=es&amp;hotel_id=4369933&amp;ses=848adf81cb23615cc1c323fe808034a4" TargetMode="External"/><Relationship Id="rId105" Type="http://schemas.openxmlformats.org/officeDocument/2006/relationships/hyperlink" Target="https://admin.booking.com/hotel/hoteladmin/extranet_ng/manage/booking.html?res_id=3595396233&amp;ses=4acf217eed72fbd3c90b311decf4f60c&amp;hotel_id=4369933&amp;lang=es" TargetMode="External"/><Relationship Id="rId589" Type="http://schemas.openxmlformats.org/officeDocument/2006/relationships/hyperlink" Target="https://admin.booking.com/hotel/hoteladmin/extranet_ng/manage/booking.html?res_id=3658912949&amp;ses=e2c2591d0a5ea4aaaae9e92c5d7f3a33&amp;lang=en&amp;hotel_id=4369933" TargetMode="External"/><Relationship Id="rId104" Type="http://schemas.openxmlformats.org/officeDocument/2006/relationships/hyperlink" Target="https://admin.booking.com/hotel/hoteladmin/extranet_ng/manage/booking.html?hotel_id=4369933&amp;lang=es&amp;res_id=2388816945&amp;ses=4acf217eed72fbd3c90b311decf4f60c" TargetMode="External"/><Relationship Id="rId588" Type="http://schemas.openxmlformats.org/officeDocument/2006/relationships/hyperlink" Target="https://admin.booking.com/hotel/hoteladmin/extranet_ng/manage/booking.html?res_id=2859206554&amp;ses=e2c2591d0a5ea4aaaae9e92c5d7f3a33&amp;lang=en&amp;hotel_id=4369933" TargetMode="External"/><Relationship Id="rId109" Type="http://schemas.openxmlformats.org/officeDocument/2006/relationships/hyperlink" Target="https://admin.booking.com/hotel/hoteladmin/extranet_ng/manage/booking.html?res_id=2591855518&amp;ses=848adf81cb23615cc1c323fe808034a4&amp;hotel_id=4369933&amp;lang=es" TargetMode="External"/><Relationship Id="rId1170" Type="http://schemas.openxmlformats.org/officeDocument/2006/relationships/hyperlink" Target="https://admin.booking.com/hotel/hoteladmin/extranet_ng/manage/booking.html?res_id=2374431119&amp;lang=en&amp;ses=ec1bdc86613868b3815aab87cdd6e932&amp;hotel_id=4369933" TargetMode="External"/><Relationship Id="rId108" Type="http://schemas.openxmlformats.org/officeDocument/2006/relationships/hyperlink" Target="https://admin.booking.com/hotel/hoteladmin/extranet_ng/manage/booking.html?hotel_id=4369933&amp;lang=es&amp;res_id=2575665716&amp;ses=848adf81cb23615cc1c323fe808034a4" TargetMode="External"/><Relationship Id="rId1171" Type="http://schemas.openxmlformats.org/officeDocument/2006/relationships/hyperlink" Target="https://admin.booking.com/hotel/hoteladmin/extranet_ng/manage/booking.html?res_id=3520089840&amp;lang=en&amp;ses=ec1bdc86613868b3815aab87cdd6e932&amp;hotel_id=4369933" TargetMode="External"/><Relationship Id="rId583" Type="http://schemas.openxmlformats.org/officeDocument/2006/relationships/hyperlink" Target="https://admin.booking.com/hotel/hoteladmin/extranet_ng/manage/booking.html?res_id=3946420863&amp;ses=e2c2591d0a5ea4aaaae9e92c5d7f3a33&amp;lang=en&amp;hotel_id=4369933" TargetMode="External"/><Relationship Id="rId1172" Type="http://schemas.openxmlformats.org/officeDocument/2006/relationships/hyperlink" Target="https://admin.booking.com/hotel/hoteladmin/extranet_ng/manage/booking.html?res_id=2360668942&amp;lang=en&amp;ses=ec1bdc86613868b3815aab87cdd6e932&amp;hotel_id=4369933" TargetMode="External"/><Relationship Id="rId582" Type="http://schemas.openxmlformats.org/officeDocument/2006/relationships/hyperlink" Target="https://admin.booking.com/hotel/hoteladmin/extranet_ng/manage/booking.html?res_id=2683844702&amp;ses=e2c2591d0a5ea4aaaae9e92c5d7f3a33&amp;lang=en&amp;hotel_id=4369933" TargetMode="External"/><Relationship Id="rId1173" Type="http://schemas.openxmlformats.org/officeDocument/2006/relationships/hyperlink" Target="https://admin.booking.com/hotel/hoteladmin/extranet_ng/manage/booking.html?res_id=3866731931&amp;ses=ec1bdc86613868b3815aab87cdd6e932&amp;lang=en&amp;hotel_id=4369933" TargetMode="External"/><Relationship Id="rId581" Type="http://schemas.openxmlformats.org/officeDocument/2006/relationships/hyperlink" Target="https://admin.booking.com/hotel/hoteladmin/extranet_ng/manage/booking.html?res_id=3220927711&amp;ses=e2c2591d0a5ea4aaaae9e92c5d7f3a33&amp;lang=en&amp;hotel_id=4369933" TargetMode="External"/><Relationship Id="rId1174" Type="http://schemas.openxmlformats.org/officeDocument/2006/relationships/hyperlink" Target="https://admin.booking.com/hotel/hoteladmin/extranet_ng/manage/booking.html?res_id=3763780001&amp;ses=12dfdda71b2bc7c1ccb8df275d46e23a&amp;hotel_id=4369933&amp;lang=en" TargetMode="External"/><Relationship Id="rId580" Type="http://schemas.openxmlformats.org/officeDocument/2006/relationships/hyperlink" Target="https://admin.booking.com/hotel/hoteladmin/extranet_ng/manage/booking.html?res_id=2560098617&amp;ses=e2c2591d0a5ea4aaaae9e92c5d7f3a33&amp;lang=en&amp;hotel_id=4369933" TargetMode="External"/><Relationship Id="rId1175" Type="http://schemas.openxmlformats.org/officeDocument/2006/relationships/hyperlink" Target="https://admin.booking.com/hotel/hoteladmin/extranet_ng/manage/booking.html?res_id=2832840159&amp;ses=12dfdda71b2bc7c1ccb8df275d46e23a&amp;hotel_id=4369933&amp;lang=en" TargetMode="External"/><Relationship Id="rId103" Type="http://schemas.openxmlformats.org/officeDocument/2006/relationships/hyperlink" Target="https://admin.booking.com/hotel/hoteladmin/extranet_ng/manage/booking.html?hotel_id=4369933&amp;lang=es&amp;ses=4acf217eed72fbd3c90b311decf4f60c&amp;res_id=3027113743" TargetMode="External"/><Relationship Id="rId587" Type="http://schemas.openxmlformats.org/officeDocument/2006/relationships/hyperlink" Target="https://admin.booking.com/hotel/hoteladmin/extranet_ng/manage/booking.html?res_id=3675743022&amp;ses=e2c2591d0a5ea4aaaae9e92c5d7f3a33&amp;lang=en&amp;hotel_id=4369933" TargetMode="External"/><Relationship Id="rId1176" Type="http://schemas.openxmlformats.org/officeDocument/2006/relationships/hyperlink" Target="https://admin.booking.com/hotel/hoteladmin/extranet_ng/manage/booking.html?res_id=3850868506&amp;ses=12dfdda71b2bc7c1ccb8df275d46e23a&amp;hotel_id=4369933&amp;lang=en" TargetMode="External"/><Relationship Id="rId102" Type="http://schemas.openxmlformats.org/officeDocument/2006/relationships/hyperlink" Target="https://admin.booking.com/hotel/hoteladmin/extranet_ng/manage/booking.html?hotel_id=4369933&amp;ses=547b7df2de783a6cbe9e23dbc99a929e&amp;lang=es&amp;res_id=3571604910" TargetMode="External"/><Relationship Id="rId586" Type="http://schemas.openxmlformats.org/officeDocument/2006/relationships/hyperlink" Target="https://admin.booking.com/hotel/hoteladmin/extranet_ng/manage/booking.html?res_id=2629030517&amp;ses=e2c2591d0a5ea4aaaae9e92c5d7f3a33&amp;lang=en&amp;hotel_id=4369933" TargetMode="External"/><Relationship Id="rId1177" Type="http://schemas.openxmlformats.org/officeDocument/2006/relationships/hyperlink" Target="https://admin.booking.com/hotel/hoteladmin/extranet_ng/manage/booking.html?res_id=2716401998&amp;hotel_id=4369933&amp;lang=en&amp;ses=12dfdda71b2bc7c1ccb8df275d46e23a" TargetMode="External"/><Relationship Id="rId101" Type="http://schemas.openxmlformats.org/officeDocument/2006/relationships/hyperlink" Target="https://admin.booking.com/hotel/hoteladmin/extranet_ng/manage/booking.html?hotel_id=4369933&amp;ses=547b7df2de783a6cbe9e23dbc99a929e&amp;lang=es&amp;res_id=3130090513" TargetMode="External"/><Relationship Id="rId585" Type="http://schemas.openxmlformats.org/officeDocument/2006/relationships/hyperlink" Target="https://admin.booking.com/hotel/hoteladmin/extranet_ng/manage/booking.html?res_id=3752121649&amp;ses=e2c2591d0a5ea4aaaae9e92c5d7f3a33&amp;lang=en&amp;hotel_id=4369933" TargetMode="External"/><Relationship Id="rId1178" Type="http://schemas.openxmlformats.org/officeDocument/2006/relationships/hyperlink" Target="https://admin.booking.com/hotel/hoteladmin/extranet_ng/manage/booking.html?res_id=2782377946&amp;hotel_id=4369933&amp;lang=en&amp;ses=12dfdda71b2bc7c1ccb8df275d46e23a" TargetMode="External"/><Relationship Id="rId100" Type="http://schemas.openxmlformats.org/officeDocument/2006/relationships/hyperlink" Target="https://admin.booking.com/hotel/hoteladmin/extranet_ng/manage/booking.html?hotel_id=4369933&amp;lang=es&amp;ses=547b7df2de783a6cbe9e23dbc99a929e&amp;res_id=3935372531" TargetMode="External"/><Relationship Id="rId584" Type="http://schemas.openxmlformats.org/officeDocument/2006/relationships/hyperlink" Target="https://admin.booking.com/hotel/hoteladmin/extranet_ng/manage/booking.html?res_id=3797657991&amp;ses=e2c2591d0a5ea4aaaae9e92c5d7f3a33&amp;lang=en&amp;hotel_id=4369933" TargetMode="External"/><Relationship Id="rId1179" Type="http://schemas.openxmlformats.org/officeDocument/2006/relationships/hyperlink" Target="https://admin.booking.com/hotel/hoteladmin/extranet_ng/manage/booking.html?res_id=2854448426&amp;lang=en&amp;ses=12dfdda71b2bc7c1ccb8df275d46e23a&amp;hotel_id=4369933" TargetMode="External"/><Relationship Id="rId1169" Type="http://schemas.openxmlformats.org/officeDocument/2006/relationships/hyperlink" Target="https://admin.booking.com/hotel/hoteladmin/extranet_ng/manage/booking.html?res_id=2266198311&amp;lang=en&amp;ses=ec1bdc86613868b3815aab87cdd6e932&amp;hotel_id=4369933" TargetMode="External"/><Relationship Id="rId579" Type="http://schemas.openxmlformats.org/officeDocument/2006/relationships/hyperlink" Target="https://admin.booking.com/hotel/hoteladmin/extranet_ng/manage/booking.html?res_id=2717640073&amp;ses=e2c2591d0a5ea4aaaae9e92c5d7f3a33&amp;lang=en&amp;hotel_id=4369933" TargetMode="External"/><Relationship Id="rId578" Type="http://schemas.openxmlformats.org/officeDocument/2006/relationships/hyperlink" Target="https://admin.booking.com/hotel/hoteladmin/extranet_ng/manage/booking.html?res_id=2288122157&amp;ses=e2c2591d0a5ea4aaaae9e92c5d7f3a33&amp;lang=en&amp;hotel_id=4369933" TargetMode="External"/><Relationship Id="rId577" Type="http://schemas.openxmlformats.org/officeDocument/2006/relationships/hyperlink" Target="https://admin.booking.com/hotel/hoteladmin/extranet_ng/manage/booking.html?res_id=2198892017&amp;ses=e2c2591d0a5ea4aaaae9e92c5d7f3a33&amp;lang=en&amp;hotel_id=4369933" TargetMode="External"/><Relationship Id="rId1160" Type="http://schemas.openxmlformats.org/officeDocument/2006/relationships/hyperlink" Target="https://admin.booking.com/hotel/hoteladmin/extranet_ng/manage/booking.html?res_id=3915274827&amp;lang=en&amp;ses=04acb1944fe24bb93b515efb87a39ac4&amp;hotel_id=4369933" TargetMode="External"/><Relationship Id="rId572" Type="http://schemas.openxmlformats.org/officeDocument/2006/relationships/hyperlink" Target="https://admin.booking.com/hotel/hoteladmin/extranet_ng/manage/booking.html?res_id=3353602570&amp;ses=e2c2591d0a5ea4aaaae9e92c5d7f3a33&amp;lang=en&amp;hotel_id=4369933" TargetMode="External"/><Relationship Id="rId1161" Type="http://schemas.openxmlformats.org/officeDocument/2006/relationships/hyperlink" Target="https://admin.booking.com/hotel/hoteladmin/extranet_ng/manage/booking.html?res_id=2579314570&amp;hotel_id=4369933&amp;lang=en&amp;ses=04acb1944fe24bb93b515efb87a39ac4" TargetMode="External"/><Relationship Id="rId571" Type="http://schemas.openxmlformats.org/officeDocument/2006/relationships/hyperlink" Target="https://admin.booking.com/hotel/hoteladmin/extranet_ng/manage/booking.html?res_id=2787050495&amp;ses=e2c2591d0a5ea4aaaae9e92c5d7f3a33&amp;lang=en&amp;hotel_id=4369933" TargetMode="External"/><Relationship Id="rId1162" Type="http://schemas.openxmlformats.org/officeDocument/2006/relationships/hyperlink" Target="https://admin.booking.com/hotel/hoteladmin/extranet_ng/manage/booking.html?res_id=2266132521&amp;hotel_id=4369933&amp;lang=en&amp;ses=04acb1944fe24bb93b515efb87a39ac4" TargetMode="External"/><Relationship Id="rId570" Type="http://schemas.openxmlformats.org/officeDocument/2006/relationships/hyperlink" Target="https://admin.booking.com/hotel/hoteladmin/extranet_ng/manage/booking.html?res_id=2873983538&amp;ses=e2c2591d0a5ea4aaaae9e92c5d7f3a33&amp;lang=en&amp;hotel_id=4369933" TargetMode="External"/><Relationship Id="rId1163" Type="http://schemas.openxmlformats.org/officeDocument/2006/relationships/hyperlink" Target="https://admin.booking.com/hotel/hoteladmin/extranet_ng/manage/booking.html?res_id=2698348645&amp;hotel_id=4369933&amp;lang=en&amp;ses=04acb1944fe24bb93b515efb87a39ac4" TargetMode="External"/><Relationship Id="rId1164" Type="http://schemas.openxmlformats.org/officeDocument/2006/relationships/hyperlink" Target="https://admin.booking.com/hotel/hoteladmin/extranet_ng/manage/booking.html?res_id=3411390517&amp;hotel_id=4369933&amp;lang=en&amp;ses=04acb1944fe24bb93b515efb87a39ac4" TargetMode="External"/><Relationship Id="rId576" Type="http://schemas.openxmlformats.org/officeDocument/2006/relationships/hyperlink" Target="https://admin.booking.com/hotel/hoteladmin/extranet_ng/manage/booking.html?res_id=2750735792&amp;ses=e2c2591d0a5ea4aaaae9e92c5d7f3a33&amp;lang=en&amp;hotel_id=4369933" TargetMode="External"/><Relationship Id="rId1165" Type="http://schemas.openxmlformats.org/officeDocument/2006/relationships/hyperlink" Target="https://admin.booking.com/hotel/hoteladmin/extranet_ng/manage/booking.html?res_id=3452714992&amp;hotel_id=4369933&amp;lang=en&amp;ses=04acb1944fe24bb93b515efb87a39ac4" TargetMode="External"/><Relationship Id="rId575" Type="http://schemas.openxmlformats.org/officeDocument/2006/relationships/hyperlink" Target="https://admin.booking.com/hotel/hoteladmin/extranet_ng/manage/booking.html?res_id=2351210845&amp;ses=e2c2591d0a5ea4aaaae9e92c5d7f3a33&amp;lang=en&amp;hotel_id=4369933" TargetMode="External"/><Relationship Id="rId1166" Type="http://schemas.openxmlformats.org/officeDocument/2006/relationships/hyperlink" Target="https://admin.booking.com/hotel/hoteladmin/extranet_ng/manage/booking.html?res_id=2174719260&amp;ses=04acb1944fe24bb93b515efb87a39ac4&amp;lang=en&amp;hotel_id=4369933" TargetMode="External"/><Relationship Id="rId574" Type="http://schemas.openxmlformats.org/officeDocument/2006/relationships/hyperlink" Target="https://admin.booking.com/hotel/hoteladmin/extranet_ng/manage/booking.html?res_id=3600577559&amp;ses=e2c2591d0a5ea4aaaae9e92c5d7f3a33&amp;lang=en&amp;hotel_id=4369933" TargetMode="External"/><Relationship Id="rId1167" Type="http://schemas.openxmlformats.org/officeDocument/2006/relationships/hyperlink" Target="https://admin.booking.com/hotel/hoteladmin/extranet_ng/manage/booking.html?res_id=3395614097&amp;ses=ec1bdc86613868b3815aab87cdd6e932&amp;hotel_id=4369933&amp;lang=en" TargetMode="External"/><Relationship Id="rId573" Type="http://schemas.openxmlformats.org/officeDocument/2006/relationships/hyperlink" Target="https://admin.booking.com/hotel/hoteladmin/extranet_ng/manage/booking.html?res_id=3423557821&amp;ses=e2c2591d0a5ea4aaaae9e92c5d7f3a33&amp;lang=en&amp;hotel_id=4369933" TargetMode="External"/><Relationship Id="rId1168" Type="http://schemas.openxmlformats.org/officeDocument/2006/relationships/hyperlink" Target="https://admin.booking.com/hotel/hoteladmin/extranet_ng/manage/booking.html?res_id=3843641910&amp;ses=ec1bdc86613868b3815aab87cdd6e932&amp;hotel_id=4369933&amp;lang=en" TargetMode="External"/><Relationship Id="rId129" Type="http://schemas.openxmlformats.org/officeDocument/2006/relationships/hyperlink" Target="https://admin.booking.com/hotel/hoteladmin/extranet_ng/manage/booking.html?lang=xu&amp;ses=73d6811b617df2e9ef74ba6e52abb958&amp;hotel_id=4369933&amp;res_id=2768270556" TargetMode="External"/><Relationship Id="rId128" Type="http://schemas.openxmlformats.org/officeDocument/2006/relationships/hyperlink" Target="https://admin.booking.com/hotel/hoteladmin/extranet_ng/manage/booking.html?lang=xu&amp;ses=73d6811b617df2e9ef74ba6e52abb958&amp;res_id=3102361474&amp;hotel_id=4369933" TargetMode="External"/><Relationship Id="rId127" Type="http://schemas.openxmlformats.org/officeDocument/2006/relationships/hyperlink" Target="https://admin.booking.com/hotel/hoteladmin/extranet_ng/manage/booking.html?res_id=2615492922&amp;hotel_id=4369933&amp;ses=73d6811b617df2e9ef74ba6e52abb958&amp;lang=xu" TargetMode="External"/><Relationship Id="rId126" Type="http://schemas.openxmlformats.org/officeDocument/2006/relationships/hyperlink" Target="https://admin.booking.com/hotel/hoteladmin/extranet_ng/manage/booking.html?res_id=2626365173&amp;hotel_id=4369933&amp;lang=xu&amp;ses=73d6811b617df2e9ef74ba6e52abb958" TargetMode="External"/><Relationship Id="rId1190" Type="http://schemas.openxmlformats.org/officeDocument/2006/relationships/hyperlink" Target="https://admin.booking.com/hotel/hoteladmin/extranet_ng/manage/booking.html?res_id=3154867830&amp;hotel_id=4369933&amp;lang=en&amp;ses=12dfdda71b2bc7c1ccb8df275d46e23a" TargetMode="External"/><Relationship Id="rId1191" Type="http://schemas.openxmlformats.org/officeDocument/2006/relationships/hyperlink" Target="https://admin.booking.com/hotel/hoteladmin/extranet_ng/manage/booking.html?res_id=2755235242&amp;hotel_id=4369933&amp;lang=en&amp;ses=12dfdda71b2bc7c1ccb8df275d46e23a" TargetMode="External"/><Relationship Id="rId1192" Type="http://schemas.openxmlformats.org/officeDocument/2006/relationships/hyperlink" Target="https://admin.booking.com/hotel/hoteladmin/extranet_ng/manage/booking.html?res_id=3237378595&amp;ses=12dfdda71b2bc7c1ccb8df275d46e23a&amp;lang=en&amp;hotel_id=4369933" TargetMode="External"/><Relationship Id="rId1193" Type="http://schemas.openxmlformats.org/officeDocument/2006/relationships/hyperlink" Target="https://admin.booking.com/hotel/hoteladmin/extranet_ng/manage/booking.html?res_id=3387336364&amp;ses=12dfdda71b2bc7c1ccb8df275d46e23a&amp;lang=en&amp;hotel_id=4369933" TargetMode="External"/><Relationship Id="rId121" Type="http://schemas.openxmlformats.org/officeDocument/2006/relationships/hyperlink" Target="https://admin.booking.com/hotel/hoteladmin/extranet_ng/manage/booking.html?lang=xu&amp;ses=e872be82a3acd9eca668294396d28d95&amp;res_id=3879005744&amp;hotel_id=4369933" TargetMode="External"/><Relationship Id="rId1194" Type="http://schemas.openxmlformats.org/officeDocument/2006/relationships/hyperlink" Target="https://admin.booking.com/hotel/hoteladmin/extranet_ng/manage/booking.html?res_id=3887078890&amp;ses=12dfdda71b2bc7c1ccb8df275d46e23a&amp;lang=en&amp;hotel_id=4369933" TargetMode="External"/><Relationship Id="rId120" Type="http://schemas.openxmlformats.org/officeDocument/2006/relationships/hyperlink" Target="https://admin.booking.com/hotel/hoteladmin/extranet_ng/manage/booking.html?res_id=2659621497&amp;ses=e872be82a3acd9eca668294396d28d95&amp;lang=xu&amp;hotel_id=4369933" TargetMode="External"/><Relationship Id="rId1195" Type="http://schemas.openxmlformats.org/officeDocument/2006/relationships/hyperlink" Target="https://admin.booking.com/hotel/hoteladmin/extranet_ng/manage/booking.html?res_id=2590181895&amp;lang=en&amp;hotel_id=4369933&amp;ses=12dfdda71b2bc7c1ccb8df275d46e23a" TargetMode="External"/><Relationship Id="rId1196" Type="http://schemas.openxmlformats.org/officeDocument/2006/relationships/hyperlink" Target="https://admin.booking.com/hotel/hoteladmin/extranet_ng/manage/booking.html?res_id=3460616703&amp;lang=en&amp;hotel_id=4369933&amp;ses=12dfdda71b2bc7c1ccb8df275d46e23a" TargetMode="External"/><Relationship Id="rId1197" Type="http://schemas.openxmlformats.org/officeDocument/2006/relationships/hyperlink" Target="https://admin.booking.com/hotel/hoteladmin/extranet_ng/manage/booking.html?res_id=3718898916&amp;lang=en&amp;hotel_id=4369933&amp;ses=12dfdda71b2bc7c1ccb8df275d46e23a" TargetMode="External"/><Relationship Id="rId125" Type="http://schemas.openxmlformats.org/officeDocument/2006/relationships/hyperlink" Target="https://admin.booking.com/hotel/hoteladmin/extranet_ng/manage/booking.html?ses=e872be82a3acd9eca668294396d28d95&amp;res_id=3826648916&amp;lang=xu&amp;hotel_id=4369933" TargetMode="External"/><Relationship Id="rId1198" Type="http://schemas.openxmlformats.org/officeDocument/2006/relationships/hyperlink" Target="https://admin.booking.com/hotel/hoteladmin/extranet_ng/manage/booking.html?res_id=3398682502&amp;ses=3ceff6812e0924999bfe4539601dd776&amp;hotel_id=4369933&amp;lang=en" TargetMode="External"/><Relationship Id="rId124" Type="http://schemas.openxmlformats.org/officeDocument/2006/relationships/hyperlink" Target="https://admin.booking.com/hotel/hoteladmin/extranet_ng/manage/booking.html?lang=xu&amp;ses=e872be82a3acd9eca668294396d28d95&amp;res_id=3425335006&amp;hotel_id=4369933" TargetMode="External"/><Relationship Id="rId1199" Type="http://schemas.openxmlformats.org/officeDocument/2006/relationships/hyperlink" Target="https://admin.booking.com/hotel/hoteladmin/extranet_ng/manage/booking.html?res_id=2593218370&amp;ses=3ceff6812e0924999bfe4539601dd776&amp;hotel_id=4369933&amp;lang=en" TargetMode="External"/><Relationship Id="rId123" Type="http://schemas.openxmlformats.org/officeDocument/2006/relationships/hyperlink" Target="https://admin.booking.com/hotel/hoteladmin/extranet_ng/manage/booking.html?hotel_id=4369933&amp;res_id=2817037241&amp;ses=e872be82a3acd9eca668294396d28d95&amp;lang=xu" TargetMode="External"/><Relationship Id="rId122" Type="http://schemas.openxmlformats.org/officeDocument/2006/relationships/hyperlink" Target="https://admin.booking.com/hotel/hoteladmin/extranet_ng/manage/booking.html?hotel_id=4369933&amp;lang=xu&amp;ses=e872be82a3acd9eca668294396d28d95&amp;res_id=3089051100" TargetMode="External"/><Relationship Id="rId118" Type="http://schemas.openxmlformats.org/officeDocument/2006/relationships/hyperlink" Target="https://admin.booking.com/hotel/hoteladmin/extranet_ng/manage/booking.html?lang=xu&amp;ses=e872be82a3acd9eca668294396d28d95&amp;res_id=3653344688&amp;hotel_id=4369933" TargetMode="External"/><Relationship Id="rId117" Type="http://schemas.openxmlformats.org/officeDocument/2006/relationships/hyperlink" Target="https://admin.booking.com/hotel/hoteladmin/extranet_ng/manage/booking.html?hotel_id=4369933&amp;res_id=3402822898&amp;ses=e872be82a3acd9eca668294396d28d95&amp;lang=xu" TargetMode="External"/><Relationship Id="rId116" Type="http://schemas.openxmlformats.org/officeDocument/2006/relationships/hyperlink" Target="https://admin.booking.com/hotel/hoteladmin/extranet_ng/manage/booking.html?lang=es&amp;hotel_id=4369933&amp;ses=848adf81cb23615cc1c323fe808034a4&amp;res_id=2995752060" TargetMode="External"/><Relationship Id="rId115" Type="http://schemas.openxmlformats.org/officeDocument/2006/relationships/hyperlink" Target="https://admin.booking.com/hotel/hoteladmin/extranet_ng/manage/booking.html?lang=es&amp;hotel_id=4369933&amp;ses=848adf81cb23615cc1c323fe808034a4&amp;res_id=2455859755" TargetMode="External"/><Relationship Id="rId599" Type="http://schemas.openxmlformats.org/officeDocument/2006/relationships/hyperlink" Target="https://admin.booking.com/hotel/hoteladmin/extranet_ng/manage/booking.html?res_id=2966861817&amp;hotel_id=4369933&amp;ses=6842814c9dec92559a0846e5340b3097&amp;lang=en" TargetMode="External"/><Relationship Id="rId1180" Type="http://schemas.openxmlformats.org/officeDocument/2006/relationships/hyperlink" Target="https://admin.booking.com/hotel/hoteladmin/extranet_ng/manage/booking.html?res_id=3321998379&amp;lang=en&amp;hotel_id=4369933&amp;ses=12dfdda71b2bc7c1ccb8df275d46e23a" TargetMode="External"/><Relationship Id="rId1181" Type="http://schemas.openxmlformats.org/officeDocument/2006/relationships/hyperlink" Target="https://admin.booking.com/hotel/hoteladmin/extranet_ng/manage/booking.html?res_id=3191858674&amp;ses=12dfdda71b2bc7c1ccb8df275d46e23a&amp;lang=en&amp;hotel_id=4369933" TargetMode="External"/><Relationship Id="rId119" Type="http://schemas.openxmlformats.org/officeDocument/2006/relationships/hyperlink" Target="https://admin.booking.com/hotel/hoteladmin/extranet_ng/manage/booking.html?res_id=3701976788&amp;ses=e872be82a3acd9eca668294396d28d95&amp;lang=xu&amp;hotel_id=4369933" TargetMode="External"/><Relationship Id="rId1182" Type="http://schemas.openxmlformats.org/officeDocument/2006/relationships/hyperlink" Target="https://admin.booking.com/hotel/hoteladmin/extranet_ng/manage/booking.html?res_id=3755966339&amp;ses=12dfdda71b2bc7c1ccb8df275d46e23a&amp;hotel_id=4369933&amp;lang=en" TargetMode="External"/><Relationship Id="rId110" Type="http://schemas.openxmlformats.org/officeDocument/2006/relationships/hyperlink" Target="https://admin.booking.com/hotel/hoteladmin/extranet_ng/manage/booking.html?lang=es&amp;hotel_id=4369933&amp;ses=848adf81cb23615cc1c323fe808034a4&amp;res_id=3770918111" TargetMode="External"/><Relationship Id="rId594" Type="http://schemas.openxmlformats.org/officeDocument/2006/relationships/hyperlink" Target="https://admin.booking.com/hotel/hoteladmin/extranet_ng/manage/booking.html?res_id=2474411927&amp;ses=e2c2591d0a5ea4aaaae9e92c5d7f3a33&amp;lang=en&amp;hotel_id=4369933" TargetMode="External"/><Relationship Id="rId1183" Type="http://schemas.openxmlformats.org/officeDocument/2006/relationships/hyperlink" Target="https://admin.booking.com/hotel/hoteladmin/extranet_ng/manage/booking.html?res_id=3525006711&amp;ses=12dfdda71b2bc7c1ccb8df275d46e23a&amp;hotel_id=4369933&amp;lang=en" TargetMode="External"/><Relationship Id="rId593" Type="http://schemas.openxmlformats.org/officeDocument/2006/relationships/hyperlink" Target="https://admin.booking.com/hotel/hoteladmin/extranet_ng/manage/booking.html?res_id=2919787390&amp;ses=e2c2591d0a5ea4aaaae9e92c5d7f3a33&amp;lang=en&amp;hotel_id=4369933" TargetMode="External"/><Relationship Id="rId1184" Type="http://schemas.openxmlformats.org/officeDocument/2006/relationships/hyperlink" Target="https://admin.booking.com/hotel/hoteladmin/extranet_ng/manage/booking.html?res_id=2731388027&amp;ses=12dfdda71b2bc7c1ccb8df275d46e23a&amp;hotel_id=4369933&amp;lang=en" TargetMode="External"/><Relationship Id="rId592" Type="http://schemas.openxmlformats.org/officeDocument/2006/relationships/hyperlink" Target="https://admin.booking.com/hotel/hoteladmin/extranet_ng/manage/booking.html?res_id=2647674755&amp;ses=e2c2591d0a5ea4aaaae9e92c5d7f3a33&amp;lang=en&amp;hotel_id=4369933" TargetMode="External"/><Relationship Id="rId1185" Type="http://schemas.openxmlformats.org/officeDocument/2006/relationships/hyperlink" Target="https://admin.booking.com/hotel/hoteladmin/extranet_ng/manage/booking.html?res_id=2199663478&amp;ses=12dfdda71b2bc7c1ccb8df275d46e23a&amp;hotel_id=4369933&amp;lang=en" TargetMode="External"/><Relationship Id="rId591" Type="http://schemas.openxmlformats.org/officeDocument/2006/relationships/hyperlink" Target="https://admin.booking.com/hotel/hoteladmin/extranet_ng/manage/booking.html?res_id=2214145492&amp;ses=e2c2591d0a5ea4aaaae9e92c5d7f3a33&amp;lang=en&amp;hotel_id=4369933" TargetMode="External"/><Relationship Id="rId1186" Type="http://schemas.openxmlformats.org/officeDocument/2006/relationships/hyperlink" Target="https://admin.booking.com/hotel/hoteladmin/extranet_ng/manage/booking.html?res_id=3750493127&amp;lang=en&amp;ses=12dfdda71b2bc7c1ccb8df275d46e23a&amp;hotel_id=4369933" TargetMode="External"/><Relationship Id="rId114" Type="http://schemas.openxmlformats.org/officeDocument/2006/relationships/hyperlink" Target="https://admin.booking.com/hotel/hoteladmin/extranet_ng/manage/booking.html?lang=es&amp;hotel_id=4369933&amp;ses=848adf81cb23615cc1c323fe808034a4&amp;res_id=1900480408" TargetMode="External"/><Relationship Id="rId598" Type="http://schemas.openxmlformats.org/officeDocument/2006/relationships/hyperlink" Target="https://admin.booking.com/hotel/hoteladmin/extranet_ng/manage/booking.html?res_id=3328188787&amp;hotel_id=4369933&amp;ses=6842814c9dec92559a0846e5340b3097&amp;lang=en" TargetMode="External"/><Relationship Id="rId1187" Type="http://schemas.openxmlformats.org/officeDocument/2006/relationships/hyperlink" Target="https://admin.booking.com/hotel/hoteladmin/extranet_ng/manage/booking.html?res_id=2757823889&amp;lang=en&amp;ses=12dfdda71b2bc7c1ccb8df275d46e23a&amp;hotel_id=4369933" TargetMode="External"/><Relationship Id="rId113" Type="http://schemas.openxmlformats.org/officeDocument/2006/relationships/hyperlink" Target="https://admin.booking.com/hotel/hoteladmin/extranet_ng/manage/booking.html?lang=es&amp;hotel_id=4369933&amp;ses=848adf81cb23615cc1c323fe808034a4&amp;res_id=3653869034" TargetMode="External"/><Relationship Id="rId597" Type="http://schemas.openxmlformats.org/officeDocument/2006/relationships/hyperlink" Target="https://admin.booking.com/hotel/hoteladmin/extranet_ng/manage/booking.html?res_id=2418975370&amp;ses=e2c2591d0a5ea4aaaae9e92c5d7f3a33&amp;lang=en&amp;hotel_id=4369933" TargetMode="External"/><Relationship Id="rId1188" Type="http://schemas.openxmlformats.org/officeDocument/2006/relationships/hyperlink" Target="https://admin.booking.com/hotel/hoteladmin/extranet_ng/manage/booking.html?res_id=3243127165&amp;hotel_id=4369933&amp;ses=12dfdda71b2bc7c1ccb8df275d46e23a&amp;lang=en" TargetMode="External"/><Relationship Id="rId112" Type="http://schemas.openxmlformats.org/officeDocument/2006/relationships/hyperlink" Target="https://admin.booking.com/hotel/hoteladmin/extranet_ng/manage/booking.html?res_id=2972855499&amp;ses=848adf81cb23615cc1c323fe808034a4&amp;hotel_id=4369933&amp;lang=es" TargetMode="External"/><Relationship Id="rId596" Type="http://schemas.openxmlformats.org/officeDocument/2006/relationships/hyperlink" Target="https://admin.booking.com/hotel/hoteladmin/extranet_ng/manage/booking.html?res_id=3519681715&amp;ses=e2c2591d0a5ea4aaaae9e92c5d7f3a33&amp;lang=en&amp;hotel_id=4369933" TargetMode="External"/><Relationship Id="rId1189" Type="http://schemas.openxmlformats.org/officeDocument/2006/relationships/hyperlink" Target="https://admin.booking.com/hotel/hoteladmin/extranet_ng/manage/booking.html?res_id=2860290707&amp;ses=12dfdda71b2bc7c1ccb8df275d46e23a&amp;hotel_id=4369933&amp;lang=en" TargetMode="External"/><Relationship Id="rId111" Type="http://schemas.openxmlformats.org/officeDocument/2006/relationships/hyperlink" Target="https://admin.booking.com/hotel/hoteladmin/extranet_ng/manage/booking.html?res_id=2119531734&amp;ses=848adf81cb23615cc1c323fe808034a4&amp;hotel_id=4369933&amp;lang=es" TargetMode="External"/><Relationship Id="rId595" Type="http://schemas.openxmlformats.org/officeDocument/2006/relationships/hyperlink" Target="https://admin.booking.com/hotel/hoteladmin/extranet_ng/manage/booking.html?res_id=3651355645&amp;ses=e2c2591d0a5ea4aaaae9e92c5d7f3a33&amp;lang=en&amp;hotel_id=4369933" TargetMode="External"/><Relationship Id="rId1136" Type="http://schemas.openxmlformats.org/officeDocument/2006/relationships/hyperlink" Target="https://admin.booking.com/hotel/hoteladmin/extranet_ng/manage/booking.html?res_id=3056186628&amp;hotel_id=4369933&amp;ses=3718822021c3d3a6447854a21859aeac&amp;lang=en" TargetMode="External"/><Relationship Id="rId1137" Type="http://schemas.openxmlformats.org/officeDocument/2006/relationships/hyperlink" Target="https://admin.booking.com/hotel/hoteladmin/extranet_ng/manage/booking.html?res_id=2125891520&amp;hotel_id=4369933&amp;ses=3718822021c3d3a6447854a21859aeac&amp;lang=en" TargetMode="External"/><Relationship Id="rId1138" Type="http://schemas.openxmlformats.org/officeDocument/2006/relationships/hyperlink" Target="https://admin.booking.com/hotel/hoteladmin/extranet_ng/manage/booking.html?res_id=3988582555&amp;hotel_id=4369933&amp;ses=3718822021c3d3a6447854a21859aeac&amp;lang=en" TargetMode="External"/><Relationship Id="rId1139" Type="http://schemas.openxmlformats.org/officeDocument/2006/relationships/hyperlink" Target="https://admin.booking.com/hotel/hoteladmin/extranet_ng/manage/booking.html?res_id=3715247177&amp;hotel_id=4369933&amp;lang=en&amp;ses=6932f06861fbd2ba50b90ac52984d3e6" TargetMode="External"/><Relationship Id="rId547" Type="http://schemas.openxmlformats.org/officeDocument/2006/relationships/hyperlink" Target="https://admin.booking.com/hotel/hoteladmin/extranet_ng/manage/booking.html?res_id=3780167970&amp;ses=36230aa7998173c2d80dd294b5b84463&amp;hotel_id=4369933&amp;lang=en" TargetMode="External"/><Relationship Id="rId546" Type="http://schemas.openxmlformats.org/officeDocument/2006/relationships/hyperlink" Target="https://admin.booking.com/hotel/hoteladmin/extranet_ng/manage/booking.html?res_id=2582624312&amp;ses=36230aa7998173c2d80dd294b5b84463&amp;hotel_id=4369933&amp;lang=en" TargetMode="External"/><Relationship Id="rId545" Type="http://schemas.openxmlformats.org/officeDocument/2006/relationships/hyperlink" Target="https://admin.booking.com/hotel/hoteladmin/extranet_ng/manage/booking.html?res_id=3017406747&amp;ses=36230aa7998173c2d80dd294b5b84463&amp;hotel_id=4369933&amp;lang=en" TargetMode="External"/><Relationship Id="rId544" Type="http://schemas.openxmlformats.org/officeDocument/2006/relationships/hyperlink" Target="https://admin.booking.com/hotel/hoteladmin/extranet_ng/manage/booking.html?res_id=2913847461&amp;ses=36230aa7998173c2d80dd294b5b84463&amp;hotel_id=4369933&amp;lang=en" TargetMode="External"/><Relationship Id="rId549" Type="http://schemas.openxmlformats.org/officeDocument/2006/relationships/hyperlink" Target="https://admin.booking.com/hotel/hoteladmin/extranet_ng/manage/booking.html?res_id=3932244560&amp;ses=36230aa7998173c2d80dd294b5b84463&amp;hotel_id=4369933&amp;lang=en" TargetMode="External"/><Relationship Id="rId548" Type="http://schemas.openxmlformats.org/officeDocument/2006/relationships/hyperlink" Target="https://admin.booking.com/hotel/hoteladmin/extranet_ng/manage/booking.html?res_id=3347289113&amp;ses=36230aa7998173c2d80dd294b5b84463&amp;hotel_id=4369933&amp;lang=en" TargetMode="External"/><Relationship Id="rId1130" Type="http://schemas.openxmlformats.org/officeDocument/2006/relationships/hyperlink" Target="https://admin.booking.com/hotel/hoteladmin/extranet_ng/manage/booking.html?res_id=2486733950&amp;hotel_id=4369933&amp;ses=3718822021c3d3a6447854a21859aeac&amp;lang=en" TargetMode="External"/><Relationship Id="rId1131" Type="http://schemas.openxmlformats.org/officeDocument/2006/relationships/hyperlink" Target="https://admin.booking.com/hotel/hoteladmin/extranet_ng/manage/booking.html?res_id=2781657632&amp;hotel_id=4369933&amp;ses=3718822021c3d3a6447854a21859aeac&amp;lang=en" TargetMode="External"/><Relationship Id="rId543" Type="http://schemas.openxmlformats.org/officeDocument/2006/relationships/hyperlink" Target="https://admin.booking.com/hotel/hoteladmin/extranet_ng/manage/booking.html?res_id=3766038126&amp;ses=36230aa7998173c2d80dd294b5b84463&amp;hotel_id=4369933&amp;lang=en" TargetMode="External"/><Relationship Id="rId1132" Type="http://schemas.openxmlformats.org/officeDocument/2006/relationships/hyperlink" Target="https://admin.booking.com/hotel/hoteladmin/extranet_ng/manage/booking.html?res_id=3833210018&amp;hotel_id=4369933&amp;ses=3718822021c3d3a6447854a21859aeac&amp;lang=en" TargetMode="External"/><Relationship Id="rId542" Type="http://schemas.openxmlformats.org/officeDocument/2006/relationships/hyperlink" Target="https://admin.booking.com/hotel/hoteladmin/extranet_ng/manage/booking.html?res_id=2960291876&amp;ses=36230aa7998173c2d80dd294b5b84463&amp;hotel_id=4369933&amp;lang=en" TargetMode="External"/><Relationship Id="rId1133" Type="http://schemas.openxmlformats.org/officeDocument/2006/relationships/hyperlink" Target="https://admin.booking.com/hotel/hoteladmin/extranet_ng/manage/booking.html?res_id=2223342578&amp;hotel_id=4369933&amp;ses=3718822021c3d3a6447854a21859aeac&amp;lang=en" TargetMode="External"/><Relationship Id="rId541" Type="http://schemas.openxmlformats.org/officeDocument/2006/relationships/hyperlink" Target="https://admin.booking.com/hotel/hoteladmin/extranet_ng/manage/booking.html?res_id=3708302623&amp;ses=36230aa7998173c2d80dd294b5b84463&amp;hotel_id=4369933&amp;lang=en" TargetMode="External"/><Relationship Id="rId1134" Type="http://schemas.openxmlformats.org/officeDocument/2006/relationships/hyperlink" Target="https://admin.booking.com/hotel/hoteladmin/extranet_ng/manage/booking.html?res_id=3841656239&amp;hotel_id=4369933&amp;ses=3718822021c3d3a6447854a21859aeac&amp;lang=en" TargetMode="External"/><Relationship Id="rId540" Type="http://schemas.openxmlformats.org/officeDocument/2006/relationships/hyperlink" Target="https://admin.booking.com/hotel/hoteladmin/extranet_ng/manage/booking.html?res_id=2299314636&amp;ses=36230aa7998173c2d80dd294b5b84463&amp;hotel_id=4369933&amp;lang=en" TargetMode="External"/><Relationship Id="rId1135" Type="http://schemas.openxmlformats.org/officeDocument/2006/relationships/hyperlink" Target="https://admin.booking.com/hotel/hoteladmin/extranet_ng/manage/booking.html?res_id=3557696913&amp;hotel_id=4369933&amp;ses=3718822021c3d3a6447854a21859aeac&amp;lang=en" TargetMode="External"/><Relationship Id="rId1125" Type="http://schemas.openxmlformats.org/officeDocument/2006/relationships/hyperlink" Target="https://admin.booking.com/hotel/hoteladmin/extranet_ng/manage/booking.html?res_id=3377508751&amp;hotel_id=4369933&amp;ses=d3e01b5255be993f9f825195a5bd5f48&amp;lang=en" TargetMode="External"/><Relationship Id="rId1126" Type="http://schemas.openxmlformats.org/officeDocument/2006/relationships/hyperlink" Target="https://admin.booking.com/hotel/hoteladmin/extranet_ng/manage/booking.html?res_id=3464434766&amp;hotel_id=4369933&amp;ses=a7503724125d1cd656b963deecc9c4d4&amp;lang=en" TargetMode="External"/><Relationship Id="rId1127" Type="http://schemas.openxmlformats.org/officeDocument/2006/relationships/hyperlink" Target="https://admin.booking.com/hotel/hoteladmin/extranet_ng/manage/booking.html?res_id=3678690016&amp;hotel_id=4369933&amp;ses=a7503724125d1cd656b963deecc9c4d4&amp;lang=en" TargetMode="External"/><Relationship Id="rId1128" Type="http://schemas.openxmlformats.org/officeDocument/2006/relationships/hyperlink" Target="https://admin.booking.com/hotel/hoteladmin/extranet_ng/manage/booking.html?res_id=3809999007&amp;hotel_id=4369933&amp;ses=a7503724125d1cd656b963deecc9c4d4&amp;lang=en" TargetMode="External"/><Relationship Id="rId1129" Type="http://schemas.openxmlformats.org/officeDocument/2006/relationships/hyperlink" Target="https://admin.booking.com/hotel/hoteladmin/extranet_ng/manage/booking.html?res_id=3083993489&amp;ses=bc68dd31e2f07de049d1c22c84b25824&amp;hotel_id=4369933&amp;lang=en" TargetMode="External"/><Relationship Id="rId536" Type="http://schemas.openxmlformats.org/officeDocument/2006/relationships/hyperlink" Target="https://admin.booking.com/hotel/hoteladmin/extranet_ng/manage/booking.html?res_id=2438803503&amp;ses=36230aa7998173c2d80dd294b5b84463&amp;hotel_id=4369933&amp;lang=en" TargetMode="External"/><Relationship Id="rId535" Type="http://schemas.openxmlformats.org/officeDocument/2006/relationships/hyperlink" Target="https://admin.booking.com/hotel/hoteladmin/extranet_ng/manage/booking.html?res_id=2741567977&amp;ses=36230aa7998173c2d80dd294b5b84463&amp;hotel_id=4369933&amp;lang=en" TargetMode="External"/><Relationship Id="rId534" Type="http://schemas.openxmlformats.org/officeDocument/2006/relationships/hyperlink" Target="https://admin.booking.com/hotel/hoteladmin/extranet_ng/manage/booking.html?res_id=3993116563&amp;ses=36230aa7998173c2d80dd294b5b84463&amp;hotel_id=4369933&amp;lang=en" TargetMode="External"/><Relationship Id="rId533" Type="http://schemas.openxmlformats.org/officeDocument/2006/relationships/hyperlink" Target="https://admin.booking.com/hotel/hoteladmin/extranet_ng/manage/booking.html?res_id=2501299429&amp;ses=36230aa7998173c2d80dd294b5b84463&amp;hotel_id=4369933&amp;lang=en" TargetMode="External"/><Relationship Id="rId539" Type="http://schemas.openxmlformats.org/officeDocument/2006/relationships/hyperlink" Target="https://admin.booking.com/hotel/hoteladmin/extranet_ng/manage/booking.html?res_id=3484298432&amp;ses=36230aa7998173c2d80dd294b5b84463&amp;hotel_id=4369933&amp;lang=en" TargetMode="External"/><Relationship Id="rId538" Type="http://schemas.openxmlformats.org/officeDocument/2006/relationships/hyperlink" Target="https://admin.booking.com/hotel/hoteladmin/extranet_ng/manage/booking.html?res_id=2723043423&amp;ses=36230aa7998173c2d80dd294b5b84463&amp;hotel_id=4369933&amp;lang=en" TargetMode="External"/><Relationship Id="rId537" Type="http://schemas.openxmlformats.org/officeDocument/2006/relationships/hyperlink" Target="https://admin.booking.com/hotel/hoteladmin/extranet_ng/manage/booking.html?res_id=3814546944&amp;ses=36230aa7998173c2d80dd294b5b84463&amp;hotel_id=4369933&amp;lang=en" TargetMode="External"/><Relationship Id="rId1120" Type="http://schemas.openxmlformats.org/officeDocument/2006/relationships/hyperlink" Target="https://admin.booking.com/hotel/hoteladmin/extranet_ng/manage/booking.html?res_id=3108424485&amp;lang=en&amp;ses=5631b83a80b019e2eeaed869a45c5c78&amp;hotel_id=4369933" TargetMode="External"/><Relationship Id="rId532" Type="http://schemas.openxmlformats.org/officeDocument/2006/relationships/hyperlink" Target="https://admin.booking.com/hotel/hoteladmin/extranet_ng/manage/booking.html?res_id=3594269956&amp;lang=en&amp;ses=9d1dcdbe3fbc5b281236eb77546ca9fc&amp;hotel_id=4369933" TargetMode="External"/><Relationship Id="rId1121" Type="http://schemas.openxmlformats.org/officeDocument/2006/relationships/hyperlink" Target="https://admin.booking.com/hotel/hoteladmin/extranet_ng/manage/booking.html?res_id=3459430445&amp;lang=en&amp;ses=5631b83a80b019e2eeaed869a45c5c78&amp;hotel_id=4369933" TargetMode="External"/><Relationship Id="rId531" Type="http://schemas.openxmlformats.org/officeDocument/2006/relationships/hyperlink" Target="https://admin.booking.com/hotel/hoteladmin/extranet_ng/manage/booking.html?res_id=2880344058&amp;ses=36230aa7998173c2d80dd294b5b84463&amp;hotel_id=4369933&amp;lang=en" TargetMode="External"/><Relationship Id="rId1122" Type="http://schemas.openxmlformats.org/officeDocument/2006/relationships/hyperlink" Target="https://admin.booking.com/hotel/hoteladmin/extranet_ng/manage/booking.html?res_id=3818153731&amp;lang=en&amp;ses=5631b83a80b019e2eeaed869a45c5c78&amp;hotel_id=4369933" TargetMode="External"/><Relationship Id="rId530" Type="http://schemas.openxmlformats.org/officeDocument/2006/relationships/hyperlink" Target="https://admin.booking.com/hotel/hoteladmin/extranet_ng/manage/booking.html?res_id=3465384475&amp;hotel_id=4369933&amp;lang=en&amp;ses=815e9e7dcb99c0d481f3035be9623327" TargetMode="External"/><Relationship Id="rId1123" Type="http://schemas.openxmlformats.org/officeDocument/2006/relationships/hyperlink" Target="https://admin.booking.com/hotel/hoteladmin/extranet_ng/manage/booking.html?res_id=3870955660&amp;lang=en&amp;ses=5631b83a80b019e2eeaed869a45c5c78&amp;hotel_id=4369933" TargetMode="External"/><Relationship Id="rId1124" Type="http://schemas.openxmlformats.org/officeDocument/2006/relationships/hyperlink" Target="https://admin.booking.com/hotel/hoteladmin/extranet_ng/manage/booking.html?res_id=3438189565&amp;lang=en&amp;ses=5631b83a80b019e2eeaed869a45c5c78&amp;hotel_id=4369933" TargetMode="External"/><Relationship Id="rId1158" Type="http://schemas.openxmlformats.org/officeDocument/2006/relationships/hyperlink" Target="https://admin.booking.com/hotel/hoteladmin/extranet_ng/manage/booking.html?res_id=2847611872&amp;lang=en&amp;ses=04acb1944fe24bb93b515efb87a39ac4&amp;hotel_id=4369933" TargetMode="External"/><Relationship Id="rId1159" Type="http://schemas.openxmlformats.org/officeDocument/2006/relationships/hyperlink" Target="https://admin.booking.com/hotel/hoteladmin/extranet_ng/manage/booking.html?res_id=2100226988&amp;lang=en&amp;ses=04acb1944fe24bb93b515efb87a39ac4&amp;hotel_id=4369933" TargetMode="External"/><Relationship Id="rId569" Type="http://schemas.openxmlformats.org/officeDocument/2006/relationships/hyperlink" Target="https://admin.booking.com/hotel/hoteladmin/extranet_ng/manage/booking.html?res_id=3933331767&amp;ses=e2c2591d0a5ea4aaaae9e92c5d7f3a33&amp;lang=en&amp;hotel_id=4369933" TargetMode="External"/><Relationship Id="rId568" Type="http://schemas.openxmlformats.org/officeDocument/2006/relationships/hyperlink" Target="https://admin.booking.com/hotel/hoteladmin/extranet_ng/manage/booking.html?res_id=3148292702&amp;ses=e2c2591d0a5ea4aaaae9e92c5d7f3a33&amp;lang=en&amp;hotel_id=4369933" TargetMode="External"/><Relationship Id="rId567" Type="http://schemas.openxmlformats.org/officeDocument/2006/relationships/hyperlink" Target="https://admin.booking.com/hotel/hoteladmin/extranet_ng/manage/booking.html?res_id=3663361531&amp;ses=3c751da7e283f9e4e3773924b3f936e0&amp;hotel_id=4369933&amp;lang=en" TargetMode="External"/><Relationship Id="rId566" Type="http://schemas.openxmlformats.org/officeDocument/2006/relationships/hyperlink" Target="https://admin.booking.com/hotel/hoteladmin/extranet_ng/manage/booking.html?res_id=2510728035&amp;ses=3c751da7e283f9e4e3773924b3f936e0&amp;hotel_id=4369933&amp;lang=en" TargetMode="External"/><Relationship Id="rId561" Type="http://schemas.openxmlformats.org/officeDocument/2006/relationships/hyperlink" Target="https://admin.booking.com/hotel/hoteladmin/extranet_ng/manage/booking.html?res_id=2351637176&amp;ses=3c751da7e283f9e4e3773924b3f936e0&amp;hotel_id=4369933&amp;lang=en" TargetMode="External"/><Relationship Id="rId1150" Type="http://schemas.openxmlformats.org/officeDocument/2006/relationships/hyperlink" Target="https://admin.booking.com/hotel/hoteladmin/extranet_ng/manage/booking.html?res_id=3444116605&amp;ses=b8aad741fabfc421b7a80346e8127383&amp;lang=en&amp;hotel_id=4369933" TargetMode="External"/><Relationship Id="rId560" Type="http://schemas.openxmlformats.org/officeDocument/2006/relationships/hyperlink" Target="https://admin.booking.com/hotel/hoteladmin/extranet_ng/manage/booking.html?res_id=2786631273&amp;ses=3c751da7e283f9e4e3773924b3f936e0&amp;hotel_id=4369933&amp;lang=en" TargetMode="External"/><Relationship Id="rId1151" Type="http://schemas.openxmlformats.org/officeDocument/2006/relationships/hyperlink" Target="https://admin.booking.com/hotel/hoteladmin/extranet_ng/manage/booking.html?res_id=3983032256&amp;hotel_id=4369933&amp;ses=b8aad741fabfc421b7a80346e8127383&amp;lang=en" TargetMode="External"/><Relationship Id="rId1152" Type="http://schemas.openxmlformats.org/officeDocument/2006/relationships/hyperlink" Target="https://admin.booking.com/hotel/hoteladmin/extranet_ng/manage/booking.html?res_id=3180231219&amp;lang=en&amp;hotel_id=4369933&amp;ses=b6cb2a10960c39576403b7094590c408" TargetMode="External"/><Relationship Id="rId1153" Type="http://schemas.openxmlformats.org/officeDocument/2006/relationships/hyperlink" Target="https://admin.booking.com/hotel/hoteladmin/extranet_ng/manage/booking.html?res_id=2133656509&amp;lang=en&amp;ses=04acb1944fe24bb93b515efb87a39ac4&amp;hotel_id=4369933" TargetMode="External"/><Relationship Id="rId565" Type="http://schemas.openxmlformats.org/officeDocument/2006/relationships/hyperlink" Target="https://admin.booking.com/hotel/hoteladmin/extranet_ng/manage/booking.html?res_id=2329960577&amp;ses=3c751da7e283f9e4e3773924b3f936e0&amp;hotel_id=4369933&amp;lang=en" TargetMode="External"/><Relationship Id="rId1154" Type="http://schemas.openxmlformats.org/officeDocument/2006/relationships/hyperlink" Target="https://admin.booking.com/hotel/hoteladmin/extranet_ng/manage/booking.html?res_id=3994953254&amp;lang=en&amp;ses=04acb1944fe24bb93b515efb87a39ac4&amp;hotel_id=4369933" TargetMode="External"/><Relationship Id="rId564" Type="http://schemas.openxmlformats.org/officeDocument/2006/relationships/hyperlink" Target="https://admin.booking.com/hotel/hoteladmin/extranet_ng/manage/booking.html?res_id=3815199942&amp;ses=3c751da7e283f9e4e3773924b3f936e0&amp;hotel_id=4369933&amp;lang=en" TargetMode="External"/><Relationship Id="rId1155" Type="http://schemas.openxmlformats.org/officeDocument/2006/relationships/hyperlink" Target="https://admin.booking.com/hotel/hoteladmin/extranet_ng/manage/booking.html?res_id=2620235214&amp;lang=en&amp;ses=04acb1944fe24bb93b515efb87a39ac4&amp;hotel_id=4369933" TargetMode="External"/><Relationship Id="rId563" Type="http://schemas.openxmlformats.org/officeDocument/2006/relationships/hyperlink" Target="https://admin.booking.com/hotel/hoteladmin/extranet_ng/manage/booking.html?res_id=2641250722&amp;ses=3c751da7e283f9e4e3773924b3f936e0&amp;hotel_id=4369933&amp;lang=en" TargetMode="External"/><Relationship Id="rId1156" Type="http://schemas.openxmlformats.org/officeDocument/2006/relationships/hyperlink" Target="https://admin.booking.com/hotel/hoteladmin/extranet_ng/manage/booking.html?res_id=3041134818&amp;lang=en&amp;ses=04acb1944fe24bb93b515efb87a39ac4&amp;hotel_id=4369933" TargetMode="External"/><Relationship Id="rId562" Type="http://schemas.openxmlformats.org/officeDocument/2006/relationships/hyperlink" Target="https://admin.booking.com/hotel/hoteladmin/extranet_ng/manage/booking.html?res_id=2169508670&amp;ses=3c751da7e283f9e4e3773924b3f936e0&amp;hotel_id=4369933&amp;lang=en" TargetMode="External"/><Relationship Id="rId1157" Type="http://schemas.openxmlformats.org/officeDocument/2006/relationships/hyperlink" Target="https://admin.booking.com/hotel/hoteladmin/extranet_ng/manage/booking.html?res_id=2390566809&amp;lang=en&amp;ses=04acb1944fe24bb93b515efb87a39ac4&amp;hotel_id=4369933" TargetMode="External"/><Relationship Id="rId1147" Type="http://schemas.openxmlformats.org/officeDocument/2006/relationships/hyperlink" Target="https://admin.booking.com/hotel/hoteladmin/extranet_ng/manage/booking.html?res_id=2599634712&amp;hotel_id=4369933&amp;ses=f28cc0f4fc6f8357749acafdda467174&amp;lang=en" TargetMode="External"/><Relationship Id="rId1148" Type="http://schemas.openxmlformats.org/officeDocument/2006/relationships/hyperlink" Target="https://admin.booking.com/hotel/hoteladmin/extranet_ng/manage/booking.html?res_id=3332363683&amp;ses=f28cc0f4fc6f8357749acafdda467174&amp;hotel_id=4369933&amp;lang=en" TargetMode="External"/><Relationship Id="rId1149" Type="http://schemas.openxmlformats.org/officeDocument/2006/relationships/hyperlink" Target="https://admin.booking.com/hotel/hoteladmin/extranet_ng/manage/booking.html?res_id=2898796304&amp;hotel_id=4369933&amp;ses=315d12169755bfd22805a4eedff01887&amp;lang=en" TargetMode="External"/><Relationship Id="rId558" Type="http://schemas.openxmlformats.org/officeDocument/2006/relationships/hyperlink" Target="https://admin.booking.com/hotel/hoteladmin/extranet_ng/manage/booking.html?res_id=3046121211&amp;ses=3c751da7e283f9e4e3773924b3f936e0&amp;hotel_id=4369933&amp;lang=en" TargetMode="External"/><Relationship Id="rId557" Type="http://schemas.openxmlformats.org/officeDocument/2006/relationships/hyperlink" Target="https://admin.booking.com/hotel/hoteladmin/extranet_ng/manage/booking.html?res_id=3503155015&amp;ses=3c751da7e283f9e4e3773924b3f936e0&amp;hotel_id=4369933&amp;lang=en" TargetMode="External"/><Relationship Id="rId556" Type="http://schemas.openxmlformats.org/officeDocument/2006/relationships/hyperlink" Target="https://admin.booking.com/hotel/hoteladmin/extranet_ng/manage/booking.html?res_id=2299538842&amp;ses=3c751da7e283f9e4e3773924b3f936e0&amp;hotel_id=4369933&amp;lang=en" TargetMode="External"/><Relationship Id="rId555" Type="http://schemas.openxmlformats.org/officeDocument/2006/relationships/hyperlink" Target="https://admin.booking.com/hotel/hoteladmin/extranet_ng/manage/booking.html?res_id=3606677356&amp;ses=3c751da7e283f9e4e3773924b3f936e0&amp;hotel_id=4369933&amp;lang=en" TargetMode="External"/><Relationship Id="rId559" Type="http://schemas.openxmlformats.org/officeDocument/2006/relationships/hyperlink" Target="https://admin.booking.com/hotel/hoteladmin/extranet_ng/manage/booking.html?res_id=2550087061&amp;ses=3c751da7e283f9e4e3773924b3f936e0&amp;hotel_id=4369933&amp;lang=en" TargetMode="External"/><Relationship Id="rId550" Type="http://schemas.openxmlformats.org/officeDocument/2006/relationships/hyperlink" Target="https://admin.booking.com/hotel/hoteladmin/extranet_ng/manage/booking.html?res_id=2270228135&amp;ses=36230aa7998173c2d80dd294b5b84463&amp;hotel_id=4369933&amp;lang=en" TargetMode="External"/><Relationship Id="rId1140" Type="http://schemas.openxmlformats.org/officeDocument/2006/relationships/hyperlink" Target="https://admin.booking.com/hotel/hoteladmin/extranet_ng/manage/booking.html?res_id=3994906817&amp;hotel_id=4369933&amp;lang=en&amp;ses=6932f06861fbd2ba50b90ac52984d3e6" TargetMode="External"/><Relationship Id="rId1141" Type="http://schemas.openxmlformats.org/officeDocument/2006/relationships/hyperlink" Target="https://admin.booking.com/hotel/hoteladmin/extranet_ng/manage/booking.html?res_id=3674428222&amp;lang=en&amp;ses=6932f06861fbd2ba50b90ac52984d3e6&amp;hotel_id=4369933" TargetMode="External"/><Relationship Id="rId1142" Type="http://schemas.openxmlformats.org/officeDocument/2006/relationships/hyperlink" Target="https://admin.booking.com/hotel/hoteladmin/extranet_ng/manage/booking.html?res_id=3194910379&amp;lang=en&amp;ses=e1695365416ef3c0610fda8f84e407aa&amp;hotel_id=4369933" TargetMode="External"/><Relationship Id="rId554" Type="http://schemas.openxmlformats.org/officeDocument/2006/relationships/hyperlink" Target="https://admin.booking.com/hotel/hoteladmin/extranet_ng/manage/booking.html?res_id=2964730456&amp;ses=3c751da7e283f9e4e3773924b3f936e0&amp;hotel_id=4369933&amp;lang=en" TargetMode="External"/><Relationship Id="rId1143" Type="http://schemas.openxmlformats.org/officeDocument/2006/relationships/hyperlink" Target="https://admin.booking.com/hotel/hoteladmin/extranet_ng/manage/booking.html?res_id=3316913064&amp;lang=en&amp;ses=e1695365416ef3c0610fda8f84e407aa&amp;hotel_id=4369933" TargetMode="External"/><Relationship Id="rId553" Type="http://schemas.openxmlformats.org/officeDocument/2006/relationships/hyperlink" Target="https://admin.booking.com/hotel/hoteladmin/extranet_ng/manage/booking.html?res_id=2138966356&amp;ses=3c751da7e283f9e4e3773924b3f936e0&amp;hotel_id=4369933&amp;lang=en" TargetMode="External"/><Relationship Id="rId1144" Type="http://schemas.openxmlformats.org/officeDocument/2006/relationships/hyperlink" Target="https://admin.booking.com/hotel/hoteladmin/extranet_ng/manage/booking.html?res_id=3810144833&amp;hotel_id=4369933&amp;ses=44867a2d24c956e6e0de901f1b248e3f&amp;lang=en" TargetMode="External"/><Relationship Id="rId552" Type="http://schemas.openxmlformats.org/officeDocument/2006/relationships/hyperlink" Target="https://admin.booking.com/hotel/hoteladmin/extranet_ng/manage/booking.html?res_id=3570415753&amp;ses=3c751da7e283f9e4e3773924b3f936e0&amp;hotel_id=4369933&amp;lang=en" TargetMode="External"/><Relationship Id="rId1145" Type="http://schemas.openxmlformats.org/officeDocument/2006/relationships/hyperlink" Target="https://admin.booking.com/hotel/hoteladmin/extranet_ng/manage/booking.html?res_id=3852062745&amp;lang=en&amp;hotel_id=4369933&amp;ses=b9c32af354ffc4cb9450d85ebed52560" TargetMode="External"/><Relationship Id="rId551" Type="http://schemas.openxmlformats.org/officeDocument/2006/relationships/hyperlink" Target="https://admin.booking.com/hotel/hoteladmin/extranet_ng/manage/booking.html?res_id=2711135524&amp;ses=36230aa7998173c2d80dd294b5b84463&amp;hotel_id=4369933&amp;lang=en" TargetMode="External"/><Relationship Id="rId1146" Type="http://schemas.openxmlformats.org/officeDocument/2006/relationships/hyperlink" Target="https://admin.booking.com/hotel/hoteladmin/extranet_ng/manage/booking.html?res_id=3430312537&amp;ses=b9c32af354ffc4cb9450d85ebed52560&amp;lang=en&amp;hotel_id=4369933" TargetMode="External"/><Relationship Id="rId495" Type="http://schemas.openxmlformats.org/officeDocument/2006/relationships/hyperlink" Target="https://admin.booking.com/hotel/hoteladmin/extranet_ng/manage/booking.html?res_id=2687696052&amp;hotel_id=4369933&amp;lang=en&amp;ses=5108a8bfd9b7cbba72508da30c7cb2b7" TargetMode="External"/><Relationship Id="rId494" Type="http://schemas.openxmlformats.org/officeDocument/2006/relationships/hyperlink" Target="https://admin.booking.com/hotel/hoteladmin/extranet_ng/manage/booking.html?res_id=3228076593&amp;hotel_id=4369933&amp;lang=en&amp;ses=5108a8bfd9b7cbba72508da30c7cb2b7" TargetMode="External"/><Relationship Id="rId493" Type="http://schemas.openxmlformats.org/officeDocument/2006/relationships/hyperlink" Target="https://admin.booking.com/hotel/hoteladmin/extranet_ng/manage/booking.html?res_id=2125026706&amp;hotel_id=4369933&amp;lang=en&amp;ses=5108a8bfd9b7cbba72508da30c7cb2b7" TargetMode="External"/><Relationship Id="rId492" Type="http://schemas.openxmlformats.org/officeDocument/2006/relationships/hyperlink" Target="https://admin.booking.com/hotel/hoteladmin/extranet_ng/manage/booking.html?res_id=2989466661&amp;hotel_id=4369933&amp;lang=en&amp;ses=5108a8bfd9b7cbba72508da30c7cb2b7" TargetMode="External"/><Relationship Id="rId499" Type="http://schemas.openxmlformats.org/officeDocument/2006/relationships/hyperlink" Target="https://admin.booking.com/hotel/hoteladmin/extranet_ng/manage/booking.html?res_id=2201726412&amp;hotel_id=4369933&amp;lang=en&amp;ses=5108a8bfd9b7cbba72508da30c7cb2b7" TargetMode="External"/><Relationship Id="rId498" Type="http://schemas.openxmlformats.org/officeDocument/2006/relationships/hyperlink" Target="https://admin.booking.com/hotel/hoteladmin/extranet_ng/manage/booking.html?res_id=3314715349&amp;hotel_id=4369933&amp;lang=en&amp;ses=5108a8bfd9b7cbba72508da30c7cb2b7" TargetMode="External"/><Relationship Id="rId497" Type="http://schemas.openxmlformats.org/officeDocument/2006/relationships/hyperlink" Target="https://admin.booking.com/hotel/hoteladmin/extranet_ng/manage/booking.html?res_id=2285994951&amp;hotel_id=4369933&amp;lang=en&amp;ses=5108a8bfd9b7cbba72508da30c7cb2b7" TargetMode="External"/><Relationship Id="rId496" Type="http://schemas.openxmlformats.org/officeDocument/2006/relationships/hyperlink" Target="https://admin.booking.com/hotel/hoteladmin/extranet_ng/manage/booking.html?res_id=3279192234&amp;hotel_id=4369933&amp;lang=en&amp;ses=5108a8bfd9b7cbba72508da30c7cb2b7" TargetMode="External"/><Relationship Id="rId1610" Type="http://schemas.openxmlformats.org/officeDocument/2006/relationships/hyperlink" Target="https://admin.booking.com/hotel/hoteladmin/extranet_ng/manage/booking.html?res_id=4167414629&amp;ses=2d2558be3d481c96d31a45e39ea9e3a4&amp;hotel_id=4369933&amp;lang=en" TargetMode="External"/><Relationship Id="rId1611" Type="http://schemas.openxmlformats.org/officeDocument/2006/relationships/hyperlink" Target="https://admin.booking.com/hotel/hoteladmin/extranet_ng/manage/booking.html?res_id=3193193865&amp;ses=2d2558be3d481c96d31a45e39ea9e3a4&amp;hotel_id=4369933&amp;lang=en" TargetMode="External"/><Relationship Id="rId1612" Type="http://schemas.openxmlformats.org/officeDocument/2006/relationships/hyperlink" Target="https://admin.booking.com/hotel/hoteladmin/extranet_ng/manage/booking.html?res_id=4231382726&amp;lang=en&amp;hotel_id=4369933&amp;ses=2d2558be3d481c96d31a45e39ea9e3a4" TargetMode="External"/><Relationship Id="rId1613" Type="http://schemas.openxmlformats.org/officeDocument/2006/relationships/hyperlink" Target="https://admin.booking.com/hotel/hoteladmin/extranet_ng/manage/booking.html?res_id=4248595604&amp;hotel_id=4369933&amp;lang=en&amp;ses=e4789e293560037239ed4b618250c9dd" TargetMode="External"/><Relationship Id="rId1614" Type="http://schemas.openxmlformats.org/officeDocument/2006/relationships/hyperlink" Target="https://admin.booking.com/hotel/hoteladmin/extranet_ng/manage/booking.html?res_id=4021316736&amp;hotel_id=4369933&amp;ses=a88fae317cc6ea485b1c0eb904b3ee1b&amp;lang=en" TargetMode="External"/><Relationship Id="rId1615" Type="http://schemas.openxmlformats.org/officeDocument/2006/relationships/hyperlink" Target="https://admin.booking.com/hotel/hoteladmin/extranet_ng/manage/booking.html?res_id=4083097257&amp;hotel_id=4369933&amp;ses=a88fae317cc6ea485b1c0eb904b3ee1b&amp;lang=en" TargetMode="External"/><Relationship Id="rId1616" Type="http://schemas.openxmlformats.org/officeDocument/2006/relationships/hyperlink" Target="https://admin.booking.com/hotel/hoteladmin/extranet_ng/manage/booking.html?res_id=4097284787&amp;hotel_id=4369933&amp;ses=a88fae317cc6ea485b1c0eb904b3ee1b&amp;lang=en" TargetMode="External"/><Relationship Id="rId907" Type="http://schemas.openxmlformats.org/officeDocument/2006/relationships/hyperlink" Target="https://admin.booking.com/hotel/hoteladmin/extranet_ng/manage/booking.html?res_id=3073572509&amp;ses=6a4474853b79cbd2bdaf88df73062999&amp;lang=en&amp;hotel_id=4369933" TargetMode="External"/><Relationship Id="rId1617" Type="http://schemas.openxmlformats.org/officeDocument/2006/relationships/hyperlink" Target="https://admin.booking.com/hotel/hoteladmin/extranet_ng/manage/booking.html?res_id=4194040544&amp;hotel_id=4369933&amp;ses=a88fae317cc6ea485b1c0eb904b3ee1b&amp;lang=en" TargetMode="External"/><Relationship Id="rId906" Type="http://schemas.openxmlformats.org/officeDocument/2006/relationships/hyperlink" Target="https://admin.booking.com/hotel/hoteladmin/extranet_ng/manage/booking.html?res_id=3679288828&amp;ses=6a4474853b79cbd2bdaf88df73062999&amp;lang=en&amp;hotel_id=4369933" TargetMode="External"/><Relationship Id="rId1618" Type="http://schemas.openxmlformats.org/officeDocument/2006/relationships/hyperlink" Target="https://admin.booking.com/hotel/hoteladmin/extranet_ng/manage/booking.html?res_id=4266630644&amp;ses=a88fae317cc6ea485b1c0eb904b3ee1b&amp;hotel_id=4369933&amp;lang=en" TargetMode="External"/><Relationship Id="rId905" Type="http://schemas.openxmlformats.org/officeDocument/2006/relationships/hyperlink" Target="https://admin.booking.com/hotel/hoteladmin/extranet_ng/manage/booking.html?res_id=3394460435&amp;ses=6a4474853b79cbd2bdaf88df73062999&amp;lang=en&amp;hotel_id=4369933" TargetMode="External"/><Relationship Id="rId1619" Type="http://schemas.openxmlformats.org/officeDocument/2006/relationships/hyperlink" Target="https://admin.booking.com/hotel/hoteladmin/extranet_ng/manage/booking.html?res_id=2549439211&amp;hotel_id=4369933&amp;ses=a88fae317cc6ea485b1c0eb904b3ee1b&amp;lang=en" TargetMode="External"/><Relationship Id="rId904" Type="http://schemas.openxmlformats.org/officeDocument/2006/relationships/hyperlink" Target="https://admin.booking.com/hotel/hoteladmin/extranet_ng/manage/booking.html?res_id=3550066029&amp;ses=3cee690be8d4018801b13d4e79beaa9f&amp;lang=en&amp;hotel_id=4369933" TargetMode="External"/><Relationship Id="rId909" Type="http://schemas.openxmlformats.org/officeDocument/2006/relationships/hyperlink" Target="https://admin.booking.com/hotel/hoteladmin/extranet_ng/manage/booking.html?res_id=2627277923&amp;ses=6a4474853b79cbd2bdaf88df73062999&amp;lang=en&amp;hotel_id=4369933" TargetMode="External"/><Relationship Id="rId908" Type="http://schemas.openxmlformats.org/officeDocument/2006/relationships/hyperlink" Target="https://admin.booking.com/hotel/hoteladmin/extranet_ng/manage/booking.html?res_id=3339343412&amp;ses=6a4474853b79cbd2bdaf88df73062999&amp;lang=en&amp;hotel_id=4369933" TargetMode="External"/><Relationship Id="rId903" Type="http://schemas.openxmlformats.org/officeDocument/2006/relationships/hyperlink" Target="https://admin.booking.com/hotel/hoteladmin/extranet_ng/manage/booking.html?res_id=3237290739&amp;ses=3cee690be8d4018801b13d4e79beaa9f&amp;lang=en&amp;hotel_id=4369933" TargetMode="External"/><Relationship Id="rId902" Type="http://schemas.openxmlformats.org/officeDocument/2006/relationships/hyperlink" Target="https://admin.booking.com/hotel/hoteladmin/extranet_ng/manage/booking.html?res_id=3298150807&amp;ses=3cee690be8d4018801b13d4e79beaa9f&amp;lang=en&amp;hotel_id=4369933" TargetMode="External"/><Relationship Id="rId901" Type="http://schemas.openxmlformats.org/officeDocument/2006/relationships/hyperlink" Target="https://admin.booking.com/hotel/hoteladmin/extranet_ng/manage/booking.html?res_id=2706927190&amp;ses=3cee690be8d4018801b13d4e79beaa9f&amp;lang=en&amp;hotel_id=4369933" TargetMode="External"/><Relationship Id="rId900" Type="http://schemas.openxmlformats.org/officeDocument/2006/relationships/hyperlink" Target="https://admin.booking.com/hotel/hoteladmin/extranet_ng/manage/booking.html?res_id=2301136677&amp;ses=3cee690be8d4018801b13d4e79beaa9f&amp;lang=en&amp;hotel_id=4369933" TargetMode="External"/><Relationship Id="rId1600" Type="http://schemas.openxmlformats.org/officeDocument/2006/relationships/hyperlink" Target="https://admin.booking.com/hotel/hoteladmin/extranet_ng/manage/booking.html?res_id=3691747989&amp;ses=2d2558be3d481c96d31a45e39ea9e3a4&amp;lang=en&amp;hotel_id=4369933" TargetMode="External"/><Relationship Id="rId1601" Type="http://schemas.openxmlformats.org/officeDocument/2006/relationships/hyperlink" Target="https://admin.booking.com/hotel/hoteladmin/extranet_ng/manage/booking.html?res_id=1458699044&amp;ses=2d2558be3d481c96d31a45e39ea9e3a4&amp;lang=en&amp;hotel_id=4369933" TargetMode="External"/><Relationship Id="rId1602" Type="http://schemas.openxmlformats.org/officeDocument/2006/relationships/hyperlink" Target="https://admin.booking.com/hotel/hoteladmin/extranet_ng/manage/booking.html?res_id=3927237017&amp;ses=2d2558be3d481c96d31a45e39ea9e3a4&amp;lang=en&amp;hotel_id=4369933" TargetMode="External"/><Relationship Id="rId1603" Type="http://schemas.openxmlformats.org/officeDocument/2006/relationships/hyperlink" Target="https://admin.booking.com/hotel/hoteladmin/extranet_ng/manage/booking.html?res_id=3354447440&amp;lang=en&amp;hotel_id=4369933&amp;ses=2d2558be3d481c96d31a45e39ea9e3a4" TargetMode="External"/><Relationship Id="rId1604" Type="http://schemas.openxmlformats.org/officeDocument/2006/relationships/hyperlink" Target="https://admin.booking.com/hotel/hoteladmin/extranet_ng/manage/booking.html?res_id=3600899456&amp;lang=en&amp;hotel_id=4369933&amp;ses=2d2558be3d481c96d31a45e39ea9e3a4" TargetMode="External"/><Relationship Id="rId1605" Type="http://schemas.openxmlformats.org/officeDocument/2006/relationships/hyperlink" Target="https://admin.booking.com/hotel/hoteladmin/extranet_ng/manage/booking.html?res_id=2815449595&amp;lang=en&amp;hotel_id=4369933&amp;ses=2d2558be3d481c96d31a45e39ea9e3a4" TargetMode="External"/><Relationship Id="rId1606" Type="http://schemas.openxmlformats.org/officeDocument/2006/relationships/hyperlink" Target="https://admin.booking.com/hotel/hoteladmin/extranet_ng/manage/booking.html?res_id=2516092879&amp;lang=en&amp;hotel_id=4369933&amp;ses=2d2558be3d481c96d31a45e39ea9e3a4" TargetMode="External"/><Relationship Id="rId1607" Type="http://schemas.openxmlformats.org/officeDocument/2006/relationships/hyperlink" Target="https://admin.booking.com/hotel/hoteladmin/extranet_ng/manage/booking.html?res_id=3651132696&amp;lang=en&amp;hotel_id=4369933&amp;ses=2d2558be3d481c96d31a45e39ea9e3a4" TargetMode="External"/><Relationship Id="rId1608" Type="http://schemas.openxmlformats.org/officeDocument/2006/relationships/hyperlink" Target="https://admin.booking.com/hotel/hoteladmin/extranet_ng/manage/booking.html?res_id=4229422973&amp;ses=2d2558be3d481c96d31a45e39ea9e3a4&amp;lang=en&amp;hotel_id=4369933" TargetMode="External"/><Relationship Id="rId1609" Type="http://schemas.openxmlformats.org/officeDocument/2006/relationships/hyperlink" Target="https://admin.booking.com/hotel/hoteladmin/extranet_ng/manage/booking.html?res_id=3625145152&amp;ses=2d2558be3d481c96d31a45e39ea9e3a4&amp;hotel_id=4369933&amp;lang=en" TargetMode="External"/><Relationship Id="rId1631" Type="http://schemas.openxmlformats.org/officeDocument/2006/relationships/hyperlink" Target="https://admin.booking.com/hotel/hoteladmin/extranet_ng/manage/booking.html?res_id=3023338638&amp;hotel_id=4369933&amp;ses=9716df9417ae067003a495f1f4c48d81&amp;lang=en" TargetMode="External"/><Relationship Id="rId1632" Type="http://schemas.openxmlformats.org/officeDocument/2006/relationships/hyperlink" Target="https://admin.booking.com/hotel/hoteladmin/extranet_ng/manage/booking.html?res_id=2315685762&amp;lang=en&amp;ses=9716df9417ae067003a495f1f4c48d81&amp;hotel_id=4369933" TargetMode="External"/><Relationship Id="rId1633" Type="http://schemas.openxmlformats.org/officeDocument/2006/relationships/hyperlink" Target="https://admin.booking.com/hotel/hoteladmin/extranet_ng/manage/booking.html?res_id=4265597999&amp;ses=9716df9417ae067003a495f1f4c48d81&amp;lang=en&amp;hotel_id=4369933" TargetMode="External"/><Relationship Id="rId1634" Type="http://schemas.openxmlformats.org/officeDocument/2006/relationships/hyperlink" Target="https://admin.booking.com/hotel/hoteladmin/extranet_ng/manage/booking.html?res_id=2379688812&amp;hotel_id=4369933&amp;ses=9716df9417ae067003a495f1f4c48d81&amp;lang=en" TargetMode="External"/><Relationship Id="rId1635" Type="http://schemas.openxmlformats.org/officeDocument/2006/relationships/hyperlink" Target="https://admin.booking.com/hotel/hoteladmin/extranet_ng/manage/booking.html?res_id=2882862447&amp;hotel_id=4369933&amp;ses=fe2d39dfcdcae2f2e19897bfdf558eab&amp;lang=en" TargetMode="External"/><Relationship Id="rId1636" Type="http://schemas.openxmlformats.org/officeDocument/2006/relationships/hyperlink" Target="https://admin.booking.com/hotel/hoteladmin/extranet_ng/manage/booking.html?res_id=3665634406&amp;ses=fe2d39dfcdcae2f2e19897bfdf558eab&amp;hotel_id=4369933&amp;lang=en" TargetMode="External"/><Relationship Id="rId1637" Type="http://schemas.openxmlformats.org/officeDocument/2006/relationships/hyperlink" Target="https://admin.booking.com/hotel/hoteladmin/extranet_ng/manage/booking.html?res_id=4204679464&amp;ses=fe2d39dfcdcae2f2e19897bfdf558eab&amp;hotel_id=4369933&amp;lang=en" TargetMode="External"/><Relationship Id="rId1638" Type="http://schemas.openxmlformats.org/officeDocument/2006/relationships/hyperlink" Target="https://admin.booking.com/hotel/hoteladmin/extranet_ng/manage/booking.html?res_id=2272031194&amp;hotel_id=4369933&amp;lang=en&amp;ses=fe2d39dfcdcae2f2e19897bfdf558eab" TargetMode="External"/><Relationship Id="rId929" Type="http://schemas.openxmlformats.org/officeDocument/2006/relationships/hyperlink" Target="https://admin.booking.com/hotel/hoteladmin/extranet_ng/manage/booking.html?res_id=2719275749&amp;ses=6a4474853b79cbd2bdaf88df73062999&amp;lang=en&amp;hotel_id=4369933" TargetMode="External"/><Relationship Id="rId1639" Type="http://schemas.openxmlformats.org/officeDocument/2006/relationships/hyperlink" Target="https://admin.booking.com/hotel/hoteladmin/extranet_ng/manage/booking.html?res_id=4016214754&amp;lang=en&amp;ses=e58cc17a19824ed54a7430dccba5c30d&amp;hotel_id=4369933" TargetMode="External"/><Relationship Id="rId928" Type="http://schemas.openxmlformats.org/officeDocument/2006/relationships/hyperlink" Target="https://admin.booking.com/hotel/hoteladmin/extranet_ng/manage/booking.html?res_id=2261167044&amp;ses=6a4474853b79cbd2bdaf88df73062999&amp;lang=en&amp;hotel_id=4369933" TargetMode="External"/><Relationship Id="rId927" Type="http://schemas.openxmlformats.org/officeDocument/2006/relationships/hyperlink" Target="https://admin.booking.com/hotel/hoteladmin/extranet_ng/manage/booking.html?res_id=3494425685&amp;ses=6a4474853b79cbd2bdaf88df73062999&amp;lang=en&amp;hotel_id=4369933" TargetMode="External"/><Relationship Id="rId926" Type="http://schemas.openxmlformats.org/officeDocument/2006/relationships/hyperlink" Target="https://admin.booking.com/hotel/hoteladmin/extranet_ng/manage/booking.html?res_id=3145501988&amp;ses=6a4474853b79cbd2bdaf88df73062999&amp;lang=en&amp;hotel_id=4369933" TargetMode="External"/><Relationship Id="rId921" Type="http://schemas.openxmlformats.org/officeDocument/2006/relationships/hyperlink" Target="https://admin.booking.com/hotel/hoteladmin/extranet_ng/manage/booking.html?res_id=2944033472&amp;ses=6a4474853b79cbd2bdaf88df73062999&amp;lang=en&amp;hotel_id=4369933" TargetMode="External"/><Relationship Id="rId920" Type="http://schemas.openxmlformats.org/officeDocument/2006/relationships/hyperlink" Target="https://admin.booking.com/hotel/hoteladmin/extranet_ng/manage/booking.html?res_id=3460491628&amp;ses=6a4474853b79cbd2bdaf88df73062999&amp;lang=en&amp;hotel_id=4369933" TargetMode="External"/><Relationship Id="rId925" Type="http://schemas.openxmlformats.org/officeDocument/2006/relationships/hyperlink" Target="https://admin.booking.com/hotel/hoteladmin/extranet_ng/manage/booking.html?res_id=2584933067&amp;ses=6a4474853b79cbd2bdaf88df73062999&amp;lang=en&amp;hotel_id=4369933" TargetMode="External"/><Relationship Id="rId924" Type="http://schemas.openxmlformats.org/officeDocument/2006/relationships/hyperlink" Target="https://admin.booking.com/hotel/hoteladmin/extranet_ng/manage/booking.html?res_id=2586944756&amp;ses=6a4474853b79cbd2bdaf88df73062999&amp;lang=en&amp;hotel_id=4369933" TargetMode="External"/><Relationship Id="rId923" Type="http://schemas.openxmlformats.org/officeDocument/2006/relationships/hyperlink" Target="https://admin.booking.com/hotel/hoteladmin/extranet_ng/manage/booking.html?res_id=2956990527&amp;ses=6a4474853b79cbd2bdaf88df73062999&amp;lang=en&amp;hotel_id=4369933" TargetMode="External"/><Relationship Id="rId922" Type="http://schemas.openxmlformats.org/officeDocument/2006/relationships/hyperlink" Target="https://admin.booking.com/hotel/hoteladmin/extranet_ng/manage/booking.html?res_id=2705494377&amp;ses=6a4474853b79cbd2bdaf88df73062999&amp;lang=en&amp;hotel_id=4369933" TargetMode="External"/><Relationship Id="rId1630" Type="http://schemas.openxmlformats.org/officeDocument/2006/relationships/hyperlink" Target="https://admin.booking.com/hotel/hoteladmin/extranet_ng/manage/booking.html?res_id=4014007646&amp;ses=2e5107516db44a1ddb6ac86095e810df&amp;lang=en&amp;hotel_id=4369933" TargetMode="External"/><Relationship Id="rId1620" Type="http://schemas.openxmlformats.org/officeDocument/2006/relationships/hyperlink" Target="https://admin.booking.com/hotel/hoteladmin/extranet_ng/manage/booking.html?res_id=4244531332&amp;hotel_id=4369933&amp;ses=a88fae317cc6ea485b1c0eb904b3ee1b&amp;lang=en" TargetMode="External"/><Relationship Id="rId1621" Type="http://schemas.openxmlformats.org/officeDocument/2006/relationships/hyperlink" Target="https://admin.booking.com/hotel/hoteladmin/extranet_ng/manage/booking.html?res_id=2845468393&amp;hotel_id=4369933&amp;ses=a88fae317cc6ea485b1c0eb904b3ee1b&amp;lang=en" TargetMode="External"/><Relationship Id="rId1622" Type="http://schemas.openxmlformats.org/officeDocument/2006/relationships/hyperlink" Target="https://admin.booking.com/hotel/hoteladmin/extranet_ng/manage/booking.html?res_id=3324248413&amp;hotel_id=4369933&amp;ses=a88fae317cc6ea485b1c0eb904b3ee1b&amp;lang=en" TargetMode="External"/><Relationship Id="rId1623" Type="http://schemas.openxmlformats.org/officeDocument/2006/relationships/hyperlink" Target="https://admin.booking.com/hotel/hoteladmin/extranet_ng/manage/booking.html?res_id=4202896575&amp;hotel_id=4369933&amp;ses=a88fae317cc6ea485b1c0eb904b3ee1b&amp;lang=en" TargetMode="External"/><Relationship Id="rId1624" Type="http://schemas.openxmlformats.org/officeDocument/2006/relationships/hyperlink" Target="https://admin.booking.com/hotel/hoteladmin/extranet_ng/manage/booking.html?res_id=4003070375&amp;lang=en&amp;ses=a88fae317cc6ea485b1c0eb904b3ee1b&amp;hotel_id=4369933" TargetMode="External"/><Relationship Id="rId1625" Type="http://schemas.openxmlformats.org/officeDocument/2006/relationships/hyperlink" Target="https://admin.booking.com/hotel/hoteladmin/extranet_ng/manage/booking.html?res_id=4251873898&amp;hotel_id=4369933&amp;lang=en&amp;ses=a88fae317cc6ea485b1c0eb904b3ee1b" TargetMode="External"/><Relationship Id="rId1626" Type="http://schemas.openxmlformats.org/officeDocument/2006/relationships/hyperlink" Target="https://admin.booking.com/hotel/hoteladmin/extranet_ng/manage/booking.html?res_id=2856555552&amp;lang=en&amp;ses=a88fae317cc6ea485b1c0eb904b3ee1b&amp;hotel_id=4369933" TargetMode="External"/><Relationship Id="rId1627" Type="http://schemas.openxmlformats.org/officeDocument/2006/relationships/hyperlink" Target="https://admin.booking.com/hotel/hoteladmin/extranet_ng/manage/booking.html?res_id=3441408719&amp;ses=a88fae317cc6ea485b1c0eb904b3ee1b&amp;hotel_id=4369933&amp;lang=en" TargetMode="External"/><Relationship Id="rId918" Type="http://schemas.openxmlformats.org/officeDocument/2006/relationships/hyperlink" Target="https://admin.booking.com/hotel/hoteladmin/extranet_ng/manage/booking.html?res_id=3152652071&amp;ses=6a4474853b79cbd2bdaf88df73062999&amp;lang=en&amp;hotel_id=4369933" TargetMode="External"/><Relationship Id="rId1628" Type="http://schemas.openxmlformats.org/officeDocument/2006/relationships/hyperlink" Target="https://admin.booking.com/hotel/hoteladmin/extranet_ng/manage/booking.html?res_id=3318520668&amp;ses=a88fae317cc6ea485b1c0eb904b3ee1b&amp;hotel_id=4369933&amp;lang=en" TargetMode="External"/><Relationship Id="rId917" Type="http://schemas.openxmlformats.org/officeDocument/2006/relationships/hyperlink" Target="https://admin.booking.com/hotel/hoteladmin/extranet_ng/manage/booking.html?res_id=2948655114&amp;ses=6a4474853b79cbd2bdaf88df73062999&amp;lang=en&amp;hotel_id=4369933" TargetMode="External"/><Relationship Id="rId1629" Type="http://schemas.openxmlformats.org/officeDocument/2006/relationships/hyperlink" Target="https://admin.booking.com/hotel/hoteladmin/extranet_ng/manage/booking.html?res_id=2132706613&amp;ses=2e5107516db44a1ddb6ac86095e810df&amp;lang=en&amp;hotel_id=4369933" TargetMode="External"/><Relationship Id="rId916" Type="http://schemas.openxmlformats.org/officeDocument/2006/relationships/hyperlink" Target="https://admin.booking.com/hotel/hoteladmin/extranet_ng/manage/booking.html?res_id=2787980293&amp;ses=6a4474853b79cbd2bdaf88df73062999&amp;lang=en&amp;hotel_id=4369933" TargetMode="External"/><Relationship Id="rId915" Type="http://schemas.openxmlformats.org/officeDocument/2006/relationships/hyperlink" Target="https://admin.booking.com/hotel/hoteladmin/extranet_ng/manage/booking.html?res_id=3096125806&amp;ses=6a4474853b79cbd2bdaf88df73062999&amp;lang=en&amp;hotel_id=4369933" TargetMode="External"/><Relationship Id="rId919" Type="http://schemas.openxmlformats.org/officeDocument/2006/relationships/hyperlink" Target="https://admin.booking.com/hotel/hoteladmin/extranet_ng/manage/booking.html?res_id=2437128692&amp;ses=6a4474853b79cbd2bdaf88df73062999&amp;lang=en&amp;hotel_id=4369933" TargetMode="External"/><Relationship Id="rId910" Type="http://schemas.openxmlformats.org/officeDocument/2006/relationships/hyperlink" Target="https://admin.booking.com/hotel/hoteladmin/extranet_ng/manage/booking.html?res_id=3927435224&amp;ses=6a4474853b79cbd2bdaf88df73062999&amp;lang=en&amp;hotel_id=4369933" TargetMode="External"/><Relationship Id="rId914" Type="http://schemas.openxmlformats.org/officeDocument/2006/relationships/hyperlink" Target="https://admin.booking.com/hotel/hoteladmin/extranet_ng/manage/booking.html?res_id=2361490642&amp;ses=6a4474853b79cbd2bdaf88df73062999&amp;lang=en&amp;hotel_id=4369933" TargetMode="External"/><Relationship Id="rId913" Type="http://schemas.openxmlformats.org/officeDocument/2006/relationships/hyperlink" Target="https://admin.booking.com/hotel/hoteladmin/extranet_ng/manage/booking.html?res_id=3667051498&amp;ses=6a4474853b79cbd2bdaf88df73062999&amp;lang=en&amp;hotel_id=4369933" TargetMode="External"/><Relationship Id="rId912" Type="http://schemas.openxmlformats.org/officeDocument/2006/relationships/hyperlink" Target="https://admin.booking.com/hotel/hoteladmin/extranet_ng/manage/booking.html?res_id=3439840945&amp;ses=6a4474853b79cbd2bdaf88df73062999&amp;lang=en&amp;hotel_id=4369933" TargetMode="External"/><Relationship Id="rId911" Type="http://schemas.openxmlformats.org/officeDocument/2006/relationships/hyperlink" Target="https://admin.booking.com/hotel/hoteladmin/extranet_ng/manage/booking.html?res_id=3992251481&amp;ses=6a4474853b79cbd2bdaf88df73062999&amp;lang=en&amp;hotel_id=4369933" TargetMode="External"/><Relationship Id="rId1213" Type="http://schemas.openxmlformats.org/officeDocument/2006/relationships/hyperlink" Target="https://admin.booking.com/hotel/hoteladmin/extranet_ng/manage/booking.html?res_id=3435514924&amp;hotel_id=4369933&amp;lang=en&amp;ses=c2c43429bb8e3e932179325cee54887d" TargetMode="External"/><Relationship Id="rId1697" Type="http://schemas.openxmlformats.org/officeDocument/2006/relationships/hyperlink" Target="https://admin.booking.com/hotel/hoteladmin/extranet_ng/manage/booking.html?res_id=4149999330&amp;ses=791e8205220192dee692789f48906a7e&amp;hotel_id=4369933&amp;lang=en" TargetMode="External"/><Relationship Id="rId1214" Type="http://schemas.openxmlformats.org/officeDocument/2006/relationships/hyperlink" Target="https://admin.booking.com/hotel/hoteladmin/extranet_ng/manage/booking.html?res_id=3924394365&amp;hotel_id=4369933&amp;lang=en&amp;ses=c2c43429bb8e3e932179325cee54887d" TargetMode="External"/><Relationship Id="rId1698" Type="http://schemas.openxmlformats.org/officeDocument/2006/relationships/hyperlink" Target="https://admin.booking.com/hotel/hoteladmin/extranet_ng/manage/booking.html?res_id=4223981602&amp;ses=791e8205220192dee692789f48906a7e&amp;hotel_id=4369933&amp;lang=en" TargetMode="External"/><Relationship Id="rId1215" Type="http://schemas.openxmlformats.org/officeDocument/2006/relationships/hyperlink" Target="https://admin.booking.com/hotel/hoteladmin/extranet_ng/manage/booking.html?res_id=2142930476&amp;hotel_id=4369933&amp;lang=en&amp;ses=c2c43429bb8e3e932179325cee54887d" TargetMode="External"/><Relationship Id="rId1699" Type="http://schemas.openxmlformats.org/officeDocument/2006/relationships/hyperlink" Target="https://admin.booking.com/hotel/hoteladmin/extranet_ng/manage/booking.html?res_id=4200248732&amp;lang=en&amp;ses=c34d35db165663781a5731ea6425134a&amp;hotel_id=4369933" TargetMode="External"/><Relationship Id="rId1216" Type="http://schemas.openxmlformats.org/officeDocument/2006/relationships/hyperlink" Target="https://admin.booking.com/hotel/hoteladmin/extranet_ng/manage/booking.html?res_id=2260929115&amp;lang=en&amp;ses=193c2a586774b9b60ed4f7847e249486&amp;hotel_id=4369933" TargetMode="External"/><Relationship Id="rId1217" Type="http://schemas.openxmlformats.org/officeDocument/2006/relationships/hyperlink" Target="https://admin.booking.com/hotel/hoteladmin/extranet_ng/manage/booking.html?res_id=2712387444&amp;lang=en&amp;ses=193c2a586774b9b60ed4f7847e249486&amp;hotel_id=4369933" TargetMode="External"/><Relationship Id="rId1218" Type="http://schemas.openxmlformats.org/officeDocument/2006/relationships/hyperlink" Target="https://admin.booking.com/hotel/hoteladmin/extranet_ng/manage/booking.html?res_id=3757955652&amp;lang=en&amp;ses=193c2a586774b9b60ed4f7847e249486&amp;hotel_id=4369933" TargetMode="External"/><Relationship Id="rId1219" Type="http://schemas.openxmlformats.org/officeDocument/2006/relationships/hyperlink" Target="https://admin.booking.com/hotel/hoteladmin/extranet_ng/manage/booking.html?res_id=2733883882&amp;lang=en&amp;hotel_id=4369933&amp;ses=193c2a586774b9b60ed4f7847e249486" TargetMode="External"/><Relationship Id="rId866" Type="http://schemas.openxmlformats.org/officeDocument/2006/relationships/hyperlink" Target="https://admin.booking.com/hotel/hoteladmin/extranet_ng/manage/booking.html?res_id=3910709254&amp;ses=3cee690be8d4018801b13d4e79beaa9f&amp;lang=en&amp;hotel_id=4369933" TargetMode="External"/><Relationship Id="rId865" Type="http://schemas.openxmlformats.org/officeDocument/2006/relationships/hyperlink" Target="https://admin.booking.com/hotel/hoteladmin/extranet_ng/manage/booking.html?res_id=3518052660&amp;ses=3cee690be8d4018801b13d4e79beaa9f&amp;lang=en&amp;hotel_id=4369933" TargetMode="External"/><Relationship Id="rId864" Type="http://schemas.openxmlformats.org/officeDocument/2006/relationships/hyperlink" Target="https://admin.booking.com/hotel/hoteladmin/extranet_ng/manage/booking.html?res_id=3798559303&amp;hotel_id=4369933&amp;lang=en&amp;ses=cd2637ca2ec7b67f7a1d8085deff1e4e" TargetMode="External"/><Relationship Id="rId863" Type="http://schemas.openxmlformats.org/officeDocument/2006/relationships/hyperlink" Target="https://admin.booking.com/hotel/hoteladmin/extranet_ng/manage/booking.html?res_id=3910717703&amp;hotel_id=4369933&amp;lang=en&amp;ses=cd2637ca2ec7b67f7a1d8085deff1e4e" TargetMode="External"/><Relationship Id="rId869" Type="http://schemas.openxmlformats.org/officeDocument/2006/relationships/hyperlink" Target="https://admin.booking.com/hotel/hoteladmin/extranet_ng/manage/booking.html?res_id=2332580349&amp;ses=3cee690be8d4018801b13d4e79beaa9f&amp;lang=en&amp;hotel_id=4369933" TargetMode="External"/><Relationship Id="rId868" Type="http://schemas.openxmlformats.org/officeDocument/2006/relationships/hyperlink" Target="https://admin.booking.com/hotel/hoteladmin/extranet_ng/manage/booking.html?res_id=2684816164&amp;ses=3cee690be8d4018801b13d4e79beaa9f&amp;lang=en&amp;hotel_id=4369933" TargetMode="External"/><Relationship Id="rId867" Type="http://schemas.openxmlformats.org/officeDocument/2006/relationships/hyperlink" Target="https://admin.booking.com/hotel/hoteladmin/extranet_ng/manage/booking.html?res_id=2514035997&amp;ses=3cee690be8d4018801b13d4e79beaa9f&amp;lang=en&amp;hotel_id=4369933" TargetMode="External"/><Relationship Id="rId1690" Type="http://schemas.openxmlformats.org/officeDocument/2006/relationships/hyperlink" Target="https://admin.booking.com/hotel/hoteladmin/extranet_ng/manage/booking.html?res_id=4224672140&amp;lang=en&amp;hotel_id=4369933&amp;ses=137bd04287caa9981f07ae230b5786b5" TargetMode="External"/><Relationship Id="rId1691" Type="http://schemas.openxmlformats.org/officeDocument/2006/relationships/hyperlink" Target="https://wubook.net/zks/cstmrs/clients/client/21867011" TargetMode="External"/><Relationship Id="rId1692" Type="http://schemas.openxmlformats.org/officeDocument/2006/relationships/hyperlink" Target="https://admin.booking.com/hotel/hoteladmin/extranet_ng/manage/booking.html?res_id=4078857123&amp;lang=en&amp;ses=137bd04287caa9981f07ae230b5786b5&amp;hotel_id=4369933" TargetMode="External"/><Relationship Id="rId862" Type="http://schemas.openxmlformats.org/officeDocument/2006/relationships/hyperlink" Target="https://admin.booking.com/hotel/hoteladmin/extranet_ng/manage/booking.html?res_id=3111231164&amp;hotel_id=4369933&amp;lang=en&amp;ses=cd2637ca2ec7b67f7a1d8085deff1e4e" TargetMode="External"/><Relationship Id="rId1693" Type="http://schemas.openxmlformats.org/officeDocument/2006/relationships/hyperlink" Target="https://admin.booking.com/hotel/hoteladmin/extranet_ng/manage/booking.html?res_id=4226047256&amp;lang=en&amp;hotel_id=4369933&amp;ses=137bd04287caa9981f07ae230b5786b5" TargetMode="External"/><Relationship Id="rId861" Type="http://schemas.openxmlformats.org/officeDocument/2006/relationships/hyperlink" Target="https://admin.booking.com/hotel/hoteladmin/extranet_ng/manage/booking.html?res_id=3054662323&amp;hotel_id=4369933&amp;lang=en&amp;ses=cd2637ca2ec7b67f7a1d8085deff1e4e" TargetMode="External"/><Relationship Id="rId1210" Type="http://schemas.openxmlformats.org/officeDocument/2006/relationships/hyperlink" Target="https://admin.booking.com/hotel/hoteladmin/extranet_ng/manage/booking.html?res_id=3533766174&amp;hotel_id=4369933&amp;lang=en&amp;ses=c2c43429bb8e3e932179325cee54887d" TargetMode="External"/><Relationship Id="rId1694" Type="http://schemas.openxmlformats.org/officeDocument/2006/relationships/hyperlink" Target="https://admin.booking.com/hotel/hoteladmin/extranet_ng/manage/booking.html?res_id=4219045393&amp;lang=en&amp;hotel_id=4369933&amp;ses=137bd04287caa9981f07ae230b5786b5" TargetMode="External"/><Relationship Id="rId860" Type="http://schemas.openxmlformats.org/officeDocument/2006/relationships/hyperlink" Target="https://admin.booking.com/hotel/hoteladmin/extranet_ng/manage/booking.html?res_id=2396793954&amp;hotel_id=4369933&amp;lang=en&amp;ses=cd2637ca2ec7b67f7a1d8085deff1e4e" TargetMode="External"/><Relationship Id="rId1211" Type="http://schemas.openxmlformats.org/officeDocument/2006/relationships/hyperlink" Target="https://admin.booking.com/hotel/hoteladmin/extranet_ng/manage/booking.html?res_id=3947660068&amp;hotel_id=4369933&amp;lang=en&amp;ses=c2c43429bb8e3e932179325cee54887d" TargetMode="External"/><Relationship Id="rId1695" Type="http://schemas.openxmlformats.org/officeDocument/2006/relationships/hyperlink" Target="https://admin.booking.com/hotel/hoteladmin/extranet_ng/manage/booking.html?res_id=4058245655&amp;ses=791e8205220192dee692789f48906a7e&amp;hotel_id=4369933&amp;lang=en" TargetMode="External"/><Relationship Id="rId1212" Type="http://schemas.openxmlformats.org/officeDocument/2006/relationships/hyperlink" Target="https://admin.booking.com/hotel/hoteladmin/extranet_ng/manage/booking.html?res_id=3510142249&amp;hotel_id=4369933&amp;lang=en&amp;ses=c2c43429bb8e3e932179325cee54887d" TargetMode="External"/><Relationship Id="rId1696" Type="http://schemas.openxmlformats.org/officeDocument/2006/relationships/hyperlink" Target="https://admin.booking.com/hotel/hoteladmin/extranet_ng/manage/booking.html?res_id=4171907927&amp;ses=791e8205220192dee692789f48906a7e&amp;hotel_id=4369933&amp;lang=en" TargetMode="External"/><Relationship Id="rId1202" Type="http://schemas.openxmlformats.org/officeDocument/2006/relationships/hyperlink" Target="https://admin.booking.com/hotel/hoteladmin/extranet_ng/manage/booking.html?res_id=3139941318&amp;ses=3ceff6812e0924999bfe4539601dd776&amp;hotel_id=4369933&amp;lang=en" TargetMode="External"/><Relationship Id="rId1686" Type="http://schemas.openxmlformats.org/officeDocument/2006/relationships/hyperlink" Target="https://admin.booking.com/hotel/hoteladmin/extranet_ng/manage/booking.html?res_id=4201317800&amp;hotel_id=4369933&amp;lang=en&amp;ses=137bd04287caa9981f07ae230b5786b5" TargetMode="External"/><Relationship Id="rId1203" Type="http://schemas.openxmlformats.org/officeDocument/2006/relationships/hyperlink" Target="https://admin.booking.com/hotel/hoteladmin/extranet_ng/manage/booking.html?res_id=2813758230&amp;ses=3ceff6812e0924999bfe4539601dd776&amp;hotel_id=4369933&amp;lang=en" TargetMode="External"/><Relationship Id="rId1687" Type="http://schemas.openxmlformats.org/officeDocument/2006/relationships/hyperlink" Target="https://admin.booking.com/hotel/hoteladmin/extranet_ng/manage/booking.html?res_id=4289945308&amp;hotel_id=4369933&amp;lang=en&amp;ses=137bd04287caa9981f07ae230b5786b5" TargetMode="External"/><Relationship Id="rId1204" Type="http://schemas.openxmlformats.org/officeDocument/2006/relationships/hyperlink" Target="https://admin.booking.com/hotel/hoteladmin/extranet_ng/manage/booking.html?res_id=2177753195&amp;ses=3ceff6812e0924999bfe4539601dd776&amp;hotel_id=4369933&amp;lang=en" TargetMode="External"/><Relationship Id="rId1688" Type="http://schemas.openxmlformats.org/officeDocument/2006/relationships/hyperlink" Target="https://admin.booking.com/hotel/hoteladmin/extranet_ng/manage/booking.html?res_id=4013612809&amp;lang=en&amp;hotel_id=4369933&amp;ses=137bd04287caa9981f07ae230b5786b5" TargetMode="External"/><Relationship Id="rId1205" Type="http://schemas.openxmlformats.org/officeDocument/2006/relationships/hyperlink" Target="https://admin.booking.com/hotel/hoteladmin/extranet_ng/manage/booking.html?res_id=3954899784&amp;ses=3ceff6812e0924999bfe4539601dd776&amp;hotel_id=4369933&amp;lang=en" TargetMode="External"/><Relationship Id="rId1689" Type="http://schemas.openxmlformats.org/officeDocument/2006/relationships/hyperlink" Target="https://admin.booking.com/hotel/hoteladmin/extranet_ng/manage/booking.html?res_id=4290182506&amp;ses=137bd04287caa9981f07ae230b5786b5&amp;hotel_id=4369933&amp;lang=en" TargetMode="External"/><Relationship Id="rId1206" Type="http://schemas.openxmlformats.org/officeDocument/2006/relationships/hyperlink" Target="https://admin.booking.com/hotel/hoteladmin/extranet_ng/manage/booking.html?res_id=2508941993&amp;ses=3ceff6812e0924999bfe4539601dd776&amp;hotel_id=4369933&amp;lang=en" TargetMode="External"/><Relationship Id="rId1207" Type="http://schemas.openxmlformats.org/officeDocument/2006/relationships/hyperlink" Target="https://admin.booking.com/hotel/hoteladmin/extranet_ng/manage/booking.html?res_id=2239838642&amp;hotel_id=4369933&amp;ses=27e8a88320d642da8136f33821e1879e&amp;lang=en" TargetMode="External"/><Relationship Id="rId1208" Type="http://schemas.openxmlformats.org/officeDocument/2006/relationships/hyperlink" Target="https://admin.booking.com/hotel/hoteladmin/extranet_ng/manage/booking.html?res_id=3531222384&amp;hotel_id=4369933&amp;lang=en&amp;ses=c2c43429bb8e3e932179325cee54887d" TargetMode="External"/><Relationship Id="rId1209" Type="http://schemas.openxmlformats.org/officeDocument/2006/relationships/hyperlink" Target="https://admin.booking.com/hotel/hoteladmin/extranet_ng/manage/booking.html?res_id=3516173898&amp;hotel_id=4369933&amp;lang=en&amp;ses=c2c43429bb8e3e932179325cee54887d" TargetMode="External"/><Relationship Id="rId855" Type="http://schemas.openxmlformats.org/officeDocument/2006/relationships/hyperlink" Target="https://admin.booking.com/hotel/hoteladmin/extranet_ng/manage/booking.html?res_id=2841671728&amp;hotel_id=4369933&amp;lang=en&amp;ses=cd2637ca2ec7b67f7a1d8085deff1e4e" TargetMode="External"/><Relationship Id="rId854" Type="http://schemas.openxmlformats.org/officeDocument/2006/relationships/hyperlink" Target="https://admin.booking.com/hotel/hoteladmin/extranet_ng/manage/booking.html?res_id=3160691432&amp;hotel_id=4369933&amp;lang=en&amp;ses=cd2637ca2ec7b67f7a1d8085deff1e4e" TargetMode="External"/><Relationship Id="rId853" Type="http://schemas.openxmlformats.org/officeDocument/2006/relationships/hyperlink" Target="https://admin.booking.com/hotel/hoteladmin/extranet_ng/manage/booking.html?res_id=3375675051&amp;hotel_id=4369933&amp;lang=en&amp;ses=cd2637ca2ec7b67f7a1d8085deff1e4e" TargetMode="External"/><Relationship Id="rId852" Type="http://schemas.openxmlformats.org/officeDocument/2006/relationships/hyperlink" Target="https://admin.booking.com/hotel/hoteladmin/extranet_ng/manage/booking.html?res_id=3810050860&amp;lang=en&amp;hotel_id=4369933&amp;ses=1c0f15524ec9a6c6f3ddb629c4100e6e" TargetMode="External"/><Relationship Id="rId859" Type="http://schemas.openxmlformats.org/officeDocument/2006/relationships/hyperlink" Target="https://admin.booking.com/hotel/hoteladmin/extranet_ng/manage/booking.html?res_id=2368722423&amp;hotel_id=4369933&amp;lang=en&amp;ses=cd2637ca2ec7b67f7a1d8085deff1e4e" TargetMode="External"/><Relationship Id="rId858" Type="http://schemas.openxmlformats.org/officeDocument/2006/relationships/hyperlink" Target="https://admin.booking.com/hotel/hoteladmin/extranet_ng/manage/booking.html?res_id=2123767895&amp;hotel_id=4369933&amp;lang=en&amp;ses=cd2637ca2ec7b67f7a1d8085deff1e4e" TargetMode="External"/><Relationship Id="rId857" Type="http://schemas.openxmlformats.org/officeDocument/2006/relationships/hyperlink" Target="https://admin.booking.com/hotel/hoteladmin/extranet_ng/manage/booking.html?res_id=2529305550&amp;hotel_id=4369933&amp;lang=en&amp;ses=cd2637ca2ec7b67f7a1d8085deff1e4e" TargetMode="External"/><Relationship Id="rId856" Type="http://schemas.openxmlformats.org/officeDocument/2006/relationships/hyperlink" Target="https://admin.booking.com/hotel/hoteladmin/extranet_ng/manage/booking.html?res_id=3661546607&amp;hotel_id=4369933&amp;lang=en&amp;ses=cd2637ca2ec7b67f7a1d8085deff1e4e" TargetMode="External"/><Relationship Id="rId1680" Type="http://schemas.openxmlformats.org/officeDocument/2006/relationships/hyperlink" Target="https://admin.booking.com/hotel/hoteladmin/extranet_ng/manage/booking.html?res_id=4061006212&amp;ses=0f047f376b20603e34d65baae21de81a&amp;hotel_id=4369933&amp;lang=es" TargetMode="External"/><Relationship Id="rId1681" Type="http://schemas.openxmlformats.org/officeDocument/2006/relationships/hyperlink" Target="https://admin.booking.com/hotel/hoteladmin/extranet_ng/manage/booking.html?res_id=4019989547&amp;ses=0f047f376b20603e34d65baae21de81a&amp;hotel_id=4369933&amp;lang=es" TargetMode="External"/><Relationship Id="rId851" Type="http://schemas.openxmlformats.org/officeDocument/2006/relationships/hyperlink" Target="https://admin.booking.com/hotel/hoteladmin/extranet_ng/manage/booking.html?res_id=2807024193&amp;lang=en&amp;ses=bb90bdac29a740a35fb72fcd4ceddc08&amp;hotel_id=4369933" TargetMode="External"/><Relationship Id="rId1682" Type="http://schemas.openxmlformats.org/officeDocument/2006/relationships/hyperlink" Target="https://admin.booking.com/hotel/hoteladmin/extranet_ng/manage/booking.html?res_id=4210294108&amp;ses=0f047f376b20603e34d65baae21de81a&amp;hotel_id=4369933&amp;lang=es" TargetMode="External"/><Relationship Id="rId850" Type="http://schemas.openxmlformats.org/officeDocument/2006/relationships/hyperlink" Target="https://admin.booking.com/hotel/hoteladmin/extranet_ng/manage/booking.html?res_id=3150777439&amp;lang=en&amp;ses=bb90bdac29a740a35fb72fcd4ceddc08&amp;hotel_id=4369933" TargetMode="External"/><Relationship Id="rId1683" Type="http://schemas.openxmlformats.org/officeDocument/2006/relationships/hyperlink" Target="https://admin.booking.com/hotel/hoteladmin/extranet_ng/manage/booking.html?res_id=4216301746&amp;lang=en&amp;hotel_id=4369933&amp;ses=137bd04287caa9981f07ae230b5786b5" TargetMode="External"/><Relationship Id="rId1200" Type="http://schemas.openxmlformats.org/officeDocument/2006/relationships/hyperlink" Target="https://admin.booking.com/hotel/hoteladmin/extranet_ng/manage/booking.html?res_id=3865050710&amp;ses=3ceff6812e0924999bfe4539601dd776&amp;hotel_id=4369933&amp;lang=en" TargetMode="External"/><Relationship Id="rId1684" Type="http://schemas.openxmlformats.org/officeDocument/2006/relationships/hyperlink" Target="https://admin.booking.com/hotel/hoteladmin/extranet_ng/manage/booking.html?res_id=4258603934&amp;lang=en&amp;hotel_id=4369933&amp;ses=137bd04287caa9981f07ae230b5786b5" TargetMode="External"/><Relationship Id="rId1201" Type="http://schemas.openxmlformats.org/officeDocument/2006/relationships/hyperlink" Target="https://admin.booking.com/hotel/hoteladmin/extranet_ng/manage/booking.html?res_id=2444093309&amp;ses=3ceff6812e0924999bfe4539601dd776&amp;hotel_id=4369933&amp;lang=en" TargetMode="External"/><Relationship Id="rId1685" Type="http://schemas.openxmlformats.org/officeDocument/2006/relationships/hyperlink" Target="https://admin.booking.com/hotel/hoteladmin/extranet_ng/manage/booking.html?res_id=4020525569&amp;lang=en&amp;hotel_id=4369933&amp;ses=137bd04287caa9981f07ae230b5786b5" TargetMode="External"/><Relationship Id="rId1235" Type="http://schemas.openxmlformats.org/officeDocument/2006/relationships/hyperlink" Target="https://admin.booking.com/hotel/hoteladmin/extranet_ng/manage/booking.html?res_id=2361337587&amp;hotel_id=4369933&amp;lang=en&amp;ses=964cb9f53dd6be0c3a4cccf640a7fca1" TargetMode="External"/><Relationship Id="rId1236" Type="http://schemas.openxmlformats.org/officeDocument/2006/relationships/hyperlink" Target="https://admin.booking.com/hotel/hoteladmin/extranet_ng/manage/booking.html?res_id=2386548867&amp;lang=en&amp;hotel_id=4369933&amp;ses=964cb9f53dd6be0c3a4cccf640a7fca1" TargetMode="External"/><Relationship Id="rId1237" Type="http://schemas.openxmlformats.org/officeDocument/2006/relationships/hyperlink" Target="https://admin.booking.com/hotel/hoteladmin/extranet_ng/manage/booking.html?res_id=2110488753&amp;hotel_id=4369933&amp;lang=en&amp;ses=1a9fe71613ced6c795bf902670705dc6" TargetMode="External"/><Relationship Id="rId1238" Type="http://schemas.openxmlformats.org/officeDocument/2006/relationships/hyperlink" Target="https://admin.booking.com/hotel/hoteladmin/extranet_ng/manage/booking.html?res_id=3662676999&amp;ses=53f170f0f0e58b4d40734dd3f73543ac&amp;hotel_id=4369933&amp;lang=en" TargetMode="External"/><Relationship Id="rId1239" Type="http://schemas.openxmlformats.org/officeDocument/2006/relationships/hyperlink" Target="https://admin.booking.com/hotel/hoteladmin/extranet_ng/manage/booking.html?res_id=2832888496&amp;ses=53f170f0f0e58b4d40734dd3f73543ac&amp;hotel_id=4369933&amp;lang=en" TargetMode="External"/><Relationship Id="rId409" Type="http://schemas.openxmlformats.org/officeDocument/2006/relationships/hyperlink" Target="https://admin.booking.com/hotel/hoteladmin/extranet_ng/manage/booking.html?res_id=2978501767&amp;hotel_id=4369933&amp;lang=xu&amp;ses=3e72d9e8d8b987097ea0e7f72719d715" TargetMode="External"/><Relationship Id="rId404" Type="http://schemas.openxmlformats.org/officeDocument/2006/relationships/hyperlink" Target="https://admin.booking.com/hotel/hoteladmin/extranet_ng/manage/booking.html?res_id=2417093983&amp;hotel_id=4369933&amp;lang=xu&amp;ses=3e72d9e8d8b987097ea0e7f72719d715" TargetMode="External"/><Relationship Id="rId888" Type="http://schemas.openxmlformats.org/officeDocument/2006/relationships/hyperlink" Target="https://admin.booking.com/hotel/hoteladmin/extranet_ng/manage/booking.html?res_id=2604565117&amp;ses=3cee690be8d4018801b13d4e79beaa9f&amp;lang=en&amp;hotel_id=4369933" TargetMode="External"/><Relationship Id="rId403" Type="http://schemas.openxmlformats.org/officeDocument/2006/relationships/hyperlink" Target="https://admin.booking.com/hotel/hoteladmin/extranet_ng/manage/booking.html?res_id=2894696545&amp;hotel_id=4369933&amp;lang=xu&amp;ses=3e72d9e8d8b987097ea0e7f72719d715" TargetMode="External"/><Relationship Id="rId887" Type="http://schemas.openxmlformats.org/officeDocument/2006/relationships/hyperlink" Target="https://admin.booking.com/hotel/hoteladmin/extranet_ng/manage/booking.html?res_id=2953331977&amp;ses=3cee690be8d4018801b13d4e79beaa9f&amp;lang=en&amp;hotel_id=4369933" TargetMode="External"/><Relationship Id="rId402" Type="http://schemas.openxmlformats.org/officeDocument/2006/relationships/hyperlink" Target="https://admin.booking.com/hotel/hoteladmin/extranet_ng/manage/booking.html?res_id=3652193585&amp;ses=72547186afcd9e466f4daf3ea6ace286&amp;hotel_id=4369933&amp;lang=xu" TargetMode="External"/><Relationship Id="rId886" Type="http://schemas.openxmlformats.org/officeDocument/2006/relationships/hyperlink" Target="https://admin.booking.com/hotel/hoteladmin/extranet_ng/manage/booking.html?res_id=2439319951&amp;ses=3cee690be8d4018801b13d4e79beaa9f&amp;lang=en&amp;hotel_id=4369933" TargetMode="External"/><Relationship Id="rId401" Type="http://schemas.openxmlformats.org/officeDocument/2006/relationships/hyperlink" Target="https://admin.booking.com/hotel/hoteladmin/extranet_ng/manage/booking.html?res_id=2711943950&amp;ses=72547186afcd9e466f4daf3ea6ace286&amp;hotel_id=4369933&amp;lang=xu" TargetMode="External"/><Relationship Id="rId885" Type="http://schemas.openxmlformats.org/officeDocument/2006/relationships/hyperlink" Target="https://admin.booking.com/hotel/hoteladmin/extranet_ng/manage/booking.html?res_id=2726973905&amp;ses=3cee690be8d4018801b13d4e79beaa9f&amp;lang=en&amp;hotel_id=4369933" TargetMode="External"/><Relationship Id="rId408" Type="http://schemas.openxmlformats.org/officeDocument/2006/relationships/hyperlink" Target="https://admin.booking.com/hotel/hoteladmin/extranet_ng/manage/booking.html?res_id=3493223882&amp;hotel_id=4369933&amp;lang=xu&amp;ses=3e72d9e8d8b987097ea0e7f72719d715" TargetMode="External"/><Relationship Id="rId407" Type="http://schemas.openxmlformats.org/officeDocument/2006/relationships/hyperlink" Target="https://admin.booking.com/hotel/hoteladmin/extranet_ng/manage/booking.html?res_id=3912975663&amp;hotel_id=4369933&amp;lang=xu&amp;ses=3e72d9e8d8b987097ea0e7f72719d715" TargetMode="External"/><Relationship Id="rId406" Type="http://schemas.openxmlformats.org/officeDocument/2006/relationships/hyperlink" Target="https://admin.booking.com/hotel/hoteladmin/extranet_ng/manage/booking.html?res_id=2322421347&amp;hotel_id=4369933&amp;lang=xu&amp;ses=3e72d9e8d8b987097ea0e7f72719d715" TargetMode="External"/><Relationship Id="rId405" Type="http://schemas.openxmlformats.org/officeDocument/2006/relationships/hyperlink" Target="https://admin.booking.com/hotel/hoteladmin/extranet_ng/manage/booking.html?res_id=3548868260&amp;hotel_id=4369933&amp;lang=xu&amp;ses=3e72d9e8d8b987097ea0e7f72719d715" TargetMode="External"/><Relationship Id="rId889" Type="http://schemas.openxmlformats.org/officeDocument/2006/relationships/hyperlink" Target="https://admin.booking.com/hotel/hoteladmin/extranet_ng/manage/booking.html?res_id=2122039677&amp;ses=3cee690be8d4018801b13d4e79beaa9f&amp;lang=en&amp;hotel_id=4369933" TargetMode="External"/><Relationship Id="rId880" Type="http://schemas.openxmlformats.org/officeDocument/2006/relationships/hyperlink" Target="https://admin.booking.com/hotel/hoteladmin/extranet_ng/manage/booking.html?res_id=2308009876&amp;ses=3cee690be8d4018801b13d4e79beaa9f&amp;lang=en&amp;hotel_id=4369933" TargetMode="External"/><Relationship Id="rId1230" Type="http://schemas.openxmlformats.org/officeDocument/2006/relationships/hyperlink" Target="https://admin.booking.com/hotel/hoteladmin/extranet_ng/manage/booking.html?res_id=3272635463&amp;ses=bdf4ba46b4d8a46817c0daa0859369dd&amp;hotel_id=4369933&amp;lang=en" TargetMode="External"/><Relationship Id="rId400" Type="http://schemas.openxmlformats.org/officeDocument/2006/relationships/hyperlink" Target="https://admin.booking.com/hotel/hoteladmin/extranet_ng/manage/booking.html?res_id=2977005343&amp;ses=72547186afcd9e466f4daf3ea6ace286&amp;hotel_id=4369933&amp;lang=xu" TargetMode="External"/><Relationship Id="rId884" Type="http://schemas.openxmlformats.org/officeDocument/2006/relationships/hyperlink" Target="https://admin.booking.com/hotel/hoteladmin/extranet_ng/manage/booking.html?res_id=3513988256&amp;ses=3cee690be8d4018801b13d4e79beaa9f&amp;lang=en&amp;hotel_id=4369933" TargetMode="External"/><Relationship Id="rId1231" Type="http://schemas.openxmlformats.org/officeDocument/2006/relationships/hyperlink" Target="https://admin.booking.com/hotel/hoteladmin/extranet_ng/manage/booking.html?res_id=2110452125&amp;ses=bdf4ba46b4d8a46817c0daa0859369dd&amp;hotel_id=4369933&amp;lang=en" TargetMode="External"/><Relationship Id="rId883" Type="http://schemas.openxmlformats.org/officeDocument/2006/relationships/hyperlink" Target="https://admin.booking.com/hotel/hoteladmin/extranet_ng/manage/booking.html?res_id=3990880556&amp;ses=3cee690be8d4018801b13d4e79beaa9f&amp;lang=en&amp;hotel_id=4369933" TargetMode="External"/><Relationship Id="rId1232" Type="http://schemas.openxmlformats.org/officeDocument/2006/relationships/hyperlink" Target="https://admin.booking.com/hotel/hoteladmin/extranet_ng/manage/booking.html?res_id=2437468916&amp;ses=bdf4ba46b4d8a46817c0daa0859369dd&amp;hotel_id=4369933&amp;lang=en" TargetMode="External"/><Relationship Id="rId882" Type="http://schemas.openxmlformats.org/officeDocument/2006/relationships/hyperlink" Target="https://admin.booking.com/hotel/hoteladmin/extranet_ng/manage/booking.html?res_id=2542598257&amp;ses=3cee690be8d4018801b13d4e79beaa9f&amp;lang=en&amp;hotel_id=4369933" TargetMode="External"/><Relationship Id="rId1233" Type="http://schemas.openxmlformats.org/officeDocument/2006/relationships/hyperlink" Target="https://admin.booking.com/hotel/hoteladmin/extranet_ng/manage/booking.html?res_id=2538869793&amp;ses=bdf4ba46b4d8a46817c0daa0859369dd&amp;lang=en&amp;hotel_id=4369933" TargetMode="External"/><Relationship Id="rId881" Type="http://schemas.openxmlformats.org/officeDocument/2006/relationships/hyperlink" Target="https://admin.booking.com/hotel/hoteladmin/extranet_ng/manage/booking.html?res_id=2868959797&amp;ses=3cee690be8d4018801b13d4e79beaa9f&amp;lang=en&amp;hotel_id=4369933" TargetMode="External"/><Relationship Id="rId1234" Type="http://schemas.openxmlformats.org/officeDocument/2006/relationships/hyperlink" Target="https://admin.booking.com/hotel/hoteladmin/extranet_ng/manage/booking.html?res_id=2789881458&amp;hotel_id=4369933&amp;lang=en&amp;ses=964cb9f53dd6be0c3a4cccf640a7fca1" TargetMode="External"/><Relationship Id="rId1224" Type="http://schemas.openxmlformats.org/officeDocument/2006/relationships/hyperlink" Target="https://wubook.net/zks/cstmrs/clients/client/16919143" TargetMode="External"/><Relationship Id="rId1225" Type="http://schemas.openxmlformats.org/officeDocument/2006/relationships/hyperlink" Target="https://admin.booking.com/hotel/hoteladmin/extranet_ng/manage/booking.html?res_id=2881767624&amp;lang=en&amp;hotel_id=4369933&amp;ses=5b289860e58f070d392c50af9b3cc9d1" TargetMode="External"/><Relationship Id="rId1226" Type="http://schemas.openxmlformats.org/officeDocument/2006/relationships/hyperlink" Target="https://admin.booking.com/hotel/hoteladmin/extranet_ng/manage/booking.html?res_id=3099394932&amp;ses=5b289860e58f070d392c50af9b3cc9d1&amp;lang=en&amp;hotel_id=4369933" TargetMode="External"/><Relationship Id="rId1227" Type="http://schemas.openxmlformats.org/officeDocument/2006/relationships/hyperlink" Target="https://admin.booking.com/hotel/hoteladmin/extranet_ng/manage/booking.html?res_id=3408425193&amp;ses=bdf4ba46b4d8a46817c0daa0859369dd&amp;hotel_id=4369933&amp;lang=en" TargetMode="External"/><Relationship Id="rId1228" Type="http://schemas.openxmlformats.org/officeDocument/2006/relationships/hyperlink" Target="https://admin.booking.com/hotel/hoteladmin/extranet_ng/manage/booking.html?res_id=3239871817&amp;ses=bdf4ba46b4d8a46817c0daa0859369dd&amp;hotel_id=4369933&amp;lang=en" TargetMode="External"/><Relationship Id="rId1229" Type="http://schemas.openxmlformats.org/officeDocument/2006/relationships/hyperlink" Target="https://admin.booking.com/hotel/hoteladmin/extranet_ng/manage/booking.html?res_id=3106054587&amp;ses=bdf4ba46b4d8a46817c0daa0859369dd&amp;hotel_id=4369933&amp;lang=en" TargetMode="External"/><Relationship Id="rId877" Type="http://schemas.openxmlformats.org/officeDocument/2006/relationships/hyperlink" Target="https://admin.booking.com/hotel/hoteladmin/extranet_ng/manage/booking.html?res_id=2961302002&amp;ses=3cee690be8d4018801b13d4e79beaa9f&amp;lang=en&amp;hotel_id=4369933" TargetMode="External"/><Relationship Id="rId876" Type="http://schemas.openxmlformats.org/officeDocument/2006/relationships/hyperlink" Target="https://admin.booking.com/hotel/hoteladmin/extranet_ng/manage/booking.html?res_id=2968478555&amp;ses=3cee690be8d4018801b13d4e79beaa9f&amp;lang=en&amp;hotel_id=4369933" TargetMode="External"/><Relationship Id="rId875" Type="http://schemas.openxmlformats.org/officeDocument/2006/relationships/hyperlink" Target="https://admin.booking.com/hotel/hoteladmin/extranet_ng/manage/booking.html?res_id=2413126378&amp;ses=3cee690be8d4018801b13d4e79beaa9f&amp;lang=en&amp;hotel_id=4369933" TargetMode="External"/><Relationship Id="rId874" Type="http://schemas.openxmlformats.org/officeDocument/2006/relationships/hyperlink" Target="https://admin.booking.com/hotel/hoteladmin/extranet_ng/manage/booking.html?res_id=3369183945&amp;ses=3cee690be8d4018801b13d4e79beaa9f&amp;lang=en&amp;hotel_id=4369933" TargetMode="External"/><Relationship Id="rId879" Type="http://schemas.openxmlformats.org/officeDocument/2006/relationships/hyperlink" Target="https://admin.booking.com/hotel/hoteladmin/extranet_ng/manage/booking.html?res_id=3684692075&amp;ses=3cee690be8d4018801b13d4e79beaa9f&amp;lang=en&amp;hotel_id=4369933" TargetMode="External"/><Relationship Id="rId878" Type="http://schemas.openxmlformats.org/officeDocument/2006/relationships/hyperlink" Target="https://admin.booking.com/hotel/hoteladmin/extranet_ng/manage/booking.html?res_id=3274333116&amp;ses=3cee690be8d4018801b13d4e79beaa9f&amp;lang=en&amp;hotel_id=4369933" TargetMode="External"/><Relationship Id="rId873" Type="http://schemas.openxmlformats.org/officeDocument/2006/relationships/hyperlink" Target="https://admin.booking.com/hotel/hoteladmin/extranet_ng/manage/booking.html?res_id=2787107510&amp;ses=3cee690be8d4018801b13d4e79beaa9f&amp;lang=en&amp;hotel_id=4369933" TargetMode="External"/><Relationship Id="rId1220" Type="http://schemas.openxmlformats.org/officeDocument/2006/relationships/hyperlink" Target="https://admin.booking.com/hotel/hoteladmin/extranet_ng/manage/booking.html?res_id=3411385680&amp;lang=en&amp;hotel_id=4369933&amp;ses=193c2a586774b9b60ed4f7847e249486" TargetMode="External"/><Relationship Id="rId872" Type="http://schemas.openxmlformats.org/officeDocument/2006/relationships/hyperlink" Target="https://admin.booking.com/hotel/hoteladmin/extranet_ng/manage/booking.html?res_id=2849360529&amp;ses=3cee690be8d4018801b13d4e79beaa9f&amp;lang=en&amp;hotel_id=4369933" TargetMode="External"/><Relationship Id="rId1221" Type="http://schemas.openxmlformats.org/officeDocument/2006/relationships/hyperlink" Target="https://admin.booking.com/hotel/hoteladmin/extranet_ng/manage/booking.html?res_id=3575775852&amp;lang=en&amp;hotel_id=4369933&amp;ses=193c2a586774b9b60ed4f7847e249486" TargetMode="External"/><Relationship Id="rId871" Type="http://schemas.openxmlformats.org/officeDocument/2006/relationships/hyperlink" Target="https://admin.booking.com/hotel/hoteladmin/extranet_ng/manage/booking.html?res_id=3518002589&amp;ses=3cee690be8d4018801b13d4e79beaa9f&amp;lang=en&amp;hotel_id=4369933" TargetMode="External"/><Relationship Id="rId1222" Type="http://schemas.openxmlformats.org/officeDocument/2006/relationships/hyperlink" Target="https://admin.booking.com/hotel/hoteladmin/extranet_ng/manage/booking.html?res_id=3544366573&amp;ses=5b289860e58f070d392c50af9b3cc9d1&amp;hotel_id=4369933&amp;lang=en" TargetMode="External"/><Relationship Id="rId870" Type="http://schemas.openxmlformats.org/officeDocument/2006/relationships/hyperlink" Target="https://admin.booking.com/hotel/hoteladmin/extranet_ng/manage/booking.html?res_id=2156208482&amp;ses=3cee690be8d4018801b13d4e79beaa9f&amp;lang=en&amp;hotel_id=4369933" TargetMode="External"/><Relationship Id="rId1223" Type="http://schemas.openxmlformats.org/officeDocument/2006/relationships/hyperlink" Target="https://admin.booking.com/hotel/hoteladmin/extranet_ng/manage/booking.html?res_id=2631405153&amp;lang=en&amp;ses=5b289860e58f070d392c50af9b3cc9d1&amp;hotel_id=4369933" TargetMode="External"/><Relationship Id="rId1653" Type="http://schemas.openxmlformats.org/officeDocument/2006/relationships/hyperlink" Target="https://admin.booking.com/hotel/hoteladmin/extranet_ng/manage/booking.html?res_id=4163621688&amp;lang=en&amp;hotel_id=4369933&amp;ses=f39940817f9ec796a359453c0f9ff273" TargetMode="External"/><Relationship Id="rId1654" Type="http://schemas.openxmlformats.org/officeDocument/2006/relationships/hyperlink" Target="https://admin.booking.com/hotel/hoteladmin/extranet_ng/manage/booking.html?res_id=4121885804&amp;hotel_id=4369933&amp;ses=f39940817f9ec796a359453c0f9ff273&amp;lang=en" TargetMode="External"/><Relationship Id="rId1655" Type="http://schemas.openxmlformats.org/officeDocument/2006/relationships/hyperlink" Target="https://admin.booking.com/hotel/hoteladmin/extranet_ng/manage/booking.html?res_id=4071563414&amp;hotel_id=4369933&amp;lang=en&amp;ses=f39940817f9ec796a359453c0f9ff273" TargetMode="External"/><Relationship Id="rId1656" Type="http://schemas.openxmlformats.org/officeDocument/2006/relationships/hyperlink" Target="https://admin.booking.com/hotel/hoteladmin/extranet_ng/manage/booking.html?res_id=4203642975&amp;hotel_id=4369933&amp;lang=en&amp;ses=f39940817f9ec796a359453c0f9ff273" TargetMode="External"/><Relationship Id="rId1657" Type="http://schemas.openxmlformats.org/officeDocument/2006/relationships/hyperlink" Target="https://admin.booking.com/hotel/hoteladmin/extranet_ng/manage/booking.html?res_id=4169707912&amp;ses=f39940817f9ec796a359453c0f9ff273&amp;lang=en&amp;hotel_id=4369933" TargetMode="External"/><Relationship Id="rId1658" Type="http://schemas.openxmlformats.org/officeDocument/2006/relationships/hyperlink" Target="https://admin.booking.com/hotel/hoteladmin/extranet_ng/manage/booking.html?res_id=3733206907&amp;hotel_id=4369933&amp;ses=f39940817f9ec796a359453c0f9ff273&amp;lang=en" TargetMode="External"/><Relationship Id="rId1659" Type="http://schemas.openxmlformats.org/officeDocument/2006/relationships/hyperlink" Target="https://admin.booking.com/hotel/hoteladmin/extranet_ng/manage/booking.html?res_id=4273703462&amp;hotel_id=4369933&amp;lang=en&amp;ses=f39940817f9ec796a359453c0f9ff273" TargetMode="External"/><Relationship Id="rId829" Type="http://schemas.openxmlformats.org/officeDocument/2006/relationships/hyperlink" Target="https://admin.booking.com/hotel/hoteladmin/extranet_ng/manage/booking.html?res_id=3393595946&amp;ses=6be196a57bc7558e36e0a37661317d87&amp;hotel_id=4369933&amp;lang=en" TargetMode="External"/><Relationship Id="rId828" Type="http://schemas.openxmlformats.org/officeDocument/2006/relationships/hyperlink" Target="https://admin.booking.com/hotel/hoteladmin/extranet_ng/manage/booking.html?res_id=2413883743&amp;ses=6be196a57bc7558e36e0a37661317d87&amp;hotel_id=4369933&amp;lang=en" TargetMode="External"/><Relationship Id="rId827" Type="http://schemas.openxmlformats.org/officeDocument/2006/relationships/hyperlink" Target="https://admin.booking.com/hotel/hoteladmin/extranet_ng/manage/booking.html?res_id=2383061375&amp;ses=6be196a57bc7558e36e0a37661317d87&amp;hotel_id=4369933&amp;lang=en" TargetMode="External"/><Relationship Id="rId822" Type="http://schemas.openxmlformats.org/officeDocument/2006/relationships/hyperlink" Target="https://admin.booking.com/hotel/hoteladmin/extranet_ng/manage/booking.html?res_id=2150294192&amp;ses=6be196a57bc7558e36e0a37661317d87&amp;hotel_id=4369933&amp;lang=en" TargetMode="External"/><Relationship Id="rId821" Type="http://schemas.openxmlformats.org/officeDocument/2006/relationships/hyperlink" Target="https://admin.booking.com/hotel/hoteladmin/extranet_ng/manage/booking.html?res_id=3714487319&amp;ses=5e4ac0d68f8b40ecaf8d66a251e261ac&amp;hotel_id=4369933&amp;lang=es" TargetMode="External"/><Relationship Id="rId820" Type="http://schemas.openxmlformats.org/officeDocument/2006/relationships/hyperlink" Target="https://admin.booking.com/hotel/hoteladmin/extranet_ng/manage/booking.html?res_id=2168850241&amp;lang=en&amp;hotel_id=4369933&amp;ses=7ce4ce028624ee450aec2f49f3a31ca0" TargetMode="External"/><Relationship Id="rId826" Type="http://schemas.openxmlformats.org/officeDocument/2006/relationships/hyperlink" Target="https://admin.booking.com/hotel/hoteladmin/extranet_ng/manage/booking.html?res_id=2928960317&amp;ses=6be196a57bc7558e36e0a37661317d87&amp;hotel_id=4369933&amp;lang=en" TargetMode="External"/><Relationship Id="rId825" Type="http://schemas.openxmlformats.org/officeDocument/2006/relationships/hyperlink" Target="https://admin.booking.com/hotel/hoteladmin/extranet_ng/manage/booking.html?res_id=2980795777&amp;ses=6be196a57bc7558e36e0a37661317d87&amp;hotel_id=4369933&amp;lang=en" TargetMode="External"/><Relationship Id="rId824" Type="http://schemas.openxmlformats.org/officeDocument/2006/relationships/hyperlink" Target="https://admin.booking.com/hotel/hoteladmin/extranet_ng/manage/booking.html?res_id=2219912300&amp;ses=6be196a57bc7558e36e0a37661317d87&amp;hotel_id=4369933&amp;lang=en" TargetMode="External"/><Relationship Id="rId823" Type="http://schemas.openxmlformats.org/officeDocument/2006/relationships/hyperlink" Target="https://admin.booking.com/hotel/hoteladmin/extranet_ng/manage/booking.html?res_id=2523718500&amp;ses=6be196a57bc7558e36e0a37661317d87&amp;hotel_id=4369933&amp;lang=en" TargetMode="External"/><Relationship Id="rId1650" Type="http://schemas.openxmlformats.org/officeDocument/2006/relationships/hyperlink" Target="https://admin.booking.com/hotel/hoteladmin/extranet_ng/manage/booking.html?res_id=4007308914&amp;lang=en&amp;ses=f39940817f9ec796a359453c0f9ff273&amp;hotel_id=4369933" TargetMode="External"/><Relationship Id="rId1651" Type="http://schemas.openxmlformats.org/officeDocument/2006/relationships/hyperlink" Target="https://admin.booking.com/hotel/hoteladmin/extranet_ng/manage/booking.html?res_id=4022726242&amp;lang=en&amp;ses=f39940817f9ec796a359453c0f9ff273&amp;hotel_id=4369933" TargetMode="External"/><Relationship Id="rId1652" Type="http://schemas.openxmlformats.org/officeDocument/2006/relationships/hyperlink" Target="https://admin.booking.com/hotel/hoteladmin/extranet_ng/manage/booking.html?res_id=4042702489&amp;lang=en&amp;ses=f39940817f9ec796a359453c0f9ff273&amp;hotel_id=4369933" TargetMode="External"/><Relationship Id="rId1642" Type="http://schemas.openxmlformats.org/officeDocument/2006/relationships/hyperlink" Target="https://admin.booking.com/hotel/hoteladmin/extranet_ng/manage/booking.html?res_id=3708185872&amp;lang=en&amp;hotel_id=4369933&amp;ses=e58cc17a19824ed54a7430dccba5c30d" TargetMode="External"/><Relationship Id="rId1643" Type="http://schemas.openxmlformats.org/officeDocument/2006/relationships/hyperlink" Target="https://admin.booking.com/hotel/hoteladmin/extranet_ng/manage/booking.html?res_id=4092585089&amp;lang=en&amp;ses=19c143fcb52f8b6f16876c2bfe97269f&amp;hotel_id=4369933" TargetMode="External"/><Relationship Id="rId1644" Type="http://schemas.openxmlformats.org/officeDocument/2006/relationships/hyperlink" Target="https://admin.booking.com/hotel/hoteladmin/extranet_ng/manage/booking.html?res_id=4078506898&amp;hotel_id=4369933&amp;lang=en&amp;ses=19c143fcb52f8b6f16876c2bfe97269f" TargetMode="External"/><Relationship Id="rId1645" Type="http://schemas.openxmlformats.org/officeDocument/2006/relationships/hyperlink" Target="https://admin.booking.com/hotel/hoteladmin/extranet_ng/manage/booking.html?res_id=4270256984&amp;lang=en&amp;hotel_id=4369933&amp;ses=19c143fcb52f8b6f16876c2bfe97269f" TargetMode="External"/><Relationship Id="rId1646" Type="http://schemas.openxmlformats.org/officeDocument/2006/relationships/hyperlink" Target="https://admin.booking.com/hotel/hoteladmin/extranet_ng/manage/booking.html?res_id=4271440415&amp;lang=en&amp;ses=19c143fcb52f8b6f16876c2bfe97269f&amp;hotel_id=4369933" TargetMode="External"/><Relationship Id="rId1647" Type="http://schemas.openxmlformats.org/officeDocument/2006/relationships/hyperlink" Target="https://admin.booking.com/hotel/hoteladmin/extranet_ng/manage/booking.html?res_id=4206871709&amp;ses=19c143fcb52f8b6f16876c2bfe97269f&amp;lang=en&amp;hotel_id=4369933" TargetMode="External"/><Relationship Id="rId1648" Type="http://schemas.openxmlformats.org/officeDocument/2006/relationships/hyperlink" Target="https://admin.booking.com/hotel/hoteladmin/extranet_ng/manage/booking.html?res_id=4022702131&amp;lang=en&amp;ses=f39940817f9ec796a359453c0f9ff273&amp;hotel_id=4369933" TargetMode="External"/><Relationship Id="rId1649" Type="http://schemas.openxmlformats.org/officeDocument/2006/relationships/hyperlink" Target="https://admin.booking.com/hotel/hoteladmin/extranet_ng/manage/booking.html?res_id=4104125176&amp;lang=en&amp;ses=f39940817f9ec796a359453c0f9ff273&amp;hotel_id=4369933" TargetMode="External"/><Relationship Id="rId819" Type="http://schemas.openxmlformats.org/officeDocument/2006/relationships/hyperlink" Target="https://admin.booking.com/hotel/hoteladmin/extranet_ng/manage/booking.html?res_id=3923152339&amp;hotel_id=4369933&amp;ses=4a457d40112a1bfc8335149029286ab0&amp;lang=en" TargetMode="External"/><Relationship Id="rId818" Type="http://schemas.openxmlformats.org/officeDocument/2006/relationships/hyperlink" Target="https://admin.booking.com/hotel/hoteladmin/extranet_ng/manage/booking.html?res_id=2808210023&amp;hotel_id=4369933&amp;ses=4a457d40112a1bfc8335149029286ab0&amp;lang=en" TargetMode="External"/><Relationship Id="rId817" Type="http://schemas.openxmlformats.org/officeDocument/2006/relationships/hyperlink" Target="https://admin.booking.com/hotel/hoteladmin/extranet_ng/manage/booking.html?res_id=3923116966&amp;hotel_id=4369933&amp;ses=4a457d40112a1bfc8335149029286ab0&amp;lang=en" TargetMode="External"/><Relationship Id="rId816" Type="http://schemas.openxmlformats.org/officeDocument/2006/relationships/hyperlink" Target="https://admin.booking.com/hotel/hoteladmin/extranet_ng/manage/booking.html?res_id=2143881378&amp;hotel_id=4369933&amp;ses=4a457d40112a1bfc8335149029286ab0&amp;lang=en" TargetMode="External"/><Relationship Id="rId811" Type="http://schemas.openxmlformats.org/officeDocument/2006/relationships/hyperlink" Target="https://admin.booking.com/hotel/hoteladmin/extranet_ng/manage/booking.html?res_id=3859697545&amp;ses=edf6d7cf42b10bb71a58709311ff6141&amp;lang=xu&amp;hotel_id=4369933" TargetMode="External"/><Relationship Id="rId810" Type="http://schemas.openxmlformats.org/officeDocument/2006/relationships/hyperlink" Target="https://admin.booking.com/hotel/hoteladmin/extranet_ng/manage/booking.html?res_id=3027875548&amp;ses=edf6d7cf42b10bb71a58709311ff6141&amp;lang=xu&amp;hotel_id=4369933" TargetMode="External"/><Relationship Id="rId815" Type="http://schemas.openxmlformats.org/officeDocument/2006/relationships/hyperlink" Target="https://admin.booking.com/hotel/hoteladmin/extranet_ng/manage/booking.html?res_id=2291653204&amp;hotel_id=4369933&amp;ses=4a457d40112a1bfc8335149029286ab0&amp;lang=en" TargetMode="External"/><Relationship Id="rId814" Type="http://schemas.openxmlformats.org/officeDocument/2006/relationships/hyperlink" Target="https://admin.booking.com/hotel/hoteladmin/extranet_ng/manage/booking.html?res_id=3623760718&amp;hotel_id=4369933&amp;ses=aa6f4956959ac362d6a047edd6c5f0b3&amp;lang=en" TargetMode="External"/><Relationship Id="rId813" Type="http://schemas.openxmlformats.org/officeDocument/2006/relationships/hyperlink" Target="https://admin.booking.com/hotel/hoteladmin/extranet_ng/manage/booking.html?res_id=2120128349&amp;hotel_id=4369933&amp;ses=aa6f4956959ac362d6a047edd6c5f0b3&amp;lang=en" TargetMode="External"/><Relationship Id="rId812" Type="http://schemas.openxmlformats.org/officeDocument/2006/relationships/hyperlink" Target="https://admin.booking.com/hotel/hoteladmin/extranet_ng/manage/booking.html?res_id=3873293246&amp;hotel_id=4369933&amp;ses=aa6f4956959ac362d6a047edd6c5f0b3&amp;lang=en" TargetMode="External"/><Relationship Id="rId1640" Type="http://schemas.openxmlformats.org/officeDocument/2006/relationships/hyperlink" Target="https://admin.booking.com/hotel/hoteladmin/extranet_ng/manage/booking.html?res_id=4271624380&amp;lang=en&amp;ses=e58cc17a19824ed54a7430dccba5c30d&amp;hotel_id=4369933" TargetMode="External"/><Relationship Id="rId1641" Type="http://schemas.openxmlformats.org/officeDocument/2006/relationships/hyperlink" Target="https://admin.booking.com/hotel/hoteladmin/extranet_ng/manage/booking.html?res_id=4228087212&amp;hotel_id=4369933&amp;ses=e58cc17a19824ed54a7430dccba5c30d&amp;lang=en" TargetMode="External"/><Relationship Id="rId1675" Type="http://schemas.openxmlformats.org/officeDocument/2006/relationships/hyperlink" Target="https://admin.booking.com/hotel/hoteladmin/extranet_ng/manage/booking.html?res_id=4270253811&amp;hotel_id=4369933&amp;ses=a4978b573356fa7253ac999dd3377fdb&amp;lang=es" TargetMode="External"/><Relationship Id="rId1676" Type="http://schemas.openxmlformats.org/officeDocument/2006/relationships/hyperlink" Target="https://admin.booking.com/hotel/hoteladmin/extranet_ng/manage/booking.html?res_id=4136125444&amp;hotel_id=4369933&amp;lang=es&amp;ses=a4978b573356fa7253ac999dd3377fdb" TargetMode="External"/><Relationship Id="rId1677" Type="http://schemas.openxmlformats.org/officeDocument/2006/relationships/hyperlink" Target="https://admin.booking.com/hotel/hoteladmin/extranet_ng/manage/booking.html?res_id=3632846643&amp;hotel_id=4369933&amp;lang=es&amp;ses=a4978b573356fa7253ac999dd3377fdb" TargetMode="External"/><Relationship Id="rId1678" Type="http://schemas.openxmlformats.org/officeDocument/2006/relationships/hyperlink" Target="https://admin.booking.com/hotel/hoteladmin/extranet_ng/manage/booking.html?res_id=4259703654&amp;hotel_id=4369933&amp;lang=es&amp;ses=217d910ebf45cb85ded3fecf4f1689ca" TargetMode="External"/><Relationship Id="rId1679" Type="http://schemas.openxmlformats.org/officeDocument/2006/relationships/hyperlink" Target="https://admin.booking.com/hotel/hoteladmin/extranet_ng/manage/booking.html?res_id=4219980801&amp;ses=0f047f376b20603e34d65baae21de81a&amp;hotel_id=4369933&amp;lang=es" TargetMode="External"/><Relationship Id="rId849" Type="http://schemas.openxmlformats.org/officeDocument/2006/relationships/hyperlink" Target="https://admin.booking.com/hotel/hoteladmin/extranet_ng/manage/booking.html?res_id=3393319878&amp;lang=en&amp;ses=bb90bdac29a740a35fb72fcd4ceddc08&amp;hotel_id=4369933" TargetMode="External"/><Relationship Id="rId844" Type="http://schemas.openxmlformats.org/officeDocument/2006/relationships/hyperlink" Target="https://admin.booking.com/hotel/hoteladmin/extranet_ng/manage/booking.html?res_id=3324346520&amp;lang=en&amp;ses=5758bea108e408c63d8a2022caf1721d&amp;hotel_id=4369933" TargetMode="External"/><Relationship Id="rId843" Type="http://schemas.openxmlformats.org/officeDocument/2006/relationships/hyperlink" Target="https://admin.booking.com/hotel/hoteladmin/extranet_ng/manage/booking.html?res_id=2613416656&amp;lang=en&amp;ses=5758bea108e408c63d8a2022caf1721d&amp;hotel_id=4369933" TargetMode="External"/><Relationship Id="rId842" Type="http://schemas.openxmlformats.org/officeDocument/2006/relationships/hyperlink" Target="https://admin.booking.com/hotel/hoteladmin/extranet_ng/manage/booking.html?res_id=2681886839&amp;lang=en&amp;ses=5758bea108e408c63d8a2022caf1721d&amp;hotel_id=4369933" TargetMode="External"/><Relationship Id="rId841" Type="http://schemas.openxmlformats.org/officeDocument/2006/relationships/hyperlink" Target="https://admin.booking.com/hotel/hoteladmin/extranet_ng/manage/booking.html?res_id=2759510742&amp;lang=en&amp;ses=5758bea108e408c63d8a2022caf1721d&amp;hotel_id=4369933" TargetMode="External"/><Relationship Id="rId848" Type="http://schemas.openxmlformats.org/officeDocument/2006/relationships/hyperlink" Target="https://admin.booking.com/hotel/hoteladmin/extranet_ng/manage/booking.html?res_id=2715604400&amp;lang=en&amp;ses=bb90bdac29a740a35fb72fcd4ceddc08&amp;hotel_id=4369933" TargetMode="External"/><Relationship Id="rId847" Type="http://schemas.openxmlformats.org/officeDocument/2006/relationships/hyperlink" Target="https://admin.booking.com/hotel/hoteladmin/extranet_ng/manage/booking.html?res_id=2148882018&amp;lang=en&amp;ses=bb90bdac29a740a35fb72fcd4ceddc08&amp;hotel_id=4369933" TargetMode="External"/><Relationship Id="rId846" Type="http://schemas.openxmlformats.org/officeDocument/2006/relationships/hyperlink" Target="https://admin.booking.com/hotel/hoteladmin/extranet_ng/manage/booking.html?res_id=2605748851&amp;lang=en&amp;ses=bb90bdac29a740a35fb72fcd4ceddc08&amp;hotel_id=4369933" TargetMode="External"/><Relationship Id="rId845" Type="http://schemas.openxmlformats.org/officeDocument/2006/relationships/hyperlink" Target="https://admin.booking.com/hotel/hoteladmin/extranet_ng/manage/booking.html?res_id=3619993992&amp;lang=en&amp;ses=bb90bdac29a740a35fb72fcd4ceddc08&amp;hotel_id=4369933" TargetMode="External"/><Relationship Id="rId1670" Type="http://schemas.openxmlformats.org/officeDocument/2006/relationships/hyperlink" Target="https://admin.booking.com/hotel/hoteladmin/extranet_ng/manage/booking.html?res_id=4144459933&amp;lang=en&amp;hotel_id=4369933&amp;ses=f39940817f9ec796a359453c0f9ff273" TargetMode="External"/><Relationship Id="rId840" Type="http://schemas.openxmlformats.org/officeDocument/2006/relationships/hyperlink" Target="https://admin.booking.com/hotel/hoteladmin/extranet_ng/manage/booking.html?res_id=3197963739&amp;lang=en&amp;ses=5758bea108e408c63d8a2022caf1721d&amp;hotel_id=4369933" TargetMode="External"/><Relationship Id="rId1671" Type="http://schemas.openxmlformats.org/officeDocument/2006/relationships/hyperlink" Target="https://admin.booking.com/hotel/hoteladmin/extranet_ng/manage/booking.html?res_id=4104282798&amp;hotel_id=4369933&amp;ses=f39940817f9ec796a359453c0f9ff273&amp;lang=en" TargetMode="External"/><Relationship Id="rId1672" Type="http://schemas.openxmlformats.org/officeDocument/2006/relationships/hyperlink" Target="https://admin.booking.com/hotel/hoteladmin/extranet_ng/manage/booking.html?res_id=4205633946&amp;lang=en&amp;ses=f39940817f9ec796a359453c0f9ff273&amp;hotel_id=4369933" TargetMode="External"/><Relationship Id="rId1673" Type="http://schemas.openxmlformats.org/officeDocument/2006/relationships/hyperlink" Target="https://admin.booking.com/hotel/hoteladmin/extranet_ng/manage/booking.html?res_id=4085285018&amp;hotel_id=4369933&amp;ses=a4eccc6955d96c90a3fd397450eac862&amp;lang=es" TargetMode="External"/><Relationship Id="rId1674" Type="http://schemas.openxmlformats.org/officeDocument/2006/relationships/hyperlink" Target="https://admin.booking.com/hotel/hoteladmin/extranet_ng/manage/booking.html?res_id=4191503759&amp;ses=a4eccc6955d96c90a3fd397450eac862&amp;lang=es&amp;hotel_id=4369933" TargetMode="External"/><Relationship Id="rId1664" Type="http://schemas.openxmlformats.org/officeDocument/2006/relationships/hyperlink" Target="https://admin.booking.com/hotel/hoteladmin/extranet_ng/manage/booking.html?res_id=4171872614&amp;lang=en&amp;hotel_id=4369933&amp;ses=f39940817f9ec796a359453c0f9ff273" TargetMode="External"/><Relationship Id="rId1665" Type="http://schemas.openxmlformats.org/officeDocument/2006/relationships/hyperlink" Target="https://admin.booking.com/hotel/hoteladmin/extranet_ng/manage/booking.html?res_id=4083142681&amp;lang=en&amp;hotel_id=4369933&amp;ses=f39940817f9ec796a359453c0f9ff273" TargetMode="External"/><Relationship Id="rId1666" Type="http://schemas.openxmlformats.org/officeDocument/2006/relationships/hyperlink" Target="https://admin.booking.com/hotel/hoteladmin/extranet_ng/manage/booking.html?res_id=4150900264&amp;lang=en&amp;hotel_id=4369933&amp;ses=f39940817f9ec796a359453c0f9ff273" TargetMode="External"/><Relationship Id="rId1667" Type="http://schemas.openxmlformats.org/officeDocument/2006/relationships/hyperlink" Target="https://admin.booking.com/hotel/hoteladmin/extranet_ng/manage/booking.html?res_id=2310190354&amp;hotel_id=4369933&amp;lang=en&amp;ses=f39940817f9ec796a359453c0f9ff273" TargetMode="External"/><Relationship Id="rId1668" Type="http://schemas.openxmlformats.org/officeDocument/2006/relationships/hyperlink" Target="https://admin.booking.com/hotel/hoteladmin/extranet_ng/manage/booking.html?res_id=4029952892&amp;hotel_id=4369933&amp;lang=en&amp;ses=f39940817f9ec796a359453c0f9ff273" TargetMode="External"/><Relationship Id="rId1669" Type="http://schemas.openxmlformats.org/officeDocument/2006/relationships/hyperlink" Target="https://admin.booking.com/hotel/hoteladmin/extranet_ng/manage/booking.html?res_id=4158066004&amp;hotel_id=4369933&amp;ses=f39940817f9ec796a359453c0f9ff273&amp;lang=en" TargetMode="External"/><Relationship Id="rId839" Type="http://schemas.openxmlformats.org/officeDocument/2006/relationships/hyperlink" Target="https://admin.booking.com/hotel/hoteladmin/extranet_ng/manage/booking.html?res_id=2106348506&amp;lang=en&amp;ses=5758bea108e408c63d8a2022caf1721d&amp;hotel_id=4369933" TargetMode="External"/><Relationship Id="rId838" Type="http://schemas.openxmlformats.org/officeDocument/2006/relationships/hyperlink" Target="https://admin.booking.com/hotel/hoteladmin/extranet_ng/manage/booking.html?res_id=3197985318&amp;lang=en&amp;ses=5758bea108e408c63d8a2022caf1721d&amp;hotel_id=4369933" TargetMode="External"/><Relationship Id="rId833" Type="http://schemas.openxmlformats.org/officeDocument/2006/relationships/hyperlink" Target="https://admin.booking.com/hotel/hoteladmin/extranet_ng/manage/booking.html?res_id=3188543177&amp;ses=964f14efc8381b28ba0c6746ccadf9ed&amp;hotel_id=4369933&amp;lang=en" TargetMode="External"/><Relationship Id="rId832" Type="http://schemas.openxmlformats.org/officeDocument/2006/relationships/hyperlink" Target="https://admin.booking.com/hotel/hoteladmin/extranet_ng/manage/booking.html?res_id=2679470010&amp;ses=964f14efc8381b28ba0c6746ccadf9ed&amp;hotel_id=4369933&amp;lang=en" TargetMode="External"/><Relationship Id="rId831" Type="http://schemas.openxmlformats.org/officeDocument/2006/relationships/hyperlink" Target="https://admin.booking.com/hotel/hoteladmin/extranet_ng/manage/booking.html?res_id=2966167216&amp;ses=6be196a57bc7558e36e0a37661317d87&amp;hotel_id=4369933&amp;lang=en" TargetMode="External"/><Relationship Id="rId830" Type="http://schemas.openxmlformats.org/officeDocument/2006/relationships/hyperlink" Target="https://admin.booking.com/hotel/hoteladmin/extranet_ng/manage/booking.html?res_id=3680190686&amp;ses=6be196a57bc7558e36e0a37661317d87&amp;hotel_id=4369933&amp;lang=en" TargetMode="External"/><Relationship Id="rId837" Type="http://schemas.openxmlformats.org/officeDocument/2006/relationships/hyperlink" Target="https://admin.booking.com/hotel/hoteladmin/extranet_ng/manage/booking.html?res_id=2699271854&amp;lang=en&amp;ses=5758bea108e408c63d8a2022caf1721d&amp;hotel_id=4369933" TargetMode="External"/><Relationship Id="rId836" Type="http://schemas.openxmlformats.org/officeDocument/2006/relationships/hyperlink" Target="https://admin.booking.com/hotel/hoteladmin/extranet_ng/manage/booking.html?res_id=2394466723&amp;lang=en&amp;ses=5758bea108e408c63d8a2022caf1721d&amp;hotel_id=4369933" TargetMode="External"/><Relationship Id="rId835" Type="http://schemas.openxmlformats.org/officeDocument/2006/relationships/hyperlink" Target="https://admin.booking.com/hotel/hoteladmin/extranet_ng/manage/booking.html?res_id=3696918251&amp;lang=en&amp;ses=5758bea108e408c63d8a2022caf1721d&amp;hotel_id=4369933" TargetMode="External"/><Relationship Id="rId834" Type="http://schemas.openxmlformats.org/officeDocument/2006/relationships/hyperlink" Target="https://admin.booking.com/hotel/hoteladmin/extranet_ng/manage/booking.html?res_id=3990877775&amp;ses=964f14efc8381b28ba0c6746ccadf9ed&amp;hotel_id=4369933&amp;lang=en" TargetMode="External"/><Relationship Id="rId1660" Type="http://schemas.openxmlformats.org/officeDocument/2006/relationships/hyperlink" Target="https://admin.booking.com/hotel/hoteladmin/extranet_ng/manage/booking.html?res_id=4286884619&amp;hotel_id=4369933&amp;lang=en&amp;ses=f39940817f9ec796a359453c0f9ff273" TargetMode="External"/><Relationship Id="rId1661" Type="http://schemas.openxmlformats.org/officeDocument/2006/relationships/hyperlink" Target="https://admin.booking.com/hotel/hoteladmin/extranet_ng/manage/booking.html?res_id=4199484432&amp;hotel_id=4369933&amp;ses=f39940817f9ec796a359453c0f9ff273&amp;lang=en" TargetMode="External"/><Relationship Id="rId1662" Type="http://schemas.openxmlformats.org/officeDocument/2006/relationships/hyperlink" Target="https://admin.booking.com/hotel/hoteladmin/extranet_ng/manage/booking.html?res_id=4056549888&amp;hotel_id=4369933&amp;lang=en&amp;ses=f39940817f9ec796a359453c0f9ff273" TargetMode="External"/><Relationship Id="rId1663" Type="http://schemas.openxmlformats.org/officeDocument/2006/relationships/hyperlink" Target="https://admin.booking.com/hotel/hoteladmin/extranet_ng/manage/booking.html?res_id=4120947294&amp;ses=f39940817f9ec796a359453c0f9ff273&amp;hotel_id=4369933&amp;lang=en" TargetMode="External"/><Relationship Id="rId469" Type="http://schemas.openxmlformats.org/officeDocument/2006/relationships/hyperlink" Target="https://admin.booking.com/hotel/hoteladmin/extranet_ng/manage/booking.html?res_id=3196926618&amp;lang=en&amp;ses=57a0f9c31c9749b1127a2c8536963b27&amp;hotel_id=4369933" TargetMode="External"/><Relationship Id="rId468" Type="http://schemas.openxmlformats.org/officeDocument/2006/relationships/hyperlink" Target="https://admin.booking.com/hotel/hoteladmin/extranet_ng/manage/booking.html?res_id=3903581788&amp;lang=en&amp;ses=57a0f9c31c9749b1127a2c8536963b27&amp;hotel_id=4369933" TargetMode="External"/><Relationship Id="rId467" Type="http://schemas.openxmlformats.org/officeDocument/2006/relationships/hyperlink" Target="https://admin.booking.com/hotel/hoteladmin/extranet_ng/manage/booking.html?res_id=2483731437&amp;lang=en&amp;ses=57a0f9c31c9749b1127a2c8536963b27&amp;hotel_id=4369933" TargetMode="External"/><Relationship Id="rId1290" Type="http://schemas.openxmlformats.org/officeDocument/2006/relationships/hyperlink" Target="https://admin.booking.com/hotel/hoteladmin/extranet_ng/manage/booking.html?res_id=2576576155&amp;hotel_id=4369933&amp;lang=en&amp;ses=83e121bbeb280858514afd7bff1b1080" TargetMode="External"/><Relationship Id="rId1291" Type="http://schemas.openxmlformats.org/officeDocument/2006/relationships/hyperlink" Target="https://admin.booking.com/hotel/hoteladmin/extranet_ng/manage/booking.html?res_id=3700785259&amp;hotel_id=4369933&amp;lang=en&amp;ses=83e121bbeb280858514afd7bff1b1080" TargetMode="External"/><Relationship Id="rId1292" Type="http://schemas.openxmlformats.org/officeDocument/2006/relationships/hyperlink" Target="https://admin.booking.com/hotel/hoteladmin/extranet_ng/manage/booking.html?res_id=2504323310&amp;hotel_id=4369933&amp;lang=en&amp;ses=83e121bbeb280858514afd7bff1b1080" TargetMode="External"/><Relationship Id="rId462" Type="http://schemas.openxmlformats.org/officeDocument/2006/relationships/hyperlink" Target="https://admin.booking.com/hotel/hoteladmin/extranet_ng/manage/booking.html?res_id=2813406897&amp;lang=en&amp;hotel_id=4369933&amp;ses=ec27f6e9912988d72c7561a4f057e3fa" TargetMode="External"/><Relationship Id="rId1293" Type="http://schemas.openxmlformats.org/officeDocument/2006/relationships/hyperlink" Target="https://admin.booking.com/hotel/hoteladmin/extranet_ng/manage/booking.html?res_id=3713656384&amp;hotel_id=4369933&amp;lang=en&amp;ses=83e121bbeb280858514afd7bff1b1080" TargetMode="External"/><Relationship Id="rId461" Type="http://schemas.openxmlformats.org/officeDocument/2006/relationships/hyperlink" Target="https://admin.booking.com/hotel/hoteladmin/extranet_ng/manage/booking.html?res_id=3753328169&amp;lang=en&amp;hotel_id=4369933&amp;ses=ec27f6e9912988d72c7561a4f057e3fa" TargetMode="External"/><Relationship Id="rId1294" Type="http://schemas.openxmlformats.org/officeDocument/2006/relationships/hyperlink" Target="https://admin.booking.com/hotel/hoteladmin/extranet_ng/manage/booking.html?res_id=2741696964&amp;ses=8164a219f8dfa76a747c9e07b61083c2&amp;hotel_id=4369933&amp;lang=en" TargetMode="External"/><Relationship Id="rId460" Type="http://schemas.openxmlformats.org/officeDocument/2006/relationships/hyperlink" Target="https://admin.booking.com/hotel/hoteladmin/extranet_ng/manage/booking.html?res_id=3405226948&amp;lang=en&amp;hotel_id=4369933&amp;ses=ec27f6e9912988d72c7561a4f057e3fa" TargetMode="External"/><Relationship Id="rId1295" Type="http://schemas.openxmlformats.org/officeDocument/2006/relationships/hyperlink" Target="https://admin.booking.com/hotel/hoteladmin/extranet_ng/manage/booking.html?res_id=3683927440&amp;ses=8164a219f8dfa76a747c9e07b61083c2&amp;hotel_id=4369933&amp;lang=en" TargetMode="External"/><Relationship Id="rId1296" Type="http://schemas.openxmlformats.org/officeDocument/2006/relationships/hyperlink" Target="https://admin.booking.com/hotel/hoteladmin/extranet_ng/manage/booking.html?res_id=2518505273&amp;ses=8164a219f8dfa76a747c9e07b61083c2&amp;hotel_id=4369933&amp;lang=en" TargetMode="External"/><Relationship Id="rId466" Type="http://schemas.openxmlformats.org/officeDocument/2006/relationships/hyperlink" Target="https://admin.booking.com/hotel/hoteladmin/extranet_ng/manage/booking.html?res_id=2723994015&amp;lang=en&amp;ses=57a0f9c31c9749b1127a2c8536963b27&amp;hotel_id=4369933" TargetMode="External"/><Relationship Id="rId1297" Type="http://schemas.openxmlformats.org/officeDocument/2006/relationships/hyperlink" Target="https://admin.booking.com/hotel/hoteladmin/extranet_ng/manage/booking.html?res_id=2420481785&amp;ses=8164a219f8dfa76a747c9e07b61083c2&amp;hotel_id=4369933&amp;lang=en" TargetMode="External"/><Relationship Id="rId465" Type="http://schemas.openxmlformats.org/officeDocument/2006/relationships/hyperlink" Target="https://admin.booking.com/hotel/hoteladmin/extranet_ng/manage/booking.html?res_id=3529743919&amp;lang=en&amp;ses=57a0f9c31c9749b1127a2c8536963b27&amp;hotel_id=4369933" TargetMode="External"/><Relationship Id="rId1298" Type="http://schemas.openxmlformats.org/officeDocument/2006/relationships/hyperlink" Target="https://admin.booking.com/hotel/hoteladmin/extranet_ng/manage/booking.html?res_id=3740477518&amp;ses=f82ea8e26d4e4ecb9c488d21151b79a1&amp;lang=en&amp;hotel_id=4369933" TargetMode="External"/><Relationship Id="rId464" Type="http://schemas.openxmlformats.org/officeDocument/2006/relationships/hyperlink" Target="https://admin.booking.com/hotel/hoteladmin/extranet_ng/manage/booking.html?res_id=3857447661&amp;ses=b86de479e80eec615a14c31762643c89&amp;lang=en&amp;hotel_id=4369933" TargetMode="External"/><Relationship Id="rId1299" Type="http://schemas.openxmlformats.org/officeDocument/2006/relationships/hyperlink" Target="https://admin.booking.com/hotel/hoteladmin/extranet_ng/manage/booking.html?res_id=3368150056&amp;ses=f82ea8e26d4e4ecb9c488d21151b79a1&amp;lang=en&amp;hotel_id=4369933" TargetMode="External"/><Relationship Id="rId463" Type="http://schemas.openxmlformats.org/officeDocument/2006/relationships/hyperlink" Target="https://admin.booking.com/hotel/hoteladmin/extranet_ng/manage/booking.html?res_id=2453823195&amp;ses=b86de479e80eec615a14c31762643c89&amp;lang=en&amp;hotel_id=4369933" TargetMode="External"/><Relationship Id="rId459" Type="http://schemas.openxmlformats.org/officeDocument/2006/relationships/hyperlink" Target="https://admin.booking.com/hotel/hoteladmin/extranet_ng/manage/booking.html?res_id=2281904535&amp;lang=en&amp;hotel_id=4369933&amp;ses=ec27f6e9912988d72c7561a4f057e3fa" TargetMode="External"/><Relationship Id="rId458" Type="http://schemas.openxmlformats.org/officeDocument/2006/relationships/hyperlink" Target="https://admin.booking.com/hotel/hoteladmin/extranet_ng/manage/booking.html?res_id=2384039912&amp;lang=en&amp;hotel_id=4369933&amp;ses=ec27f6e9912988d72c7561a4f057e3fa" TargetMode="External"/><Relationship Id="rId457" Type="http://schemas.openxmlformats.org/officeDocument/2006/relationships/hyperlink" Target="https://admin.booking.com/hotel/hoteladmin/extranet_ng/manage/booking.html?res_id=2283458989&amp;lang=en&amp;hotel_id=4369933&amp;ses=ec27f6e9912988d72c7561a4f057e3fa" TargetMode="External"/><Relationship Id="rId456" Type="http://schemas.openxmlformats.org/officeDocument/2006/relationships/hyperlink" Target="https://admin.booking.com/hotel/hoteladmin/extranet_ng/manage/booking.html?res_id=2300910926&amp;lang=en&amp;hotel_id=4369933&amp;ses=ec27f6e9912988d72c7561a4f057e3fa" TargetMode="External"/><Relationship Id="rId1280" Type="http://schemas.openxmlformats.org/officeDocument/2006/relationships/hyperlink" Target="https://admin.booking.com/hotel/hoteladmin/extranet_ng/manage/booking.html?res_id=3273038036&amp;lang=en&amp;ses=52fa79a00ca4be29e50f8f6bff5923eb&amp;hotel_id=4369933" TargetMode="External"/><Relationship Id="rId1281" Type="http://schemas.openxmlformats.org/officeDocument/2006/relationships/hyperlink" Target="https://admin.booking.com/hotel/hoteladmin/extranet_ng/manage/booking.html?res_id=3234604043&amp;lang=en&amp;ses=52fa79a00ca4be29e50f8f6bff5923eb&amp;hotel_id=4369933" TargetMode="External"/><Relationship Id="rId451" Type="http://schemas.openxmlformats.org/officeDocument/2006/relationships/hyperlink" Target="https://admin.booking.com/hotel/hoteladmin/extranet_ng/manage/booking.html?res_id=2795805485&amp;lang=en&amp;ses=98dd73adff191981c966ff4762305646&amp;hotel_id=4369933" TargetMode="External"/><Relationship Id="rId1282" Type="http://schemas.openxmlformats.org/officeDocument/2006/relationships/hyperlink" Target="https://admin.booking.com/hotel/hoteladmin/extranet_ng/manage/booking.html?res_id=2448077782&amp;lang=en&amp;hotel_id=4369933&amp;ses=bea18ea84cd13fde3a2c80320c37a423" TargetMode="External"/><Relationship Id="rId450" Type="http://schemas.openxmlformats.org/officeDocument/2006/relationships/hyperlink" Target="https://admin.booking.com/hotel/hoteladmin/extranet_ng/manage/booking.html?res_id=3501043899&amp;lang=en&amp;ses=98dd73adff191981c966ff4762305646&amp;hotel_id=4369933" TargetMode="External"/><Relationship Id="rId1283" Type="http://schemas.openxmlformats.org/officeDocument/2006/relationships/hyperlink" Target="https://admin.booking.com/hotel/hoteladmin/extranet_ng/manage/booking.html?res_id=3639713646&amp;ses=5e918c53face665fbe493a3b48880e88&amp;lang=en&amp;hotel_id=4369933" TargetMode="External"/><Relationship Id="rId1284" Type="http://schemas.openxmlformats.org/officeDocument/2006/relationships/hyperlink" Target="https://admin.booking.com/hotel/hoteladmin/extranet_ng/manage/booking.html?res_id=3525992118&amp;ses=5e918c53face665fbe493a3b48880e88&amp;lang=en&amp;hotel_id=4369933" TargetMode="External"/><Relationship Id="rId1285" Type="http://schemas.openxmlformats.org/officeDocument/2006/relationships/hyperlink" Target="https://admin.booking.com/hotel/hoteladmin/extranet_ng/manage/booking.html?res_id=3042161096&amp;hotel_id=4369933&amp;ses=5e918c53face665fbe493a3b48880e88&amp;lang=en" TargetMode="External"/><Relationship Id="rId455" Type="http://schemas.openxmlformats.org/officeDocument/2006/relationships/hyperlink" Target="https://admin.booking.com/hotel/hoteladmin/extranet_ng/manage/booking.html?res_id=3279309015&amp;lang=en&amp;hotel_id=4369933&amp;ses=ec27f6e9912988d72c7561a4f057e3fa" TargetMode="External"/><Relationship Id="rId1286" Type="http://schemas.openxmlformats.org/officeDocument/2006/relationships/hyperlink" Target="https://admin.booking.com/hotel/hoteladmin/extranet_ng/manage/booking.html?res_id=2314627698&amp;hotel_id=4369933&amp;ses=5e918c53face665fbe493a3b48880e88&amp;lang=en" TargetMode="External"/><Relationship Id="rId454" Type="http://schemas.openxmlformats.org/officeDocument/2006/relationships/hyperlink" Target="https://admin.booking.com/hotel/hoteladmin/extranet_ng/manage/booking.html?res_id=3951203221&amp;lang=en&amp;hotel_id=4369933&amp;ses=ec27f6e9912988d72c7561a4f057e3fa" TargetMode="External"/><Relationship Id="rId1287" Type="http://schemas.openxmlformats.org/officeDocument/2006/relationships/hyperlink" Target="https://admin.booking.com/hotel/hoteladmin/extranet_ng/manage/booking.html?res_id=3602429542&amp;hotel_id=4369933&amp;ses=5e918c53face665fbe493a3b48880e88&amp;lang=en" TargetMode="External"/><Relationship Id="rId453" Type="http://schemas.openxmlformats.org/officeDocument/2006/relationships/hyperlink" Target="https://admin.booking.com/hotel/hoteladmin/extranet_ng/manage/booking.html?res_id=2942676021&amp;lang=en&amp;hotel_id=4369933&amp;ses=ec27f6e9912988d72c7561a4f057e3fa" TargetMode="External"/><Relationship Id="rId1288" Type="http://schemas.openxmlformats.org/officeDocument/2006/relationships/hyperlink" Target="https://admin.booking.com/hotel/hoteladmin/extranet_ng/manage/booking.html?res_id=2128912222&amp;ses=83e121bbeb280858514afd7bff1b1080&amp;lang=en&amp;hotel_id=4369933" TargetMode="External"/><Relationship Id="rId452" Type="http://schemas.openxmlformats.org/officeDocument/2006/relationships/hyperlink" Target="https://admin.booking.com/hotel/hoteladmin/extranet_ng/manage/booking.html?res_id=3617741343&amp;lang=en&amp;hotel_id=4369933&amp;ses=ec27f6e9912988d72c7561a4f057e3fa" TargetMode="External"/><Relationship Id="rId1289" Type="http://schemas.openxmlformats.org/officeDocument/2006/relationships/hyperlink" Target="https://admin.booking.com/hotel/hoteladmin/extranet_ng/manage/booking.html?res_id=2618297915&amp;hotel_id=4369933&amp;lang=en&amp;ses=83e121bbeb280858514afd7bff1b1080" TargetMode="External"/><Relationship Id="rId491" Type="http://schemas.openxmlformats.org/officeDocument/2006/relationships/hyperlink" Target="https://admin.booking.com/hotel/hoteladmin/extranet_ng/manage/booking.html?res_id=2444432999&amp;hotel_id=4369933&amp;lang=en&amp;ses=5108a8bfd9b7cbba72508da30c7cb2b7" TargetMode="External"/><Relationship Id="rId490" Type="http://schemas.openxmlformats.org/officeDocument/2006/relationships/hyperlink" Target="https://admin.booking.com/hotel/hoteladmin/extranet_ng/manage/booking.html?res_id=2521260338&amp;hotel_id=4369933&amp;lang=en&amp;ses=5108a8bfd9b7cbba72508da30c7cb2b7" TargetMode="External"/><Relationship Id="rId489" Type="http://schemas.openxmlformats.org/officeDocument/2006/relationships/hyperlink" Target="https://admin.booking.com/hotel/hoteladmin/extranet_ng/manage/booking.html?res_id=3802089325&amp;hotel_id=4369933&amp;lang=en&amp;ses=5108a8bfd9b7cbba72508da30c7cb2b7" TargetMode="External"/><Relationship Id="rId484" Type="http://schemas.openxmlformats.org/officeDocument/2006/relationships/hyperlink" Target="https://admin.booking.com/hotel/hoteladmin/extranet_ng/manage/booking.html?res_id=3956782764&amp;hotel_id=4369933&amp;lang=en&amp;ses=5108a8bfd9b7cbba72508da30c7cb2b7" TargetMode="External"/><Relationship Id="rId483" Type="http://schemas.openxmlformats.org/officeDocument/2006/relationships/hyperlink" Target="https://admin.booking.com/hotel/hoteladmin/extranet_ng/manage/booking.html?res_id=3762922598&amp;hotel_id=4369933&amp;lang=en&amp;ses=5108a8bfd9b7cbba72508da30c7cb2b7" TargetMode="External"/><Relationship Id="rId482" Type="http://schemas.openxmlformats.org/officeDocument/2006/relationships/hyperlink" Target="https://admin.booking.com/hotel/hoteladmin/extranet_ng/manage/booking.html?res_id=2552779679&amp;hotel_id=4369933&amp;lang=en&amp;ses=5108a8bfd9b7cbba72508da30c7cb2b7" TargetMode="External"/><Relationship Id="rId481" Type="http://schemas.openxmlformats.org/officeDocument/2006/relationships/hyperlink" Target="https://admin.booking.com/hotel/hoteladmin/extranet_ng/manage/booking.html?res_id=2518763987&amp;lang=en&amp;ses=57a0f9c31c9749b1127a2c8536963b27&amp;hotel_id=4369933" TargetMode="External"/><Relationship Id="rId488" Type="http://schemas.openxmlformats.org/officeDocument/2006/relationships/hyperlink" Target="https://admin.booking.com/hotel/hoteladmin/extranet_ng/manage/booking.html?res_id=3220909226&amp;hotel_id=4369933&amp;lang=en&amp;ses=5108a8bfd9b7cbba72508da30c7cb2b7" TargetMode="External"/><Relationship Id="rId487" Type="http://schemas.openxmlformats.org/officeDocument/2006/relationships/hyperlink" Target="https://admin.booking.com/hotel/hoteladmin/extranet_ng/manage/booking.html?res_id=3829255332&amp;hotel_id=4369933&amp;lang=en&amp;ses=5108a8bfd9b7cbba72508da30c7cb2b7" TargetMode="External"/><Relationship Id="rId486" Type="http://schemas.openxmlformats.org/officeDocument/2006/relationships/hyperlink" Target="https://admin.booking.com/hotel/hoteladmin/extranet_ng/manage/booking.html?res_id=2314168988&amp;hotel_id=4369933&amp;lang=en&amp;ses=5108a8bfd9b7cbba72508da30c7cb2b7" TargetMode="External"/><Relationship Id="rId485" Type="http://schemas.openxmlformats.org/officeDocument/2006/relationships/hyperlink" Target="https://admin.booking.com/hotel/hoteladmin/extranet_ng/manage/booking.html?res_id=3226707092&amp;hotel_id=4369933&amp;lang=en&amp;ses=5108a8bfd9b7cbba72508da30c7cb2b7" TargetMode="External"/><Relationship Id="rId480" Type="http://schemas.openxmlformats.org/officeDocument/2006/relationships/hyperlink" Target="https://admin.booking.com/hotel/hoteladmin/extranet_ng/manage/booking.html?res_id=2906753578&amp;lang=en&amp;ses=57a0f9c31c9749b1127a2c8536963b27&amp;hotel_id=4369933" TargetMode="External"/><Relationship Id="rId479" Type="http://schemas.openxmlformats.org/officeDocument/2006/relationships/hyperlink" Target="https://admin.booking.com/hotel/hoteladmin/extranet_ng/manage/booking.html?res_id=3501031026&amp;lang=en&amp;ses=57a0f9c31c9749b1127a2c8536963b27&amp;hotel_id=4369933" TargetMode="External"/><Relationship Id="rId478" Type="http://schemas.openxmlformats.org/officeDocument/2006/relationships/hyperlink" Target="https://admin.booking.com/hotel/hoteladmin/extranet_ng/manage/booking.html?res_id=2220476716&amp;lang=en&amp;ses=57a0f9c31c9749b1127a2c8536963b27&amp;hotel_id=4369933" TargetMode="External"/><Relationship Id="rId473" Type="http://schemas.openxmlformats.org/officeDocument/2006/relationships/hyperlink" Target="https://admin.booking.com/hotel/hoteladmin/extranet_ng/manage/booking.html?res_id=2182488237&amp;lang=en&amp;ses=57a0f9c31c9749b1127a2c8536963b27&amp;hotel_id=4369933" TargetMode="External"/><Relationship Id="rId472" Type="http://schemas.openxmlformats.org/officeDocument/2006/relationships/hyperlink" Target="https://admin.booking.com/hotel/hoteladmin/extranet_ng/manage/booking.html?res_id=2332250103&amp;lang=en&amp;ses=57a0f9c31c9749b1127a2c8536963b27&amp;hotel_id=4369933" TargetMode="External"/><Relationship Id="rId471" Type="http://schemas.openxmlformats.org/officeDocument/2006/relationships/hyperlink" Target="https://admin.booking.com/hotel/hoteladmin/extranet_ng/manage/booking.html?res_id=2351282942&amp;lang=en&amp;ses=57a0f9c31c9749b1127a2c8536963b27&amp;hotel_id=4369933" TargetMode="External"/><Relationship Id="rId470" Type="http://schemas.openxmlformats.org/officeDocument/2006/relationships/hyperlink" Target="https://admin.booking.com/hotel/hoteladmin/extranet_ng/manage/booking.html?res_id=3206356290&amp;lang=en&amp;ses=57a0f9c31c9749b1127a2c8536963b27&amp;hotel_id=4369933" TargetMode="External"/><Relationship Id="rId477" Type="http://schemas.openxmlformats.org/officeDocument/2006/relationships/hyperlink" Target="https://admin.booking.com/hotel/hoteladmin/extranet_ng/manage/booking.html?res_id=2184308522&amp;lang=en&amp;ses=57a0f9c31c9749b1127a2c8536963b27&amp;hotel_id=4369933" TargetMode="External"/><Relationship Id="rId476" Type="http://schemas.openxmlformats.org/officeDocument/2006/relationships/hyperlink" Target="https://admin.booking.com/hotel/hoteladmin/extranet_ng/manage/booking.html?res_id=3867681918&amp;lang=en&amp;ses=57a0f9c31c9749b1127a2c8536963b27&amp;hotel_id=4369933" TargetMode="External"/><Relationship Id="rId475" Type="http://schemas.openxmlformats.org/officeDocument/2006/relationships/hyperlink" Target="https://admin.booking.com/hotel/hoteladmin/extranet_ng/manage/booking.html?res_id=3181889927&amp;lang=en&amp;ses=57a0f9c31c9749b1127a2c8536963b27&amp;hotel_id=4369933" TargetMode="External"/><Relationship Id="rId474" Type="http://schemas.openxmlformats.org/officeDocument/2006/relationships/hyperlink" Target="https://admin.booking.com/hotel/hoteladmin/extranet_ng/manage/booking.html?res_id=3841341017&amp;lang=en&amp;ses=57a0f9c31c9749b1127a2c8536963b27&amp;hotel_id=4369933" TargetMode="External"/><Relationship Id="rId1257" Type="http://schemas.openxmlformats.org/officeDocument/2006/relationships/hyperlink" Target="https://admin.booking.com/hotel/hoteladmin/extranet_ng/manage/booking.html?res_id=2908893334&amp;ses=b5f78c1561f836dec2dac60e275d0cde&amp;lang=en&amp;hotel_id=4369933" TargetMode="External"/><Relationship Id="rId1258" Type="http://schemas.openxmlformats.org/officeDocument/2006/relationships/hyperlink" Target="https://admin.booking.com/hotel/hoteladmin/extranet_ng/manage/booking.html?res_id=3750432480&amp;ses=b5f78c1561f836dec2dac60e275d0cde&amp;lang=en&amp;hotel_id=4369933" TargetMode="External"/><Relationship Id="rId1259" Type="http://schemas.openxmlformats.org/officeDocument/2006/relationships/hyperlink" Target="https://admin.booking.com/hotel/hoteladmin/extranet_ng/manage/booking.html?res_id=3787946948&amp;hotel_id=4369933&amp;ses=1f1b99c038a5321cfaa554adfad176ce&amp;lang=en" TargetMode="External"/><Relationship Id="rId426" Type="http://schemas.openxmlformats.org/officeDocument/2006/relationships/hyperlink" Target="https://admin.booking.com/hotel/hoteladmin/extranet_ng/manage/booking.html?res_id=3207438593&amp;ses=34070afbb501ef5383a7e9ba08ddb31a&amp;lang=en&amp;hotel_id=4369933" TargetMode="External"/><Relationship Id="rId425" Type="http://schemas.openxmlformats.org/officeDocument/2006/relationships/hyperlink" Target="https://admin.booking.com/hotel/hoteladmin/extranet_ng/manage/booking.html?res_id=3489728411&amp;ses=34070afbb501ef5383a7e9ba08ddb31a&amp;lang=en&amp;hotel_id=4369933" TargetMode="External"/><Relationship Id="rId424" Type="http://schemas.openxmlformats.org/officeDocument/2006/relationships/hyperlink" Target="https://admin.booking.com/hotel/hoteladmin/extranet_ng/manage/booking.html?res_id=3315990051&amp;ses=34070afbb501ef5383a7e9ba08ddb31a&amp;lang=en&amp;hotel_id=4369933" TargetMode="External"/><Relationship Id="rId423" Type="http://schemas.openxmlformats.org/officeDocument/2006/relationships/hyperlink" Target="https://admin.booking.com/hotel/hoteladmin/extranet_ng/manage/booking.html?res_id=3831069574&amp;ses=34070afbb501ef5383a7e9ba08ddb31a&amp;lang=en&amp;hotel_id=4369933" TargetMode="External"/><Relationship Id="rId429" Type="http://schemas.openxmlformats.org/officeDocument/2006/relationships/hyperlink" Target="https://admin.booking.com/hotel/hoteladmin/extranet_ng/manage/booking.html?res_id=3104264255&amp;ses=34070afbb501ef5383a7e9ba08ddb31a&amp;lang=en&amp;hotel_id=4369933" TargetMode="External"/><Relationship Id="rId428" Type="http://schemas.openxmlformats.org/officeDocument/2006/relationships/hyperlink" Target="https://admin.booking.com/hotel/hoteladmin/extranet_ng/manage/booking.html?res_id=2201731019&amp;ses=34070afbb501ef5383a7e9ba08ddb31a&amp;lang=en&amp;hotel_id=4369933" TargetMode="External"/><Relationship Id="rId427" Type="http://schemas.openxmlformats.org/officeDocument/2006/relationships/hyperlink" Target="https://admin.booking.com/hotel/hoteladmin/extranet_ng/manage/booking.html?res_id=3482675136&amp;ses=34070afbb501ef5383a7e9ba08ddb31a&amp;lang=en&amp;hotel_id=4369933" TargetMode="External"/><Relationship Id="rId1250" Type="http://schemas.openxmlformats.org/officeDocument/2006/relationships/hyperlink" Target="https://admin.booking.com/hotel/hoteladmin/extranet_ng/manage/booking.html?res_id=3221137934&amp;hotel_id=4369933&amp;lang=en&amp;ses=2893127757ad115757ef91be73268368" TargetMode="External"/><Relationship Id="rId1251" Type="http://schemas.openxmlformats.org/officeDocument/2006/relationships/hyperlink" Target="https://admin.booking.com/hotel/hoteladmin/extranet_ng/manage/booking.html?res_id=2814834761&amp;hotel_id=4369933&amp;lang=en&amp;ses=2893127757ad115757ef91be73268368" TargetMode="External"/><Relationship Id="rId1252" Type="http://schemas.openxmlformats.org/officeDocument/2006/relationships/hyperlink" Target="https://admin.booking.com/hotel/hoteladmin/extranet_ng/manage/booking.html?res_id=3012944142&amp;ses=b5f78c1561f836dec2dac60e275d0cde&amp;lang=en&amp;hotel_id=4369933" TargetMode="External"/><Relationship Id="rId422" Type="http://schemas.openxmlformats.org/officeDocument/2006/relationships/hyperlink" Target="https://admin.booking.com/hotel/hoteladmin/extranet_ng/manage/booking.html?res_id=3199560514&amp;ses=34070afbb501ef5383a7e9ba08ddb31a&amp;lang=en&amp;hotel_id=4369933" TargetMode="External"/><Relationship Id="rId1253" Type="http://schemas.openxmlformats.org/officeDocument/2006/relationships/hyperlink" Target="https://admin.booking.com/hotel/hoteladmin/extranet_ng/manage/booking.html?res_id=2804278945&amp;ses=b5f78c1561f836dec2dac60e275d0cde&amp;lang=en&amp;hotel_id=4369933" TargetMode="External"/><Relationship Id="rId421" Type="http://schemas.openxmlformats.org/officeDocument/2006/relationships/hyperlink" Target="https://admin.booking.com/hotel/hoteladmin/extranet_ng/manage/booking.html?res_id=2555487030&amp;ses=34070afbb501ef5383a7e9ba08ddb31a&amp;lang=en&amp;hotel_id=4369933" TargetMode="External"/><Relationship Id="rId1254" Type="http://schemas.openxmlformats.org/officeDocument/2006/relationships/hyperlink" Target="https://admin.booking.com/hotel/hoteladmin/extranet_ng/manage/booking.html?res_id=2810964883&amp;lang=en&amp;ses=b5f78c1561f836dec2dac60e275d0cde&amp;hotel_id=4369933" TargetMode="External"/><Relationship Id="rId420" Type="http://schemas.openxmlformats.org/officeDocument/2006/relationships/hyperlink" Target="https://admin.booking.com/hotel/hoteladmin/extranet_ng/manage/booking.html?res_id=2694329896&amp;ses=34070afbb501ef5383a7e9ba08ddb31a&amp;lang=en&amp;hotel_id=4369933" TargetMode="External"/><Relationship Id="rId1255" Type="http://schemas.openxmlformats.org/officeDocument/2006/relationships/hyperlink" Target="https://admin.booking.com/hotel/hoteladmin/extranet_ng/manage/booking.html?res_id=2383968511&amp;ses=b5f78c1561f836dec2dac60e275d0cde&amp;lang=en&amp;hotel_id=4369933" TargetMode="External"/><Relationship Id="rId1256" Type="http://schemas.openxmlformats.org/officeDocument/2006/relationships/hyperlink" Target="https://admin.booking.com/hotel/hoteladmin/extranet_ng/manage/booking.html?res_id=3178470789&amp;ses=b5f78c1561f836dec2dac60e275d0cde&amp;lang=en&amp;hotel_id=4369933" TargetMode="External"/><Relationship Id="rId1246" Type="http://schemas.openxmlformats.org/officeDocument/2006/relationships/hyperlink" Target="https://admin.booking.com/hotel/hoteladmin/extranet_ng/manage/booking.html?res_id=3509167975&amp;ses=e2322f26529406e0239b9e1526359502&amp;hotel_id=4369933&amp;lang=en" TargetMode="External"/><Relationship Id="rId1247" Type="http://schemas.openxmlformats.org/officeDocument/2006/relationships/hyperlink" Target="https://admin.booking.com/hotel/hoteladmin/extranet_ng/manage/booking.html?res_id=3151828874&amp;ses=e2322f26529406e0239b9e1526359502&amp;hotel_id=4369933&amp;lang=en" TargetMode="External"/><Relationship Id="rId1248" Type="http://schemas.openxmlformats.org/officeDocument/2006/relationships/hyperlink" Target="https://admin.booking.com/hotel/hoteladmin/extranet_ng/manage/booking.html?res_id=3378136878&amp;hotel_id=4369933&amp;lang=en&amp;ses=2893127757ad115757ef91be73268368" TargetMode="External"/><Relationship Id="rId1249" Type="http://schemas.openxmlformats.org/officeDocument/2006/relationships/hyperlink" Target="https://admin.booking.com/hotel/hoteladmin/extranet_ng/manage/booking.html?res_id=2956628310&amp;hotel_id=4369933&amp;lang=en&amp;ses=2893127757ad115757ef91be73268368" TargetMode="External"/><Relationship Id="rId415" Type="http://schemas.openxmlformats.org/officeDocument/2006/relationships/hyperlink" Target="https://admin.booking.com/hotel/hoteladmin/extranet_ng/manage/booking.html?res_id=3440724499&amp;lang=xu&amp;ses=7e1b5a454db2e651b2fcd051457b5a95&amp;hotel_id=4369933" TargetMode="External"/><Relationship Id="rId899" Type="http://schemas.openxmlformats.org/officeDocument/2006/relationships/hyperlink" Target="https://admin.booking.com/hotel/hoteladmin/extranet_ng/manage/booking.html?res_id=3266548507&amp;ses=3cee690be8d4018801b13d4e79beaa9f&amp;lang=en&amp;hotel_id=4369933" TargetMode="External"/><Relationship Id="rId414" Type="http://schemas.openxmlformats.org/officeDocument/2006/relationships/hyperlink" Target="https://admin.booking.com/hotel/hoteladmin/extranet_ng/manage/booking.html?res_id=3411111918&amp;lang=xu&amp;ses=7e1b5a454db2e651b2fcd051457b5a95&amp;hotel_id=4369933" TargetMode="External"/><Relationship Id="rId898" Type="http://schemas.openxmlformats.org/officeDocument/2006/relationships/hyperlink" Target="https://admin.booking.com/hotel/hoteladmin/extranet_ng/manage/booking.html?res_id=3394488165&amp;ses=3cee690be8d4018801b13d4e79beaa9f&amp;lang=en&amp;hotel_id=4369933" TargetMode="External"/><Relationship Id="rId413" Type="http://schemas.openxmlformats.org/officeDocument/2006/relationships/hyperlink" Target="https://admin.booking.com/hotel/hoteladmin/extranet_ng/manage/booking.html?res_id=2417686348&amp;lang=xu&amp;ses=7e1b5a454db2e651b2fcd051457b5a95&amp;hotel_id=4369933" TargetMode="External"/><Relationship Id="rId897" Type="http://schemas.openxmlformats.org/officeDocument/2006/relationships/hyperlink" Target="https://admin.booking.com/hotel/hoteladmin/extranet_ng/manage/booking.html?res_id=3652073383&amp;ses=3cee690be8d4018801b13d4e79beaa9f&amp;lang=en&amp;hotel_id=4369933" TargetMode="External"/><Relationship Id="rId412" Type="http://schemas.openxmlformats.org/officeDocument/2006/relationships/hyperlink" Target="https://admin.booking.com/hotel/hoteladmin/extranet_ng/manage/booking.html?res_id=3208750382&amp;lang=xu&amp;ses=7e1b5a454db2e651b2fcd051457b5a95&amp;hotel_id=4369933" TargetMode="External"/><Relationship Id="rId896" Type="http://schemas.openxmlformats.org/officeDocument/2006/relationships/hyperlink" Target="https://admin.booking.com/hotel/hoteladmin/extranet_ng/manage/booking.html?res_id=2603308974&amp;ses=3cee690be8d4018801b13d4e79beaa9f&amp;lang=en&amp;hotel_id=4369933" TargetMode="External"/><Relationship Id="rId419" Type="http://schemas.openxmlformats.org/officeDocument/2006/relationships/hyperlink" Target="https://admin.booking.com/hotel/hoteladmin/extranet_ng/manage/booking.html?res_id=2796364862&amp;ses=34070afbb501ef5383a7e9ba08ddb31a&amp;lang=en&amp;hotel_id=4369933" TargetMode="External"/><Relationship Id="rId418" Type="http://schemas.openxmlformats.org/officeDocument/2006/relationships/hyperlink" Target="https://admin.booking.com/hotel/hoteladmin/extranet_ng/manage/booking.html?res_id=3216495175&amp;ses=34070afbb501ef5383a7e9ba08ddb31a&amp;lang=en&amp;hotel_id=4369933" TargetMode="External"/><Relationship Id="rId417" Type="http://schemas.openxmlformats.org/officeDocument/2006/relationships/hyperlink" Target="https://admin.booking.com/hotel/hoteladmin/extranet_ng/manage/booking.html?res_id=2218995703&amp;lang=xu&amp;ses=7e1b5a454db2e651b2fcd051457b5a95&amp;hotel_id=4369933" TargetMode="External"/><Relationship Id="rId416" Type="http://schemas.openxmlformats.org/officeDocument/2006/relationships/hyperlink" Target="https://admin.booking.com/hotel/hoteladmin/extranet_ng/manage/booking.html?res_id=3208757536&amp;lang=xu&amp;ses=7e1b5a454db2e651b2fcd051457b5a95&amp;hotel_id=4369933" TargetMode="External"/><Relationship Id="rId891" Type="http://schemas.openxmlformats.org/officeDocument/2006/relationships/hyperlink" Target="https://admin.booking.com/hotel/hoteladmin/extranet_ng/manage/booking.html?res_id=3441536549&amp;ses=3cee690be8d4018801b13d4e79beaa9f&amp;lang=en&amp;hotel_id=4369933" TargetMode="External"/><Relationship Id="rId890" Type="http://schemas.openxmlformats.org/officeDocument/2006/relationships/hyperlink" Target="https://admin.booking.com/hotel/hoteladmin/extranet_ng/manage/booking.html?res_id=3164154224&amp;ses=3cee690be8d4018801b13d4e79beaa9f&amp;lang=en&amp;hotel_id=4369933" TargetMode="External"/><Relationship Id="rId1240" Type="http://schemas.openxmlformats.org/officeDocument/2006/relationships/hyperlink" Target="https://admin.booking.com/hotel/hoteladmin/extranet_ng/manage/booking.html?res_id=3857023796&amp;ses=53f170f0f0e58b4d40734dd3f73543ac&amp;hotel_id=4369933&amp;lang=en" TargetMode="External"/><Relationship Id="rId1241" Type="http://schemas.openxmlformats.org/officeDocument/2006/relationships/hyperlink" Target="https://admin.booking.com/hotel/hoteladmin/extranet_ng/manage/booking.html?res_id=2280522620&amp;hotel_id=4369933&amp;lang=en&amp;ses=53f170f0f0e58b4d40734dd3f73543ac" TargetMode="External"/><Relationship Id="rId411" Type="http://schemas.openxmlformats.org/officeDocument/2006/relationships/hyperlink" Target="https://admin.booking.com/hotel/hoteladmin/extranet_ng/manage/booking.html?res_id=3972386807&amp;lang=xu&amp;ses=7e1b5a454db2e651b2fcd051457b5a95&amp;hotel_id=4369933" TargetMode="External"/><Relationship Id="rId895" Type="http://schemas.openxmlformats.org/officeDocument/2006/relationships/hyperlink" Target="https://admin.booking.com/hotel/hoteladmin/extranet_ng/manage/booking.html?res_id=2603308974&amp;ses=3cee690be8d4018801b13d4e79beaa9f&amp;lang=en&amp;hotel_id=4369933" TargetMode="External"/><Relationship Id="rId1242" Type="http://schemas.openxmlformats.org/officeDocument/2006/relationships/hyperlink" Target="https://admin.booking.com/hotel/hoteladmin/extranet_ng/manage/booking.html?res_id=3662609645&amp;ses=213f706c02cf270c85cd4181a894021f&amp;lang=en&amp;hotel_id=4369933" TargetMode="External"/><Relationship Id="rId410" Type="http://schemas.openxmlformats.org/officeDocument/2006/relationships/hyperlink" Target="https://admin.booking.com/hotel/hoteladmin/extranet_ng/manage/booking.html?res_id=2887505164&amp;lang=xu&amp;ses=7e1b5a454db2e651b2fcd051457b5a95&amp;hotel_id=4369933" TargetMode="External"/><Relationship Id="rId894" Type="http://schemas.openxmlformats.org/officeDocument/2006/relationships/hyperlink" Target="https://admin.booking.com/hotel/hoteladmin/extranet_ng/manage/booking.html?res_id=2622860478&amp;ses=3cee690be8d4018801b13d4e79beaa9f&amp;lang=en&amp;hotel_id=4369933" TargetMode="External"/><Relationship Id="rId1243" Type="http://schemas.openxmlformats.org/officeDocument/2006/relationships/hyperlink" Target="https://admin.booking.com/hotel/hoteladmin/extranet_ng/manage/booking.html?res_id=2814648693&amp;ses=e2322f26529406e0239b9e1526359502&amp;hotel_id=4369933&amp;lang=en" TargetMode="External"/><Relationship Id="rId893" Type="http://schemas.openxmlformats.org/officeDocument/2006/relationships/hyperlink" Target="https://admin.booking.com/hotel/hoteladmin/extranet_ng/manage/booking.html?res_id=3172655756&amp;ses=3cee690be8d4018801b13d4e79beaa9f&amp;lang=en&amp;hotel_id=4369933" TargetMode="External"/><Relationship Id="rId1244" Type="http://schemas.openxmlformats.org/officeDocument/2006/relationships/hyperlink" Target="https://admin.booking.com/hotel/hoteladmin/extranet_ng/manage/booking.html?res_id=2340241855&amp;ses=e2322f26529406e0239b9e1526359502&amp;hotel_id=4369933&amp;lang=en" TargetMode="External"/><Relationship Id="rId892" Type="http://schemas.openxmlformats.org/officeDocument/2006/relationships/hyperlink" Target="https://admin.booking.com/hotel/hoteladmin/extranet_ng/manage/booking.html?res_id=3975865118&amp;ses=3cee690be8d4018801b13d4e79beaa9f&amp;lang=en&amp;hotel_id=4369933" TargetMode="External"/><Relationship Id="rId1245" Type="http://schemas.openxmlformats.org/officeDocument/2006/relationships/hyperlink" Target="https://admin.booking.com/hotel/hoteladmin/extranet_ng/manage/booking.html?res_id=2639815962&amp;ses=e2322f26529406e0239b9e1526359502&amp;hotel_id=4369933&amp;lang=en" TargetMode="External"/><Relationship Id="rId1279" Type="http://schemas.openxmlformats.org/officeDocument/2006/relationships/hyperlink" Target="https://admin.booking.com/hotel/hoteladmin/extranet_ng/manage/booking.html?res_id=3734186274&amp;hotel_id=4369933&amp;ses=862499ba99edbc3b6361861c4b512be9&amp;lang=en" TargetMode="External"/><Relationship Id="rId448" Type="http://schemas.openxmlformats.org/officeDocument/2006/relationships/hyperlink" Target="https://admin.booking.com/hotel/hoteladmin/extranet_ng/manage/booking.html?res_id=3833164370&amp;lang=en&amp;ses=98dd73adff191981c966ff4762305646&amp;hotel_id=4369933" TargetMode="External"/><Relationship Id="rId447" Type="http://schemas.openxmlformats.org/officeDocument/2006/relationships/hyperlink" Target="https://admin.booking.com/hotel/hoteladmin/extranet_ng/manage/booking.html?res_id=3804291740&amp;lang=en&amp;ses=98dd73adff191981c966ff4762305646&amp;hotel_id=4369933" TargetMode="External"/><Relationship Id="rId446" Type="http://schemas.openxmlformats.org/officeDocument/2006/relationships/hyperlink" Target="https://admin.booking.com/hotel/hoteladmin/extranet_ng/manage/booking.html?res_id=2201059614&amp;lang=en&amp;ses=98dd73adff191981c966ff4762305646&amp;hotel_id=4369933" TargetMode="External"/><Relationship Id="rId445" Type="http://schemas.openxmlformats.org/officeDocument/2006/relationships/hyperlink" Target="https://admin.booking.com/hotel/hoteladmin/extranet_ng/manage/booking.html?res_id=3804206499&amp;lang=en&amp;ses=98dd73adff191981c966ff4762305646&amp;hotel_id=4369933" TargetMode="External"/><Relationship Id="rId449" Type="http://schemas.openxmlformats.org/officeDocument/2006/relationships/hyperlink" Target="https://admin.booking.com/hotel/hoteladmin/extranet_ng/manage/booking.html?res_id=2120446730&amp;lang=en&amp;ses=98dd73adff191981c966ff4762305646&amp;hotel_id=4369933" TargetMode="External"/><Relationship Id="rId1270" Type="http://schemas.openxmlformats.org/officeDocument/2006/relationships/hyperlink" Target="https://admin.booking.com/hotel/hoteladmin/extranet_ng/manage/booking.html?res_id=3249130739&amp;lang=en&amp;ses=0f1d6dfed60d76eb8dd598971c06d0de&amp;hotel_id=4369933" TargetMode="External"/><Relationship Id="rId440" Type="http://schemas.openxmlformats.org/officeDocument/2006/relationships/hyperlink" Target="https://admin.booking.com/hotel/hoteladmin/extranet_ng/manage/booking.html?res_id=2221919888&amp;lang=en&amp;ses=98dd73adff191981c966ff4762305646&amp;hotel_id=4369933" TargetMode="External"/><Relationship Id="rId1271" Type="http://schemas.openxmlformats.org/officeDocument/2006/relationships/hyperlink" Target="https://admin.booking.com/hotel/hoteladmin/extranet_ng/manage/booking.html?res_id=3221118076&amp;hotel_id=4369933&amp;ses=0f1d6dfed60d76eb8dd598971c06d0de&amp;lang=en" TargetMode="External"/><Relationship Id="rId1272" Type="http://schemas.openxmlformats.org/officeDocument/2006/relationships/hyperlink" Target="https://admin.booking.com/hotel/hoteladmin/extranet_ng/manage/booking.html?res_id=3662693194&amp;lang=en&amp;ses=418f1a1d2243c0bed5d44e70b94b37f6&amp;hotel_id=4369933" TargetMode="External"/><Relationship Id="rId1273" Type="http://schemas.openxmlformats.org/officeDocument/2006/relationships/hyperlink" Target="https://admin.booking.com/hotel/hoteladmin/extranet_ng/manage/booking.html?res_id=3882265534&amp;lang=en&amp;ses=c36dd09f32a4552bb3f2b27169c2c7d6&amp;hotel_id=4369933" TargetMode="External"/><Relationship Id="rId1274" Type="http://schemas.openxmlformats.org/officeDocument/2006/relationships/hyperlink" Target="https://admin.booking.com/hotel/hoteladmin/extranet_ng/manage/booking.html?res_id=2353768721&amp;hotel_id=4369933&amp;ses=c4de7cb22f973a564223619eafcedb12&amp;lang=en" TargetMode="External"/><Relationship Id="rId444" Type="http://schemas.openxmlformats.org/officeDocument/2006/relationships/hyperlink" Target="https://admin.booking.com/hotel/hoteladmin/extranet_ng/manage/booking.html?res_id=3355051823&amp;lang=en&amp;ses=98dd73adff191981c966ff4762305646&amp;hotel_id=4369933" TargetMode="External"/><Relationship Id="rId1275" Type="http://schemas.openxmlformats.org/officeDocument/2006/relationships/hyperlink" Target="https://admin.booking.com/hotel/hoteladmin/extranet_ng/manage/booking.html?res_id=3479629389&amp;hotel_id=4369933&amp;ses=c4de7cb22f973a564223619eafcedb12&amp;lang=en" TargetMode="External"/><Relationship Id="rId443" Type="http://schemas.openxmlformats.org/officeDocument/2006/relationships/hyperlink" Target="https://admin.booking.com/hotel/hoteladmin/extranet_ng/manage/booking.html?res_id=2895492733&amp;lang=en&amp;ses=98dd73adff191981c966ff4762305646&amp;hotel_id=4369933" TargetMode="External"/><Relationship Id="rId1276" Type="http://schemas.openxmlformats.org/officeDocument/2006/relationships/hyperlink" Target="https://admin.booking.com/hotel/hoteladmin/extranet_ng/manage/booking.html?res_id=3309145815&amp;ses=c4de7cb22f973a564223619eafcedb12&amp;lang=en&amp;hotel_id=4369933" TargetMode="External"/><Relationship Id="rId442" Type="http://schemas.openxmlformats.org/officeDocument/2006/relationships/hyperlink" Target="https://admin.booking.com/hotel/hoteladmin/extranet_ng/manage/booking.html?res_id=2196591546&amp;lang=en&amp;ses=98dd73adff191981c966ff4762305646&amp;hotel_id=4369933" TargetMode="External"/><Relationship Id="rId1277" Type="http://schemas.openxmlformats.org/officeDocument/2006/relationships/hyperlink" Target="https://admin.booking.com/hotel/hoteladmin/extranet_ng/manage/booking.html?res_id=3400358444&amp;hotel_id=4369933&amp;ses=862499ba99edbc3b6361861c4b512be9&amp;lang=en" TargetMode="External"/><Relationship Id="rId441" Type="http://schemas.openxmlformats.org/officeDocument/2006/relationships/hyperlink" Target="https://admin.booking.com/hotel/hoteladmin/extranet_ng/manage/booking.html?res_id=3515248452&amp;lang=en&amp;ses=98dd73adff191981c966ff4762305646&amp;hotel_id=4369933" TargetMode="External"/><Relationship Id="rId1278" Type="http://schemas.openxmlformats.org/officeDocument/2006/relationships/hyperlink" Target="https://admin.booking.com/hotel/hoteladmin/extranet_ng/manage/booking.html?res_id=2357976051&amp;ses=862499ba99edbc3b6361861c4b512be9&amp;hotel_id=4369933&amp;lang=en" TargetMode="External"/><Relationship Id="rId1268" Type="http://schemas.openxmlformats.org/officeDocument/2006/relationships/hyperlink" Target="https://admin.booking.com/hotel/hoteladmin/extranet_ng/manage/booking.html?res_id=2961777019&amp;lang=en&amp;ses=0f1d6dfed60d76eb8dd598971c06d0de&amp;hotel_id=4369933" TargetMode="External"/><Relationship Id="rId1269" Type="http://schemas.openxmlformats.org/officeDocument/2006/relationships/hyperlink" Target="https://admin.booking.com/hotel/hoteladmin/extranet_ng/manage/booking.html?res_id=2633623142&amp;lang=en&amp;ses=0f1d6dfed60d76eb8dd598971c06d0de&amp;hotel_id=4369933" TargetMode="External"/><Relationship Id="rId437" Type="http://schemas.openxmlformats.org/officeDocument/2006/relationships/hyperlink" Target="https://admin.booking.com/hotel/hoteladmin/extranet_ng/manage/booking.html?res_id=3023020755&amp;lang=en&amp;ses=98dd73adff191981c966ff4762305646&amp;hotel_id=4369933" TargetMode="External"/><Relationship Id="rId436" Type="http://schemas.openxmlformats.org/officeDocument/2006/relationships/hyperlink" Target="https://admin.booking.com/hotel/hoteladmin/extranet_ng/manage/booking.html?res_id=3710614385&amp;ses=ca4087f6d4c4df3ed50b131eaf3a5acb&amp;lang=en&amp;hotel_id=4369933" TargetMode="External"/><Relationship Id="rId435" Type="http://schemas.openxmlformats.org/officeDocument/2006/relationships/hyperlink" Target="https://admin.booking.com/hotel/hoteladmin/extranet_ng/manage/booking.html?res_id=3735797971&amp;ses=ca4087f6d4c4df3ed50b131eaf3a5acb&amp;lang=en&amp;hotel_id=4369933" TargetMode="External"/><Relationship Id="rId434" Type="http://schemas.openxmlformats.org/officeDocument/2006/relationships/hyperlink" Target="https://admin.booking.com/hotel/hoteladmin/extranet_ng/manage/booking.html?res_id=2162691789&amp;ses=ca4087f6d4c4df3ed50b131eaf3a5acb&amp;lang=en&amp;hotel_id=4369933" TargetMode="External"/><Relationship Id="rId439" Type="http://schemas.openxmlformats.org/officeDocument/2006/relationships/hyperlink" Target="https://admin.booking.com/hotel/hoteladmin/extranet_ng/manage/booking.html?res_id=2276769372&amp;lang=en&amp;ses=98dd73adff191981c966ff4762305646&amp;hotel_id=4369933" TargetMode="External"/><Relationship Id="rId438" Type="http://schemas.openxmlformats.org/officeDocument/2006/relationships/hyperlink" Target="https://admin.booking.com/hotel/hoteladmin/extranet_ng/manage/booking.html?res_id=3689660054&amp;lang=en&amp;ses=98dd73adff191981c966ff4762305646&amp;hotel_id=4369933" TargetMode="External"/><Relationship Id="rId1260" Type="http://schemas.openxmlformats.org/officeDocument/2006/relationships/hyperlink" Target="https://admin.booking.com/hotel/hoteladmin/extranet_ng/manage/booking.html?res_id=2540035845&amp;hotel_id=4369933&amp;ses=1f1b99c038a5321cfaa554adfad176ce&amp;lang=en" TargetMode="External"/><Relationship Id="rId1261" Type="http://schemas.openxmlformats.org/officeDocument/2006/relationships/hyperlink" Target="https://admin.booking.com/hotel/hoteladmin/extranet_ng/manage/booking.html?res_id=2548483629&amp;hotel_id=4369933&amp;ses=1f1b99c038a5321cfaa554adfad176ce&amp;lang=en" TargetMode="External"/><Relationship Id="rId1262" Type="http://schemas.openxmlformats.org/officeDocument/2006/relationships/hyperlink" Target="https://admin.booking.com/hotel/hoteladmin/extranet_ng/manage/booking.html?res_id=2880908210&amp;hotel_id=4369933&amp;ses=1f1b99c038a5321cfaa554adfad176ce&amp;lang=en" TargetMode="External"/><Relationship Id="rId1263" Type="http://schemas.openxmlformats.org/officeDocument/2006/relationships/hyperlink" Target="https://admin.booking.com/hotel/hoteladmin/extranet_ng/manage/booking.html?res_id=2993053076&amp;hotel_id=4369933&amp;ses=1f1b99c038a5321cfaa554adfad176ce&amp;lang=en" TargetMode="External"/><Relationship Id="rId433" Type="http://schemas.openxmlformats.org/officeDocument/2006/relationships/hyperlink" Target="https://admin.booking.com/hotel/hoteladmin/extranet_ng/manage/booking.html?res_id=2875240503&amp;ses=ca4087f6d4c4df3ed50b131eaf3a5acb&amp;lang=en&amp;hotel_id=4369933" TargetMode="External"/><Relationship Id="rId1264" Type="http://schemas.openxmlformats.org/officeDocument/2006/relationships/hyperlink" Target="https://admin.booking.com/hotel/hoteladmin/extranet_ng/manage/booking.html?res_id=3938484247&amp;hotel_id=4369933&amp;ses=1f1b99c038a5321cfaa554adfad176ce&amp;lang=en" TargetMode="External"/><Relationship Id="rId432" Type="http://schemas.openxmlformats.org/officeDocument/2006/relationships/hyperlink" Target="https://admin.booking.com/hotel/hoteladmin/extranet_ng/manage/booking.html?res_id=2459519053&amp;hotel_id=4369933&amp;ses=45278c3dc1adff02778c98f852ba02a8&amp;lang=en" TargetMode="External"/><Relationship Id="rId1265" Type="http://schemas.openxmlformats.org/officeDocument/2006/relationships/hyperlink" Target="https://admin.booking.com/hotel/hoteladmin/extranet_ng/manage/booking.html?res_id=3575985997&amp;lang=en&amp;ses=0f1d6dfed60d76eb8dd598971c06d0de&amp;hotel_id=4369933" TargetMode="External"/><Relationship Id="rId431" Type="http://schemas.openxmlformats.org/officeDocument/2006/relationships/hyperlink" Target="https://admin.booking.com/hotel/hoteladmin/extranet_ng/manage/booking.html?res_id=3045874265&amp;hotel_id=4369933&amp;ses=45278c3dc1adff02778c98f852ba02a8&amp;lang=en" TargetMode="External"/><Relationship Id="rId1266" Type="http://schemas.openxmlformats.org/officeDocument/2006/relationships/hyperlink" Target="https://admin.booking.com/hotel/hoteladmin/extranet_ng/manage/booking.html?res_id=2932264767&amp;lang=en&amp;ses=0f1d6dfed60d76eb8dd598971c06d0de&amp;hotel_id=4369933" TargetMode="External"/><Relationship Id="rId430" Type="http://schemas.openxmlformats.org/officeDocument/2006/relationships/hyperlink" Target="https://admin.booking.com/hotel/hoteladmin/extranet_ng/manage/booking.html?res_id=2692816054&amp;ses=34070afbb501ef5383a7e9ba08ddb31a&amp;lang=en&amp;hotel_id=4369933" TargetMode="External"/><Relationship Id="rId1267" Type="http://schemas.openxmlformats.org/officeDocument/2006/relationships/hyperlink" Target="https://admin.booking.com/hotel/hoteladmin/extranet_ng/manage/booking.html?res_id=3036176262&amp;lang=en&amp;ses=0f1d6dfed60d76eb8dd598971c06d0de&amp;hotel_id=436993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4546A"/>
    <pageSetUpPr/>
  </sheetPr>
  <sheetViews>
    <sheetView showGridLines="0" workbookViewId="0">
      <pane xSplit="2.0" topLeftCell="C1" activePane="topRight" state="frozen"/>
      <selection activeCell="D2" sqref="D2" pane="topRight"/>
    </sheetView>
  </sheetViews>
  <sheetFormatPr customHeight="1" defaultColWidth="14.43" defaultRowHeight="15.0"/>
  <cols>
    <col customWidth="1" min="1" max="1" width="1.86"/>
    <col customWidth="1" min="2" max="2" width="4.14"/>
    <col customWidth="1" min="3" max="3" width="8.71"/>
    <col customWidth="1" min="4" max="4" width="17.0"/>
    <col customWidth="1" min="5" max="5" width="19.0"/>
    <col customWidth="1" min="6" max="6" width="16.43"/>
    <col customWidth="1" min="7" max="7" width="20.14"/>
    <col customWidth="1" min="8" max="8" width="7.43"/>
    <col customWidth="1" min="9" max="9" width="11.43"/>
    <col customWidth="1" min="10" max="10" width="14.43"/>
    <col customWidth="1" min="11" max="11" width="17.71"/>
    <col customWidth="1" min="12" max="12" width="15.86"/>
    <col customWidth="1" min="13" max="16" width="11.71"/>
    <col customWidth="1" min="17" max="18" width="14.29"/>
    <col customWidth="1" min="19" max="20" width="11.71"/>
    <col customWidth="1" min="21" max="21" width="19.71"/>
    <col customWidth="1" min="22" max="22" width="15.71"/>
    <col customWidth="1" min="23" max="23" width="13.43"/>
    <col customWidth="1" min="24" max="24" width="26.14"/>
    <col customWidth="1" min="25" max="25" width="255.71"/>
    <col customWidth="1" min="26" max="26" width="35.57"/>
    <col customWidth="1" min="27" max="33" width="11.43"/>
  </cols>
  <sheetData>
    <row r="1" ht="14.25" customHeight="1">
      <c r="A1" s="1"/>
      <c r="B1" s="1"/>
      <c r="C1" s="1"/>
      <c r="D1" s="1"/>
      <c r="E1" s="1"/>
      <c r="F1" s="1"/>
      <c r="G1" s="1"/>
      <c r="H1" s="1"/>
      <c r="I1" s="2"/>
      <c r="J1" s="3"/>
      <c r="K1" s="1"/>
      <c r="L1" s="1"/>
      <c r="M1" s="1"/>
      <c r="N1" s="2"/>
      <c r="O1" s="1"/>
      <c r="P1" s="2"/>
      <c r="Q1" s="1"/>
      <c r="R1" s="2"/>
      <c r="S1" s="1"/>
      <c r="T1" s="2"/>
      <c r="U1" s="1"/>
      <c r="V1" s="2"/>
      <c r="W1" s="2"/>
      <c r="X1" s="1"/>
      <c r="Y1" s="4"/>
      <c r="Z1" s="4"/>
      <c r="AA1" s="1"/>
      <c r="AB1" s="1"/>
      <c r="AC1" s="1"/>
      <c r="AD1" s="1"/>
      <c r="AE1" s="1"/>
      <c r="AF1" s="1"/>
      <c r="AG1" s="1"/>
    </row>
    <row r="2">
      <c r="A2" s="1"/>
      <c r="B2" s="5" t="s">
        <v>0</v>
      </c>
      <c r="C2" s="6" t="s">
        <v>1</v>
      </c>
      <c r="D2" s="6" t="s">
        <v>2</v>
      </c>
      <c r="E2" s="6" t="s">
        <v>3</v>
      </c>
      <c r="F2" s="6" t="s">
        <v>4</v>
      </c>
      <c r="G2" s="6" t="s">
        <v>5</v>
      </c>
      <c r="H2" s="6" t="s">
        <v>6</v>
      </c>
      <c r="I2" s="6" t="s">
        <v>7</v>
      </c>
      <c r="J2" s="7" t="s">
        <v>8</v>
      </c>
      <c r="K2" s="8" t="s">
        <v>9</v>
      </c>
      <c r="L2" s="6" t="s">
        <v>10</v>
      </c>
      <c r="M2" s="9" t="s">
        <v>11</v>
      </c>
      <c r="N2" s="10" t="s">
        <v>12</v>
      </c>
      <c r="O2" s="11" t="s">
        <v>13</v>
      </c>
      <c r="P2" s="10" t="s">
        <v>14</v>
      </c>
      <c r="Q2" s="11" t="s">
        <v>15</v>
      </c>
      <c r="R2" s="10" t="s">
        <v>16</v>
      </c>
      <c r="S2" s="11" t="s">
        <v>17</v>
      </c>
      <c r="T2" s="10" t="s">
        <v>18</v>
      </c>
      <c r="U2" s="11" t="s">
        <v>19</v>
      </c>
      <c r="V2" s="7" t="s">
        <v>20</v>
      </c>
      <c r="W2" s="8" t="s">
        <v>21</v>
      </c>
      <c r="X2" s="12" t="s">
        <v>22</v>
      </c>
      <c r="Y2" s="13" t="s">
        <v>23</v>
      </c>
      <c r="Z2" s="13" t="s">
        <v>24</v>
      </c>
      <c r="AA2" s="7" t="s">
        <v>25</v>
      </c>
      <c r="AB2" s="14" t="s">
        <v>26</v>
      </c>
      <c r="AC2" s="14" t="s">
        <v>27</v>
      </c>
      <c r="AD2" s="14" t="s">
        <v>28</v>
      </c>
      <c r="AE2" s="15" t="s">
        <v>29</v>
      </c>
      <c r="AF2" s="6" t="s">
        <v>30</v>
      </c>
      <c r="AG2" s="1"/>
    </row>
    <row r="3">
      <c r="A3" s="1"/>
      <c r="B3" s="5">
        <v>1.0</v>
      </c>
      <c r="C3" s="16">
        <v>43518.0</v>
      </c>
      <c r="D3" s="17">
        <v>1.112941899E9</v>
      </c>
      <c r="E3" s="5" t="s">
        <v>31</v>
      </c>
      <c r="F3" s="5" t="s">
        <v>32</v>
      </c>
      <c r="G3" s="5" t="s">
        <v>33</v>
      </c>
      <c r="H3" s="5"/>
      <c r="I3" s="5"/>
      <c r="J3" s="18">
        <v>10.0</v>
      </c>
      <c r="K3" s="19">
        <f>+AVERAGE(J3)</f>
        <v>10</v>
      </c>
      <c r="L3" s="20">
        <v>10.0</v>
      </c>
      <c r="M3" s="21">
        <f t="shared" ref="M3:M373" si="1">+AVERAGE($L$3:L3)</f>
        <v>10</v>
      </c>
      <c r="N3" s="22">
        <v>10.0</v>
      </c>
      <c r="O3" s="21">
        <f t="shared" ref="O3:O2103" si="2">+AVERAGE($N$3:N3)</f>
        <v>10</v>
      </c>
      <c r="P3" s="22">
        <v>10.0</v>
      </c>
      <c r="Q3" s="21">
        <f t="shared" ref="Q3:Q373" si="3">+AVERAGE($P$3:P3)</f>
        <v>10</v>
      </c>
      <c r="R3" s="22">
        <v>10.0</v>
      </c>
      <c r="S3" s="21">
        <f t="shared" ref="S3:S993" si="4">+AVERAGE($R$3:R3)</f>
        <v>10</v>
      </c>
      <c r="T3" s="22">
        <v>10.0</v>
      </c>
      <c r="U3" s="21">
        <f t="shared" ref="U3:U994" si="5">+AVERAGE($T$3:T3)</f>
        <v>10</v>
      </c>
      <c r="V3" s="22">
        <v>10.0</v>
      </c>
      <c r="W3" s="21">
        <f t="shared" ref="W3:W994" si="6">+AVERAGE($V$3:V3)</f>
        <v>10</v>
      </c>
      <c r="X3" s="23">
        <f t="shared" ref="X3:X373" si="7">+AVERAGE(V3,T3,R3,P3,N3,L3,J3)</f>
        <v>10</v>
      </c>
      <c r="Y3" s="24" t="s">
        <v>34</v>
      </c>
      <c r="Z3" s="24" t="s">
        <v>35</v>
      </c>
      <c r="AA3" s="25"/>
      <c r="AB3" s="5"/>
      <c r="AC3" s="5"/>
      <c r="AD3" s="5"/>
      <c r="AE3" s="26"/>
      <c r="AF3" s="5"/>
      <c r="AG3" s="1"/>
    </row>
    <row r="4">
      <c r="A4" s="1"/>
      <c r="B4" s="5">
        <v>2.0</v>
      </c>
      <c r="C4" s="16">
        <v>43518.0</v>
      </c>
      <c r="D4" s="17">
        <v>1.592549018E9</v>
      </c>
      <c r="E4" s="5" t="s">
        <v>36</v>
      </c>
      <c r="F4" s="5" t="s">
        <v>32</v>
      </c>
      <c r="G4" s="5" t="s">
        <v>33</v>
      </c>
      <c r="H4" s="5"/>
      <c r="I4" s="5"/>
      <c r="J4" s="18">
        <v>10.0</v>
      </c>
      <c r="K4" s="19">
        <f t="shared" ref="K4:K12" si="8">+AVERAGE($J$3:J4)</f>
        <v>10</v>
      </c>
      <c r="L4" s="20">
        <v>10.0</v>
      </c>
      <c r="M4" s="21">
        <f t="shared" si="1"/>
        <v>10</v>
      </c>
      <c r="N4" s="22">
        <v>10.0</v>
      </c>
      <c r="O4" s="21">
        <f t="shared" si="2"/>
        <v>10</v>
      </c>
      <c r="P4" s="22">
        <v>10.0</v>
      </c>
      <c r="Q4" s="21">
        <f t="shared" si="3"/>
        <v>10</v>
      </c>
      <c r="R4" s="22">
        <v>10.0</v>
      </c>
      <c r="S4" s="21">
        <f t="shared" si="4"/>
        <v>10</v>
      </c>
      <c r="T4" s="22">
        <v>10.0</v>
      </c>
      <c r="U4" s="21">
        <f t="shared" si="5"/>
        <v>10</v>
      </c>
      <c r="V4" s="22">
        <v>10.0</v>
      </c>
      <c r="W4" s="21">
        <f t="shared" si="6"/>
        <v>10</v>
      </c>
      <c r="X4" s="27">
        <f t="shared" si="7"/>
        <v>10</v>
      </c>
      <c r="Y4" s="24" t="s">
        <v>37</v>
      </c>
      <c r="Z4" s="24" t="s">
        <v>38</v>
      </c>
      <c r="AA4" s="25">
        <v>10.0</v>
      </c>
      <c r="AB4" s="5">
        <v>10.0</v>
      </c>
      <c r="AC4" s="5">
        <v>10.0</v>
      </c>
      <c r="AD4" s="5">
        <v>10.0</v>
      </c>
      <c r="AE4" s="26">
        <v>10.0</v>
      </c>
      <c r="AF4" s="5"/>
      <c r="AG4" s="1"/>
    </row>
    <row r="5">
      <c r="A5" s="1"/>
      <c r="B5" s="5">
        <v>3.0</v>
      </c>
      <c r="C5" s="16">
        <v>43518.0</v>
      </c>
      <c r="D5" s="17">
        <v>1.770925697E9</v>
      </c>
      <c r="E5" s="5" t="s">
        <v>39</v>
      </c>
      <c r="F5" s="5" t="s">
        <v>40</v>
      </c>
      <c r="G5" s="5" t="s">
        <v>33</v>
      </c>
      <c r="H5" s="5"/>
      <c r="I5" s="5"/>
      <c r="J5" s="18">
        <v>10.0</v>
      </c>
      <c r="K5" s="19">
        <f t="shared" si="8"/>
        <v>10</v>
      </c>
      <c r="L5" s="20">
        <v>10.0</v>
      </c>
      <c r="M5" s="21">
        <f t="shared" si="1"/>
        <v>10</v>
      </c>
      <c r="N5" s="22">
        <v>10.0</v>
      </c>
      <c r="O5" s="21">
        <f t="shared" si="2"/>
        <v>10</v>
      </c>
      <c r="P5" s="22">
        <v>10.0</v>
      </c>
      <c r="Q5" s="21">
        <f t="shared" si="3"/>
        <v>10</v>
      </c>
      <c r="R5" s="22">
        <v>10.0</v>
      </c>
      <c r="S5" s="21">
        <f t="shared" si="4"/>
        <v>10</v>
      </c>
      <c r="T5" s="22">
        <v>10.0</v>
      </c>
      <c r="U5" s="21">
        <f t="shared" si="5"/>
        <v>10</v>
      </c>
      <c r="V5" s="22">
        <v>10.0</v>
      </c>
      <c r="W5" s="21">
        <f t="shared" si="6"/>
        <v>10</v>
      </c>
      <c r="X5" s="27">
        <f t="shared" si="7"/>
        <v>10</v>
      </c>
      <c r="Y5" s="24" t="s">
        <v>41</v>
      </c>
      <c r="Z5" s="24"/>
      <c r="AA5" s="25">
        <v>10.0</v>
      </c>
      <c r="AB5" s="5">
        <v>10.0</v>
      </c>
      <c r="AC5" s="5">
        <v>10.0</v>
      </c>
      <c r="AD5" s="5">
        <v>10.0</v>
      </c>
      <c r="AE5" s="26">
        <v>10.0</v>
      </c>
      <c r="AF5" s="5"/>
      <c r="AG5" s="1"/>
    </row>
    <row r="6">
      <c r="A6" s="1"/>
      <c r="B6" s="5">
        <v>4.0</v>
      </c>
      <c r="C6" s="16">
        <v>43524.0</v>
      </c>
      <c r="D6" s="17">
        <v>2.023906001E9</v>
      </c>
      <c r="E6" s="5" t="s">
        <v>42</v>
      </c>
      <c r="F6" s="5" t="s">
        <v>43</v>
      </c>
      <c r="G6" s="5" t="s">
        <v>44</v>
      </c>
      <c r="H6" s="5" t="s">
        <v>45</v>
      </c>
      <c r="I6" s="5">
        <v>204.0</v>
      </c>
      <c r="J6" s="18">
        <v>10.0</v>
      </c>
      <c r="K6" s="19">
        <f t="shared" si="8"/>
        <v>10</v>
      </c>
      <c r="L6" s="20">
        <v>10.0</v>
      </c>
      <c r="M6" s="21">
        <f t="shared" si="1"/>
        <v>10</v>
      </c>
      <c r="N6" s="22">
        <v>10.0</v>
      </c>
      <c r="O6" s="21">
        <f t="shared" si="2"/>
        <v>10</v>
      </c>
      <c r="P6" s="22">
        <v>10.0</v>
      </c>
      <c r="Q6" s="21">
        <f t="shared" si="3"/>
        <v>10</v>
      </c>
      <c r="R6" s="22">
        <v>10.0</v>
      </c>
      <c r="S6" s="21">
        <f t="shared" si="4"/>
        <v>10</v>
      </c>
      <c r="T6" s="22">
        <v>10.0</v>
      </c>
      <c r="U6" s="21">
        <f t="shared" si="5"/>
        <v>10</v>
      </c>
      <c r="V6" s="22">
        <v>10.0</v>
      </c>
      <c r="W6" s="21">
        <f t="shared" si="6"/>
        <v>10</v>
      </c>
      <c r="X6" s="27">
        <f t="shared" si="7"/>
        <v>10</v>
      </c>
      <c r="Y6" s="24" t="s">
        <v>46</v>
      </c>
      <c r="Z6" s="24"/>
      <c r="AA6" s="25"/>
      <c r="AB6" s="5"/>
      <c r="AC6" s="5"/>
      <c r="AD6" s="5"/>
      <c r="AE6" s="26"/>
      <c r="AF6" s="5"/>
      <c r="AG6" s="1"/>
    </row>
    <row r="7">
      <c r="A7" s="1"/>
      <c r="B7" s="5">
        <v>5.0</v>
      </c>
      <c r="C7" s="16">
        <v>43525.0</v>
      </c>
      <c r="D7" s="17">
        <v>1.287555634E9</v>
      </c>
      <c r="E7" s="5" t="s">
        <v>47</v>
      </c>
      <c r="F7" s="5" t="s">
        <v>48</v>
      </c>
      <c r="G7" s="5" t="s">
        <v>44</v>
      </c>
      <c r="H7" s="5" t="s">
        <v>45</v>
      </c>
      <c r="I7" s="5">
        <v>204.0</v>
      </c>
      <c r="J7" s="18">
        <v>10.0</v>
      </c>
      <c r="K7" s="19">
        <f t="shared" si="8"/>
        <v>10</v>
      </c>
      <c r="L7" s="20">
        <v>10.0</v>
      </c>
      <c r="M7" s="21">
        <f t="shared" si="1"/>
        <v>10</v>
      </c>
      <c r="N7" s="22">
        <v>10.0</v>
      </c>
      <c r="O7" s="21">
        <f t="shared" si="2"/>
        <v>10</v>
      </c>
      <c r="P7" s="22">
        <v>10.0</v>
      </c>
      <c r="Q7" s="21">
        <f t="shared" si="3"/>
        <v>10</v>
      </c>
      <c r="R7" s="22">
        <v>10.0</v>
      </c>
      <c r="S7" s="21">
        <f t="shared" si="4"/>
        <v>10</v>
      </c>
      <c r="T7" s="22">
        <v>10.0</v>
      </c>
      <c r="U7" s="21">
        <f t="shared" si="5"/>
        <v>10</v>
      </c>
      <c r="V7" s="22">
        <v>10.0</v>
      </c>
      <c r="W7" s="21">
        <f t="shared" si="6"/>
        <v>10</v>
      </c>
      <c r="X7" s="27">
        <f t="shared" si="7"/>
        <v>10</v>
      </c>
      <c r="Y7" s="24" t="s">
        <v>49</v>
      </c>
      <c r="Z7" s="24" t="s">
        <v>50</v>
      </c>
      <c r="AA7" s="25"/>
      <c r="AB7" s="5"/>
      <c r="AC7" s="5"/>
      <c r="AD7" s="5"/>
      <c r="AE7" s="26"/>
      <c r="AF7" s="5"/>
      <c r="AG7" s="1"/>
    </row>
    <row r="8">
      <c r="A8" s="1"/>
      <c r="B8" s="5">
        <v>6.0</v>
      </c>
      <c r="C8" s="16">
        <v>43526.0</v>
      </c>
      <c r="D8" s="17">
        <v>1.913598547E9</v>
      </c>
      <c r="E8" s="5" t="s">
        <v>51</v>
      </c>
      <c r="F8" s="5" t="s">
        <v>52</v>
      </c>
      <c r="G8" s="5" t="s">
        <v>53</v>
      </c>
      <c r="H8" s="5"/>
      <c r="I8" s="5"/>
      <c r="J8" s="18">
        <v>10.0</v>
      </c>
      <c r="K8" s="19">
        <f t="shared" si="8"/>
        <v>10</v>
      </c>
      <c r="L8" s="20">
        <v>10.0</v>
      </c>
      <c r="M8" s="21">
        <f t="shared" si="1"/>
        <v>10</v>
      </c>
      <c r="N8" s="22">
        <v>10.0</v>
      </c>
      <c r="O8" s="21">
        <f t="shared" si="2"/>
        <v>10</v>
      </c>
      <c r="P8" s="22">
        <v>10.0</v>
      </c>
      <c r="Q8" s="21">
        <f t="shared" si="3"/>
        <v>10</v>
      </c>
      <c r="R8" s="22">
        <v>10.0</v>
      </c>
      <c r="S8" s="21">
        <f t="shared" si="4"/>
        <v>10</v>
      </c>
      <c r="T8" s="22">
        <v>10.0</v>
      </c>
      <c r="U8" s="21">
        <f t="shared" si="5"/>
        <v>10</v>
      </c>
      <c r="V8" s="22">
        <v>10.0</v>
      </c>
      <c r="W8" s="21">
        <f t="shared" si="6"/>
        <v>10</v>
      </c>
      <c r="X8" s="27">
        <f t="shared" si="7"/>
        <v>10</v>
      </c>
      <c r="Y8" s="24" t="s">
        <v>54</v>
      </c>
      <c r="Z8" s="24"/>
      <c r="AA8" s="25"/>
      <c r="AB8" s="5"/>
      <c r="AC8" s="5"/>
      <c r="AD8" s="5"/>
      <c r="AE8" s="26"/>
      <c r="AF8" s="5"/>
      <c r="AG8" s="1"/>
    </row>
    <row r="9">
      <c r="A9" s="1"/>
      <c r="B9" s="5">
        <v>7.0</v>
      </c>
      <c r="C9" s="16">
        <v>43529.0</v>
      </c>
      <c r="D9" s="17">
        <v>1.534994055E9</v>
      </c>
      <c r="E9" s="5" t="s">
        <v>55</v>
      </c>
      <c r="F9" s="5" t="s">
        <v>56</v>
      </c>
      <c r="G9" s="5" t="s">
        <v>44</v>
      </c>
      <c r="H9" s="5" t="s">
        <v>45</v>
      </c>
      <c r="I9" s="5">
        <v>204.0</v>
      </c>
      <c r="J9" s="18">
        <v>9.6</v>
      </c>
      <c r="K9" s="19">
        <f t="shared" si="8"/>
        <v>9.942857143</v>
      </c>
      <c r="L9" s="20">
        <v>10.0</v>
      </c>
      <c r="M9" s="21">
        <f t="shared" si="1"/>
        <v>10</v>
      </c>
      <c r="N9" s="22">
        <v>7.5</v>
      </c>
      <c r="O9" s="21">
        <f t="shared" si="2"/>
        <v>9.642857143</v>
      </c>
      <c r="P9" s="22">
        <v>10.0</v>
      </c>
      <c r="Q9" s="21">
        <f t="shared" si="3"/>
        <v>10</v>
      </c>
      <c r="R9" s="22">
        <v>10.0</v>
      </c>
      <c r="S9" s="21">
        <f t="shared" si="4"/>
        <v>10</v>
      </c>
      <c r="T9" s="22">
        <v>10.0</v>
      </c>
      <c r="U9" s="21">
        <f t="shared" si="5"/>
        <v>10</v>
      </c>
      <c r="V9" s="22">
        <v>10.0</v>
      </c>
      <c r="W9" s="21">
        <f t="shared" si="6"/>
        <v>10</v>
      </c>
      <c r="X9" s="27">
        <f t="shared" si="7"/>
        <v>9.585714286</v>
      </c>
      <c r="Y9" s="24" t="s">
        <v>57</v>
      </c>
      <c r="Z9" s="24" t="s">
        <v>58</v>
      </c>
      <c r="AA9" s="25"/>
      <c r="AB9" s="5"/>
      <c r="AC9" s="5"/>
      <c r="AD9" s="5">
        <v>10.0</v>
      </c>
      <c r="AE9" s="26"/>
      <c r="AF9" s="5"/>
      <c r="AG9" s="1"/>
    </row>
    <row r="10">
      <c r="A10" s="1"/>
      <c r="B10" s="5">
        <v>8.0</v>
      </c>
      <c r="C10" s="16">
        <v>43530.0</v>
      </c>
      <c r="D10" s="17">
        <v>1.26816072E9</v>
      </c>
      <c r="E10" s="5" t="s">
        <v>59</v>
      </c>
      <c r="F10" s="5" t="s">
        <v>48</v>
      </c>
      <c r="G10" s="5" t="s">
        <v>33</v>
      </c>
      <c r="H10" s="5" t="s">
        <v>60</v>
      </c>
      <c r="I10" s="5" t="s">
        <v>61</v>
      </c>
      <c r="J10" s="18">
        <v>10.0</v>
      </c>
      <c r="K10" s="19">
        <f t="shared" si="8"/>
        <v>9.95</v>
      </c>
      <c r="L10" s="20">
        <v>10.0</v>
      </c>
      <c r="M10" s="21">
        <f t="shared" si="1"/>
        <v>10</v>
      </c>
      <c r="N10" s="22">
        <v>10.0</v>
      </c>
      <c r="O10" s="21">
        <f t="shared" si="2"/>
        <v>9.6875</v>
      </c>
      <c r="P10" s="22">
        <v>10.0</v>
      </c>
      <c r="Q10" s="21">
        <f t="shared" si="3"/>
        <v>10</v>
      </c>
      <c r="R10" s="22">
        <v>10.0</v>
      </c>
      <c r="S10" s="21">
        <f t="shared" si="4"/>
        <v>10</v>
      </c>
      <c r="T10" s="22">
        <v>10.0</v>
      </c>
      <c r="U10" s="21">
        <f t="shared" si="5"/>
        <v>10</v>
      </c>
      <c r="V10" s="22">
        <v>10.0</v>
      </c>
      <c r="W10" s="21">
        <f t="shared" si="6"/>
        <v>10</v>
      </c>
      <c r="X10" s="27">
        <f t="shared" si="7"/>
        <v>10</v>
      </c>
      <c r="Y10" s="24" t="s">
        <v>62</v>
      </c>
      <c r="Z10" s="24"/>
      <c r="AA10" s="25"/>
      <c r="AB10" s="5"/>
      <c r="AC10" s="5"/>
      <c r="AD10" s="5"/>
      <c r="AE10" s="26"/>
      <c r="AF10" s="5"/>
      <c r="AG10" s="1"/>
    </row>
    <row r="11">
      <c r="A11" s="1"/>
      <c r="B11" s="5">
        <v>9.0</v>
      </c>
      <c r="C11" s="16">
        <v>43530.0</v>
      </c>
      <c r="D11" s="17">
        <v>1.708105891E9</v>
      </c>
      <c r="E11" s="5" t="s">
        <v>63</v>
      </c>
      <c r="F11" s="5" t="s">
        <v>64</v>
      </c>
      <c r="G11" s="5" t="s">
        <v>33</v>
      </c>
      <c r="H11" s="5" t="s">
        <v>45</v>
      </c>
      <c r="I11" s="5"/>
      <c r="J11" s="18">
        <v>9.6</v>
      </c>
      <c r="K11" s="19">
        <f t="shared" si="8"/>
        <v>9.911111111</v>
      </c>
      <c r="L11" s="20">
        <v>10.0</v>
      </c>
      <c r="M11" s="21">
        <f t="shared" si="1"/>
        <v>10</v>
      </c>
      <c r="N11" s="22">
        <v>10.0</v>
      </c>
      <c r="O11" s="21">
        <f t="shared" si="2"/>
        <v>9.722222222</v>
      </c>
      <c r="P11" s="22">
        <v>10.0</v>
      </c>
      <c r="Q11" s="21">
        <f t="shared" si="3"/>
        <v>10</v>
      </c>
      <c r="R11" s="22">
        <v>10.0</v>
      </c>
      <c r="S11" s="21">
        <f t="shared" si="4"/>
        <v>10</v>
      </c>
      <c r="T11" s="22">
        <v>7.5</v>
      </c>
      <c r="U11" s="21">
        <f t="shared" si="5"/>
        <v>9.722222222</v>
      </c>
      <c r="V11" s="22">
        <v>10.0</v>
      </c>
      <c r="W11" s="21">
        <f t="shared" si="6"/>
        <v>10</v>
      </c>
      <c r="X11" s="27">
        <f t="shared" si="7"/>
        <v>9.585714286</v>
      </c>
      <c r="Y11" s="24" t="s">
        <v>65</v>
      </c>
      <c r="Z11" s="24"/>
      <c r="AA11" s="25"/>
      <c r="AB11" s="5"/>
      <c r="AC11" s="5"/>
      <c r="AD11" s="5"/>
      <c r="AE11" s="26"/>
      <c r="AF11" s="5"/>
      <c r="AG11" s="1"/>
    </row>
    <row r="12">
      <c r="A12" s="1"/>
      <c r="B12" s="5">
        <v>10.0</v>
      </c>
      <c r="C12" s="16">
        <v>43530.0</v>
      </c>
      <c r="D12" s="17"/>
      <c r="E12" s="5" t="s">
        <v>66</v>
      </c>
      <c r="F12" s="5" t="s">
        <v>48</v>
      </c>
      <c r="G12" s="5" t="s">
        <v>53</v>
      </c>
      <c r="H12" s="5"/>
      <c r="I12" s="5"/>
      <c r="J12" s="18">
        <v>7.5</v>
      </c>
      <c r="K12" s="19">
        <f t="shared" si="8"/>
        <v>9.67</v>
      </c>
      <c r="L12" s="20">
        <v>7.5</v>
      </c>
      <c r="M12" s="21">
        <f t="shared" si="1"/>
        <v>9.75</v>
      </c>
      <c r="N12" s="22">
        <v>7.5</v>
      </c>
      <c r="O12" s="21">
        <f t="shared" si="2"/>
        <v>9.5</v>
      </c>
      <c r="P12" s="22">
        <v>7.5</v>
      </c>
      <c r="Q12" s="21">
        <f t="shared" si="3"/>
        <v>9.75</v>
      </c>
      <c r="R12" s="22">
        <v>7.5</v>
      </c>
      <c r="S12" s="21">
        <f t="shared" si="4"/>
        <v>9.75</v>
      </c>
      <c r="T12" s="22">
        <v>7.5</v>
      </c>
      <c r="U12" s="21">
        <f t="shared" si="5"/>
        <v>9.5</v>
      </c>
      <c r="V12" s="22">
        <v>7.5</v>
      </c>
      <c r="W12" s="21">
        <f t="shared" si="6"/>
        <v>9.75</v>
      </c>
      <c r="X12" s="27">
        <f t="shared" si="7"/>
        <v>7.5</v>
      </c>
      <c r="Y12" s="24" t="s">
        <v>67</v>
      </c>
      <c r="Z12" s="24" t="s">
        <v>68</v>
      </c>
      <c r="AA12" s="25"/>
      <c r="AB12" s="5">
        <v>2.5</v>
      </c>
      <c r="AC12" s="5"/>
      <c r="AD12" s="5"/>
      <c r="AE12" s="26"/>
      <c r="AF12" s="5"/>
      <c r="AG12" s="1"/>
    </row>
    <row r="13">
      <c r="A13" s="1"/>
      <c r="B13" s="5">
        <v>11.0</v>
      </c>
      <c r="C13" s="16">
        <v>43532.0</v>
      </c>
      <c r="D13" s="17">
        <v>1.510872939E9</v>
      </c>
      <c r="E13" s="5" t="s">
        <v>69</v>
      </c>
      <c r="F13" s="5" t="s">
        <v>32</v>
      </c>
      <c r="G13" s="5" t="s">
        <v>33</v>
      </c>
      <c r="H13" s="5" t="s">
        <v>60</v>
      </c>
      <c r="I13" s="5" t="s">
        <v>70</v>
      </c>
      <c r="J13" s="18">
        <v>10.0</v>
      </c>
      <c r="K13" s="19">
        <f>+AVERAGE(J13)</f>
        <v>10</v>
      </c>
      <c r="L13" s="20">
        <v>10.0</v>
      </c>
      <c r="M13" s="21">
        <f t="shared" si="1"/>
        <v>9.772727273</v>
      </c>
      <c r="N13" s="22">
        <v>10.0</v>
      </c>
      <c r="O13" s="21">
        <f t="shared" si="2"/>
        <v>9.545454545</v>
      </c>
      <c r="P13" s="22">
        <v>10.0</v>
      </c>
      <c r="Q13" s="21">
        <f t="shared" si="3"/>
        <v>9.772727273</v>
      </c>
      <c r="R13" s="22">
        <v>10.0</v>
      </c>
      <c r="S13" s="21">
        <f t="shared" si="4"/>
        <v>9.772727273</v>
      </c>
      <c r="T13" s="22">
        <v>10.0</v>
      </c>
      <c r="U13" s="21">
        <f t="shared" si="5"/>
        <v>9.545454545</v>
      </c>
      <c r="V13" s="22">
        <v>10.0</v>
      </c>
      <c r="W13" s="21">
        <f t="shared" si="6"/>
        <v>9.772727273</v>
      </c>
      <c r="X13" s="27">
        <f t="shared" si="7"/>
        <v>10</v>
      </c>
      <c r="Y13" s="24"/>
      <c r="Z13" s="24"/>
      <c r="AA13" s="25"/>
      <c r="AB13" s="5"/>
      <c r="AC13" s="5"/>
      <c r="AD13" s="5"/>
      <c r="AE13" s="26"/>
      <c r="AF13" s="5"/>
      <c r="AG13" s="1"/>
    </row>
    <row r="14">
      <c r="A14" s="1"/>
      <c r="B14" s="5">
        <v>12.0</v>
      </c>
      <c r="C14" s="16">
        <v>43533.0</v>
      </c>
      <c r="D14" s="17">
        <v>2.064397748E9</v>
      </c>
      <c r="E14" s="5" t="s">
        <v>71</v>
      </c>
      <c r="F14" s="5" t="s">
        <v>72</v>
      </c>
      <c r="G14" s="5" t="s">
        <v>33</v>
      </c>
      <c r="H14" s="5" t="s">
        <v>60</v>
      </c>
      <c r="I14" s="5" t="s">
        <v>73</v>
      </c>
      <c r="J14" s="18">
        <v>9.2</v>
      </c>
      <c r="K14" s="19">
        <f t="shared" ref="K14:K22" si="9">+AVERAGE($J$3:J14)</f>
        <v>9.658333333</v>
      </c>
      <c r="L14" s="20">
        <v>7.5</v>
      </c>
      <c r="M14" s="21">
        <f t="shared" si="1"/>
        <v>9.583333333</v>
      </c>
      <c r="N14" s="22">
        <v>10.0</v>
      </c>
      <c r="O14" s="21">
        <f t="shared" si="2"/>
        <v>9.583333333</v>
      </c>
      <c r="P14" s="22">
        <v>10.0</v>
      </c>
      <c r="Q14" s="21">
        <f t="shared" si="3"/>
        <v>9.791666667</v>
      </c>
      <c r="R14" s="22">
        <v>10.0</v>
      </c>
      <c r="S14" s="21">
        <f t="shared" si="4"/>
        <v>9.791666667</v>
      </c>
      <c r="T14" s="22">
        <v>7.5</v>
      </c>
      <c r="U14" s="21">
        <f t="shared" si="5"/>
        <v>9.375</v>
      </c>
      <c r="V14" s="22">
        <v>10.0</v>
      </c>
      <c r="W14" s="21">
        <f t="shared" si="6"/>
        <v>9.791666667</v>
      </c>
      <c r="X14" s="27">
        <f t="shared" si="7"/>
        <v>9.171428571</v>
      </c>
      <c r="Y14" s="24" t="s">
        <v>74</v>
      </c>
      <c r="Z14" s="24"/>
      <c r="AA14" s="25"/>
      <c r="AB14" s="5"/>
      <c r="AC14" s="5"/>
      <c r="AD14" s="5"/>
      <c r="AE14" s="26"/>
      <c r="AF14" s="5"/>
      <c r="AG14" s="1"/>
    </row>
    <row r="15">
      <c r="A15" s="1"/>
      <c r="B15" s="5">
        <v>13.0</v>
      </c>
      <c r="C15" s="16">
        <v>43533.0</v>
      </c>
      <c r="D15" s="17">
        <v>1.235177577E9</v>
      </c>
      <c r="E15" s="5" t="s">
        <v>75</v>
      </c>
      <c r="F15" s="5" t="s">
        <v>72</v>
      </c>
      <c r="G15" s="5" t="s">
        <v>44</v>
      </c>
      <c r="H15" s="5" t="s">
        <v>45</v>
      </c>
      <c r="I15" s="5">
        <v>204.0</v>
      </c>
      <c r="J15" s="18">
        <v>9.6</v>
      </c>
      <c r="K15" s="19">
        <f t="shared" si="9"/>
        <v>9.653846154</v>
      </c>
      <c r="L15" s="20">
        <v>10.0</v>
      </c>
      <c r="M15" s="21">
        <f t="shared" si="1"/>
        <v>9.615384615</v>
      </c>
      <c r="N15" s="22">
        <v>10.0</v>
      </c>
      <c r="O15" s="21">
        <f t="shared" si="2"/>
        <v>9.615384615</v>
      </c>
      <c r="P15" s="22">
        <v>10.0</v>
      </c>
      <c r="Q15" s="21">
        <f t="shared" si="3"/>
        <v>9.807692308</v>
      </c>
      <c r="R15" s="22">
        <v>10.0</v>
      </c>
      <c r="S15" s="21">
        <f t="shared" si="4"/>
        <v>9.807692308</v>
      </c>
      <c r="T15" s="22">
        <v>7.5</v>
      </c>
      <c r="U15" s="21">
        <f t="shared" si="5"/>
        <v>9.230769231</v>
      </c>
      <c r="V15" s="22">
        <v>10.0</v>
      </c>
      <c r="W15" s="21">
        <f t="shared" si="6"/>
        <v>9.807692308</v>
      </c>
      <c r="X15" s="27">
        <f t="shared" si="7"/>
        <v>9.585714286</v>
      </c>
      <c r="Y15" s="24" t="s">
        <v>76</v>
      </c>
      <c r="Z15" s="24" t="s">
        <v>77</v>
      </c>
      <c r="AA15" s="25"/>
      <c r="AB15" s="5"/>
      <c r="AC15" s="5"/>
      <c r="AD15" s="5"/>
      <c r="AE15" s="26"/>
      <c r="AF15" s="5"/>
      <c r="AG15" s="1"/>
    </row>
    <row r="16">
      <c r="A16" s="1"/>
      <c r="B16" s="5">
        <v>14.0</v>
      </c>
      <c r="C16" s="16">
        <v>43534.0</v>
      </c>
      <c r="D16" s="17">
        <v>2.090128287E9</v>
      </c>
      <c r="E16" s="5" t="s">
        <v>78</v>
      </c>
      <c r="F16" s="5" t="s">
        <v>72</v>
      </c>
      <c r="G16" s="5" t="s">
        <v>44</v>
      </c>
      <c r="H16" s="5" t="s">
        <v>79</v>
      </c>
      <c r="I16" s="5">
        <v>313.0</v>
      </c>
      <c r="J16" s="18">
        <v>9.6</v>
      </c>
      <c r="K16" s="19">
        <f t="shared" si="9"/>
        <v>9.65</v>
      </c>
      <c r="L16" s="20">
        <v>10.0</v>
      </c>
      <c r="M16" s="21">
        <f t="shared" si="1"/>
        <v>9.642857143</v>
      </c>
      <c r="N16" s="22">
        <v>10.0</v>
      </c>
      <c r="O16" s="21">
        <f t="shared" si="2"/>
        <v>9.642857143</v>
      </c>
      <c r="P16" s="22">
        <v>10.0</v>
      </c>
      <c r="Q16" s="21">
        <f t="shared" si="3"/>
        <v>9.821428571</v>
      </c>
      <c r="R16" s="22">
        <v>10.0</v>
      </c>
      <c r="S16" s="21">
        <f t="shared" si="4"/>
        <v>9.821428571</v>
      </c>
      <c r="T16" s="22">
        <v>7.5</v>
      </c>
      <c r="U16" s="21">
        <f t="shared" si="5"/>
        <v>9.107142857</v>
      </c>
      <c r="V16" s="22">
        <v>10.0</v>
      </c>
      <c r="W16" s="21">
        <f t="shared" si="6"/>
        <v>9.821428571</v>
      </c>
      <c r="X16" s="27">
        <f t="shared" si="7"/>
        <v>9.585714286</v>
      </c>
      <c r="Y16" s="24" t="s">
        <v>80</v>
      </c>
      <c r="Z16" s="24"/>
      <c r="AA16" s="25"/>
      <c r="AB16" s="5"/>
      <c r="AC16" s="5"/>
      <c r="AD16" s="5"/>
      <c r="AE16" s="26"/>
      <c r="AF16" s="5"/>
      <c r="AG16" s="1"/>
    </row>
    <row r="17">
      <c r="A17" s="1"/>
      <c r="B17" s="5">
        <v>15.0</v>
      </c>
      <c r="C17" s="16">
        <v>43536.0</v>
      </c>
      <c r="D17" s="17">
        <v>2.090107316E9</v>
      </c>
      <c r="E17" s="5" t="s">
        <v>81</v>
      </c>
      <c r="F17" s="5" t="s">
        <v>72</v>
      </c>
      <c r="G17" s="5" t="s">
        <v>44</v>
      </c>
      <c r="H17" s="5" t="s">
        <v>79</v>
      </c>
      <c r="I17" s="5">
        <v>313.0</v>
      </c>
      <c r="J17" s="18">
        <v>8.8</v>
      </c>
      <c r="K17" s="19">
        <f t="shared" si="9"/>
        <v>9.593333333</v>
      </c>
      <c r="L17" s="20">
        <v>10.0</v>
      </c>
      <c r="M17" s="21">
        <f t="shared" si="1"/>
        <v>9.666666667</v>
      </c>
      <c r="N17" s="22">
        <v>10.0</v>
      </c>
      <c r="O17" s="21">
        <f t="shared" si="2"/>
        <v>9.666666667</v>
      </c>
      <c r="P17" s="22">
        <v>10.0</v>
      </c>
      <c r="Q17" s="21">
        <f t="shared" si="3"/>
        <v>9.833333333</v>
      </c>
      <c r="R17" s="22">
        <v>7.5</v>
      </c>
      <c r="S17" s="21">
        <f t="shared" si="4"/>
        <v>9.666666667</v>
      </c>
      <c r="T17" s="22">
        <v>7.5</v>
      </c>
      <c r="U17" s="21">
        <f t="shared" si="5"/>
        <v>9</v>
      </c>
      <c r="V17" s="22">
        <v>7.5</v>
      </c>
      <c r="W17" s="21">
        <f t="shared" si="6"/>
        <v>9.666666667</v>
      </c>
      <c r="X17" s="27">
        <f t="shared" si="7"/>
        <v>8.757142857</v>
      </c>
      <c r="Y17" s="24" t="s">
        <v>82</v>
      </c>
      <c r="Z17" s="24"/>
      <c r="AA17" s="25"/>
      <c r="AB17" s="5"/>
      <c r="AC17" s="5"/>
      <c r="AD17" s="5"/>
      <c r="AE17" s="26"/>
      <c r="AF17" s="5"/>
      <c r="AG17" s="1"/>
    </row>
    <row r="18">
      <c r="A18" s="1"/>
      <c r="B18" s="5">
        <v>16.0</v>
      </c>
      <c r="C18" s="16">
        <v>43536.0</v>
      </c>
      <c r="D18" s="17">
        <v>1.969053222E9</v>
      </c>
      <c r="E18" s="5" t="s">
        <v>83</v>
      </c>
      <c r="F18" s="5" t="s">
        <v>84</v>
      </c>
      <c r="G18" s="5" t="s">
        <v>33</v>
      </c>
      <c r="H18" s="5" t="s">
        <v>60</v>
      </c>
      <c r="I18" s="5" t="s">
        <v>85</v>
      </c>
      <c r="J18" s="18">
        <v>8.8</v>
      </c>
      <c r="K18" s="19">
        <f t="shared" si="9"/>
        <v>9.54375</v>
      </c>
      <c r="L18" s="20">
        <v>10.0</v>
      </c>
      <c r="M18" s="21">
        <f t="shared" si="1"/>
        <v>9.6875</v>
      </c>
      <c r="N18" s="22">
        <v>10.0</v>
      </c>
      <c r="O18" s="21">
        <f t="shared" si="2"/>
        <v>9.6875</v>
      </c>
      <c r="P18" s="22">
        <v>7.5</v>
      </c>
      <c r="Q18" s="21">
        <f t="shared" si="3"/>
        <v>9.6875</v>
      </c>
      <c r="R18" s="22">
        <v>7.5</v>
      </c>
      <c r="S18" s="21">
        <f t="shared" si="4"/>
        <v>9.53125</v>
      </c>
      <c r="T18" s="22">
        <v>7.5</v>
      </c>
      <c r="U18" s="21">
        <f t="shared" si="5"/>
        <v>8.90625</v>
      </c>
      <c r="V18" s="22">
        <v>10.0</v>
      </c>
      <c r="W18" s="21">
        <f t="shared" si="6"/>
        <v>9.6875</v>
      </c>
      <c r="X18" s="27">
        <f t="shared" si="7"/>
        <v>8.757142857</v>
      </c>
      <c r="Y18" s="24" t="s">
        <v>86</v>
      </c>
      <c r="Z18" s="24" t="s">
        <v>87</v>
      </c>
      <c r="AA18" s="25"/>
      <c r="AB18" s="5"/>
      <c r="AC18" s="5"/>
      <c r="AD18" s="5"/>
      <c r="AE18" s="26"/>
      <c r="AF18" s="5"/>
      <c r="AG18" s="1"/>
    </row>
    <row r="19">
      <c r="A19" s="1"/>
      <c r="B19" s="5">
        <v>17.0</v>
      </c>
      <c r="C19" s="16">
        <v>43537.0</v>
      </c>
      <c r="D19" s="17">
        <v>1.284814124E9</v>
      </c>
      <c r="E19" s="5" t="s">
        <v>88</v>
      </c>
      <c r="F19" s="5" t="s">
        <v>48</v>
      </c>
      <c r="G19" s="5" t="s">
        <v>44</v>
      </c>
      <c r="H19" s="5" t="s">
        <v>79</v>
      </c>
      <c r="I19" s="5">
        <v>314.0</v>
      </c>
      <c r="J19" s="18">
        <v>9.2</v>
      </c>
      <c r="K19" s="19">
        <f t="shared" si="9"/>
        <v>9.523529412</v>
      </c>
      <c r="L19" s="20">
        <v>7.5</v>
      </c>
      <c r="M19" s="21">
        <f t="shared" si="1"/>
        <v>9.558823529</v>
      </c>
      <c r="N19" s="22">
        <v>10.0</v>
      </c>
      <c r="O19" s="21">
        <f t="shared" si="2"/>
        <v>9.705882353</v>
      </c>
      <c r="P19" s="22">
        <v>10.0</v>
      </c>
      <c r="Q19" s="21">
        <f t="shared" si="3"/>
        <v>9.705882353</v>
      </c>
      <c r="R19" s="22">
        <v>7.5</v>
      </c>
      <c r="S19" s="21">
        <f t="shared" si="4"/>
        <v>9.411764706</v>
      </c>
      <c r="T19" s="22">
        <v>10.0</v>
      </c>
      <c r="U19" s="21">
        <f t="shared" si="5"/>
        <v>8.970588235</v>
      </c>
      <c r="V19" s="22">
        <v>10.0</v>
      </c>
      <c r="W19" s="21">
        <f t="shared" si="6"/>
        <v>9.705882353</v>
      </c>
      <c r="X19" s="27">
        <f t="shared" si="7"/>
        <v>9.171428571</v>
      </c>
      <c r="Y19" s="24"/>
      <c r="Z19" s="24"/>
      <c r="AA19" s="25"/>
      <c r="AB19" s="5"/>
      <c r="AC19" s="5"/>
      <c r="AD19" s="5"/>
      <c r="AE19" s="26"/>
      <c r="AF19" s="5"/>
      <c r="AG19" s="1"/>
    </row>
    <row r="20">
      <c r="A20" s="1"/>
      <c r="B20" s="5">
        <v>18.0</v>
      </c>
      <c r="C20" s="16">
        <v>43538.0</v>
      </c>
      <c r="D20" s="17">
        <v>1.622367911E9</v>
      </c>
      <c r="E20" s="5" t="s">
        <v>89</v>
      </c>
      <c r="F20" s="5" t="s">
        <v>43</v>
      </c>
      <c r="G20" s="5" t="s">
        <v>33</v>
      </c>
      <c r="H20" s="5" t="s">
        <v>60</v>
      </c>
      <c r="I20" s="5" t="s">
        <v>90</v>
      </c>
      <c r="J20" s="18">
        <v>10.0</v>
      </c>
      <c r="K20" s="19">
        <f t="shared" si="9"/>
        <v>9.55</v>
      </c>
      <c r="L20" s="20">
        <v>10.0</v>
      </c>
      <c r="M20" s="21">
        <f t="shared" si="1"/>
        <v>9.583333333</v>
      </c>
      <c r="N20" s="22">
        <v>10.0</v>
      </c>
      <c r="O20" s="21">
        <f t="shared" si="2"/>
        <v>9.722222222</v>
      </c>
      <c r="P20" s="22">
        <v>10.0</v>
      </c>
      <c r="Q20" s="21">
        <f t="shared" si="3"/>
        <v>9.722222222</v>
      </c>
      <c r="R20" s="22">
        <v>10.0</v>
      </c>
      <c r="S20" s="21">
        <f t="shared" si="4"/>
        <v>9.444444444</v>
      </c>
      <c r="T20" s="22">
        <v>10.0</v>
      </c>
      <c r="U20" s="21">
        <f t="shared" si="5"/>
        <v>9.027777778</v>
      </c>
      <c r="V20" s="22">
        <v>10.0</v>
      </c>
      <c r="W20" s="21">
        <f t="shared" si="6"/>
        <v>9.722222222</v>
      </c>
      <c r="X20" s="27">
        <f t="shared" si="7"/>
        <v>10</v>
      </c>
      <c r="Y20" s="24" t="s">
        <v>91</v>
      </c>
      <c r="Z20" s="24"/>
      <c r="AA20" s="25"/>
      <c r="AB20" s="5"/>
      <c r="AC20" s="5"/>
      <c r="AD20" s="5"/>
      <c r="AE20" s="26"/>
      <c r="AF20" s="5"/>
      <c r="AG20" s="1"/>
    </row>
    <row r="21" ht="15.75" customHeight="1">
      <c r="A21" s="1"/>
      <c r="B21" s="5">
        <v>19.0</v>
      </c>
      <c r="C21" s="16">
        <v>43538.0</v>
      </c>
      <c r="D21" s="17">
        <v>1.708115949E9</v>
      </c>
      <c r="E21" s="5" t="s">
        <v>92</v>
      </c>
      <c r="F21" s="5" t="s">
        <v>72</v>
      </c>
      <c r="G21" s="5" t="s">
        <v>33</v>
      </c>
      <c r="H21" s="5" t="s">
        <v>60</v>
      </c>
      <c r="I21" s="5" t="s">
        <v>85</v>
      </c>
      <c r="J21" s="18">
        <v>9.6</v>
      </c>
      <c r="K21" s="19">
        <f t="shared" si="9"/>
        <v>9.552631579</v>
      </c>
      <c r="L21" s="20">
        <v>10.0</v>
      </c>
      <c r="M21" s="21">
        <f t="shared" si="1"/>
        <v>9.605263158</v>
      </c>
      <c r="N21" s="22">
        <v>10.0</v>
      </c>
      <c r="O21" s="21">
        <f t="shared" si="2"/>
        <v>9.736842105</v>
      </c>
      <c r="P21" s="22">
        <v>10.0</v>
      </c>
      <c r="Q21" s="21">
        <f t="shared" si="3"/>
        <v>9.736842105</v>
      </c>
      <c r="R21" s="22">
        <v>10.0</v>
      </c>
      <c r="S21" s="21">
        <f t="shared" si="4"/>
        <v>9.473684211</v>
      </c>
      <c r="T21" s="22">
        <v>7.5</v>
      </c>
      <c r="U21" s="21">
        <f t="shared" si="5"/>
        <v>8.947368421</v>
      </c>
      <c r="V21" s="22">
        <v>10.0</v>
      </c>
      <c r="W21" s="21">
        <f t="shared" si="6"/>
        <v>9.736842105</v>
      </c>
      <c r="X21" s="27">
        <f t="shared" si="7"/>
        <v>9.585714286</v>
      </c>
      <c r="Y21" s="24" t="s">
        <v>93</v>
      </c>
      <c r="Z21" s="24" t="s">
        <v>94</v>
      </c>
      <c r="AA21" s="25"/>
      <c r="AB21" s="5"/>
      <c r="AC21" s="5"/>
      <c r="AD21" s="5"/>
      <c r="AE21" s="26"/>
      <c r="AF21" s="5"/>
      <c r="AG21" s="1"/>
    </row>
    <row r="22" ht="15.75" customHeight="1">
      <c r="A22" s="1"/>
      <c r="B22" s="5">
        <v>20.0</v>
      </c>
      <c r="C22" s="16">
        <v>43539.0</v>
      </c>
      <c r="D22" s="17">
        <v>1.501259482E9</v>
      </c>
      <c r="E22" s="5" t="s">
        <v>95</v>
      </c>
      <c r="F22" s="5" t="s">
        <v>32</v>
      </c>
      <c r="G22" s="5" t="s">
        <v>33</v>
      </c>
      <c r="H22" s="5" t="s">
        <v>60</v>
      </c>
      <c r="I22" s="5" t="s">
        <v>73</v>
      </c>
      <c r="J22" s="18">
        <v>8.3</v>
      </c>
      <c r="K22" s="19">
        <f t="shared" si="9"/>
        <v>9.49</v>
      </c>
      <c r="L22" s="20">
        <v>10.0</v>
      </c>
      <c r="M22" s="21">
        <f t="shared" si="1"/>
        <v>9.625</v>
      </c>
      <c r="N22" s="22">
        <v>10.0</v>
      </c>
      <c r="O22" s="21">
        <f t="shared" si="2"/>
        <v>9.75</v>
      </c>
      <c r="P22" s="22">
        <v>7.5</v>
      </c>
      <c r="Q22" s="21">
        <f t="shared" si="3"/>
        <v>9.625</v>
      </c>
      <c r="R22" s="22">
        <v>7.5</v>
      </c>
      <c r="S22" s="21">
        <f t="shared" si="4"/>
        <v>9.375</v>
      </c>
      <c r="T22" s="22">
        <v>7.5</v>
      </c>
      <c r="U22" s="21">
        <f t="shared" si="5"/>
        <v>8.875</v>
      </c>
      <c r="V22" s="22">
        <v>7.5</v>
      </c>
      <c r="W22" s="21">
        <f t="shared" si="6"/>
        <v>9.625</v>
      </c>
      <c r="X22" s="27">
        <f t="shared" si="7"/>
        <v>8.328571429</v>
      </c>
      <c r="Y22" s="24"/>
      <c r="Z22" s="24"/>
      <c r="AA22" s="25"/>
      <c r="AB22" s="5"/>
      <c r="AC22" s="5">
        <v>2.5</v>
      </c>
      <c r="AD22" s="5">
        <v>10.0</v>
      </c>
      <c r="AE22" s="26"/>
      <c r="AF22" s="5"/>
      <c r="AG22" s="1"/>
    </row>
    <row r="23" ht="15.75" customHeight="1">
      <c r="A23" s="1"/>
      <c r="B23" s="5">
        <v>21.0</v>
      </c>
      <c r="C23" s="16">
        <v>43539.0</v>
      </c>
      <c r="D23" s="17">
        <v>1.904740235E9</v>
      </c>
      <c r="E23" s="5" t="s">
        <v>96</v>
      </c>
      <c r="F23" s="5" t="s">
        <v>84</v>
      </c>
      <c r="G23" s="5" t="s">
        <v>33</v>
      </c>
      <c r="H23" s="5" t="s">
        <v>60</v>
      </c>
      <c r="I23" s="5" t="s">
        <v>70</v>
      </c>
      <c r="J23" s="18">
        <v>10.0</v>
      </c>
      <c r="K23" s="19">
        <f>+AVERAGE(J23)</f>
        <v>10</v>
      </c>
      <c r="L23" s="20">
        <v>10.0</v>
      </c>
      <c r="M23" s="21">
        <f t="shared" si="1"/>
        <v>9.642857143</v>
      </c>
      <c r="N23" s="22">
        <v>10.0</v>
      </c>
      <c r="O23" s="21">
        <f t="shared" si="2"/>
        <v>9.761904762</v>
      </c>
      <c r="P23" s="22">
        <v>10.0</v>
      </c>
      <c r="Q23" s="21">
        <f t="shared" si="3"/>
        <v>9.642857143</v>
      </c>
      <c r="R23" s="22">
        <v>10.0</v>
      </c>
      <c r="S23" s="21">
        <f t="shared" si="4"/>
        <v>9.404761905</v>
      </c>
      <c r="T23" s="22">
        <v>10.0</v>
      </c>
      <c r="U23" s="21">
        <f t="shared" si="5"/>
        <v>8.928571429</v>
      </c>
      <c r="V23" s="22">
        <v>10.0</v>
      </c>
      <c r="W23" s="21">
        <f t="shared" si="6"/>
        <v>9.642857143</v>
      </c>
      <c r="X23" s="27">
        <f t="shared" si="7"/>
        <v>10</v>
      </c>
      <c r="Y23" s="24" t="s">
        <v>97</v>
      </c>
      <c r="Z23" s="24"/>
      <c r="AA23" s="25"/>
      <c r="AB23" s="5"/>
      <c r="AC23" s="5"/>
      <c r="AD23" s="5"/>
      <c r="AE23" s="26"/>
      <c r="AF23" s="5"/>
      <c r="AG23" s="1"/>
    </row>
    <row r="24" ht="15.75" customHeight="1">
      <c r="A24" s="1"/>
      <c r="B24" s="5">
        <v>22.0</v>
      </c>
      <c r="C24" s="16">
        <v>43540.0</v>
      </c>
      <c r="D24" s="17">
        <v>1.969003847E9</v>
      </c>
      <c r="E24" s="5" t="s">
        <v>98</v>
      </c>
      <c r="F24" s="5" t="s">
        <v>84</v>
      </c>
      <c r="G24" s="5" t="s">
        <v>33</v>
      </c>
      <c r="H24" s="5" t="s">
        <v>60</v>
      </c>
      <c r="I24" s="5" t="s">
        <v>61</v>
      </c>
      <c r="J24" s="18">
        <v>7.9</v>
      </c>
      <c r="K24" s="19">
        <f t="shared" ref="K24:K32" si="10">+AVERAGE($J$3:J24)</f>
        <v>9.440909091</v>
      </c>
      <c r="L24" s="20">
        <v>7.5</v>
      </c>
      <c r="M24" s="21">
        <f t="shared" si="1"/>
        <v>9.545454545</v>
      </c>
      <c r="N24" s="22">
        <v>10.0</v>
      </c>
      <c r="O24" s="21">
        <f t="shared" si="2"/>
        <v>9.772727273</v>
      </c>
      <c r="P24" s="22">
        <v>5.0</v>
      </c>
      <c r="Q24" s="21">
        <f t="shared" si="3"/>
        <v>9.431818182</v>
      </c>
      <c r="R24" s="22">
        <v>10.0</v>
      </c>
      <c r="S24" s="21">
        <f t="shared" si="4"/>
        <v>9.431818182</v>
      </c>
      <c r="T24" s="22">
        <v>7.5</v>
      </c>
      <c r="U24" s="21">
        <f t="shared" si="5"/>
        <v>8.863636364</v>
      </c>
      <c r="V24" s="22">
        <v>7.5</v>
      </c>
      <c r="W24" s="21">
        <f t="shared" si="6"/>
        <v>9.545454545</v>
      </c>
      <c r="X24" s="27">
        <f t="shared" si="7"/>
        <v>7.914285714</v>
      </c>
      <c r="Y24" s="24"/>
      <c r="Z24" s="24"/>
      <c r="AA24" s="25"/>
      <c r="AB24" s="5"/>
      <c r="AC24" s="5"/>
      <c r="AD24" s="5"/>
      <c r="AE24" s="26"/>
      <c r="AF24" s="5"/>
      <c r="AG24" s="1"/>
    </row>
    <row r="25" ht="15.75" customHeight="1">
      <c r="A25" s="1"/>
      <c r="B25" s="5">
        <v>23.0</v>
      </c>
      <c r="C25" s="16">
        <v>43541.0</v>
      </c>
      <c r="D25" s="17">
        <v>1.490220204E9</v>
      </c>
      <c r="E25" s="5" t="s">
        <v>99</v>
      </c>
      <c r="F25" s="5" t="s">
        <v>100</v>
      </c>
      <c r="G25" s="5" t="s">
        <v>33</v>
      </c>
      <c r="H25" s="5" t="s">
        <v>60</v>
      </c>
      <c r="I25" s="5" t="s">
        <v>101</v>
      </c>
      <c r="J25" s="18">
        <v>10.0</v>
      </c>
      <c r="K25" s="19">
        <f t="shared" si="10"/>
        <v>9.465217391</v>
      </c>
      <c r="L25" s="20">
        <v>10.0</v>
      </c>
      <c r="M25" s="21">
        <f t="shared" si="1"/>
        <v>9.565217391</v>
      </c>
      <c r="N25" s="22">
        <v>10.0</v>
      </c>
      <c r="O25" s="21">
        <f t="shared" si="2"/>
        <v>9.782608696</v>
      </c>
      <c r="P25" s="22">
        <v>10.0</v>
      </c>
      <c r="Q25" s="21">
        <f t="shared" si="3"/>
        <v>9.456521739</v>
      </c>
      <c r="R25" s="22">
        <v>10.0</v>
      </c>
      <c r="S25" s="21">
        <f t="shared" si="4"/>
        <v>9.456521739</v>
      </c>
      <c r="T25" s="22">
        <v>10.0</v>
      </c>
      <c r="U25" s="21">
        <f t="shared" si="5"/>
        <v>8.913043478</v>
      </c>
      <c r="V25" s="22">
        <v>10.0</v>
      </c>
      <c r="W25" s="21">
        <f t="shared" si="6"/>
        <v>9.565217391</v>
      </c>
      <c r="X25" s="27">
        <f t="shared" si="7"/>
        <v>10</v>
      </c>
      <c r="Y25" s="24" t="s">
        <v>102</v>
      </c>
      <c r="Z25" s="24"/>
      <c r="AA25" s="25"/>
      <c r="AB25" s="5"/>
      <c r="AC25" s="5"/>
      <c r="AD25" s="5"/>
      <c r="AE25" s="26"/>
      <c r="AF25" s="5"/>
      <c r="AG25" s="1"/>
    </row>
    <row r="26" ht="15.75" customHeight="1">
      <c r="A26" s="1"/>
      <c r="B26" s="5">
        <v>24.0</v>
      </c>
      <c r="C26" s="16">
        <v>43541.0</v>
      </c>
      <c r="D26" s="17">
        <v>1.951647469E9</v>
      </c>
      <c r="E26" s="5" t="s">
        <v>103</v>
      </c>
      <c r="F26" s="5" t="s">
        <v>64</v>
      </c>
      <c r="G26" s="5" t="s">
        <v>33</v>
      </c>
      <c r="H26" s="5" t="s">
        <v>45</v>
      </c>
      <c r="I26" s="5">
        <v>204.0</v>
      </c>
      <c r="J26" s="18">
        <v>8.8</v>
      </c>
      <c r="K26" s="19">
        <f t="shared" si="10"/>
        <v>9.4375</v>
      </c>
      <c r="L26" s="20">
        <v>10.0</v>
      </c>
      <c r="M26" s="21">
        <f t="shared" si="1"/>
        <v>9.583333333</v>
      </c>
      <c r="N26" s="22">
        <v>10.0</v>
      </c>
      <c r="O26" s="21">
        <f t="shared" si="2"/>
        <v>9.791666667</v>
      </c>
      <c r="P26" s="22">
        <v>7.5</v>
      </c>
      <c r="Q26" s="21">
        <f t="shared" si="3"/>
        <v>9.375</v>
      </c>
      <c r="R26" s="22">
        <v>10.0</v>
      </c>
      <c r="S26" s="21">
        <f t="shared" si="4"/>
        <v>9.479166667</v>
      </c>
      <c r="T26" s="22">
        <v>7.5</v>
      </c>
      <c r="U26" s="21">
        <f t="shared" si="5"/>
        <v>8.854166667</v>
      </c>
      <c r="V26" s="22">
        <v>7.5</v>
      </c>
      <c r="W26" s="21">
        <f t="shared" si="6"/>
        <v>9.479166667</v>
      </c>
      <c r="X26" s="27">
        <f t="shared" si="7"/>
        <v>8.757142857</v>
      </c>
      <c r="Y26" s="24" t="s">
        <v>104</v>
      </c>
      <c r="Z26" s="24" t="s">
        <v>105</v>
      </c>
      <c r="AA26" s="25"/>
      <c r="AB26" s="5"/>
      <c r="AC26" s="5"/>
      <c r="AD26" s="5"/>
      <c r="AE26" s="26"/>
      <c r="AF26" s="5"/>
      <c r="AG26" s="1"/>
    </row>
    <row r="27" ht="15.75" customHeight="1">
      <c r="A27" s="1"/>
      <c r="B27" s="5">
        <v>25.0</v>
      </c>
      <c r="C27" s="16">
        <v>43541.0</v>
      </c>
      <c r="D27" s="17">
        <v>1.969034372E9</v>
      </c>
      <c r="E27" s="5" t="s">
        <v>106</v>
      </c>
      <c r="F27" s="5" t="s">
        <v>107</v>
      </c>
      <c r="G27" s="5" t="s">
        <v>33</v>
      </c>
      <c r="H27" s="5" t="s">
        <v>60</v>
      </c>
      <c r="I27" s="5" t="s">
        <v>85</v>
      </c>
      <c r="J27" s="18">
        <v>10.0</v>
      </c>
      <c r="K27" s="19">
        <f t="shared" si="10"/>
        <v>9.46</v>
      </c>
      <c r="L27" s="20">
        <v>10.0</v>
      </c>
      <c r="M27" s="21">
        <f t="shared" si="1"/>
        <v>9.6</v>
      </c>
      <c r="N27" s="22">
        <v>10.0</v>
      </c>
      <c r="O27" s="21">
        <f t="shared" si="2"/>
        <v>9.8</v>
      </c>
      <c r="P27" s="22">
        <v>10.0</v>
      </c>
      <c r="Q27" s="21">
        <f t="shared" si="3"/>
        <v>9.4</v>
      </c>
      <c r="R27" s="22">
        <v>10.0</v>
      </c>
      <c r="S27" s="21">
        <f t="shared" si="4"/>
        <v>9.5</v>
      </c>
      <c r="T27" s="22">
        <v>10.0</v>
      </c>
      <c r="U27" s="21">
        <f t="shared" si="5"/>
        <v>8.9</v>
      </c>
      <c r="V27" s="22">
        <v>10.0</v>
      </c>
      <c r="W27" s="21">
        <f t="shared" si="6"/>
        <v>9.5</v>
      </c>
      <c r="X27" s="27">
        <f t="shared" si="7"/>
        <v>10</v>
      </c>
      <c r="Y27" s="24" t="s">
        <v>108</v>
      </c>
      <c r="Z27" s="24" t="s">
        <v>109</v>
      </c>
      <c r="AA27" s="25"/>
      <c r="AB27" s="5"/>
      <c r="AC27" s="5"/>
      <c r="AD27" s="5"/>
      <c r="AE27" s="26"/>
      <c r="AF27" s="5"/>
      <c r="AG27" s="1"/>
    </row>
    <row r="28" ht="15.75" customHeight="1">
      <c r="A28" s="1"/>
      <c r="B28" s="5">
        <v>26.0</v>
      </c>
      <c r="C28" s="16">
        <v>43541.0</v>
      </c>
      <c r="D28" s="17">
        <v>1.072431704E9</v>
      </c>
      <c r="E28" s="5" t="s">
        <v>110</v>
      </c>
      <c r="F28" s="5" t="s">
        <v>72</v>
      </c>
      <c r="G28" s="5" t="s">
        <v>33</v>
      </c>
      <c r="H28" s="5" t="s">
        <v>60</v>
      </c>
      <c r="I28" s="5" t="s">
        <v>111</v>
      </c>
      <c r="J28" s="18">
        <v>8.3</v>
      </c>
      <c r="K28" s="19">
        <f t="shared" si="10"/>
        <v>9.415384615</v>
      </c>
      <c r="L28" s="20">
        <v>10.0</v>
      </c>
      <c r="M28" s="21">
        <f t="shared" si="1"/>
        <v>9.615384615</v>
      </c>
      <c r="N28" s="22">
        <v>10.0</v>
      </c>
      <c r="O28" s="21">
        <f t="shared" si="2"/>
        <v>9.807692308</v>
      </c>
      <c r="P28" s="22">
        <v>7.5</v>
      </c>
      <c r="Q28" s="21">
        <f t="shared" si="3"/>
        <v>9.326923077</v>
      </c>
      <c r="R28" s="22">
        <v>7.5</v>
      </c>
      <c r="S28" s="21">
        <f t="shared" si="4"/>
        <v>9.423076923</v>
      </c>
      <c r="T28" s="22">
        <v>7.5</v>
      </c>
      <c r="U28" s="21">
        <f t="shared" si="5"/>
        <v>8.846153846</v>
      </c>
      <c r="V28" s="22">
        <v>7.5</v>
      </c>
      <c r="W28" s="21">
        <f t="shared" si="6"/>
        <v>9.423076923</v>
      </c>
      <c r="X28" s="27">
        <f t="shared" si="7"/>
        <v>8.328571429</v>
      </c>
      <c r="Y28" s="24" t="s">
        <v>112</v>
      </c>
      <c r="Z28" s="24" t="s">
        <v>113</v>
      </c>
      <c r="AA28" s="25"/>
      <c r="AB28" s="5"/>
      <c r="AC28" s="5"/>
      <c r="AD28" s="5"/>
      <c r="AE28" s="26"/>
      <c r="AF28" s="5"/>
      <c r="AG28" s="1"/>
    </row>
    <row r="29" ht="15.75" customHeight="1">
      <c r="A29" s="1"/>
      <c r="B29" s="5">
        <v>27.0</v>
      </c>
      <c r="C29" s="16">
        <v>43541.0</v>
      </c>
      <c r="D29" s="17">
        <v>1.345235548E9</v>
      </c>
      <c r="E29" s="5" t="s">
        <v>114</v>
      </c>
      <c r="F29" s="5" t="s">
        <v>48</v>
      </c>
      <c r="G29" s="5" t="s">
        <v>115</v>
      </c>
      <c r="H29" s="5" t="s">
        <v>45</v>
      </c>
      <c r="I29" s="5">
        <v>304.0</v>
      </c>
      <c r="J29" s="18">
        <v>9.2</v>
      </c>
      <c r="K29" s="19">
        <f t="shared" si="10"/>
        <v>9.407407407</v>
      </c>
      <c r="L29" s="20">
        <v>10.0</v>
      </c>
      <c r="M29" s="21">
        <f t="shared" si="1"/>
        <v>9.62962963</v>
      </c>
      <c r="N29" s="22">
        <v>10.0</v>
      </c>
      <c r="O29" s="21">
        <f t="shared" si="2"/>
        <v>9.814814815</v>
      </c>
      <c r="P29" s="22">
        <v>7.5</v>
      </c>
      <c r="Q29" s="21">
        <f t="shared" si="3"/>
        <v>9.259259259</v>
      </c>
      <c r="R29" s="22">
        <v>10.0</v>
      </c>
      <c r="S29" s="21">
        <f t="shared" si="4"/>
        <v>9.444444444</v>
      </c>
      <c r="T29" s="22">
        <v>7.5</v>
      </c>
      <c r="U29" s="21">
        <f t="shared" si="5"/>
        <v>8.796296296</v>
      </c>
      <c r="V29" s="22">
        <v>10.0</v>
      </c>
      <c r="W29" s="21">
        <f t="shared" si="6"/>
        <v>9.444444444</v>
      </c>
      <c r="X29" s="27">
        <f t="shared" si="7"/>
        <v>9.171428571</v>
      </c>
      <c r="Y29" s="24" t="s">
        <v>116</v>
      </c>
      <c r="Z29" s="24" t="s">
        <v>117</v>
      </c>
      <c r="AA29" s="25">
        <v>5.0</v>
      </c>
      <c r="AB29" s="5">
        <v>10.0</v>
      </c>
      <c r="AC29" s="5"/>
      <c r="AD29" s="5"/>
      <c r="AE29" s="26">
        <v>5.0</v>
      </c>
      <c r="AF29" s="5"/>
      <c r="AG29" s="1"/>
    </row>
    <row r="30" ht="15.75" customHeight="1">
      <c r="A30" s="1"/>
      <c r="B30" s="5">
        <v>28.0</v>
      </c>
      <c r="C30" s="16">
        <v>43543.0</v>
      </c>
      <c r="D30" s="17">
        <v>1.079331221E9</v>
      </c>
      <c r="E30" s="5" t="s">
        <v>118</v>
      </c>
      <c r="F30" s="5" t="s">
        <v>119</v>
      </c>
      <c r="G30" s="5" t="s">
        <v>33</v>
      </c>
      <c r="H30" s="5" t="s">
        <v>60</v>
      </c>
      <c r="I30" s="5" t="s">
        <v>120</v>
      </c>
      <c r="J30" s="18">
        <v>9.6</v>
      </c>
      <c r="K30" s="19">
        <f t="shared" si="10"/>
        <v>9.414285714</v>
      </c>
      <c r="L30" s="20">
        <v>10.0</v>
      </c>
      <c r="M30" s="21">
        <f t="shared" si="1"/>
        <v>9.642857143</v>
      </c>
      <c r="N30" s="22">
        <v>10.0</v>
      </c>
      <c r="O30" s="21">
        <f t="shared" si="2"/>
        <v>9.821428571</v>
      </c>
      <c r="P30" s="22">
        <v>10.0</v>
      </c>
      <c r="Q30" s="21">
        <f t="shared" si="3"/>
        <v>9.285714286</v>
      </c>
      <c r="R30" s="22">
        <v>10.0</v>
      </c>
      <c r="S30" s="21">
        <f t="shared" si="4"/>
        <v>9.464285714</v>
      </c>
      <c r="T30" s="22">
        <v>7.5</v>
      </c>
      <c r="U30" s="21">
        <f t="shared" si="5"/>
        <v>8.75</v>
      </c>
      <c r="V30" s="22">
        <v>10.0</v>
      </c>
      <c r="W30" s="21">
        <f t="shared" si="6"/>
        <v>9.464285714</v>
      </c>
      <c r="X30" s="27">
        <f t="shared" si="7"/>
        <v>9.585714286</v>
      </c>
      <c r="Y30" s="24" t="s">
        <v>121</v>
      </c>
      <c r="Z30" s="24" t="s">
        <v>122</v>
      </c>
      <c r="AA30" s="25"/>
      <c r="AB30" s="5"/>
      <c r="AC30" s="5"/>
      <c r="AD30" s="5"/>
      <c r="AE30" s="26"/>
      <c r="AF30" s="5"/>
      <c r="AG30" s="1"/>
    </row>
    <row r="31" ht="15.75" customHeight="1">
      <c r="A31" s="1"/>
      <c r="B31" s="5">
        <v>29.0</v>
      </c>
      <c r="C31" s="16">
        <v>43544.0</v>
      </c>
      <c r="D31" s="17">
        <v>1.837672832E9</v>
      </c>
      <c r="E31" s="5" t="s">
        <v>123</v>
      </c>
      <c r="F31" s="5" t="s">
        <v>40</v>
      </c>
      <c r="G31" s="5" t="s">
        <v>33</v>
      </c>
      <c r="H31" s="5" t="s">
        <v>60</v>
      </c>
      <c r="I31" s="5" t="s">
        <v>73</v>
      </c>
      <c r="J31" s="18">
        <v>10.0</v>
      </c>
      <c r="K31" s="19">
        <f t="shared" si="10"/>
        <v>9.434482759</v>
      </c>
      <c r="L31" s="20">
        <v>10.0</v>
      </c>
      <c r="M31" s="21">
        <f t="shared" si="1"/>
        <v>9.655172414</v>
      </c>
      <c r="N31" s="22">
        <v>10.0</v>
      </c>
      <c r="O31" s="21">
        <f t="shared" si="2"/>
        <v>9.827586207</v>
      </c>
      <c r="P31" s="22">
        <v>10.0</v>
      </c>
      <c r="Q31" s="21">
        <f t="shared" si="3"/>
        <v>9.310344828</v>
      </c>
      <c r="R31" s="22">
        <v>10.0</v>
      </c>
      <c r="S31" s="21">
        <f t="shared" si="4"/>
        <v>9.482758621</v>
      </c>
      <c r="T31" s="22">
        <v>10.0</v>
      </c>
      <c r="U31" s="21">
        <f t="shared" si="5"/>
        <v>8.793103448</v>
      </c>
      <c r="V31" s="22">
        <v>10.0</v>
      </c>
      <c r="W31" s="21">
        <f t="shared" si="6"/>
        <v>9.482758621</v>
      </c>
      <c r="X31" s="27">
        <f t="shared" si="7"/>
        <v>10</v>
      </c>
      <c r="Y31" s="24" t="s">
        <v>124</v>
      </c>
      <c r="Z31" s="24"/>
      <c r="AA31" s="25"/>
      <c r="AB31" s="5"/>
      <c r="AC31" s="5"/>
      <c r="AD31" s="5"/>
      <c r="AE31" s="26"/>
      <c r="AF31" s="5"/>
      <c r="AG31" s="1"/>
    </row>
    <row r="32" ht="15.75" customHeight="1">
      <c r="A32" s="1"/>
      <c r="B32" s="5">
        <v>30.0</v>
      </c>
      <c r="C32" s="16">
        <v>43544.0</v>
      </c>
      <c r="D32" s="17">
        <v>2.019660169E9</v>
      </c>
      <c r="E32" s="5" t="s">
        <v>125</v>
      </c>
      <c r="F32" s="5" t="s">
        <v>126</v>
      </c>
      <c r="G32" s="5" t="s">
        <v>53</v>
      </c>
      <c r="H32" s="5" t="s">
        <v>79</v>
      </c>
      <c r="I32" s="5">
        <v>313.0</v>
      </c>
      <c r="J32" s="18">
        <v>9.2</v>
      </c>
      <c r="K32" s="19">
        <f t="shared" si="10"/>
        <v>9.426666667</v>
      </c>
      <c r="L32" s="20">
        <v>10.0</v>
      </c>
      <c r="M32" s="21">
        <f t="shared" si="1"/>
        <v>9.666666667</v>
      </c>
      <c r="N32" s="22">
        <v>7.5</v>
      </c>
      <c r="O32" s="21">
        <f t="shared" si="2"/>
        <v>9.75</v>
      </c>
      <c r="P32" s="22">
        <v>7.5</v>
      </c>
      <c r="Q32" s="21">
        <f t="shared" si="3"/>
        <v>9.25</v>
      </c>
      <c r="R32" s="22">
        <v>10.0</v>
      </c>
      <c r="S32" s="21">
        <f t="shared" si="4"/>
        <v>9.5</v>
      </c>
      <c r="T32" s="22">
        <v>10.0</v>
      </c>
      <c r="U32" s="21">
        <f t="shared" si="5"/>
        <v>8.833333333</v>
      </c>
      <c r="V32" s="22">
        <v>10.0</v>
      </c>
      <c r="W32" s="21">
        <f t="shared" si="6"/>
        <v>9.5</v>
      </c>
      <c r="X32" s="27">
        <f t="shared" si="7"/>
        <v>9.171428571</v>
      </c>
      <c r="Y32" s="24"/>
      <c r="Z32" s="24"/>
      <c r="AA32" s="25"/>
      <c r="AB32" s="5"/>
      <c r="AC32" s="5">
        <v>7.5</v>
      </c>
      <c r="AD32" s="5">
        <v>10.0</v>
      </c>
      <c r="AE32" s="26">
        <v>10.0</v>
      </c>
      <c r="AF32" s="5"/>
      <c r="AG32" s="1"/>
    </row>
    <row r="33" ht="15.75" customHeight="1">
      <c r="A33" s="1"/>
      <c r="B33" s="5">
        <v>31.0</v>
      </c>
      <c r="C33" s="16">
        <v>43544.0</v>
      </c>
      <c r="D33" s="17">
        <v>1.079361449E9</v>
      </c>
      <c r="E33" s="5" t="s">
        <v>127</v>
      </c>
      <c r="F33" s="5" t="s">
        <v>48</v>
      </c>
      <c r="G33" s="5" t="s">
        <v>33</v>
      </c>
      <c r="H33" s="5" t="s">
        <v>60</v>
      </c>
      <c r="I33" s="5" t="s">
        <v>128</v>
      </c>
      <c r="J33" s="18">
        <v>10.0</v>
      </c>
      <c r="K33" s="19">
        <f>+AVERAGE(J33)</f>
        <v>10</v>
      </c>
      <c r="L33" s="20">
        <v>10.0</v>
      </c>
      <c r="M33" s="21">
        <f t="shared" si="1"/>
        <v>9.677419355</v>
      </c>
      <c r="N33" s="22">
        <v>10.0</v>
      </c>
      <c r="O33" s="21">
        <f t="shared" si="2"/>
        <v>9.758064516</v>
      </c>
      <c r="P33" s="22">
        <v>10.0</v>
      </c>
      <c r="Q33" s="21">
        <f t="shared" si="3"/>
        <v>9.274193548</v>
      </c>
      <c r="R33" s="22">
        <v>10.0</v>
      </c>
      <c r="S33" s="21">
        <f t="shared" si="4"/>
        <v>9.516129032</v>
      </c>
      <c r="T33" s="22">
        <v>10.0</v>
      </c>
      <c r="U33" s="21">
        <f t="shared" si="5"/>
        <v>8.870967742</v>
      </c>
      <c r="V33" s="22">
        <v>10.0</v>
      </c>
      <c r="W33" s="21">
        <f t="shared" si="6"/>
        <v>9.516129032</v>
      </c>
      <c r="X33" s="27">
        <f t="shared" si="7"/>
        <v>10</v>
      </c>
      <c r="Y33" s="24"/>
      <c r="Z33" s="24"/>
      <c r="AA33" s="25"/>
      <c r="AB33" s="5"/>
      <c r="AC33" s="5"/>
      <c r="AD33" s="5"/>
      <c r="AE33" s="26"/>
      <c r="AF33" s="5"/>
      <c r="AG33" s="1"/>
    </row>
    <row r="34" ht="15.75" customHeight="1">
      <c r="A34" s="1"/>
      <c r="B34" s="5">
        <v>32.0</v>
      </c>
      <c r="C34" s="16">
        <v>43545.0</v>
      </c>
      <c r="D34" s="17">
        <v>1.95681724E9</v>
      </c>
      <c r="E34" s="5" t="s">
        <v>129</v>
      </c>
      <c r="F34" s="5" t="s">
        <v>48</v>
      </c>
      <c r="G34" s="5" t="s">
        <v>44</v>
      </c>
      <c r="H34" s="5" t="s">
        <v>45</v>
      </c>
      <c r="I34" s="5">
        <v>204.0</v>
      </c>
      <c r="J34" s="18">
        <v>8.3</v>
      </c>
      <c r="K34" s="19">
        <f t="shared" ref="K34:K42" si="11">+AVERAGE($J$3:J34)</f>
        <v>9.409375</v>
      </c>
      <c r="L34" s="20">
        <v>7.5</v>
      </c>
      <c r="M34" s="21">
        <f t="shared" si="1"/>
        <v>9.609375</v>
      </c>
      <c r="N34" s="22">
        <v>10.0</v>
      </c>
      <c r="O34" s="21">
        <f t="shared" si="2"/>
        <v>9.765625</v>
      </c>
      <c r="P34" s="22">
        <v>7.5</v>
      </c>
      <c r="Q34" s="21">
        <f t="shared" si="3"/>
        <v>9.21875</v>
      </c>
      <c r="R34" s="22">
        <v>7.5</v>
      </c>
      <c r="S34" s="21">
        <f t="shared" si="4"/>
        <v>9.453125</v>
      </c>
      <c r="T34" s="22">
        <v>7.5</v>
      </c>
      <c r="U34" s="21">
        <f t="shared" si="5"/>
        <v>8.828125</v>
      </c>
      <c r="V34" s="22">
        <v>10.0</v>
      </c>
      <c r="W34" s="21">
        <f t="shared" si="6"/>
        <v>9.53125</v>
      </c>
      <c r="X34" s="27">
        <f t="shared" si="7"/>
        <v>8.328571429</v>
      </c>
      <c r="Y34" s="24" t="s">
        <v>130</v>
      </c>
      <c r="Z34" s="24" t="s">
        <v>131</v>
      </c>
      <c r="AA34" s="25"/>
      <c r="AB34" s="5"/>
      <c r="AC34" s="5"/>
      <c r="AD34" s="5"/>
      <c r="AE34" s="26"/>
      <c r="AF34" s="5"/>
      <c r="AG34" s="1"/>
    </row>
    <row r="35" ht="15.75" customHeight="1">
      <c r="A35" s="1"/>
      <c r="B35" s="5">
        <v>33.0</v>
      </c>
      <c r="C35" s="16">
        <v>43546.0</v>
      </c>
      <c r="D35" s="17">
        <v>1.315430657E9</v>
      </c>
      <c r="E35" s="5" t="s">
        <v>132</v>
      </c>
      <c r="F35" s="5" t="s">
        <v>56</v>
      </c>
      <c r="G35" s="5" t="s">
        <v>33</v>
      </c>
      <c r="H35" s="5" t="s">
        <v>60</v>
      </c>
      <c r="I35" s="5" t="s">
        <v>70</v>
      </c>
      <c r="J35" s="18">
        <v>6.7</v>
      </c>
      <c r="K35" s="19">
        <f t="shared" si="11"/>
        <v>9.327272727</v>
      </c>
      <c r="L35" s="20">
        <v>7.5</v>
      </c>
      <c r="M35" s="21">
        <f t="shared" si="1"/>
        <v>9.545454545</v>
      </c>
      <c r="N35" s="22">
        <v>5.0</v>
      </c>
      <c r="O35" s="21">
        <f t="shared" si="2"/>
        <v>9.621212121</v>
      </c>
      <c r="P35" s="22">
        <v>7.5</v>
      </c>
      <c r="Q35" s="21">
        <f t="shared" si="3"/>
        <v>9.166666667</v>
      </c>
      <c r="R35" s="22">
        <v>7.5</v>
      </c>
      <c r="S35" s="21">
        <f t="shared" si="4"/>
        <v>9.393939394</v>
      </c>
      <c r="T35" s="22">
        <v>5.0</v>
      </c>
      <c r="U35" s="21">
        <f t="shared" si="5"/>
        <v>8.712121212</v>
      </c>
      <c r="V35" s="22">
        <v>7.5</v>
      </c>
      <c r="W35" s="21">
        <f t="shared" si="6"/>
        <v>9.46969697</v>
      </c>
      <c r="X35" s="27">
        <f t="shared" si="7"/>
        <v>6.671428571</v>
      </c>
      <c r="Y35" s="24" t="s">
        <v>133</v>
      </c>
      <c r="Z35" s="24" t="s">
        <v>134</v>
      </c>
      <c r="AA35" s="25"/>
      <c r="AB35" s="5"/>
      <c r="AC35" s="5">
        <v>10.0</v>
      </c>
      <c r="AD35" s="5"/>
      <c r="AE35" s="26"/>
      <c r="AF35" s="5"/>
      <c r="AG35" s="1"/>
    </row>
    <row r="36" ht="15.75" customHeight="1">
      <c r="A36" s="1"/>
      <c r="B36" s="5">
        <v>34.0</v>
      </c>
      <c r="C36" s="16">
        <v>43549.0</v>
      </c>
      <c r="D36" s="17">
        <v>1.174640416E9</v>
      </c>
      <c r="E36" s="5" t="s">
        <v>135</v>
      </c>
      <c r="F36" s="5" t="s">
        <v>48</v>
      </c>
      <c r="G36" s="5" t="s">
        <v>33</v>
      </c>
      <c r="H36" s="5" t="s">
        <v>60</v>
      </c>
      <c r="I36" s="5" t="s">
        <v>73</v>
      </c>
      <c r="J36" s="18">
        <v>10.0</v>
      </c>
      <c r="K36" s="19">
        <f t="shared" si="11"/>
        <v>9.347058824</v>
      </c>
      <c r="L36" s="20">
        <v>10.0</v>
      </c>
      <c r="M36" s="21">
        <f t="shared" si="1"/>
        <v>9.558823529</v>
      </c>
      <c r="N36" s="22">
        <v>10.0</v>
      </c>
      <c r="O36" s="21">
        <f t="shared" si="2"/>
        <v>9.632352941</v>
      </c>
      <c r="P36" s="22">
        <v>10.0</v>
      </c>
      <c r="Q36" s="21">
        <f t="shared" si="3"/>
        <v>9.191176471</v>
      </c>
      <c r="R36" s="22">
        <v>10.0</v>
      </c>
      <c r="S36" s="21">
        <f t="shared" si="4"/>
        <v>9.411764706</v>
      </c>
      <c r="T36" s="22">
        <v>10.0</v>
      </c>
      <c r="U36" s="21">
        <f t="shared" si="5"/>
        <v>8.75</v>
      </c>
      <c r="V36" s="22">
        <v>10.0</v>
      </c>
      <c r="W36" s="21">
        <f t="shared" si="6"/>
        <v>9.485294118</v>
      </c>
      <c r="X36" s="27">
        <f t="shared" si="7"/>
        <v>10</v>
      </c>
      <c r="Y36" s="24" t="s">
        <v>136</v>
      </c>
      <c r="Z36" s="24"/>
      <c r="AA36" s="25"/>
      <c r="AB36" s="5"/>
      <c r="AC36" s="5"/>
      <c r="AD36" s="5"/>
      <c r="AE36" s="26"/>
      <c r="AF36" s="5"/>
      <c r="AG36" s="1"/>
    </row>
    <row r="37" ht="15.75" customHeight="1">
      <c r="A37" s="1"/>
      <c r="B37" s="5">
        <v>35.0</v>
      </c>
      <c r="C37" s="16">
        <v>43549.0</v>
      </c>
      <c r="D37" s="17">
        <v>1.900470336E9</v>
      </c>
      <c r="E37" s="5" t="s">
        <v>137</v>
      </c>
      <c r="F37" s="5" t="s">
        <v>48</v>
      </c>
      <c r="G37" s="5" t="s">
        <v>44</v>
      </c>
      <c r="H37" s="5" t="s">
        <v>79</v>
      </c>
      <c r="I37" s="5">
        <v>313.0</v>
      </c>
      <c r="J37" s="18">
        <v>8.3</v>
      </c>
      <c r="K37" s="19">
        <f t="shared" si="11"/>
        <v>9.317142857</v>
      </c>
      <c r="L37" s="20">
        <v>10.0</v>
      </c>
      <c r="M37" s="21">
        <f t="shared" si="1"/>
        <v>9.571428571</v>
      </c>
      <c r="N37" s="22">
        <v>10.0</v>
      </c>
      <c r="O37" s="21">
        <f t="shared" si="2"/>
        <v>9.642857143</v>
      </c>
      <c r="P37" s="22">
        <v>7.5</v>
      </c>
      <c r="Q37" s="21">
        <f t="shared" si="3"/>
        <v>9.142857143</v>
      </c>
      <c r="R37" s="22">
        <v>7.5</v>
      </c>
      <c r="S37" s="21">
        <f t="shared" si="4"/>
        <v>9.357142857</v>
      </c>
      <c r="T37" s="22">
        <v>7.5</v>
      </c>
      <c r="U37" s="21">
        <f t="shared" si="5"/>
        <v>8.714285714</v>
      </c>
      <c r="V37" s="22">
        <v>7.5</v>
      </c>
      <c r="W37" s="21">
        <f t="shared" si="6"/>
        <v>9.428571429</v>
      </c>
      <c r="X37" s="27">
        <f t="shared" si="7"/>
        <v>8.328571429</v>
      </c>
      <c r="Y37" s="24" t="s">
        <v>138</v>
      </c>
      <c r="Z37" s="24" t="s">
        <v>139</v>
      </c>
      <c r="AA37" s="25"/>
      <c r="AB37" s="5"/>
      <c r="AC37" s="5"/>
      <c r="AD37" s="5"/>
      <c r="AE37" s="26"/>
      <c r="AF37" s="5"/>
      <c r="AG37" s="1"/>
    </row>
    <row r="38" ht="15.75" customHeight="1">
      <c r="A38" s="1"/>
      <c r="B38" s="5">
        <v>36.0</v>
      </c>
      <c r="C38" s="16">
        <v>43550.0</v>
      </c>
      <c r="D38" s="17">
        <v>1.428302936E9</v>
      </c>
      <c r="E38" s="5" t="s">
        <v>140</v>
      </c>
      <c r="F38" s="5" t="s">
        <v>32</v>
      </c>
      <c r="G38" s="5" t="s">
        <v>33</v>
      </c>
      <c r="H38" s="5" t="s">
        <v>45</v>
      </c>
      <c r="I38" s="5">
        <v>204.0</v>
      </c>
      <c r="J38" s="18">
        <v>7.1</v>
      </c>
      <c r="K38" s="19">
        <f t="shared" si="11"/>
        <v>9.255555556</v>
      </c>
      <c r="L38" s="20">
        <v>7.5</v>
      </c>
      <c r="M38" s="21">
        <f t="shared" si="1"/>
        <v>9.513888889</v>
      </c>
      <c r="N38" s="22">
        <v>10.0</v>
      </c>
      <c r="O38" s="21">
        <f t="shared" si="2"/>
        <v>9.652777778</v>
      </c>
      <c r="P38" s="22">
        <v>5.0</v>
      </c>
      <c r="Q38" s="21">
        <f t="shared" si="3"/>
        <v>9.027777778</v>
      </c>
      <c r="R38" s="22">
        <v>7.5</v>
      </c>
      <c r="S38" s="21">
        <f t="shared" si="4"/>
        <v>9.305555556</v>
      </c>
      <c r="T38" s="22">
        <v>7.5</v>
      </c>
      <c r="U38" s="21">
        <f t="shared" si="5"/>
        <v>8.680555556</v>
      </c>
      <c r="V38" s="22">
        <v>5.0</v>
      </c>
      <c r="W38" s="21">
        <f t="shared" si="6"/>
        <v>9.305555556</v>
      </c>
      <c r="X38" s="27">
        <f t="shared" si="7"/>
        <v>7.085714286</v>
      </c>
      <c r="Y38" s="24" t="s">
        <v>141</v>
      </c>
      <c r="Z38" s="24" t="s">
        <v>142</v>
      </c>
      <c r="AA38" s="25">
        <v>5.0</v>
      </c>
      <c r="AB38" s="5"/>
      <c r="AC38" s="5"/>
      <c r="AD38" s="5"/>
      <c r="AE38" s="26"/>
      <c r="AF38" s="5"/>
      <c r="AG38" s="1"/>
    </row>
    <row r="39" ht="15.75" customHeight="1">
      <c r="A39" s="1"/>
      <c r="B39" s="5">
        <v>37.0</v>
      </c>
      <c r="C39" s="16">
        <v>43550.0</v>
      </c>
      <c r="D39" s="17">
        <v>1.708182498E9</v>
      </c>
      <c r="E39" s="5" t="s">
        <v>143</v>
      </c>
      <c r="F39" s="5" t="s">
        <v>144</v>
      </c>
      <c r="G39" s="5" t="s">
        <v>33</v>
      </c>
      <c r="H39" s="5" t="s">
        <v>60</v>
      </c>
      <c r="I39" s="5" t="s">
        <v>70</v>
      </c>
      <c r="J39" s="18">
        <v>10.0</v>
      </c>
      <c r="K39" s="19">
        <f t="shared" si="11"/>
        <v>9.275675676</v>
      </c>
      <c r="L39" s="20">
        <v>10.0</v>
      </c>
      <c r="M39" s="21">
        <f t="shared" si="1"/>
        <v>9.527027027</v>
      </c>
      <c r="N39" s="22">
        <v>10.0</v>
      </c>
      <c r="O39" s="21">
        <f t="shared" si="2"/>
        <v>9.662162162</v>
      </c>
      <c r="P39" s="22">
        <v>10.0</v>
      </c>
      <c r="Q39" s="21">
        <f t="shared" si="3"/>
        <v>9.054054054</v>
      </c>
      <c r="R39" s="22">
        <v>10.0</v>
      </c>
      <c r="S39" s="21">
        <f t="shared" si="4"/>
        <v>9.324324324</v>
      </c>
      <c r="T39" s="22">
        <v>10.0</v>
      </c>
      <c r="U39" s="21">
        <f t="shared" si="5"/>
        <v>8.716216216</v>
      </c>
      <c r="V39" s="22">
        <v>10.0</v>
      </c>
      <c r="W39" s="21">
        <f t="shared" si="6"/>
        <v>9.324324324</v>
      </c>
      <c r="X39" s="27">
        <f t="shared" si="7"/>
        <v>10</v>
      </c>
      <c r="Y39" s="24" t="s">
        <v>145</v>
      </c>
      <c r="Z39" s="24"/>
      <c r="AA39" s="25"/>
      <c r="AB39" s="5">
        <v>7.5</v>
      </c>
      <c r="AC39" s="5"/>
      <c r="AD39" s="5"/>
      <c r="AE39" s="26">
        <v>10.0</v>
      </c>
      <c r="AF39" s="5"/>
      <c r="AG39" s="1"/>
    </row>
    <row r="40" ht="15.75" customHeight="1">
      <c r="A40" s="1"/>
      <c r="B40" s="5">
        <v>38.0</v>
      </c>
      <c r="C40" s="16">
        <v>43552.0</v>
      </c>
      <c r="D40" s="17">
        <v>1.291451565E9</v>
      </c>
      <c r="E40" s="5" t="s">
        <v>146</v>
      </c>
      <c r="F40" s="5" t="s">
        <v>52</v>
      </c>
      <c r="G40" s="5" t="s">
        <v>33</v>
      </c>
      <c r="H40" s="5" t="s">
        <v>60</v>
      </c>
      <c r="I40" s="5" t="s">
        <v>128</v>
      </c>
      <c r="J40" s="18">
        <v>8.3</v>
      </c>
      <c r="K40" s="19">
        <f t="shared" si="11"/>
        <v>9.25</v>
      </c>
      <c r="L40" s="20">
        <v>7.5</v>
      </c>
      <c r="M40" s="21">
        <f t="shared" si="1"/>
        <v>9.473684211</v>
      </c>
      <c r="N40" s="22">
        <v>10.0</v>
      </c>
      <c r="O40" s="21">
        <f t="shared" si="2"/>
        <v>9.671052632</v>
      </c>
      <c r="P40" s="22">
        <v>7.5</v>
      </c>
      <c r="Q40" s="21">
        <f t="shared" si="3"/>
        <v>9.013157895</v>
      </c>
      <c r="R40" s="22">
        <v>10.0</v>
      </c>
      <c r="S40" s="21">
        <f t="shared" si="4"/>
        <v>9.342105263</v>
      </c>
      <c r="T40" s="22">
        <v>5.0</v>
      </c>
      <c r="U40" s="21">
        <f t="shared" si="5"/>
        <v>8.618421053</v>
      </c>
      <c r="V40" s="22">
        <v>10.0</v>
      </c>
      <c r="W40" s="21">
        <f t="shared" si="6"/>
        <v>9.342105263</v>
      </c>
      <c r="X40" s="27">
        <f t="shared" si="7"/>
        <v>8.328571429</v>
      </c>
      <c r="Y40" s="24" t="s">
        <v>147</v>
      </c>
      <c r="Z40" s="24" t="s">
        <v>148</v>
      </c>
      <c r="AA40" s="25"/>
      <c r="AB40" s="5"/>
      <c r="AC40" s="5"/>
      <c r="AD40" s="5"/>
      <c r="AE40" s="26"/>
      <c r="AF40" s="5"/>
      <c r="AG40" s="1"/>
    </row>
    <row r="41" ht="15.75" customHeight="1">
      <c r="A41" s="1"/>
      <c r="B41" s="5">
        <v>39.0</v>
      </c>
      <c r="C41" s="16">
        <v>43552.0</v>
      </c>
      <c r="D41" s="17">
        <v>3.79867912E9</v>
      </c>
      <c r="E41" s="5" t="s">
        <v>47</v>
      </c>
      <c r="F41" s="5" t="s">
        <v>48</v>
      </c>
      <c r="G41" s="5" t="s">
        <v>44</v>
      </c>
      <c r="H41" s="5" t="s">
        <v>79</v>
      </c>
      <c r="I41" s="5">
        <v>313.0</v>
      </c>
      <c r="J41" s="18">
        <v>7.9</v>
      </c>
      <c r="K41" s="19">
        <f t="shared" si="11"/>
        <v>9.215384615</v>
      </c>
      <c r="L41" s="20">
        <v>10.0</v>
      </c>
      <c r="M41" s="21">
        <f t="shared" si="1"/>
        <v>9.487179487</v>
      </c>
      <c r="N41" s="22">
        <v>10.0</v>
      </c>
      <c r="O41" s="21">
        <f t="shared" si="2"/>
        <v>9.679487179</v>
      </c>
      <c r="P41" s="22">
        <v>7.5</v>
      </c>
      <c r="Q41" s="21">
        <f t="shared" si="3"/>
        <v>8.974358974</v>
      </c>
      <c r="R41" s="22">
        <v>5.0</v>
      </c>
      <c r="S41" s="21">
        <f t="shared" si="4"/>
        <v>9.230769231</v>
      </c>
      <c r="T41" s="22">
        <v>7.5</v>
      </c>
      <c r="U41" s="21">
        <f t="shared" si="5"/>
        <v>8.58974359</v>
      </c>
      <c r="V41" s="22">
        <v>7.5</v>
      </c>
      <c r="W41" s="21">
        <f t="shared" si="6"/>
        <v>9.294871795</v>
      </c>
      <c r="X41" s="27">
        <f t="shared" si="7"/>
        <v>7.914285714</v>
      </c>
      <c r="Y41" s="24" t="s">
        <v>149</v>
      </c>
      <c r="Z41" s="24" t="s">
        <v>150</v>
      </c>
      <c r="AA41" s="25"/>
      <c r="AB41" s="5"/>
      <c r="AC41" s="5"/>
      <c r="AD41" s="5"/>
      <c r="AE41" s="26"/>
      <c r="AF41" s="5"/>
      <c r="AG41" s="1"/>
    </row>
    <row r="42" ht="15.75" customHeight="1">
      <c r="A42" s="1"/>
      <c r="B42" s="5">
        <v>40.0</v>
      </c>
      <c r="C42" s="16">
        <v>43553.0</v>
      </c>
      <c r="D42" s="17">
        <v>3.17478622E9</v>
      </c>
      <c r="E42" s="5" t="s">
        <v>151</v>
      </c>
      <c r="F42" s="5" t="s">
        <v>40</v>
      </c>
      <c r="G42" s="5" t="s">
        <v>44</v>
      </c>
      <c r="H42" s="5" t="s">
        <v>60</v>
      </c>
      <c r="I42" s="5" t="s">
        <v>90</v>
      </c>
      <c r="J42" s="18">
        <v>10.0</v>
      </c>
      <c r="K42" s="19">
        <f t="shared" si="11"/>
        <v>9.235</v>
      </c>
      <c r="L42" s="20">
        <v>10.0</v>
      </c>
      <c r="M42" s="21">
        <f t="shared" si="1"/>
        <v>9.5</v>
      </c>
      <c r="N42" s="22">
        <v>10.0</v>
      </c>
      <c r="O42" s="21">
        <f t="shared" si="2"/>
        <v>9.6875</v>
      </c>
      <c r="P42" s="22">
        <v>10.0</v>
      </c>
      <c r="Q42" s="21">
        <f t="shared" si="3"/>
        <v>9</v>
      </c>
      <c r="R42" s="22">
        <v>10.0</v>
      </c>
      <c r="S42" s="21">
        <f t="shared" si="4"/>
        <v>9.25</v>
      </c>
      <c r="T42" s="22">
        <v>10.0</v>
      </c>
      <c r="U42" s="21">
        <f t="shared" si="5"/>
        <v>8.625</v>
      </c>
      <c r="V42" s="22">
        <v>10.0</v>
      </c>
      <c r="W42" s="21">
        <f t="shared" si="6"/>
        <v>9.3125</v>
      </c>
      <c r="X42" s="27">
        <f t="shared" si="7"/>
        <v>10</v>
      </c>
      <c r="Y42" s="24" t="s">
        <v>152</v>
      </c>
      <c r="Z42" s="24"/>
      <c r="AA42" s="25"/>
      <c r="AB42" s="5"/>
      <c r="AC42" s="5"/>
      <c r="AD42" s="5"/>
      <c r="AE42" s="26"/>
      <c r="AF42" s="5"/>
      <c r="AG42" s="1"/>
    </row>
    <row r="43" ht="15.75" customHeight="1">
      <c r="A43" s="1"/>
      <c r="B43" s="5">
        <v>41.0</v>
      </c>
      <c r="C43" s="16">
        <v>43553.0</v>
      </c>
      <c r="D43" s="17">
        <v>1.007322903E9</v>
      </c>
      <c r="E43" s="5" t="s">
        <v>153</v>
      </c>
      <c r="F43" s="5" t="s">
        <v>154</v>
      </c>
      <c r="G43" s="5" t="s">
        <v>44</v>
      </c>
      <c r="H43" s="5" t="s">
        <v>60</v>
      </c>
      <c r="I43" s="5" t="s">
        <v>111</v>
      </c>
      <c r="J43" s="18">
        <v>8.8</v>
      </c>
      <c r="K43" s="19">
        <f>+AVERAGE(J43)</f>
        <v>8.8</v>
      </c>
      <c r="L43" s="20">
        <v>10.0</v>
      </c>
      <c r="M43" s="21">
        <f t="shared" si="1"/>
        <v>9.512195122</v>
      </c>
      <c r="N43" s="22">
        <v>7.5</v>
      </c>
      <c r="O43" s="21">
        <f t="shared" si="2"/>
        <v>9.634146341</v>
      </c>
      <c r="P43" s="22">
        <v>7.5</v>
      </c>
      <c r="Q43" s="21">
        <f t="shared" si="3"/>
        <v>8.963414634</v>
      </c>
      <c r="R43" s="22">
        <v>10.0</v>
      </c>
      <c r="S43" s="21">
        <f t="shared" si="4"/>
        <v>9.268292683</v>
      </c>
      <c r="T43" s="22">
        <v>10.0</v>
      </c>
      <c r="U43" s="21">
        <f t="shared" si="5"/>
        <v>8.658536585</v>
      </c>
      <c r="V43" s="22">
        <v>7.6</v>
      </c>
      <c r="W43" s="21">
        <f t="shared" si="6"/>
        <v>9.270731707</v>
      </c>
      <c r="X43" s="27">
        <f t="shared" si="7"/>
        <v>8.771428571</v>
      </c>
      <c r="Y43" s="24" t="s">
        <v>155</v>
      </c>
      <c r="Z43" s="24" t="s">
        <v>156</v>
      </c>
      <c r="AA43" s="25"/>
      <c r="AB43" s="5"/>
      <c r="AC43" s="5">
        <v>7.5</v>
      </c>
      <c r="AD43" s="5"/>
      <c r="AE43" s="26"/>
      <c r="AF43" s="5"/>
      <c r="AG43" s="1"/>
    </row>
    <row r="44" ht="15.75" customHeight="1">
      <c r="A44" s="1"/>
      <c r="B44" s="5">
        <v>42.0</v>
      </c>
      <c r="C44" s="16">
        <v>43553.0</v>
      </c>
      <c r="D44" s="17">
        <v>1.951650681E9</v>
      </c>
      <c r="E44" s="5" t="s">
        <v>157</v>
      </c>
      <c r="F44" s="5" t="s">
        <v>48</v>
      </c>
      <c r="G44" s="5" t="s">
        <v>33</v>
      </c>
      <c r="H44" s="5" t="s">
        <v>60</v>
      </c>
      <c r="I44" s="5" t="s">
        <v>70</v>
      </c>
      <c r="J44" s="18">
        <v>9.2</v>
      </c>
      <c r="K44" s="19">
        <f t="shared" ref="K44:K52" si="12">+AVERAGE($J$3:J44)</f>
        <v>9.223809524</v>
      </c>
      <c r="L44" s="20">
        <v>7.5</v>
      </c>
      <c r="M44" s="21">
        <f t="shared" si="1"/>
        <v>9.464285714</v>
      </c>
      <c r="N44" s="22">
        <v>10.0</v>
      </c>
      <c r="O44" s="21">
        <f t="shared" si="2"/>
        <v>9.642857143</v>
      </c>
      <c r="P44" s="22">
        <v>7.5</v>
      </c>
      <c r="Q44" s="21">
        <f t="shared" si="3"/>
        <v>8.928571429</v>
      </c>
      <c r="R44" s="22">
        <v>10.0</v>
      </c>
      <c r="S44" s="21">
        <f t="shared" si="4"/>
        <v>9.285714286</v>
      </c>
      <c r="T44" s="22">
        <v>10.0</v>
      </c>
      <c r="U44" s="21">
        <f t="shared" si="5"/>
        <v>8.69047619</v>
      </c>
      <c r="V44" s="22">
        <v>10.0</v>
      </c>
      <c r="W44" s="21">
        <f t="shared" si="6"/>
        <v>9.288095238</v>
      </c>
      <c r="X44" s="27">
        <f t="shared" si="7"/>
        <v>9.171428571</v>
      </c>
      <c r="Y44" s="24" t="s">
        <v>158</v>
      </c>
      <c r="Z44" s="24" t="s">
        <v>159</v>
      </c>
      <c r="AA44" s="25">
        <v>10.0</v>
      </c>
      <c r="AB44" s="5"/>
      <c r="AC44" s="5"/>
      <c r="AD44" s="5"/>
      <c r="AE44" s="26"/>
      <c r="AF44" s="5"/>
      <c r="AG44" s="1"/>
    </row>
    <row r="45" ht="15.75" customHeight="1">
      <c r="A45" s="1"/>
      <c r="B45" s="5">
        <v>43.0</v>
      </c>
      <c r="C45" s="16">
        <v>43554.0</v>
      </c>
      <c r="D45" s="17">
        <v>3.588530727E9</v>
      </c>
      <c r="E45" s="5" t="s">
        <v>160</v>
      </c>
      <c r="F45" s="5" t="s">
        <v>84</v>
      </c>
      <c r="G45" s="5" t="s">
        <v>33</v>
      </c>
      <c r="H45" s="5" t="s">
        <v>60</v>
      </c>
      <c r="I45" s="5" t="s">
        <v>85</v>
      </c>
      <c r="J45" s="18">
        <v>9.6</v>
      </c>
      <c r="K45" s="19">
        <f t="shared" si="12"/>
        <v>9.23255814</v>
      </c>
      <c r="L45" s="20">
        <v>10.0</v>
      </c>
      <c r="M45" s="21">
        <f t="shared" si="1"/>
        <v>9.476744186</v>
      </c>
      <c r="N45" s="22">
        <v>10.0</v>
      </c>
      <c r="O45" s="21">
        <f t="shared" si="2"/>
        <v>9.651162791</v>
      </c>
      <c r="P45" s="22">
        <v>10.0</v>
      </c>
      <c r="Q45" s="21">
        <f t="shared" si="3"/>
        <v>8.953488372</v>
      </c>
      <c r="R45" s="22">
        <v>10.0</v>
      </c>
      <c r="S45" s="21">
        <f t="shared" si="4"/>
        <v>9.302325581</v>
      </c>
      <c r="T45" s="22">
        <v>7.5</v>
      </c>
      <c r="U45" s="21">
        <f t="shared" si="5"/>
        <v>8.662790698</v>
      </c>
      <c r="V45" s="22">
        <v>10.0</v>
      </c>
      <c r="W45" s="21">
        <f t="shared" si="6"/>
        <v>9.304651163</v>
      </c>
      <c r="X45" s="27">
        <f t="shared" si="7"/>
        <v>9.585714286</v>
      </c>
      <c r="Y45" s="24" t="s">
        <v>161</v>
      </c>
      <c r="Z45" s="24"/>
      <c r="AA45" s="25"/>
      <c r="AB45" s="5"/>
      <c r="AC45" s="5"/>
      <c r="AD45" s="5"/>
      <c r="AE45" s="26"/>
      <c r="AF45" s="5"/>
      <c r="AG45" s="1"/>
    </row>
    <row r="46" ht="15.75" customHeight="1">
      <c r="A46" s="1"/>
      <c r="B46" s="5">
        <v>44.0</v>
      </c>
      <c r="C46" s="16">
        <v>43554.0</v>
      </c>
      <c r="D46" s="17"/>
      <c r="E46" s="5" t="s">
        <v>66</v>
      </c>
      <c r="F46" s="5" t="s">
        <v>40</v>
      </c>
      <c r="G46" s="5" t="s">
        <v>33</v>
      </c>
      <c r="H46" s="5"/>
      <c r="I46" s="5"/>
      <c r="J46" s="18">
        <v>10.0</v>
      </c>
      <c r="K46" s="19">
        <f t="shared" si="12"/>
        <v>9.25</v>
      </c>
      <c r="L46" s="20">
        <v>10.0</v>
      </c>
      <c r="M46" s="21">
        <f t="shared" si="1"/>
        <v>9.488636364</v>
      </c>
      <c r="N46" s="22">
        <v>10.0</v>
      </c>
      <c r="O46" s="21">
        <f t="shared" si="2"/>
        <v>9.659090909</v>
      </c>
      <c r="P46" s="22">
        <v>10.0</v>
      </c>
      <c r="Q46" s="21">
        <f t="shared" si="3"/>
        <v>8.977272727</v>
      </c>
      <c r="R46" s="22">
        <v>10.0</v>
      </c>
      <c r="S46" s="21">
        <f t="shared" si="4"/>
        <v>9.318181818</v>
      </c>
      <c r="T46" s="22">
        <v>10.0</v>
      </c>
      <c r="U46" s="21">
        <f t="shared" si="5"/>
        <v>8.693181818</v>
      </c>
      <c r="V46" s="22">
        <v>10.0</v>
      </c>
      <c r="W46" s="21">
        <f t="shared" si="6"/>
        <v>9.320454545</v>
      </c>
      <c r="X46" s="27">
        <f t="shared" si="7"/>
        <v>10</v>
      </c>
      <c r="Y46" s="24"/>
      <c r="Z46" s="24"/>
      <c r="AA46" s="25"/>
      <c r="AB46" s="5"/>
      <c r="AC46" s="5"/>
      <c r="AD46" s="5"/>
      <c r="AE46" s="26"/>
      <c r="AF46" s="5"/>
      <c r="AG46" s="1"/>
    </row>
    <row r="47" ht="15.75" customHeight="1">
      <c r="A47" s="1"/>
      <c r="B47" s="5">
        <v>45.0</v>
      </c>
      <c r="C47" s="16">
        <v>43556.0</v>
      </c>
      <c r="D47" s="17">
        <v>2.880291007E9</v>
      </c>
      <c r="E47" s="5" t="s">
        <v>162</v>
      </c>
      <c r="F47" s="5" t="s">
        <v>48</v>
      </c>
      <c r="G47" s="5" t="s">
        <v>33</v>
      </c>
      <c r="H47" s="5" t="s">
        <v>60</v>
      </c>
      <c r="I47" s="5" t="s">
        <v>163</v>
      </c>
      <c r="J47" s="18">
        <v>10.0</v>
      </c>
      <c r="K47" s="19">
        <f t="shared" si="12"/>
        <v>9.266666667</v>
      </c>
      <c r="L47" s="20">
        <v>10.0</v>
      </c>
      <c r="M47" s="21">
        <f t="shared" si="1"/>
        <v>9.5</v>
      </c>
      <c r="N47" s="22">
        <v>10.0</v>
      </c>
      <c r="O47" s="21">
        <f t="shared" si="2"/>
        <v>9.666666667</v>
      </c>
      <c r="P47" s="22">
        <v>10.0</v>
      </c>
      <c r="Q47" s="21">
        <f t="shared" si="3"/>
        <v>9</v>
      </c>
      <c r="R47" s="22">
        <v>10.0</v>
      </c>
      <c r="S47" s="21">
        <f t="shared" si="4"/>
        <v>9.333333333</v>
      </c>
      <c r="T47" s="22">
        <v>10.0</v>
      </c>
      <c r="U47" s="21">
        <f t="shared" si="5"/>
        <v>8.722222222</v>
      </c>
      <c r="V47" s="22">
        <v>10.0</v>
      </c>
      <c r="W47" s="21">
        <f t="shared" si="6"/>
        <v>9.335555556</v>
      </c>
      <c r="X47" s="27">
        <f t="shared" si="7"/>
        <v>10</v>
      </c>
      <c r="Y47" s="24" t="s">
        <v>164</v>
      </c>
      <c r="Z47" s="24"/>
      <c r="AA47" s="25"/>
      <c r="AB47" s="5"/>
      <c r="AC47" s="5"/>
      <c r="AD47" s="5"/>
      <c r="AE47" s="26"/>
      <c r="AF47" s="5"/>
      <c r="AG47" s="1"/>
    </row>
    <row r="48" ht="15.75" customHeight="1">
      <c r="A48" s="1"/>
      <c r="B48" s="5">
        <v>46.0</v>
      </c>
      <c r="C48" s="16">
        <v>43556.0</v>
      </c>
      <c r="D48" s="17">
        <v>1.447895349E9</v>
      </c>
      <c r="E48" s="5" t="s">
        <v>165</v>
      </c>
      <c r="F48" s="5" t="s">
        <v>56</v>
      </c>
      <c r="G48" s="5" t="s">
        <v>33</v>
      </c>
      <c r="H48" s="5" t="s">
        <v>60</v>
      </c>
      <c r="I48" s="5" t="s">
        <v>166</v>
      </c>
      <c r="J48" s="18">
        <v>9.6</v>
      </c>
      <c r="K48" s="19">
        <f t="shared" si="12"/>
        <v>9.273913043</v>
      </c>
      <c r="L48" s="20">
        <v>10.0</v>
      </c>
      <c r="M48" s="21">
        <f t="shared" si="1"/>
        <v>9.510869565</v>
      </c>
      <c r="N48" s="22">
        <v>10.0</v>
      </c>
      <c r="O48" s="21">
        <f t="shared" si="2"/>
        <v>9.673913043</v>
      </c>
      <c r="P48" s="22">
        <v>10.0</v>
      </c>
      <c r="Q48" s="21">
        <f t="shared" si="3"/>
        <v>9.02173913</v>
      </c>
      <c r="R48" s="22">
        <v>7.5</v>
      </c>
      <c r="S48" s="21">
        <f t="shared" si="4"/>
        <v>9.293478261</v>
      </c>
      <c r="T48" s="22">
        <v>10.0</v>
      </c>
      <c r="U48" s="21">
        <f t="shared" si="5"/>
        <v>8.75</v>
      </c>
      <c r="V48" s="22">
        <v>10.0</v>
      </c>
      <c r="W48" s="21">
        <f t="shared" si="6"/>
        <v>9.35</v>
      </c>
      <c r="X48" s="27">
        <f t="shared" si="7"/>
        <v>9.585714286</v>
      </c>
      <c r="Y48" s="24" t="s">
        <v>167</v>
      </c>
      <c r="Z48" s="24"/>
      <c r="AA48" s="25"/>
      <c r="AB48" s="5"/>
      <c r="AC48" s="5"/>
      <c r="AD48" s="5">
        <v>10.0</v>
      </c>
      <c r="AE48" s="26"/>
      <c r="AF48" s="5"/>
      <c r="AG48" s="1"/>
    </row>
    <row r="49" ht="15.75" customHeight="1">
      <c r="A49" s="1"/>
      <c r="B49" s="5">
        <v>47.0</v>
      </c>
      <c r="C49" s="16">
        <v>43556.0</v>
      </c>
      <c r="D49" s="17">
        <v>2.964299251E9</v>
      </c>
      <c r="E49" s="5" t="s">
        <v>168</v>
      </c>
      <c r="F49" s="5" t="s">
        <v>48</v>
      </c>
      <c r="G49" s="5" t="s">
        <v>53</v>
      </c>
      <c r="H49" s="5" t="s">
        <v>60</v>
      </c>
      <c r="I49" s="5" t="s">
        <v>120</v>
      </c>
      <c r="J49" s="18">
        <v>9.2</v>
      </c>
      <c r="K49" s="19">
        <f t="shared" si="12"/>
        <v>9.272340426</v>
      </c>
      <c r="L49" s="20">
        <v>7.5</v>
      </c>
      <c r="M49" s="21">
        <f t="shared" si="1"/>
        <v>9.468085106</v>
      </c>
      <c r="N49" s="22">
        <v>10.0</v>
      </c>
      <c r="O49" s="21">
        <f t="shared" si="2"/>
        <v>9.680851064</v>
      </c>
      <c r="P49" s="22">
        <v>10.0</v>
      </c>
      <c r="Q49" s="21">
        <f t="shared" si="3"/>
        <v>9.042553191</v>
      </c>
      <c r="R49" s="22">
        <v>7.5</v>
      </c>
      <c r="S49" s="21">
        <f t="shared" si="4"/>
        <v>9.255319149</v>
      </c>
      <c r="T49" s="22">
        <v>10.0</v>
      </c>
      <c r="U49" s="21">
        <f t="shared" si="5"/>
        <v>8.776595745</v>
      </c>
      <c r="V49" s="22">
        <v>10.0</v>
      </c>
      <c r="W49" s="21">
        <f t="shared" si="6"/>
        <v>9.363829787</v>
      </c>
      <c r="X49" s="27">
        <f t="shared" si="7"/>
        <v>9.171428571</v>
      </c>
      <c r="Y49" s="24" t="s">
        <v>169</v>
      </c>
      <c r="Z49" s="24" t="s">
        <v>170</v>
      </c>
      <c r="AA49" s="25"/>
      <c r="AB49" s="5"/>
      <c r="AC49" s="5"/>
      <c r="AD49" s="5"/>
      <c r="AE49" s="26"/>
      <c r="AF49" s="5"/>
      <c r="AG49" s="1"/>
    </row>
    <row r="50" ht="15.75" customHeight="1">
      <c r="A50" s="1"/>
      <c r="B50" s="5">
        <v>48.0</v>
      </c>
      <c r="C50" s="16">
        <v>43556.0</v>
      </c>
      <c r="D50" s="17"/>
      <c r="E50" s="5" t="s">
        <v>66</v>
      </c>
      <c r="F50" s="5" t="s">
        <v>126</v>
      </c>
      <c r="G50" s="5" t="s">
        <v>53</v>
      </c>
      <c r="H50" s="5"/>
      <c r="I50" s="5"/>
      <c r="J50" s="18">
        <v>9.6</v>
      </c>
      <c r="K50" s="19">
        <f t="shared" si="12"/>
        <v>9.279166667</v>
      </c>
      <c r="L50" s="20">
        <v>7.5</v>
      </c>
      <c r="M50" s="21">
        <f t="shared" si="1"/>
        <v>9.427083333</v>
      </c>
      <c r="N50" s="22">
        <v>10.0</v>
      </c>
      <c r="O50" s="21">
        <f t="shared" si="2"/>
        <v>9.6875</v>
      </c>
      <c r="P50" s="22">
        <v>10.0</v>
      </c>
      <c r="Q50" s="21">
        <f t="shared" si="3"/>
        <v>9.0625</v>
      </c>
      <c r="R50" s="22">
        <v>10.0</v>
      </c>
      <c r="S50" s="21">
        <f t="shared" si="4"/>
        <v>9.270833333</v>
      </c>
      <c r="T50" s="22">
        <v>10.0</v>
      </c>
      <c r="U50" s="21">
        <f t="shared" si="5"/>
        <v>8.802083333</v>
      </c>
      <c r="V50" s="22">
        <v>10.0</v>
      </c>
      <c r="W50" s="21">
        <f t="shared" si="6"/>
        <v>9.377083333</v>
      </c>
      <c r="X50" s="27">
        <f t="shared" si="7"/>
        <v>9.585714286</v>
      </c>
      <c r="Y50" s="24" t="s">
        <v>171</v>
      </c>
      <c r="Z50" s="24" t="s">
        <v>172</v>
      </c>
      <c r="AA50" s="25"/>
      <c r="AB50" s="5"/>
      <c r="AC50" s="5"/>
      <c r="AD50" s="5">
        <v>7.5</v>
      </c>
      <c r="AE50" s="26"/>
      <c r="AF50" s="5"/>
      <c r="AG50" s="1"/>
    </row>
    <row r="51" ht="15.75" customHeight="1">
      <c r="A51" s="1"/>
      <c r="B51" s="5">
        <v>49.0</v>
      </c>
      <c r="C51" s="16">
        <v>43557.0</v>
      </c>
      <c r="D51" s="17">
        <v>3.058512886E9</v>
      </c>
      <c r="E51" s="5" t="s">
        <v>173</v>
      </c>
      <c r="F51" s="5" t="s">
        <v>72</v>
      </c>
      <c r="G51" s="5" t="s">
        <v>44</v>
      </c>
      <c r="H51" s="5" t="s">
        <v>79</v>
      </c>
      <c r="I51" s="5"/>
      <c r="J51" s="18">
        <v>9.2</v>
      </c>
      <c r="K51" s="19">
        <f t="shared" si="12"/>
        <v>9.27755102</v>
      </c>
      <c r="L51" s="20">
        <v>10.0</v>
      </c>
      <c r="M51" s="21">
        <f t="shared" si="1"/>
        <v>9.43877551</v>
      </c>
      <c r="N51" s="22">
        <v>7.5</v>
      </c>
      <c r="O51" s="21">
        <f t="shared" si="2"/>
        <v>9.642857143</v>
      </c>
      <c r="P51" s="22">
        <v>10.0</v>
      </c>
      <c r="Q51" s="21">
        <f t="shared" si="3"/>
        <v>9.081632653</v>
      </c>
      <c r="R51" s="22">
        <v>10.0</v>
      </c>
      <c r="S51" s="21">
        <f t="shared" si="4"/>
        <v>9.285714286</v>
      </c>
      <c r="T51" s="22">
        <v>10.0</v>
      </c>
      <c r="U51" s="21">
        <f t="shared" si="5"/>
        <v>8.826530612</v>
      </c>
      <c r="V51" s="22">
        <v>7.5</v>
      </c>
      <c r="W51" s="21">
        <f t="shared" si="6"/>
        <v>9.33877551</v>
      </c>
      <c r="X51" s="27">
        <f t="shared" si="7"/>
        <v>9.171428571</v>
      </c>
      <c r="Y51" s="24"/>
      <c r="Z51" s="24"/>
      <c r="AA51" s="25"/>
      <c r="AB51" s="5"/>
      <c r="AC51" s="5">
        <v>7.5</v>
      </c>
      <c r="AD51" s="5">
        <v>7.5</v>
      </c>
      <c r="AE51" s="26"/>
      <c r="AF51" s="5"/>
      <c r="AG51" s="1"/>
    </row>
    <row r="52" ht="15.75" customHeight="1">
      <c r="A52" s="1"/>
      <c r="B52" s="5">
        <v>50.0</v>
      </c>
      <c r="C52" s="16">
        <v>43557.0</v>
      </c>
      <c r="D52" s="17">
        <v>1.346033167E9</v>
      </c>
      <c r="E52" s="5" t="s">
        <v>129</v>
      </c>
      <c r="F52" s="5" t="s">
        <v>52</v>
      </c>
      <c r="G52" s="5" t="s">
        <v>44</v>
      </c>
      <c r="H52" s="5" t="s">
        <v>60</v>
      </c>
      <c r="I52" s="5" t="s">
        <v>61</v>
      </c>
      <c r="J52" s="18">
        <v>8.3</v>
      </c>
      <c r="K52" s="19">
        <f t="shared" si="12"/>
        <v>9.258</v>
      </c>
      <c r="L52" s="20">
        <v>10.0</v>
      </c>
      <c r="M52" s="21">
        <f t="shared" si="1"/>
        <v>9.45</v>
      </c>
      <c r="N52" s="22">
        <v>10.0</v>
      </c>
      <c r="O52" s="21">
        <f t="shared" si="2"/>
        <v>9.65</v>
      </c>
      <c r="P52" s="22">
        <v>7.5</v>
      </c>
      <c r="Q52" s="21">
        <f t="shared" si="3"/>
        <v>9.05</v>
      </c>
      <c r="R52" s="22">
        <v>7.5</v>
      </c>
      <c r="S52" s="21">
        <f t="shared" si="4"/>
        <v>9.25</v>
      </c>
      <c r="T52" s="22">
        <v>7.5</v>
      </c>
      <c r="U52" s="21">
        <f t="shared" si="5"/>
        <v>8.8</v>
      </c>
      <c r="V52" s="22">
        <v>7.5</v>
      </c>
      <c r="W52" s="21">
        <f t="shared" si="6"/>
        <v>9.302</v>
      </c>
      <c r="X52" s="27">
        <f t="shared" si="7"/>
        <v>8.328571429</v>
      </c>
      <c r="Y52" s="24"/>
      <c r="Z52" s="24"/>
      <c r="AA52" s="25"/>
      <c r="AB52" s="5"/>
      <c r="AC52" s="5"/>
      <c r="AD52" s="5"/>
      <c r="AE52" s="26"/>
      <c r="AF52" s="5"/>
      <c r="AG52" s="1"/>
    </row>
    <row r="53" ht="15.75" customHeight="1">
      <c r="A53" s="1"/>
      <c r="B53" s="5">
        <v>51.0</v>
      </c>
      <c r="C53" s="16">
        <v>43557.0</v>
      </c>
      <c r="D53" s="17">
        <v>1.848518654E9</v>
      </c>
      <c r="E53" s="5" t="s">
        <v>174</v>
      </c>
      <c r="F53" s="5" t="s">
        <v>175</v>
      </c>
      <c r="G53" s="5" t="s">
        <v>44</v>
      </c>
      <c r="H53" s="5" t="s">
        <v>79</v>
      </c>
      <c r="I53" s="5">
        <v>313.0</v>
      </c>
      <c r="J53" s="18">
        <v>9.2</v>
      </c>
      <c r="K53" s="19">
        <f>+AVERAGE(J53)</f>
        <v>9.2</v>
      </c>
      <c r="L53" s="20">
        <v>10.0</v>
      </c>
      <c r="M53" s="21">
        <f t="shared" si="1"/>
        <v>9.460784314</v>
      </c>
      <c r="N53" s="22">
        <v>10.0</v>
      </c>
      <c r="O53" s="21">
        <f t="shared" si="2"/>
        <v>9.656862745</v>
      </c>
      <c r="P53" s="22">
        <v>10.0</v>
      </c>
      <c r="Q53" s="21">
        <f t="shared" si="3"/>
        <v>9.068627451</v>
      </c>
      <c r="R53" s="22">
        <v>7.5</v>
      </c>
      <c r="S53" s="21">
        <f t="shared" si="4"/>
        <v>9.215686275</v>
      </c>
      <c r="T53" s="22">
        <v>7.5</v>
      </c>
      <c r="U53" s="21">
        <f t="shared" si="5"/>
        <v>8.774509804</v>
      </c>
      <c r="V53" s="22">
        <v>10.0</v>
      </c>
      <c r="W53" s="21">
        <f t="shared" si="6"/>
        <v>9.315686275</v>
      </c>
      <c r="X53" s="27">
        <f t="shared" si="7"/>
        <v>9.171428571</v>
      </c>
      <c r="Y53" s="24" t="s">
        <v>176</v>
      </c>
      <c r="Z53" s="24"/>
      <c r="AA53" s="25">
        <v>10.0</v>
      </c>
      <c r="AB53" s="5"/>
      <c r="AC53" s="5"/>
      <c r="AD53" s="5"/>
      <c r="AE53" s="26">
        <v>7.5</v>
      </c>
      <c r="AF53" s="5"/>
      <c r="AG53" s="1"/>
    </row>
    <row r="54" ht="15.75" customHeight="1">
      <c r="A54" s="1"/>
      <c r="B54" s="5">
        <v>52.0</v>
      </c>
      <c r="C54" s="16">
        <v>43557.0</v>
      </c>
      <c r="D54" s="17">
        <v>3.364394462E9</v>
      </c>
      <c r="E54" s="5" t="s">
        <v>177</v>
      </c>
      <c r="F54" s="5" t="s">
        <v>72</v>
      </c>
      <c r="G54" s="5" t="s">
        <v>33</v>
      </c>
      <c r="H54" s="5" t="s">
        <v>60</v>
      </c>
      <c r="I54" s="5" t="s">
        <v>178</v>
      </c>
      <c r="J54" s="18">
        <v>9.6</v>
      </c>
      <c r="K54" s="19">
        <f t="shared" ref="K54:K62" si="13">+AVERAGE($J$3:J54)</f>
        <v>9.263461538</v>
      </c>
      <c r="L54" s="20">
        <v>10.0</v>
      </c>
      <c r="M54" s="21">
        <f t="shared" si="1"/>
        <v>9.471153846</v>
      </c>
      <c r="N54" s="22">
        <v>10.0</v>
      </c>
      <c r="O54" s="21">
        <f t="shared" si="2"/>
        <v>9.663461538</v>
      </c>
      <c r="P54" s="22">
        <v>10.0</v>
      </c>
      <c r="Q54" s="21">
        <f t="shared" si="3"/>
        <v>9.086538462</v>
      </c>
      <c r="R54" s="22">
        <v>7.5</v>
      </c>
      <c r="S54" s="21">
        <f t="shared" si="4"/>
        <v>9.182692308</v>
      </c>
      <c r="T54" s="22">
        <v>10.0</v>
      </c>
      <c r="U54" s="21">
        <f t="shared" si="5"/>
        <v>8.798076923</v>
      </c>
      <c r="V54" s="22">
        <v>10.0</v>
      </c>
      <c r="W54" s="21">
        <f t="shared" si="6"/>
        <v>9.328846154</v>
      </c>
      <c r="X54" s="27">
        <f t="shared" si="7"/>
        <v>9.585714286</v>
      </c>
      <c r="Y54" s="24" t="s">
        <v>179</v>
      </c>
      <c r="Z54" s="24"/>
      <c r="AA54" s="25"/>
      <c r="AB54" s="5"/>
      <c r="AC54" s="5"/>
      <c r="AD54" s="5"/>
      <c r="AE54" s="26"/>
      <c r="AF54" s="5"/>
      <c r="AG54" s="1"/>
    </row>
    <row r="55" ht="15.75" customHeight="1">
      <c r="A55" s="1"/>
      <c r="B55" s="5">
        <v>53.0</v>
      </c>
      <c r="C55" s="16">
        <v>43558.0</v>
      </c>
      <c r="D55" s="17">
        <v>1.010944264E9</v>
      </c>
      <c r="E55" s="5" t="s">
        <v>180</v>
      </c>
      <c r="F55" s="5" t="s">
        <v>40</v>
      </c>
      <c r="G55" s="5" t="s">
        <v>33</v>
      </c>
      <c r="H55" s="5" t="s">
        <v>60</v>
      </c>
      <c r="I55" s="5" t="s">
        <v>85</v>
      </c>
      <c r="J55" s="18">
        <v>10.0</v>
      </c>
      <c r="K55" s="19">
        <f t="shared" si="13"/>
        <v>9.277358491</v>
      </c>
      <c r="L55" s="20">
        <v>10.0</v>
      </c>
      <c r="M55" s="21">
        <f t="shared" si="1"/>
        <v>9.481132075</v>
      </c>
      <c r="N55" s="22">
        <v>10.0</v>
      </c>
      <c r="O55" s="21">
        <f t="shared" si="2"/>
        <v>9.669811321</v>
      </c>
      <c r="P55" s="22">
        <v>10.0</v>
      </c>
      <c r="Q55" s="21">
        <f t="shared" si="3"/>
        <v>9.103773585</v>
      </c>
      <c r="R55" s="22">
        <v>10.0</v>
      </c>
      <c r="S55" s="21">
        <f t="shared" si="4"/>
        <v>9.198113208</v>
      </c>
      <c r="T55" s="22">
        <v>10.0</v>
      </c>
      <c r="U55" s="21">
        <f t="shared" si="5"/>
        <v>8.820754717</v>
      </c>
      <c r="V55" s="22">
        <v>10.0</v>
      </c>
      <c r="W55" s="21">
        <f t="shared" si="6"/>
        <v>9.341509434</v>
      </c>
      <c r="X55" s="27">
        <f t="shared" si="7"/>
        <v>10</v>
      </c>
      <c r="Y55" s="24" t="s">
        <v>181</v>
      </c>
      <c r="Z55" s="24" t="s">
        <v>182</v>
      </c>
      <c r="AA55" s="25"/>
      <c r="AB55" s="5"/>
      <c r="AC55" s="5"/>
      <c r="AD55" s="5"/>
      <c r="AE55" s="26"/>
      <c r="AF55" s="5"/>
      <c r="AG55" s="1"/>
    </row>
    <row r="56" ht="15.75" customHeight="1">
      <c r="A56" s="1"/>
      <c r="B56" s="5">
        <v>54.0</v>
      </c>
      <c r="C56" s="16">
        <v>43559.0</v>
      </c>
      <c r="D56" s="17">
        <v>2.730115349E9</v>
      </c>
      <c r="E56" s="5" t="s">
        <v>183</v>
      </c>
      <c r="F56" s="5" t="s">
        <v>184</v>
      </c>
      <c r="G56" s="5" t="s">
        <v>185</v>
      </c>
      <c r="H56" s="5" t="s">
        <v>79</v>
      </c>
      <c r="I56" s="5">
        <v>314.0</v>
      </c>
      <c r="J56" s="18">
        <v>7.5</v>
      </c>
      <c r="K56" s="19">
        <f t="shared" si="13"/>
        <v>9.244444444</v>
      </c>
      <c r="L56" s="20">
        <v>7.5</v>
      </c>
      <c r="M56" s="21">
        <f t="shared" si="1"/>
        <v>9.444444444</v>
      </c>
      <c r="N56" s="22">
        <v>7.5</v>
      </c>
      <c r="O56" s="21">
        <f t="shared" si="2"/>
        <v>9.62962963</v>
      </c>
      <c r="P56" s="22">
        <v>7.5</v>
      </c>
      <c r="Q56" s="21">
        <f t="shared" si="3"/>
        <v>9.074074074</v>
      </c>
      <c r="R56" s="22">
        <v>7.5</v>
      </c>
      <c r="S56" s="21">
        <f t="shared" si="4"/>
        <v>9.166666667</v>
      </c>
      <c r="T56" s="22">
        <v>7.5</v>
      </c>
      <c r="U56" s="21">
        <f t="shared" si="5"/>
        <v>8.796296296</v>
      </c>
      <c r="V56" s="22">
        <v>7.5</v>
      </c>
      <c r="W56" s="21">
        <f t="shared" si="6"/>
        <v>9.307407407</v>
      </c>
      <c r="X56" s="27">
        <f t="shared" si="7"/>
        <v>7.5</v>
      </c>
      <c r="Y56" s="24"/>
      <c r="Z56" s="24"/>
      <c r="AA56" s="25"/>
      <c r="AB56" s="5"/>
      <c r="AC56" s="5"/>
      <c r="AD56" s="5"/>
      <c r="AE56" s="26"/>
      <c r="AF56" s="5"/>
      <c r="AG56" s="1"/>
    </row>
    <row r="57" ht="15.75" customHeight="1">
      <c r="A57" s="1"/>
      <c r="B57" s="5">
        <v>55.0</v>
      </c>
      <c r="C57" s="16">
        <v>43559.0</v>
      </c>
      <c r="D57" s="17">
        <v>2.203607219E9</v>
      </c>
      <c r="E57" s="5" t="s">
        <v>186</v>
      </c>
      <c r="F57" s="5" t="s">
        <v>48</v>
      </c>
      <c r="G57" s="5" t="s">
        <v>33</v>
      </c>
      <c r="H57" s="5" t="s">
        <v>60</v>
      </c>
      <c r="I57" s="5" t="s">
        <v>187</v>
      </c>
      <c r="J57" s="18">
        <v>6.7</v>
      </c>
      <c r="K57" s="19">
        <f t="shared" si="13"/>
        <v>9.198181818</v>
      </c>
      <c r="L57" s="20">
        <v>7.5</v>
      </c>
      <c r="M57" s="21">
        <f t="shared" si="1"/>
        <v>9.409090909</v>
      </c>
      <c r="N57" s="22">
        <v>7.5</v>
      </c>
      <c r="O57" s="21">
        <f t="shared" si="2"/>
        <v>9.590909091</v>
      </c>
      <c r="P57" s="22">
        <v>5.0</v>
      </c>
      <c r="Q57" s="21">
        <f t="shared" si="3"/>
        <v>9</v>
      </c>
      <c r="R57" s="22">
        <v>7.5</v>
      </c>
      <c r="S57" s="21">
        <f t="shared" si="4"/>
        <v>9.136363636</v>
      </c>
      <c r="T57" s="22">
        <v>7.5</v>
      </c>
      <c r="U57" s="21">
        <f t="shared" si="5"/>
        <v>8.772727273</v>
      </c>
      <c r="V57" s="22">
        <v>5.0</v>
      </c>
      <c r="W57" s="21">
        <f t="shared" si="6"/>
        <v>9.229090909</v>
      </c>
      <c r="X57" s="27">
        <f t="shared" si="7"/>
        <v>6.671428571</v>
      </c>
      <c r="Y57" s="24" t="s">
        <v>188</v>
      </c>
      <c r="Z57" s="24" t="s">
        <v>189</v>
      </c>
      <c r="AA57" s="25">
        <v>7.5</v>
      </c>
      <c r="AB57" s="5"/>
      <c r="AC57" s="5"/>
      <c r="AD57" s="5"/>
      <c r="AE57" s="26"/>
      <c r="AF57" s="5"/>
      <c r="AG57" s="1"/>
    </row>
    <row r="58" ht="15.75" customHeight="1">
      <c r="A58" s="1"/>
      <c r="B58" s="5">
        <v>56.0</v>
      </c>
      <c r="C58" s="16">
        <v>43559.0</v>
      </c>
      <c r="D58" s="17"/>
      <c r="E58" s="5" t="s">
        <v>66</v>
      </c>
      <c r="F58" s="5" t="s">
        <v>190</v>
      </c>
      <c r="G58" s="5" t="s">
        <v>44</v>
      </c>
      <c r="H58" s="5"/>
      <c r="I58" s="5"/>
      <c r="J58" s="18">
        <v>7.1</v>
      </c>
      <c r="K58" s="19">
        <f t="shared" si="13"/>
        <v>9.160714286</v>
      </c>
      <c r="L58" s="20">
        <v>10.0</v>
      </c>
      <c r="M58" s="21">
        <f t="shared" si="1"/>
        <v>9.419642857</v>
      </c>
      <c r="N58" s="22">
        <v>7.5</v>
      </c>
      <c r="O58" s="21">
        <f t="shared" si="2"/>
        <v>9.553571429</v>
      </c>
      <c r="P58" s="22">
        <v>5.0</v>
      </c>
      <c r="Q58" s="21">
        <f t="shared" si="3"/>
        <v>8.928571429</v>
      </c>
      <c r="R58" s="22">
        <v>5.0</v>
      </c>
      <c r="S58" s="21">
        <f t="shared" si="4"/>
        <v>9.0625</v>
      </c>
      <c r="T58" s="22">
        <v>7.5</v>
      </c>
      <c r="U58" s="21">
        <f t="shared" si="5"/>
        <v>8.75</v>
      </c>
      <c r="V58" s="22">
        <v>7.5</v>
      </c>
      <c r="W58" s="21">
        <f t="shared" si="6"/>
        <v>9.198214286</v>
      </c>
      <c r="X58" s="27">
        <f t="shared" si="7"/>
        <v>7.085714286</v>
      </c>
      <c r="Y58" s="24" t="s">
        <v>191</v>
      </c>
      <c r="Z58" s="24"/>
      <c r="AA58" s="25"/>
      <c r="AB58" s="5"/>
      <c r="AC58" s="5"/>
      <c r="AD58" s="5"/>
      <c r="AE58" s="26"/>
      <c r="AF58" s="5"/>
      <c r="AG58" s="1"/>
    </row>
    <row r="59" ht="15.75" customHeight="1">
      <c r="A59" s="1"/>
      <c r="B59" s="5">
        <v>57.0</v>
      </c>
      <c r="C59" s="16">
        <v>43561.0</v>
      </c>
      <c r="D59" s="17">
        <v>2.450219459E9</v>
      </c>
      <c r="E59" s="5" t="s">
        <v>157</v>
      </c>
      <c r="F59" s="5" t="s">
        <v>48</v>
      </c>
      <c r="G59" s="5" t="s">
        <v>53</v>
      </c>
      <c r="H59" s="5" t="s">
        <v>60</v>
      </c>
      <c r="I59" s="5" t="s">
        <v>163</v>
      </c>
      <c r="J59" s="18">
        <v>8.8</v>
      </c>
      <c r="K59" s="19">
        <f t="shared" si="13"/>
        <v>9.154385965</v>
      </c>
      <c r="L59" s="20">
        <v>10.0</v>
      </c>
      <c r="M59" s="21">
        <f t="shared" si="1"/>
        <v>9.429824561</v>
      </c>
      <c r="N59" s="22">
        <v>10.0</v>
      </c>
      <c r="O59" s="21">
        <f t="shared" si="2"/>
        <v>9.561403509</v>
      </c>
      <c r="P59" s="22">
        <v>7.5</v>
      </c>
      <c r="Q59" s="21">
        <f t="shared" si="3"/>
        <v>8.903508772</v>
      </c>
      <c r="R59" s="22">
        <v>7.5</v>
      </c>
      <c r="S59" s="21">
        <f t="shared" si="4"/>
        <v>9.035087719</v>
      </c>
      <c r="T59" s="22">
        <v>7.5</v>
      </c>
      <c r="U59" s="21">
        <f t="shared" si="5"/>
        <v>8.728070175</v>
      </c>
      <c r="V59" s="22">
        <v>10.0</v>
      </c>
      <c r="W59" s="21">
        <f t="shared" si="6"/>
        <v>9.212280702</v>
      </c>
      <c r="X59" s="27">
        <f t="shared" si="7"/>
        <v>8.757142857</v>
      </c>
      <c r="Y59" s="24"/>
      <c r="Z59" s="24"/>
      <c r="AA59" s="25"/>
      <c r="AB59" s="5">
        <v>7.5</v>
      </c>
      <c r="AC59" s="5"/>
      <c r="AD59" s="5"/>
      <c r="AE59" s="26"/>
      <c r="AF59" s="5"/>
      <c r="AG59" s="1"/>
    </row>
    <row r="60" ht="15.75" customHeight="1">
      <c r="A60" s="1"/>
      <c r="B60" s="5">
        <v>58.0</v>
      </c>
      <c r="C60" s="16">
        <v>43562.0</v>
      </c>
      <c r="D60" s="17">
        <v>2.880260168E9</v>
      </c>
      <c r="E60" s="5" t="s">
        <v>192</v>
      </c>
      <c r="F60" s="5" t="s">
        <v>52</v>
      </c>
      <c r="G60" s="5" t="s">
        <v>115</v>
      </c>
      <c r="H60" s="5" t="s">
        <v>60</v>
      </c>
      <c r="I60" s="5" t="s">
        <v>73</v>
      </c>
      <c r="J60" s="18">
        <v>9.6</v>
      </c>
      <c r="K60" s="19">
        <f t="shared" si="13"/>
        <v>9.162068966</v>
      </c>
      <c r="L60" s="20">
        <v>10.0</v>
      </c>
      <c r="M60" s="21">
        <f t="shared" si="1"/>
        <v>9.439655172</v>
      </c>
      <c r="N60" s="22">
        <v>10.0</v>
      </c>
      <c r="O60" s="21">
        <f t="shared" si="2"/>
        <v>9.568965517</v>
      </c>
      <c r="P60" s="22">
        <v>10.0</v>
      </c>
      <c r="Q60" s="21">
        <f t="shared" si="3"/>
        <v>8.922413793</v>
      </c>
      <c r="R60" s="22">
        <v>10.0</v>
      </c>
      <c r="S60" s="21">
        <f t="shared" si="4"/>
        <v>9.051724138</v>
      </c>
      <c r="T60" s="22">
        <v>7.5</v>
      </c>
      <c r="U60" s="21">
        <f t="shared" si="5"/>
        <v>8.706896552</v>
      </c>
      <c r="V60" s="22">
        <v>10.0</v>
      </c>
      <c r="W60" s="21">
        <f t="shared" si="6"/>
        <v>9.225862069</v>
      </c>
      <c r="X60" s="27">
        <f t="shared" si="7"/>
        <v>9.585714286</v>
      </c>
      <c r="Y60" s="24" t="s">
        <v>193</v>
      </c>
      <c r="Z60" s="24"/>
      <c r="AA60" s="25"/>
      <c r="AB60" s="5"/>
      <c r="AC60" s="5"/>
      <c r="AD60" s="5"/>
      <c r="AE60" s="26"/>
      <c r="AF60" s="5"/>
      <c r="AG60" s="1"/>
    </row>
    <row r="61" ht="15.75" customHeight="1">
      <c r="A61" s="1"/>
      <c r="B61" s="5">
        <v>59.0</v>
      </c>
      <c r="C61" s="16">
        <v>43562.0</v>
      </c>
      <c r="D61" s="17">
        <v>1.849447532E9</v>
      </c>
      <c r="E61" s="5" t="s">
        <v>194</v>
      </c>
      <c r="F61" s="5" t="s">
        <v>48</v>
      </c>
      <c r="G61" s="5" t="s">
        <v>44</v>
      </c>
      <c r="H61" s="5" t="s">
        <v>79</v>
      </c>
      <c r="I61" s="5">
        <v>314.0</v>
      </c>
      <c r="J61" s="18">
        <v>7.1</v>
      </c>
      <c r="K61" s="19">
        <f t="shared" si="13"/>
        <v>9.127118644</v>
      </c>
      <c r="L61" s="20">
        <v>7.5</v>
      </c>
      <c r="M61" s="21">
        <f t="shared" si="1"/>
        <v>9.406779661</v>
      </c>
      <c r="N61" s="22">
        <v>10.0</v>
      </c>
      <c r="O61" s="21">
        <f t="shared" si="2"/>
        <v>9.576271186</v>
      </c>
      <c r="P61" s="22">
        <v>5.0</v>
      </c>
      <c r="Q61" s="21">
        <f t="shared" si="3"/>
        <v>8.855932203</v>
      </c>
      <c r="R61" s="22">
        <v>5.0</v>
      </c>
      <c r="S61" s="21">
        <f t="shared" si="4"/>
        <v>8.983050847</v>
      </c>
      <c r="T61" s="22">
        <v>7.5</v>
      </c>
      <c r="U61" s="21">
        <f t="shared" si="5"/>
        <v>8.686440678</v>
      </c>
      <c r="V61" s="22">
        <v>7.5</v>
      </c>
      <c r="W61" s="21">
        <f t="shared" si="6"/>
        <v>9.196610169</v>
      </c>
      <c r="X61" s="27">
        <f t="shared" si="7"/>
        <v>7.085714286</v>
      </c>
      <c r="Y61" s="24" t="s">
        <v>195</v>
      </c>
      <c r="Z61" s="24" t="s">
        <v>196</v>
      </c>
      <c r="AA61" s="25"/>
      <c r="AB61" s="5">
        <v>2.5</v>
      </c>
      <c r="AC61" s="5"/>
      <c r="AD61" s="5"/>
      <c r="AE61" s="26"/>
      <c r="AF61" s="5"/>
      <c r="AG61" s="1"/>
    </row>
    <row r="62" ht="15.75" customHeight="1">
      <c r="A62" s="1"/>
      <c r="B62" s="5">
        <v>60.0</v>
      </c>
      <c r="C62" s="16">
        <v>43563.0</v>
      </c>
      <c r="D62" s="17">
        <v>2.223889232E9</v>
      </c>
      <c r="E62" s="5" t="s">
        <v>197</v>
      </c>
      <c r="F62" s="5" t="s">
        <v>48</v>
      </c>
      <c r="G62" s="5" t="s">
        <v>115</v>
      </c>
      <c r="H62" s="5" t="s">
        <v>60</v>
      </c>
      <c r="I62" s="5" t="s">
        <v>187</v>
      </c>
      <c r="J62" s="18">
        <v>10.0</v>
      </c>
      <c r="K62" s="19">
        <f t="shared" si="13"/>
        <v>9.141666667</v>
      </c>
      <c r="L62" s="20">
        <v>10.0</v>
      </c>
      <c r="M62" s="21">
        <f t="shared" si="1"/>
        <v>9.416666667</v>
      </c>
      <c r="N62" s="22">
        <v>10.0</v>
      </c>
      <c r="O62" s="21">
        <f t="shared" si="2"/>
        <v>9.583333333</v>
      </c>
      <c r="P62" s="22">
        <v>10.0</v>
      </c>
      <c r="Q62" s="21">
        <f t="shared" si="3"/>
        <v>8.875</v>
      </c>
      <c r="R62" s="22">
        <v>10.0</v>
      </c>
      <c r="S62" s="21">
        <f t="shared" si="4"/>
        <v>9</v>
      </c>
      <c r="T62" s="22">
        <v>10.0</v>
      </c>
      <c r="U62" s="21">
        <f t="shared" si="5"/>
        <v>8.708333333</v>
      </c>
      <c r="V62" s="22">
        <v>10.0</v>
      </c>
      <c r="W62" s="21">
        <f t="shared" si="6"/>
        <v>9.21</v>
      </c>
      <c r="X62" s="27">
        <f t="shared" si="7"/>
        <v>10</v>
      </c>
      <c r="Y62" s="24" t="s">
        <v>198</v>
      </c>
      <c r="Z62" s="24"/>
      <c r="AA62" s="25"/>
      <c r="AB62" s="5"/>
      <c r="AC62" s="5"/>
      <c r="AD62" s="5"/>
      <c r="AE62" s="26"/>
      <c r="AF62" s="5"/>
      <c r="AG62" s="1"/>
    </row>
    <row r="63" ht="15.75" customHeight="1">
      <c r="A63" s="1"/>
      <c r="B63" s="5">
        <v>61.0</v>
      </c>
      <c r="C63" s="16">
        <v>43564.0</v>
      </c>
      <c r="D63" s="17">
        <v>1.433479003E9</v>
      </c>
      <c r="E63" s="5" t="s">
        <v>199</v>
      </c>
      <c r="F63" s="5" t="s">
        <v>200</v>
      </c>
      <c r="G63" s="5" t="s">
        <v>44</v>
      </c>
      <c r="H63" s="5" t="s">
        <v>45</v>
      </c>
      <c r="I63" s="5">
        <v>204.0</v>
      </c>
      <c r="J63" s="18">
        <v>8.3</v>
      </c>
      <c r="K63" s="19">
        <f>+AVERAGE(J63)</f>
        <v>8.3</v>
      </c>
      <c r="L63" s="20">
        <v>10.0</v>
      </c>
      <c r="M63" s="21">
        <f t="shared" si="1"/>
        <v>9.426229508</v>
      </c>
      <c r="N63" s="22">
        <v>10.0</v>
      </c>
      <c r="O63" s="21">
        <f t="shared" si="2"/>
        <v>9.590163934</v>
      </c>
      <c r="P63" s="22">
        <v>5.0</v>
      </c>
      <c r="Q63" s="21">
        <f t="shared" si="3"/>
        <v>8.81147541</v>
      </c>
      <c r="R63" s="22">
        <v>7.5</v>
      </c>
      <c r="S63" s="21">
        <f t="shared" si="4"/>
        <v>8.975409836</v>
      </c>
      <c r="T63" s="22">
        <v>10.0</v>
      </c>
      <c r="U63" s="21">
        <f t="shared" si="5"/>
        <v>8.729508197</v>
      </c>
      <c r="V63" s="22">
        <v>7.5</v>
      </c>
      <c r="W63" s="21">
        <f t="shared" si="6"/>
        <v>9.181967213</v>
      </c>
      <c r="X63" s="27">
        <f t="shared" si="7"/>
        <v>8.328571429</v>
      </c>
      <c r="Y63" s="24" t="s">
        <v>201</v>
      </c>
      <c r="Z63" s="24" t="s">
        <v>202</v>
      </c>
      <c r="AA63" s="25"/>
      <c r="AB63" s="5"/>
      <c r="AC63" s="5"/>
      <c r="AD63" s="5"/>
      <c r="AE63" s="26"/>
      <c r="AF63" s="5"/>
      <c r="AG63" s="1"/>
    </row>
    <row r="64" ht="15.75" customHeight="1">
      <c r="A64" s="1"/>
      <c r="B64" s="5">
        <v>62.0</v>
      </c>
      <c r="C64" s="16">
        <v>43565.0</v>
      </c>
      <c r="D64" s="17">
        <v>3.123143863E9</v>
      </c>
      <c r="E64" s="5" t="s">
        <v>203</v>
      </c>
      <c r="F64" s="5" t="s">
        <v>84</v>
      </c>
      <c r="G64" s="5" t="s">
        <v>33</v>
      </c>
      <c r="H64" s="5" t="s">
        <v>60</v>
      </c>
      <c r="I64" s="5" t="s">
        <v>163</v>
      </c>
      <c r="J64" s="18">
        <v>7.5</v>
      </c>
      <c r="K64" s="19">
        <f t="shared" ref="K64:K72" si="14">+AVERAGE($J$3:J64)</f>
        <v>9.101612903</v>
      </c>
      <c r="L64" s="20">
        <v>7.5</v>
      </c>
      <c r="M64" s="21">
        <f t="shared" si="1"/>
        <v>9.39516129</v>
      </c>
      <c r="N64" s="22">
        <v>7.5</v>
      </c>
      <c r="O64" s="21">
        <f t="shared" si="2"/>
        <v>9.556451613</v>
      </c>
      <c r="P64" s="22">
        <v>7.5</v>
      </c>
      <c r="Q64" s="21">
        <f t="shared" si="3"/>
        <v>8.790322581</v>
      </c>
      <c r="R64" s="22">
        <v>7.5</v>
      </c>
      <c r="S64" s="21">
        <f t="shared" si="4"/>
        <v>8.951612903</v>
      </c>
      <c r="T64" s="22">
        <v>7.5</v>
      </c>
      <c r="U64" s="21">
        <f t="shared" si="5"/>
        <v>8.709677419</v>
      </c>
      <c r="V64" s="22">
        <v>7.5</v>
      </c>
      <c r="W64" s="21">
        <f t="shared" si="6"/>
        <v>9.15483871</v>
      </c>
      <c r="X64" s="27">
        <f t="shared" si="7"/>
        <v>7.5</v>
      </c>
      <c r="Y64" s="24" t="s">
        <v>204</v>
      </c>
      <c r="Z64" s="24" t="s">
        <v>113</v>
      </c>
      <c r="AA64" s="25"/>
      <c r="AB64" s="5"/>
      <c r="AC64" s="5"/>
      <c r="AD64" s="5"/>
      <c r="AE64" s="26"/>
      <c r="AF64" s="5"/>
      <c r="AG64" s="1"/>
    </row>
    <row r="65" ht="15.75" customHeight="1">
      <c r="A65" s="1"/>
      <c r="B65" s="5">
        <v>63.0</v>
      </c>
      <c r="C65" s="16">
        <v>43565.0</v>
      </c>
      <c r="D65" s="17">
        <v>2.388803137E9</v>
      </c>
      <c r="E65" s="5" t="s">
        <v>205</v>
      </c>
      <c r="F65" s="5" t="s">
        <v>64</v>
      </c>
      <c r="G65" s="5" t="s">
        <v>44</v>
      </c>
      <c r="H65" s="5" t="s">
        <v>60</v>
      </c>
      <c r="I65" s="5" t="s">
        <v>166</v>
      </c>
      <c r="J65" s="18">
        <v>9.6</v>
      </c>
      <c r="K65" s="19">
        <f t="shared" si="14"/>
        <v>9.10952381</v>
      </c>
      <c r="L65" s="20">
        <v>10.0</v>
      </c>
      <c r="M65" s="21">
        <f t="shared" si="1"/>
        <v>9.404761905</v>
      </c>
      <c r="N65" s="22">
        <v>10.0</v>
      </c>
      <c r="O65" s="21">
        <f t="shared" si="2"/>
        <v>9.563492063</v>
      </c>
      <c r="P65" s="22">
        <v>10.0</v>
      </c>
      <c r="Q65" s="21">
        <f t="shared" si="3"/>
        <v>8.80952381</v>
      </c>
      <c r="R65" s="22">
        <v>10.0</v>
      </c>
      <c r="S65" s="21">
        <f t="shared" si="4"/>
        <v>8.968253968</v>
      </c>
      <c r="T65" s="22">
        <v>7.5</v>
      </c>
      <c r="U65" s="21">
        <f t="shared" si="5"/>
        <v>8.69047619</v>
      </c>
      <c r="V65" s="22">
        <v>10.0</v>
      </c>
      <c r="W65" s="21">
        <f t="shared" si="6"/>
        <v>9.168253968</v>
      </c>
      <c r="X65" s="27">
        <f t="shared" si="7"/>
        <v>9.585714286</v>
      </c>
      <c r="Y65" s="24"/>
      <c r="Z65" s="24"/>
      <c r="AA65" s="25"/>
      <c r="AB65" s="5"/>
      <c r="AC65" s="5"/>
      <c r="AD65" s="5"/>
      <c r="AE65" s="26"/>
      <c r="AF65" s="5"/>
      <c r="AG65" s="1"/>
    </row>
    <row r="66" ht="15.75" customHeight="1">
      <c r="A66" s="1"/>
      <c r="B66" s="5">
        <v>64.0</v>
      </c>
      <c r="C66" s="16">
        <v>43565.0</v>
      </c>
      <c r="D66" s="17">
        <v>3.172920773E9</v>
      </c>
      <c r="E66" s="5" t="s">
        <v>206</v>
      </c>
      <c r="F66" s="5" t="s">
        <v>40</v>
      </c>
      <c r="G66" s="5" t="s">
        <v>53</v>
      </c>
      <c r="H66" s="5" t="s">
        <v>60</v>
      </c>
      <c r="I66" s="5" t="s">
        <v>128</v>
      </c>
      <c r="J66" s="18">
        <v>10.0</v>
      </c>
      <c r="K66" s="19">
        <f t="shared" si="14"/>
        <v>9.1234375</v>
      </c>
      <c r="L66" s="20">
        <v>10.0</v>
      </c>
      <c r="M66" s="21">
        <f t="shared" si="1"/>
        <v>9.4140625</v>
      </c>
      <c r="N66" s="22">
        <v>10.0</v>
      </c>
      <c r="O66" s="21">
        <f t="shared" si="2"/>
        <v>9.5703125</v>
      </c>
      <c r="P66" s="22">
        <v>10.0</v>
      </c>
      <c r="Q66" s="21">
        <f t="shared" si="3"/>
        <v>8.828125</v>
      </c>
      <c r="R66" s="22">
        <v>10.0</v>
      </c>
      <c r="S66" s="21">
        <f t="shared" si="4"/>
        <v>8.984375</v>
      </c>
      <c r="T66" s="22">
        <v>10.0</v>
      </c>
      <c r="U66" s="21">
        <f t="shared" si="5"/>
        <v>8.7109375</v>
      </c>
      <c r="V66" s="22">
        <v>10.0</v>
      </c>
      <c r="W66" s="21">
        <f t="shared" si="6"/>
        <v>9.18125</v>
      </c>
      <c r="X66" s="27">
        <f t="shared" si="7"/>
        <v>10</v>
      </c>
      <c r="Y66" s="24" t="s">
        <v>207</v>
      </c>
      <c r="Z66" s="24" t="s">
        <v>208</v>
      </c>
      <c r="AA66" s="25"/>
      <c r="AB66" s="5"/>
      <c r="AC66" s="5">
        <v>10.0</v>
      </c>
      <c r="AD66" s="5">
        <v>7.5</v>
      </c>
      <c r="AE66" s="26"/>
      <c r="AF66" s="5"/>
      <c r="AG66" s="1"/>
    </row>
    <row r="67" ht="15.75" customHeight="1">
      <c r="A67" s="1"/>
      <c r="B67" s="5">
        <v>65.0</v>
      </c>
      <c r="C67" s="16">
        <v>43566.0</v>
      </c>
      <c r="D67" s="17">
        <v>2.655384941E9</v>
      </c>
      <c r="E67" s="5" t="s">
        <v>209</v>
      </c>
      <c r="F67" s="5" t="s">
        <v>72</v>
      </c>
      <c r="G67" s="5" t="s">
        <v>33</v>
      </c>
      <c r="H67" s="5" t="s">
        <v>60</v>
      </c>
      <c r="I67" s="5" t="s">
        <v>128</v>
      </c>
      <c r="J67" s="18">
        <v>6.3</v>
      </c>
      <c r="K67" s="19">
        <f t="shared" si="14"/>
        <v>9.08</v>
      </c>
      <c r="L67" s="20">
        <v>5.0</v>
      </c>
      <c r="M67" s="21">
        <f t="shared" si="1"/>
        <v>9.346153846</v>
      </c>
      <c r="N67" s="22">
        <v>5.0</v>
      </c>
      <c r="O67" s="21">
        <f t="shared" si="2"/>
        <v>9.5</v>
      </c>
      <c r="P67" s="22">
        <v>7.5</v>
      </c>
      <c r="Q67" s="21">
        <f t="shared" si="3"/>
        <v>8.807692308</v>
      </c>
      <c r="R67" s="22">
        <v>5.0</v>
      </c>
      <c r="S67" s="21">
        <f t="shared" si="4"/>
        <v>8.923076923</v>
      </c>
      <c r="T67" s="22">
        <v>7.5</v>
      </c>
      <c r="U67" s="21">
        <f t="shared" si="5"/>
        <v>8.692307692</v>
      </c>
      <c r="V67" s="22">
        <v>7.5</v>
      </c>
      <c r="W67" s="21">
        <f t="shared" si="6"/>
        <v>9.155384615</v>
      </c>
      <c r="X67" s="27">
        <f t="shared" si="7"/>
        <v>6.257142857</v>
      </c>
      <c r="Y67" s="24"/>
      <c r="Z67" s="24"/>
      <c r="AA67" s="25"/>
      <c r="AB67" s="5">
        <v>5.0</v>
      </c>
      <c r="AC67" s="5"/>
      <c r="AD67" s="5"/>
      <c r="AE67" s="26"/>
      <c r="AF67" s="5"/>
      <c r="AG67" s="1"/>
    </row>
    <row r="68" ht="15.75" customHeight="1">
      <c r="A68" s="1"/>
      <c r="B68" s="5">
        <v>66.0</v>
      </c>
      <c r="C68" s="16">
        <v>43567.0</v>
      </c>
      <c r="D68" s="17">
        <v>2.474855229E9</v>
      </c>
      <c r="E68" s="5" t="s">
        <v>157</v>
      </c>
      <c r="F68" s="5" t="s">
        <v>52</v>
      </c>
      <c r="G68" s="5" t="s">
        <v>53</v>
      </c>
      <c r="H68" s="5" t="s">
        <v>79</v>
      </c>
      <c r="I68" s="5">
        <v>313.0</v>
      </c>
      <c r="J68" s="18">
        <v>7.9</v>
      </c>
      <c r="K68" s="19">
        <f t="shared" si="14"/>
        <v>9.062121212</v>
      </c>
      <c r="L68" s="20">
        <v>7.5</v>
      </c>
      <c r="M68" s="21">
        <f t="shared" si="1"/>
        <v>9.318181818</v>
      </c>
      <c r="N68" s="22">
        <v>10.0</v>
      </c>
      <c r="O68" s="21">
        <f t="shared" si="2"/>
        <v>9.507575758</v>
      </c>
      <c r="P68" s="22">
        <v>7.5</v>
      </c>
      <c r="Q68" s="21">
        <f t="shared" si="3"/>
        <v>8.787878788</v>
      </c>
      <c r="R68" s="22">
        <v>7.5</v>
      </c>
      <c r="S68" s="21">
        <f t="shared" si="4"/>
        <v>8.901515152</v>
      </c>
      <c r="T68" s="22">
        <v>7.5</v>
      </c>
      <c r="U68" s="21">
        <f t="shared" si="5"/>
        <v>8.674242424</v>
      </c>
      <c r="V68" s="22">
        <v>7.5</v>
      </c>
      <c r="W68" s="21">
        <f t="shared" si="6"/>
        <v>9.13030303</v>
      </c>
      <c r="X68" s="27">
        <f t="shared" si="7"/>
        <v>7.914285714</v>
      </c>
      <c r="Y68" s="24"/>
      <c r="Z68" s="24"/>
      <c r="AA68" s="25"/>
      <c r="AB68" s="5"/>
      <c r="AC68" s="5"/>
      <c r="AD68" s="5"/>
      <c r="AE68" s="26"/>
      <c r="AF68" s="5"/>
      <c r="AG68" s="1"/>
    </row>
    <row r="69" ht="15.75" customHeight="1">
      <c r="A69" s="1"/>
      <c r="B69" s="5">
        <v>67.0</v>
      </c>
      <c r="C69" s="16">
        <v>43568.0</v>
      </c>
      <c r="D69" s="17">
        <v>2.8303729E9</v>
      </c>
      <c r="E69" s="5" t="s">
        <v>210</v>
      </c>
      <c r="F69" s="5" t="s">
        <v>48</v>
      </c>
      <c r="G69" s="5" t="s">
        <v>44</v>
      </c>
      <c r="H69" s="5" t="s">
        <v>45</v>
      </c>
      <c r="I69" s="5">
        <v>204.0</v>
      </c>
      <c r="J69" s="18">
        <v>7.9</v>
      </c>
      <c r="K69" s="19">
        <f t="shared" si="14"/>
        <v>9.044776119</v>
      </c>
      <c r="L69" s="20">
        <v>7.5</v>
      </c>
      <c r="M69" s="21">
        <f t="shared" si="1"/>
        <v>9.291044776</v>
      </c>
      <c r="N69" s="22">
        <v>10.0</v>
      </c>
      <c r="O69" s="21">
        <f t="shared" si="2"/>
        <v>9.514925373</v>
      </c>
      <c r="P69" s="22">
        <v>7.5</v>
      </c>
      <c r="Q69" s="21">
        <f t="shared" si="3"/>
        <v>8.768656716</v>
      </c>
      <c r="R69" s="22">
        <v>7.5</v>
      </c>
      <c r="S69" s="21">
        <f t="shared" si="4"/>
        <v>8.880597015</v>
      </c>
      <c r="T69" s="22">
        <v>7.5</v>
      </c>
      <c r="U69" s="21">
        <f t="shared" si="5"/>
        <v>8.656716418</v>
      </c>
      <c r="V69" s="22">
        <v>7.5</v>
      </c>
      <c r="W69" s="21">
        <f t="shared" si="6"/>
        <v>9.105970149</v>
      </c>
      <c r="X69" s="27">
        <f t="shared" si="7"/>
        <v>7.914285714</v>
      </c>
      <c r="Y69" s="24" t="s">
        <v>211</v>
      </c>
      <c r="Z69" s="24" t="s">
        <v>212</v>
      </c>
      <c r="AA69" s="25"/>
      <c r="AB69" s="5"/>
      <c r="AC69" s="5"/>
      <c r="AD69" s="5"/>
      <c r="AE69" s="26"/>
      <c r="AF69" s="5"/>
      <c r="AG69" s="1"/>
    </row>
    <row r="70" ht="15.75" customHeight="1">
      <c r="A70" s="1"/>
      <c r="B70" s="5">
        <v>68.0</v>
      </c>
      <c r="C70" s="16">
        <v>43568.0</v>
      </c>
      <c r="D70" s="5"/>
      <c r="E70" s="5" t="s">
        <v>66</v>
      </c>
      <c r="F70" s="5" t="s">
        <v>126</v>
      </c>
      <c r="G70" s="5" t="s">
        <v>44</v>
      </c>
      <c r="H70" s="5"/>
      <c r="I70" s="5"/>
      <c r="J70" s="18">
        <v>10.0</v>
      </c>
      <c r="K70" s="19">
        <f t="shared" si="14"/>
        <v>9.058823529</v>
      </c>
      <c r="L70" s="20">
        <v>10.0</v>
      </c>
      <c r="M70" s="21">
        <f t="shared" si="1"/>
        <v>9.301470588</v>
      </c>
      <c r="N70" s="22">
        <v>10.0</v>
      </c>
      <c r="O70" s="21">
        <f t="shared" si="2"/>
        <v>9.522058824</v>
      </c>
      <c r="P70" s="22">
        <v>10.0</v>
      </c>
      <c r="Q70" s="21">
        <f t="shared" si="3"/>
        <v>8.786764706</v>
      </c>
      <c r="R70" s="22">
        <v>10.0</v>
      </c>
      <c r="S70" s="21">
        <f t="shared" si="4"/>
        <v>8.897058824</v>
      </c>
      <c r="T70" s="22">
        <v>10.0</v>
      </c>
      <c r="U70" s="21">
        <f t="shared" si="5"/>
        <v>8.676470588</v>
      </c>
      <c r="V70" s="22">
        <v>10.0</v>
      </c>
      <c r="W70" s="21">
        <f t="shared" si="6"/>
        <v>9.119117647</v>
      </c>
      <c r="X70" s="27">
        <f t="shared" si="7"/>
        <v>10</v>
      </c>
      <c r="Y70" s="24" t="s">
        <v>213</v>
      </c>
      <c r="Z70" s="24" t="s">
        <v>214</v>
      </c>
      <c r="AA70" s="25">
        <v>10.0</v>
      </c>
      <c r="AB70" s="5"/>
      <c r="AC70" s="5"/>
      <c r="AD70" s="5"/>
      <c r="AE70" s="26"/>
      <c r="AF70" s="5"/>
      <c r="AG70" s="1"/>
    </row>
    <row r="71" ht="15.75" customHeight="1">
      <c r="A71" s="1"/>
      <c r="B71" s="5">
        <v>69.0</v>
      </c>
      <c r="C71" s="16">
        <v>43570.0</v>
      </c>
      <c r="D71" s="17">
        <v>3.993937777E9</v>
      </c>
      <c r="E71" s="5" t="s">
        <v>215</v>
      </c>
      <c r="F71" s="5" t="s">
        <v>40</v>
      </c>
      <c r="G71" s="5" t="s">
        <v>33</v>
      </c>
      <c r="H71" s="5" t="s">
        <v>60</v>
      </c>
      <c r="I71" s="5" t="s">
        <v>128</v>
      </c>
      <c r="J71" s="18">
        <v>7.5</v>
      </c>
      <c r="K71" s="19">
        <f t="shared" si="14"/>
        <v>9.036231884</v>
      </c>
      <c r="L71" s="20">
        <v>7.5</v>
      </c>
      <c r="M71" s="21">
        <f t="shared" si="1"/>
        <v>9.275362319</v>
      </c>
      <c r="N71" s="22">
        <v>7.5</v>
      </c>
      <c r="O71" s="21">
        <f t="shared" si="2"/>
        <v>9.492753623</v>
      </c>
      <c r="P71" s="22">
        <v>7.5</v>
      </c>
      <c r="Q71" s="21">
        <f t="shared" si="3"/>
        <v>8.768115942</v>
      </c>
      <c r="R71" s="22">
        <v>7.5</v>
      </c>
      <c r="S71" s="21">
        <f t="shared" si="4"/>
        <v>8.876811594</v>
      </c>
      <c r="T71" s="22">
        <v>7.5</v>
      </c>
      <c r="U71" s="21">
        <f t="shared" si="5"/>
        <v>8.65942029</v>
      </c>
      <c r="V71" s="22">
        <v>7.5</v>
      </c>
      <c r="W71" s="21">
        <f t="shared" si="6"/>
        <v>9.095652174</v>
      </c>
      <c r="X71" s="27">
        <f t="shared" si="7"/>
        <v>7.5</v>
      </c>
      <c r="Y71" s="24" t="s">
        <v>216</v>
      </c>
      <c r="Z71" s="24"/>
      <c r="AA71" s="25"/>
      <c r="AB71" s="5"/>
      <c r="AC71" s="5"/>
      <c r="AD71" s="5"/>
      <c r="AE71" s="26"/>
      <c r="AF71" s="5"/>
      <c r="AG71" s="1"/>
    </row>
    <row r="72" ht="15.75" customHeight="1">
      <c r="A72" s="1"/>
      <c r="B72" s="5">
        <v>70.0</v>
      </c>
      <c r="C72" s="16">
        <v>43570.0</v>
      </c>
      <c r="D72" s="5"/>
      <c r="E72" s="5" t="s">
        <v>66</v>
      </c>
      <c r="F72" s="5" t="s">
        <v>217</v>
      </c>
      <c r="G72" s="5" t="s">
        <v>33</v>
      </c>
      <c r="H72" s="5"/>
      <c r="I72" s="5"/>
      <c r="J72" s="18">
        <v>7.5</v>
      </c>
      <c r="K72" s="19">
        <f t="shared" si="14"/>
        <v>9.014285714</v>
      </c>
      <c r="L72" s="20">
        <v>10.0</v>
      </c>
      <c r="M72" s="21">
        <f t="shared" si="1"/>
        <v>9.285714286</v>
      </c>
      <c r="N72" s="22">
        <v>10.0</v>
      </c>
      <c r="O72" s="21">
        <f t="shared" si="2"/>
        <v>9.5</v>
      </c>
      <c r="P72" s="22">
        <v>2.5</v>
      </c>
      <c r="Q72" s="21">
        <f t="shared" si="3"/>
        <v>8.678571429</v>
      </c>
      <c r="R72" s="22">
        <v>10.0</v>
      </c>
      <c r="S72" s="21">
        <f t="shared" si="4"/>
        <v>8.892857143</v>
      </c>
      <c r="T72" s="22">
        <v>5.0</v>
      </c>
      <c r="U72" s="21">
        <f t="shared" si="5"/>
        <v>8.607142857</v>
      </c>
      <c r="V72" s="22">
        <v>7.5</v>
      </c>
      <c r="W72" s="21">
        <f t="shared" si="6"/>
        <v>9.072857143</v>
      </c>
      <c r="X72" s="27">
        <f t="shared" si="7"/>
        <v>7.5</v>
      </c>
      <c r="Y72" s="24" t="s">
        <v>218</v>
      </c>
      <c r="Z72" s="24" t="s">
        <v>219</v>
      </c>
      <c r="AA72" s="25"/>
      <c r="AB72" s="5"/>
      <c r="AC72" s="5"/>
      <c r="AD72" s="5"/>
      <c r="AE72" s="26"/>
      <c r="AF72" s="5"/>
      <c r="AG72" s="1"/>
    </row>
    <row r="73" ht="15.75" customHeight="1">
      <c r="A73" s="1"/>
      <c r="B73" s="5">
        <v>71.0</v>
      </c>
      <c r="C73" s="16">
        <v>43571.0</v>
      </c>
      <c r="D73" s="17">
        <v>1.024022712E9</v>
      </c>
      <c r="E73" s="5" t="s">
        <v>220</v>
      </c>
      <c r="F73" s="5" t="s">
        <v>56</v>
      </c>
      <c r="G73" s="5" t="s">
        <v>33</v>
      </c>
      <c r="H73" s="5" t="s">
        <v>60</v>
      </c>
      <c r="I73" s="5" t="s">
        <v>221</v>
      </c>
      <c r="J73" s="18">
        <v>8.8</v>
      </c>
      <c r="K73" s="19">
        <f>+AVERAGE(J73)</f>
        <v>8.8</v>
      </c>
      <c r="L73" s="20">
        <v>2.5</v>
      </c>
      <c r="M73" s="21">
        <f t="shared" si="1"/>
        <v>9.190140845</v>
      </c>
      <c r="N73" s="22">
        <v>10.0</v>
      </c>
      <c r="O73" s="21">
        <f t="shared" si="2"/>
        <v>9.507042254</v>
      </c>
      <c r="P73" s="22">
        <v>10.0</v>
      </c>
      <c r="Q73" s="21">
        <f t="shared" si="3"/>
        <v>8.697183099</v>
      </c>
      <c r="R73" s="22">
        <v>10.0</v>
      </c>
      <c r="S73" s="21">
        <f t="shared" si="4"/>
        <v>8.908450704</v>
      </c>
      <c r="T73" s="22">
        <v>10.0</v>
      </c>
      <c r="U73" s="21">
        <f t="shared" si="5"/>
        <v>8.626760563</v>
      </c>
      <c r="V73" s="22">
        <v>10.0</v>
      </c>
      <c r="W73" s="21">
        <f t="shared" si="6"/>
        <v>9.085915493</v>
      </c>
      <c r="X73" s="27">
        <f t="shared" si="7"/>
        <v>8.757142857</v>
      </c>
      <c r="Y73" s="24"/>
      <c r="Z73" s="24"/>
      <c r="AA73" s="25"/>
      <c r="AB73" s="5"/>
      <c r="AC73" s="5"/>
      <c r="AD73" s="5"/>
      <c r="AE73" s="26"/>
      <c r="AF73" s="5"/>
      <c r="AG73" s="1"/>
    </row>
    <row r="74" ht="15.75" customHeight="1">
      <c r="A74" s="1"/>
      <c r="B74" s="5">
        <v>72.0</v>
      </c>
      <c r="C74" s="16">
        <v>43572.0</v>
      </c>
      <c r="D74" s="17">
        <v>2.526591812E9</v>
      </c>
      <c r="E74" s="5" t="s">
        <v>222</v>
      </c>
      <c r="F74" s="5" t="s">
        <v>107</v>
      </c>
      <c r="G74" s="5" t="s">
        <v>44</v>
      </c>
      <c r="H74" s="5" t="s">
        <v>79</v>
      </c>
      <c r="I74" s="5">
        <v>314.0</v>
      </c>
      <c r="J74" s="18">
        <v>9.6</v>
      </c>
      <c r="K74" s="19">
        <f t="shared" ref="K74:K82" si="15">+AVERAGE($J$3:J74)</f>
        <v>9.019444444</v>
      </c>
      <c r="L74" s="20">
        <v>10.0</v>
      </c>
      <c r="M74" s="21">
        <f t="shared" si="1"/>
        <v>9.201388889</v>
      </c>
      <c r="N74" s="22">
        <v>10.0</v>
      </c>
      <c r="O74" s="21">
        <f t="shared" si="2"/>
        <v>9.513888889</v>
      </c>
      <c r="P74" s="22">
        <v>10.0</v>
      </c>
      <c r="Q74" s="21">
        <f t="shared" si="3"/>
        <v>8.715277778</v>
      </c>
      <c r="R74" s="22">
        <v>7.5</v>
      </c>
      <c r="S74" s="21">
        <f t="shared" si="4"/>
        <v>8.888888889</v>
      </c>
      <c r="T74" s="22">
        <v>10.0</v>
      </c>
      <c r="U74" s="21">
        <f t="shared" si="5"/>
        <v>8.645833333</v>
      </c>
      <c r="V74" s="22">
        <v>10.0</v>
      </c>
      <c r="W74" s="21">
        <f t="shared" si="6"/>
        <v>9.098611111</v>
      </c>
      <c r="X74" s="27">
        <f t="shared" si="7"/>
        <v>9.585714286</v>
      </c>
      <c r="Y74" s="24" t="s">
        <v>223</v>
      </c>
      <c r="Z74" s="24"/>
      <c r="AA74" s="25"/>
      <c r="AB74" s="5"/>
      <c r="AC74" s="5"/>
      <c r="AD74" s="5"/>
      <c r="AE74" s="26"/>
      <c r="AF74" s="5"/>
      <c r="AG74" s="1"/>
    </row>
    <row r="75" ht="15.75" customHeight="1">
      <c r="A75" s="1"/>
      <c r="B75" s="5">
        <v>73.0</v>
      </c>
      <c r="C75" s="16">
        <v>43572.0</v>
      </c>
      <c r="D75" s="5"/>
      <c r="E75" s="5" t="s">
        <v>66</v>
      </c>
      <c r="F75" s="5" t="s">
        <v>48</v>
      </c>
      <c r="G75" s="5" t="s">
        <v>115</v>
      </c>
      <c r="H75" s="5"/>
      <c r="I75" s="5"/>
      <c r="J75" s="18">
        <v>10.0</v>
      </c>
      <c r="K75" s="19">
        <f t="shared" si="15"/>
        <v>9.032876712</v>
      </c>
      <c r="L75" s="20">
        <v>10.0</v>
      </c>
      <c r="M75" s="21">
        <f t="shared" si="1"/>
        <v>9.212328767</v>
      </c>
      <c r="N75" s="22">
        <v>10.0</v>
      </c>
      <c r="O75" s="21">
        <f t="shared" si="2"/>
        <v>9.520547945</v>
      </c>
      <c r="P75" s="22">
        <v>10.0</v>
      </c>
      <c r="Q75" s="21">
        <f t="shared" si="3"/>
        <v>8.732876712</v>
      </c>
      <c r="R75" s="22">
        <v>10.0</v>
      </c>
      <c r="S75" s="21">
        <f t="shared" si="4"/>
        <v>8.904109589</v>
      </c>
      <c r="T75" s="22">
        <v>10.0</v>
      </c>
      <c r="U75" s="21">
        <f t="shared" si="5"/>
        <v>8.664383562</v>
      </c>
      <c r="V75" s="22">
        <v>10.0</v>
      </c>
      <c r="W75" s="21">
        <f t="shared" si="6"/>
        <v>9.110958904</v>
      </c>
      <c r="X75" s="27">
        <f t="shared" si="7"/>
        <v>10</v>
      </c>
      <c r="Y75" s="24"/>
      <c r="Z75" s="24"/>
      <c r="AA75" s="25">
        <v>7.5</v>
      </c>
      <c r="AB75" s="5"/>
      <c r="AC75" s="5"/>
      <c r="AD75" s="5"/>
      <c r="AE75" s="26"/>
      <c r="AF75" s="5"/>
      <c r="AG75" s="1"/>
    </row>
    <row r="76" ht="15.75" customHeight="1">
      <c r="A76" s="1"/>
      <c r="B76" s="5">
        <v>74.0</v>
      </c>
      <c r="C76" s="16">
        <v>43573.0</v>
      </c>
      <c r="D76" s="17">
        <v>3.197069598E9</v>
      </c>
      <c r="E76" s="5" t="s">
        <v>224</v>
      </c>
      <c r="F76" s="5" t="s">
        <v>32</v>
      </c>
      <c r="G76" s="5" t="s">
        <v>44</v>
      </c>
      <c r="H76" s="5" t="s">
        <v>79</v>
      </c>
      <c r="I76" s="5">
        <v>314.0</v>
      </c>
      <c r="J76" s="18">
        <v>10.0</v>
      </c>
      <c r="K76" s="19">
        <f t="shared" si="15"/>
        <v>9.045945946</v>
      </c>
      <c r="L76" s="20">
        <v>10.0</v>
      </c>
      <c r="M76" s="21">
        <f t="shared" si="1"/>
        <v>9.222972973</v>
      </c>
      <c r="N76" s="22">
        <v>10.0</v>
      </c>
      <c r="O76" s="21">
        <f t="shared" si="2"/>
        <v>9.527027027</v>
      </c>
      <c r="P76" s="22">
        <v>10.0</v>
      </c>
      <c r="Q76" s="21">
        <f t="shared" si="3"/>
        <v>8.75</v>
      </c>
      <c r="R76" s="22">
        <v>10.0</v>
      </c>
      <c r="S76" s="21">
        <f t="shared" si="4"/>
        <v>8.918918919</v>
      </c>
      <c r="T76" s="22">
        <v>10.0</v>
      </c>
      <c r="U76" s="21">
        <f t="shared" si="5"/>
        <v>8.682432432</v>
      </c>
      <c r="V76" s="22">
        <v>10.0</v>
      </c>
      <c r="W76" s="21">
        <f t="shared" si="6"/>
        <v>9.122972973</v>
      </c>
      <c r="X76" s="27">
        <f t="shared" si="7"/>
        <v>10</v>
      </c>
      <c r="Y76" s="24" t="s">
        <v>225</v>
      </c>
      <c r="Z76" s="24" t="s">
        <v>226</v>
      </c>
      <c r="AA76" s="25"/>
      <c r="AB76" s="5"/>
      <c r="AC76" s="5"/>
      <c r="AD76" s="5"/>
      <c r="AE76" s="26"/>
      <c r="AF76" s="5"/>
      <c r="AG76" s="1"/>
    </row>
    <row r="77" ht="15.75" customHeight="1">
      <c r="A77" s="1"/>
      <c r="B77" s="5">
        <v>75.0</v>
      </c>
      <c r="C77" s="16">
        <v>43573.0</v>
      </c>
      <c r="D77" s="17">
        <v>2.547076984E9</v>
      </c>
      <c r="E77" s="5" t="s">
        <v>75</v>
      </c>
      <c r="F77" s="5" t="s">
        <v>48</v>
      </c>
      <c r="G77" s="5" t="s">
        <v>33</v>
      </c>
      <c r="H77" s="5" t="s">
        <v>60</v>
      </c>
      <c r="I77" s="5" t="s">
        <v>227</v>
      </c>
      <c r="J77" s="18">
        <v>9.2</v>
      </c>
      <c r="K77" s="19">
        <f t="shared" si="15"/>
        <v>9.048</v>
      </c>
      <c r="L77" s="20">
        <v>7.5</v>
      </c>
      <c r="M77" s="21">
        <f t="shared" si="1"/>
        <v>9.2</v>
      </c>
      <c r="N77" s="22">
        <v>10.0</v>
      </c>
      <c r="O77" s="21">
        <f t="shared" si="2"/>
        <v>9.533333333</v>
      </c>
      <c r="P77" s="22">
        <v>7.5</v>
      </c>
      <c r="Q77" s="21">
        <f t="shared" si="3"/>
        <v>8.733333333</v>
      </c>
      <c r="R77" s="22">
        <v>10.0</v>
      </c>
      <c r="S77" s="21">
        <f t="shared" si="4"/>
        <v>8.933333333</v>
      </c>
      <c r="T77" s="22">
        <v>10.0</v>
      </c>
      <c r="U77" s="21">
        <f t="shared" si="5"/>
        <v>8.7</v>
      </c>
      <c r="V77" s="22">
        <v>10.0</v>
      </c>
      <c r="W77" s="21">
        <f t="shared" si="6"/>
        <v>9.134666667</v>
      </c>
      <c r="X77" s="27">
        <f t="shared" si="7"/>
        <v>9.171428571</v>
      </c>
      <c r="Y77" s="24" t="s">
        <v>228</v>
      </c>
      <c r="Z77" s="24"/>
      <c r="AA77" s="25"/>
      <c r="AB77" s="5"/>
      <c r="AC77" s="5"/>
      <c r="AD77" s="5"/>
      <c r="AE77" s="26"/>
      <c r="AF77" s="5"/>
      <c r="AG77" s="1"/>
    </row>
    <row r="78" ht="15.75" customHeight="1">
      <c r="A78" s="1"/>
      <c r="B78" s="5">
        <v>76.0</v>
      </c>
      <c r="C78" s="16">
        <v>43573.0</v>
      </c>
      <c r="D78" s="17">
        <v>3.660487076E9</v>
      </c>
      <c r="E78" s="5" t="s">
        <v>229</v>
      </c>
      <c r="F78" s="5" t="s">
        <v>43</v>
      </c>
      <c r="G78" s="5" t="s">
        <v>44</v>
      </c>
      <c r="H78" s="5" t="s">
        <v>79</v>
      </c>
      <c r="I78" s="5">
        <v>314.0</v>
      </c>
      <c r="J78" s="18">
        <v>7.5</v>
      </c>
      <c r="K78" s="19">
        <f t="shared" si="15"/>
        <v>9.027631579</v>
      </c>
      <c r="L78" s="20">
        <v>7.5</v>
      </c>
      <c r="M78" s="21">
        <f t="shared" si="1"/>
        <v>9.177631579</v>
      </c>
      <c r="N78" s="22">
        <v>7.5</v>
      </c>
      <c r="O78" s="21">
        <f t="shared" si="2"/>
        <v>9.506578947</v>
      </c>
      <c r="P78" s="22">
        <v>7.5</v>
      </c>
      <c r="Q78" s="21">
        <f t="shared" si="3"/>
        <v>8.717105263</v>
      </c>
      <c r="R78" s="22">
        <v>7.5</v>
      </c>
      <c r="S78" s="21">
        <f t="shared" si="4"/>
        <v>8.914473684</v>
      </c>
      <c r="T78" s="22">
        <v>7.5</v>
      </c>
      <c r="U78" s="21">
        <f t="shared" si="5"/>
        <v>8.684210526</v>
      </c>
      <c r="V78" s="22">
        <v>7.5</v>
      </c>
      <c r="W78" s="21">
        <f t="shared" si="6"/>
        <v>9.113157895</v>
      </c>
      <c r="X78" s="27">
        <f t="shared" si="7"/>
        <v>7.5</v>
      </c>
      <c r="Y78" s="24" t="s">
        <v>230</v>
      </c>
      <c r="Z78" s="24" t="s">
        <v>231</v>
      </c>
      <c r="AA78" s="25"/>
      <c r="AB78" s="5"/>
      <c r="AC78" s="5"/>
      <c r="AD78" s="5"/>
      <c r="AE78" s="26"/>
      <c r="AF78" s="5"/>
      <c r="AG78" s="1"/>
    </row>
    <row r="79" ht="15.75" customHeight="1">
      <c r="A79" s="1"/>
      <c r="B79" s="5">
        <v>77.0</v>
      </c>
      <c r="C79" s="16">
        <v>43574.0</v>
      </c>
      <c r="D79" s="17">
        <v>3.588566095E9</v>
      </c>
      <c r="E79" s="5" t="s">
        <v>232</v>
      </c>
      <c r="F79" s="5" t="s">
        <v>72</v>
      </c>
      <c r="G79" s="5" t="s">
        <v>44</v>
      </c>
      <c r="H79" s="5" t="s">
        <v>79</v>
      </c>
      <c r="I79" s="5">
        <v>313.0</v>
      </c>
      <c r="J79" s="18">
        <v>10.0</v>
      </c>
      <c r="K79" s="19">
        <f t="shared" si="15"/>
        <v>9.04025974</v>
      </c>
      <c r="L79" s="20">
        <v>10.0</v>
      </c>
      <c r="M79" s="21">
        <f t="shared" si="1"/>
        <v>9.188311688</v>
      </c>
      <c r="N79" s="22">
        <v>10.0</v>
      </c>
      <c r="O79" s="21">
        <f t="shared" si="2"/>
        <v>9.512987013</v>
      </c>
      <c r="P79" s="22">
        <v>10.0</v>
      </c>
      <c r="Q79" s="21">
        <f t="shared" si="3"/>
        <v>8.733766234</v>
      </c>
      <c r="R79" s="22">
        <v>10.0</v>
      </c>
      <c r="S79" s="21">
        <f t="shared" si="4"/>
        <v>8.928571429</v>
      </c>
      <c r="T79" s="22">
        <v>10.0</v>
      </c>
      <c r="U79" s="21">
        <f t="shared" si="5"/>
        <v>8.701298701</v>
      </c>
      <c r="V79" s="22">
        <v>10.0</v>
      </c>
      <c r="W79" s="21">
        <f t="shared" si="6"/>
        <v>9.124675325</v>
      </c>
      <c r="X79" s="27">
        <f t="shared" si="7"/>
        <v>10</v>
      </c>
      <c r="Y79" s="24" t="s">
        <v>233</v>
      </c>
      <c r="Z79" s="24" t="s">
        <v>234</v>
      </c>
      <c r="AA79" s="25"/>
      <c r="AB79" s="5"/>
      <c r="AC79" s="5"/>
      <c r="AD79" s="5"/>
      <c r="AE79" s="26"/>
      <c r="AF79" s="5"/>
      <c r="AG79" s="1"/>
    </row>
    <row r="80" ht="15.75" customHeight="1">
      <c r="A80" s="1"/>
      <c r="B80" s="5">
        <v>78.0</v>
      </c>
      <c r="C80" s="16">
        <v>43575.0</v>
      </c>
      <c r="D80" s="17">
        <v>3.862267394E9</v>
      </c>
      <c r="E80" s="5" t="s">
        <v>235</v>
      </c>
      <c r="F80" s="5" t="s">
        <v>107</v>
      </c>
      <c r="G80" s="5" t="s">
        <v>33</v>
      </c>
      <c r="H80" s="5" t="s">
        <v>60</v>
      </c>
      <c r="I80" s="5" t="s">
        <v>236</v>
      </c>
      <c r="J80" s="18">
        <v>10.0</v>
      </c>
      <c r="K80" s="19">
        <f t="shared" si="15"/>
        <v>9.052564103</v>
      </c>
      <c r="L80" s="20">
        <v>10.0</v>
      </c>
      <c r="M80" s="21">
        <f t="shared" si="1"/>
        <v>9.198717949</v>
      </c>
      <c r="N80" s="22">
        <v>10.0</v>
      </c>
      <c r="O80" s="21">
        <f t="shared" si="2"/>
        <v>9.519230769</v>
      </c>
      <c r="P80" s="22">
        <v>10.0</v>
      </c>
      <c r="Q80" s="21">
        <f t="shared" si="3"/>
        <v>8.75</v>
      </c>
      <c r="R80" s="22">
        <v>10.0</v>
      </c>
      <c r="S80" s="21">
        <f t="shared" si="4"/>
        <v>8.942307692</v>
      </c>
      <c r="T80" s="22">
        <v>10.0</v>
      </c>
      <c r="U80" s="21">
        <f t="shared" si="5"/>
        <v>8.717948718</v>
      </c>
      <c r="V80" s="22">
        <v>10.0</v>
      </c>
      <c r="W80" s="21">
        <f t="shared" si="6"/>
        <v>9.135897436</v>
      </c>
      <c r="X80" s="27">
        <f t="shared" si="7"/>
        <v>10</v>
      </c>
      <c r="Y80" s="24" t="s">
        <v>237</v>
      </c>
      <c r="Z80" s="24"/>
      <c r="AA80" s="25"/>
      <c r="AB80" s="5"/>
      <c r="AC80" s="5"/>
      <c r="AD80" s="5"/>
      <c r="AE80" s="26"/>
      <c r="AF80" s="5"/>
      <c r="AG80" s="1"/>
    </row>
    <row r="81" ht="15.75" customHeight="1">
      <c r="A81" s="1"/>
      <c r="B81" s="5">
        <v>79.0</v>
      </c>
      <c r="C81" s="16">
        <v>43575.0</v>
      </c>
      <c r="D81" s="17">
        <v>1.45082586E9</v>
      </c>
      <c r="E81" s="5" t="s">
        <v>238</v>
      </c>
      <c r="F81" s="5" t="s">
        <v>126</v>
      </c>
      <c r="G81" s="5" t="s">
        <v>53</v>
      </c>
      <c r="H81" s="5" t="s">
        <v>60</v>
      </c>
      <c r="I81" s="5" t="s">
        <v>239</v>
      </c>
      <c r="J81" s="18">
        <v>7.9</v>
      </c>
      <c r="K81" s="19">
        <f t="shared" si="15"/>
        <v>9.037974684</v>
      </c>
      <c r="L81" s="20">
        <v>5.0</v>
      </c>
      <c r="M81" s="21">
        <f t="shared" si="1"/>
        <v>9.14556962</v>
      </c>
      <c r="N81" s="22">
        <v>10.0</v>
      </c>
      <c r="O81" s="21">
        <f t="shared" si="2"/>
        <v>9.525316456</v>
      </c>
      <c r="P81" s="22">
        <v>7.5</v>
      </c>
      <c r="Q81" s="21">
        <f t="shared" si="3"/>
        <v>8.734177215</v>
      </c>
      <c r="R81" s="22">
        <v>10.0</v>
      </c>
      <c r="S81" s="21">
        <f t="shared" si="4"/>
        <v>8.955696203</v>
      </c>
      <c r="T81" s="22">
        <v>7.5</v>
      </c>
      <c r="U81" s="21">
        <f t="shared" si="5"/>
        <v>8.702531646</v>
      </c>
      <c r="V81" s="22">
        <v>7.5</v>
      </c>
      <c r="W81" s="21">
        <f t="shared" si="6"/>
        <v>9.115189873</v>
      </c>
      <c r="X81" s="27">
        <f t="shared" si="7"/>
        <v>7.914285714</v>
      </c>
      <c r="Y81" s="24" t="s">
        <v>240</v>
      </c>
      <c r="Z81" s="24" t="s">
        <v>241</v>
      </c>
      <c r="AA81" s="25"/>
      <c r="AB81" s="5"/>
      <c r="AC81" s="5"/>
      <c r="AD81" s="5"/>
      <c r="AE81" s="26"/>
      <c r="AF81" s="5"/>
      <c r="AG81" s="1"/>
    </row>
    <row r="82" ht="15.75" customHeight="1">
      <c r="A82" s="1"/>
      <c r="B82" s="5">
        <v>80.0</v>
      </c>
      <c r="C82" s="16">
        <v>43576.0</v>
      </c>
      <c r="D82" s="17">
        <v>1.737281567E9</v>
      </c>
      <c r="E82" s="5" t="s">
        <v>242</v>
      </c>
      <c r="F82" s="5" t="s">
        <v>48</v>
      </c>
      <c r="G82" s="5" t="s">
        <v>44</v>
      </c>
      <c r="H82" s="5" t="s">
        <v>45</v>
      </c>
      <c r="I82" s="5">
        <v>302.0</v>
      </c>
      <c r="J82" s="18">
        <v>9.6</v>
      </c>
      <c r="K82" s="19">
        <f t="shared" si="15"/>
        <v>9.045</v>
      </c>
      <c r="L82" s="20">
        <v>10.0</v>
      </c>
      <c r="M82" s="21">
        <f t="shared" si="1"/>
        <v>9.15625</v>
      </c>
      <c r="N82" s="22">
        <v>10.0</v>
      </c>
      <c r="O82" s="21">
        <f t="shared" si="2"/>
        <v>9.53125</v>
      </c>
      <c r="P82" s="22">
        <v>10.0</v>
      </c>
      <c r="Q82" s="21">
        <f t="shared" si="3"/>
        <v>8.75</v>
      </c>
      <c r="R82" s="22">
        <v>7.5</v>
      </c>
      <c r="S82" s="21">
        <f t="shared" si="4"/>
        <v>8.9375</v>
      </c>
      <c r="T82" s="22">
        <v>10.0</v>
      </c>
      <c r="U82" s="21">
        <f t="shared" si="5"/>
        <v>8.71875</v>
      </c>
      <c r="V82" s="22">
        <v>10.0</v>
      </c>
      <c r="W82" s="21">
        <f t="shared" si="6"/>
        <v>9.12625</v>
      </c>
      <c r="X82" s="27">
        <f t="shared" si="7"/>
        <v>9.585714286</v>
      </c>
      <c r="Y82" s="24"/>
      <c r="Z82" s="24"/>
      <c r="AA82" s="25"/>
      <c r="AB82" s="5"/>
      <c r="AC82" s="5"/>
      <c r="AD82" s="5"/>
      <c r="AE82" s="26"/>
      <c r="AF82" s="5"/>
      <c r="AG82" s="1"/>
    </row>
    <row r="83" ht="15.75" customHeight="1">
      <c r="A83" s="1"/>
      <c r="B83" s="5">
        <v>81.0</v>
      </c>
      <c r="C83" s="16">
        <v>43578.0</v>
      </c>
      <c r="D83" s="17">
        <v>2.217209693E9</v>
      </c>
      <c r="E83" s="5" t="s">
        <v>243</v>
      </c>
      <c r="F83" s="5" t="s">
        <v>43</v>
      </c>
      <c r="G83" s="5" t="s">
        <v>44</v>
      </c>
      <c r="H83" s="5" t="s">
        <v>79</v>
      </c>
      <c r="I83" s="5">
        <v>314.0</v>
      </c>
      <c r="J83" s="18">
        <v>9.2</v>
      </c>
      <c r="K83" s="19">
        <f>+AVERAGE(J83)</f>
        <v>9.2</v>
      </c>
      <c r="L83" s="20">
        <v>10.0</v>
      </c>
      <c r="M83" s="21">
        <f t="shared" si="1"/>
        <v>9.166666667</v>
      </c>
      <c r="N83" s="22">
        <v>10.0</v>
      </c>
      <c r="O83" s="21">
        <f t="shared" si="2"/>
        <v>9.537037037</v>
      </c>
      <c r="P83" s="22">
        <v>10.0</v>
      </c>
      <c r="Q83" s="21">
        <f t="shared" si="3"/>
        <v>8.765432099</v>
      </c>
      <c r="R83" s="22">
        <v>7.5</v>
      </c>
      <c r="S83" s="21">
        <f t="shared" si="4"/>
        <v>8.919753086</v>
      </c>
      <c r="T83" s="22">
        <v>7.5</v>
      </c>
      <c r="U83" s="21">
        <f t="shared" si="5"/>
        <v>8.703703704</v>
      </c>
      <c r="V83" s="22">
        <v>10.0</v>
      </c>
      <c r="W83" s="21">
        <f t="shared" si="6"/>
        <v>9.137037037</v>
      </c>
      <c r="X83" s="27">
        <f t="shared" si="7"/>
        <v>9.171428571</v>
      </c>
      <c r="Y83" s="24" t="s">
        <v>244</v>
      </c>
      <c r="Z83" s="24" t="s">
        <v>245</v>
      </c>
      <c r="AA83" s="25"/>
      <c r="AB83" s="5"/>
      <c r="AC83" s="5"/>
      <c r="AD83" s="5"/>
      <c r="AE83" s="26"/>
      <c r="AF83" s="5"/>
      <c r="AG83" s="1"/>
    </row>
    <row r="84" ht="15.75" customHeight="1">
      <c r="A84" s="1"/>
      <c r="B84" s="5">
        <v>82.0</v>
      </c>
      <c r="C84" s="16">
        <v>43578.0</v>
      </c>
      <c r="D84" s="17">
        <v>3.384366493E9</v>
      </c>
      <c r="E84" s="5" t="s">
        <v>246</v>
      </c>
      <c r="F84" s="5" t="s">
        <v>48</v>
      </c>
      <c r="G84" s="5" t="s">
        <v>115</v>
      </c>
      <c r="H84" s="5" t="s">
        <v>79</v>
      </c>
      <c r="I84" s="5">
        <v>313.0</v>
      </c>
      <c r="J84" s="18">
        <v>10.0</v>
      </c>
      <c r="K84" s="19">
        <f t="shared" ref="K84:K92" si="16">+AVERAGE($J$3:J84)</f>
        <v>9.058536585</v>
      </c>
      <c r="L84" s="20">
        <v>10.0</v>
      </c>
      <c r="M84" s="21">
        <f t="shared" si="1"/>
        <v>9.176829268</v>
      </c>
      <c r="N84" s="20">
        <v>10.0</v>
      </c>
      <c r="O84" s="21">
        <f t="shared" si="2"/>
        <v>9.542682927</v>
      </c>
      <c r="P84" s="20">
        <v>10.0</v>
      </c>
      <c r="Q84" s="21">
        <f t="shared" si="3"/>
        <v>8.780487805</v>
      </c>
      <c r="R84" s="20">
        <v>10.0</v>
      </c>
      <c r="S84" s="21">
        <f t="shared" si="4"/>
        <v>8.932926829</v>
      </c>
      <c r="T84" s="20">
        <v>10.0</v>
      </c>
      <c r="U84" s="21">
        <f t="shared" si="5"/>
        <v>8.719512195</v>
      </c>
      <c r="V84" s="22">
        <v>10.0</v>
      </c>
      <c r="W84" s="21">
        <f t="shared" si="6"/>
        <v>9.147560976</v>
      </c>
      <c r="X84" s="27">
        <f t="shared" si="7"/>
        <v>10</v>
      </c>
      <c r="Y84" s="24" t="s">
        <v>247</v>
      </c>
      <c r="Z84" s="24" t="s">
        <v>248</v>
      </c>
      <c r="AA84" s="25"/>
      <c r="AB84" s="5"/>
      <c r="AC84" s="5"/>
      <c r="AD84" s="5">
        <v>10.0</v>
      </c>
      <c r="AE84" s="26"/>
      <c r="AF84" s="5"/>
      <c r="AG84" s="1"/>
    </row>
    <row r="85" ht="15.75" customHeight="1">
      <c r="A85" s="1"/>
      <c r="B85" s="5">
        <v>83.0</v>
      </c>
      <c r="C85" s="16">
        <v>43578.0</v>
      </c>
      <c r="D85" s="17">
        <v>2.948808746E9</v>
      </c>
      <c r="E85" s="5" t="s">
        <v>249</v>
      </c>
      <c r="F85" s="5" t="s">
        <v>84</v>
      </c>
      <c r="G85" s="5" t="s">
        <v>115</v>
      </c>
      <c r="H85" s="5" t="s">
        <v>60</v>
      </c>
      <c r="I85" s="5" t="s">
        <v>73</v>
      </c>
      <c r="J85" s="18">
        <v>7.9</v>
      </c>
      <c r="K85" s="19">
        <f t="shared" si="16"/>
        <v>9.044578313</v>
      </c>
      <c r="L85" s="20">
        <v>10.0</v>
      </c>
      <c r="M85" s="21">
        <f t="shared" si="1"/>
        <v>9.186746988</v>
      </c>
      <c r="N85" s="22">
        <v>7.5</v>
      </c>
      <c r="O85" s="21">
        <f t="shared" si="2"/>
        <v>9.518072289</v>
      </c>
      <c r="P85" s="22">
        <v>7.5</v>
      </c>
      <c r="Q85" s="21">
        <f t="shared" si="3"/>
        <v>8.765060241</v>
      </c>
      <c r="R85" s="22">
        <v>7.5</v>
      </c>
      <c r="S85" s="21">
        <f t="shared" si="4"/>
        <v>8.915662651</v>
      </c>
      <c r="T85" s="22">
        <v>7.5</v>
      </c>
      <c r="U85" s="21">
        <f t="shared" si="5"/>
        <v>8.704819277</v>
      </c>
      <c r="V85" s="22">
        <v>7.5</v>
      </c>
      <c r="W85" s="21">
        <f t="shared" si="6"/>
        <v>9.127710843</v>
      </c>
      <c r="X85" s="27">
        <f t="shared" si="7"/>
        <v>7.914285714</v>
      </c>
      <c r="Y85" s="24" t="s">
        <v>250</v>
      </c>
      <c r="Z85" s="24"/>
      <c r="AA85" s="25"/>
      <c r="AB85" s="5"/>
      <c r="AC85" s="5"/>
      <c r="AD85" s="5"/>
      <c r="AE85" s="26"/>
      <c r="AF85" s="5"/>
      <c r="AG85" s="1"/>
    </row>
    <row r="86" ht="15.0" customHeight="1">
      <c r="A86" s="1"/>
      <c r="B86" s="5">
        <v>84.0</v>
      </c>
      <c r="C86" s="16">
        <v>43580.0</v>
      </c>
      <c r="D86" s="17">
        <v>3.488123646E9</v>
      </c>
      <c r="E86" s="5" t="s">
        <v>251</v>
      </c>
      <c r="F86" s="5" t="s">
        <v>32</v>
      </c>
      <c r="G86" s="5" t="s">
        <v>33</v>
      </c>
      <c r="H86" s="5"/>
      <c r="I86" s="5"/>
      <c r="J86" s="18">
        <v>10.0</v>
      </c>
      <c r="K86" s="19">
        <f t="shared" si="16"/>
        <v>9.055952381</v>
      </c>
      <c r="L86" s="20">
        <v>10.0</v>
      </c>
      <c r="M86" s="21">
        <f t="shared" si="1"/>
        <v>9.196428571</v>
      </c>
      <c r="N86" s="22">
        <v>10.0</v>
      </c>
      <c r="O86" s="21">
        <f t="shared" si="2"/>
        <v>9.523809524</v>
      </c>
      <c r="P86" s="22">
        <v>10.0</v>
      </c>
      <c r="Q86" s="21">
        <f t="shared" si="3"/>
        <v>8.779761905</v>
      </c>
      <c r="R86" s="22">
        <v>10.0</v>
      </c>
      <c r="S86" s="21">
        <f t="shared" si="4"/>
        <v>8.928571429</v>
      </c>
      <c r="T86" s="22">
        <v>10.0</v>
      </c>
      <c r="U86" s="21">
        <f t="shared" si="5"/>
        <v>8.720238095</v>
      </c>
      <c r="V86" s="22">
        <v>10.0</v>
      </c>
      <c r="W86" s="21">
        <f t="shared" si="6"/>
        <v>9.138095238</v>
      </c>
      <c r="X86" s="27">
        <f t="shared" si="7"/>
        <v>10</v>
      </c>
      <c r="Y86" s="24" t="s">
        <v>252</v>
      </c>
      <c r="Z86" s="24"/>
      <c r="AA86" s="25"/>
      <c r="AB86" s="5"/>
      <c r="AC86" s="5">
        <v>7.5</v>
      </c>
      <c r="AD86" s="5">
        <v>10.0</v>
      </c>
      <c r="AE86" s="26"/>
      <c r="AF86" s="5"/>
      <c r="AG86" s="1"/>
    </row>
    <row r="87" ht="15.75" customHeight="1">
      <c r="A87" s="1"/>
      <c r="B87" s="5">
        <v>85.0</v>
      </c>
      <c r="C87" s="16">
        <v>43580.0</v>
      </c>
      <c r="D87" s="17">
        <v>3.79865819E9</v>
      </c>
      <c r="E87" s="5" t="s">
        <v>253</v>
      </c>
      <c r="F87" s="5" t="s">
        <v>72</v>
      </c>
      <c r="G87" s="5" t="s">
        <v>44</v>
      </c>
      <c r="H87" s="5" t="s">
        <v>45</v>
      </c>
      <c r="I87" s="5">
        <v>304.0</v>
      </c>
      <c r="J87" s="18">
        <v>8.8</v>
      </c>
      <c r="K87" s="19">
        <f t="shared" si="16"/>
        <v>9.052941176</v>
      </c>
      <c r="L87" s="20">
        <v>10.0</v>
      </c>
      <c r="M87" s="21">
        <f t="shared" si="1"/>
        <v>9.205882353</v>
      </c>
      <c r="N87" s="22">
        <v>10.0</v>
      </c>
      <c r="O87" s="21">
        <f t="shared" si="2"/>
        <v>9.529411765</v>
      </c>
      <c r="P87" s="22">
        <v>7.5</v>
      </c>
      <c r="Q87" s="21">
        <f t="shared" si="3"/>
        <v>8.764705882</v>
      </c>
      <c r="R87" s="22">
        <v>7.5</v>
      </c>
      <c r="S87" s="21">
        <f t="shared" si="4"/>
        <v>8.911764706</v>
      </c>
      <c r="T87" s="22">
        <v>7.5</v>
      </c>
      <c r="U87" s="21">
        <f t="shared" si="5"/>
        <v>8.705882353</v>
      </c>
      <c r="V87" s="22">
        <v>10.0</v>
      </c>
      <c r="W87" s="21">
        <f t="shared" si="6"/>
        <v>9.148235294</v>
      </c>
      <c r="X87" s="27">
        <f t="shared" si="7"/>
        <v>8.757142857</v>
      </c>
      <c r="Y87" s="24" t="s">
        <v>254</v>
      </c>
      <c r="Z87" s="24"/>
      <c r="AA87" s="25"/>
      <c r="AB87" s="5"/>
      <c r="AC87" s="5"/>
      <c r="AD87" s="5"/>
      <c r="AE87" s="26"/>
      <c r="AF87" s="5"/>
      <c r="AG87" s="1"/>
    </row>
    <row r="88" ht="15.75" customHeight="1">
      <c r="A88" s="1"/>
      <c r="B88" s="5">
        <v>86.0</v>
      </c>
      <c r="C88" s="16">
        <v>43581.0</v>
      </c>
      <c r="D88" s="17">
        <v>1.252148977E9</v>
      </c>
      <c r="E88" s="5" t="s">
        <v>255</v>
      </c>
      <c r="F88" s="5" t="s">
        <v>184</v>
      </c>
      <c r="G88" s="5" t="s">
        <v>53</v>
      </c>
      <c r="H88" s="5" t="s">
        <v>79</v>
      </c>
      <c r="I88" s="5">
        <v>314.0</v>
      </c>
      <c r="J88" s="18">
        <v>10.0</v>
      </c>
      <c r="K88" s="19">
        <f t="shared" si="16"/>
        <v>9.063953488</v>
      </c>
      <c r="L88" s="20">
        <v>10.0</v>
      </c>
      <c r="M88" s="21">
        <f t="shared" si="1"/>
        <v>9.215116279</v>
      </c>
      <c r="N88" s="22">
        <v>10.0</v>
      </c>
      <c r="O88" s="21">
        <f t="shared" si="2"/>
        <v>9.534883721</v>
      </c>
      <c r="P88" s="22">
        <v>10.0</v>
      </c>
      <c r="Q88" s="21">
        <f t="shared" si="3"/>
        <v>8.779069767</v>
      </c>
      <c r="R88" s="22">
        <v>10.0</v>
      </c>
      <c r="S88" s="21">
        <f t="shared" si="4"/>
        <v>8.924418605</v>
      </c>
      <c r="T88" s="22">
        <v>10.0</v>
      </c>
      <c r="U88" s="21">
        <f t="shared" si="5"/>
        <v>8.720930233</v>
      </c>
      <c r="V88" s="22">
        <v>10.0</v>
      </c>
      <c r="W88" s="21">
        <f t="shared" si="6"/>
        <v>9.158139535</v>
      </c>
      <c r="X88" s="27">
        <f t="shared" si="7"/>
        <v>10</v>
      </c>
      <c r="Y88" s="24" t="s">
        <v>256</v>
      </c>
      <c r="Z88" s="24" t="s">
        <v>257</v>
      </c>
      <c r="AA88" s="25"/>
      <c r="AB88" s="5"/>
      <c r="AC88" s="5"/>
      <c r="AD88" s="5"/>
      <c r="AE88" s="26"/>
      <c r="AF88" s="5"/>
      <c r="AG88" s="1"/>
    </row>
    <row r="89" ht="15.75" customHeight="1">
      <c r="A89" s="1"/>
      <c r="B89" s="5">
        <v>87.0</v>
      </c>
      <c r="C89" s="16">
        <v>43581.0</v>
      </c>
      <c r="D89" s="17">
        <v>3.015089373E9</v>
      </c>
      <c r="E89" s="5" t="s">
        <v>258</v>
      </c>
      <c r="F89" s="5" t="s">
        <v>40</v>
      </c>
      <c r="G89" s="5" t="s">
        <v>33</v>
      </c>
      <c r="H89" s="5" t="s">
        <v>60</v>
      </c>
      <c r="I89" s="5" t="s">
        <v>187</v>
      </c>
      <c r="J89" s="18">
        <v>10.0</v>
      </c>
      <c r="K89" s="19">
        <f t="shared" si="16"/>
        <v>9.074712644</v>
      </c>
      <c r="L89" s="20">
        <v>10.0</v>
      </c>
      <c r="M89" s="21">
        <f t="shared" si="1"/>
        <v>9.224137931</v>
      </c>
      <c r="N89" s="22">
        <v>10.0</v>
      </c>
      <c r="O89" s="21">
        <f t="shared" si="2"/>
        <v>9.540229885</v>
      </c>
      <c r="P89" s="22">
        <v>7.5</v>
      </c>
      <c r="Q89" s="21">
        <f t="shared" si="3"/>
        <v>8.764367816</v>
      </c>
      <c r="R89" s="22">
        <v>10.0</v>
      </c>
      <c r="S89" s="21">
        <f t="shared" si="4"/>
        <v>8.936781609</v>
      </c>
      <c r="T89" s="22">
        <v>10.0</v>
      </c>
      <c r="U89" s="21">
        <f t="shared" si="5"/>
        <v>8.735632184</v>
      </c>
      <c r="V89" s="22">
        <v>7.5</v>
      </c>
      <c r="W89" s="21">
        <f t="shared" si="6"/>
        <v>9.13908046</v>
      </c>
      <c r="X89" s="27">
        <f t="shared" si="7"/>
        <v>9.285714286</v>
      </c>
      <c r="Y89" s="24" t="s">
        <v>259</v>
      </c>
      <c r="Z89" s="24"/>
      <c r="AA89" s="25"/>
      <c r="AB89" s="5"/>
      <c r="AC89" s="5"/>
      <c r="AD89" s="5"/>
      <c r="AE89" s="26">
        <v>7.5</v>
      </c>
      <c r="AF89" s="5"/>
      <c r="AG89" s="1"/>
    </row>
    <row r="90" ht="15.75" customHeight="1">
      <c r="A90" s="1"/>
      <c r="B90" s="5">
        <v>88.0</v>
      </c>
      <c r="C90" s="16">
        <v>43582.0</v>
      </c>
      <c r="D90" s="17">
        <v>2.464803492E9</v>
      </c>
      <c r="E90" s="5" t="s">
        <v>260</v>
      </c>
      <c r="F90" s="5" t="s">
        <v>43</v>
      </c>
      <c r="G90" s="5" t="s">
        <v>33</v>
      </c>
      <c r="H90" s="5" t="s">
        <v>261</v>
      </c>
      <c r="I90" s="5" t="s">
        <v>236</v>
      </c>
      <c r="J90" s="18">
        <v>10.0</v>
      </c>
      <c r="K90" s="19">
        <f t="shared" si="16"/>
        <v>9.085227273</v>
      </c>
      <c r="L90" s="20">
        <v>10.0</v>
      </c>
      <c r="M90" s="21">
        <f t="shared" si="1"/>
        <v>9.232954545</v>
      </c>
      <c r="N90" s="22">
        <v>10.0</v>
      </c>
      <c r="O90" s="21">
        <f t="shared" si="2"/>
        <v>9.545454545</v>
      </c>
      <c r="P90" s="22">
        <v>10.0</v>
      </c>
      <c r="Q90" s="21">
        <f t="shared" si="3"/>
        <v>8.778409091</v>
      </c>
      <c r="R90" s="22">
        <v>10.0</v>
      </c>
      <c r="S90" s="21">
        <f t="shared" si="4"/>
        <v>8.948863636</v>
      </c>
      <c r="T90" s="22">
        <v>10.0</v>
      </c>
      <c r="U90" s="21">
        <f t="shared" si="5"/>
        <v>8.75</v>
      </c>
      <c r="V90" s="22">
        <v>10.0</v>
      </c>
      <c r="W90" s="21">
        <f t="shared" si="6"/>
        <v>9.148863636</v>
      </c>
      <c r="X90" s="27">
        <f t="shared" si="7"/>
        <v>10</v>
      </c>
      <c r="Y90" s="24" t="s">
        <v>262</v>
      </c>
      <c r="Z90" s="24" t="s">
        <v>263</v>
      </c>
      <c r="AA90" s="25"/>
      <c r="AB90" s="5"/>
      <c r="AC90" s="5"/>
      <c r="AD90" s="5"/>
      <c r="AE90" s="26"/>
      <c r="AF90" s="5"/>
      <c r="AG90" s="1"/>
    </row>
    <row r="91" ht="15.75" customHeight="1">
      <c r="A91" s="1"/>
      <c r="B91" s="5">
        <v>89.0</v>
      </c>
      <c r="C91" s="16">
        <v>43583.0</v>
      </c>
      <c r="D91" s="17">
        <v>3.340119811E9</v>
      </c>
      <c r="E91" s="5" t="s">
        <v>264</v>
      </c>
      <c r="F91" s="5"/>
      <c r="G91" s="5" t="s">
        <v>33</v>
      </c>
      <c r="H91" s="5"/>
      <c r="I91" s="5"/>
      <c r="J91" s="18">
        <v>10.0</v>
      </c>
      <c r="K91" s="19">
        <f t="shared" si="16"/>
        <v>9.095505618</v>
      </c>
      <c r="L91" s="20">
        <v>10.0</v>
      </c>
      <c r="M91" s="21">
        <f t="shared" si="1"/>
        <v>9.241573034</v>
      </c>
      <c r="N91" s="22">
        <v>10.0</v>
      </c>
      <c r="O91" s="21">
        <f t="shared" si="2"/>
        <v>9.550561798</v>
      </c>
      <c r="P91" s="22">
        <v>10.0</v>
      </c>
      <c r="Q91" s="21">
        <f t="shared" si="3"/>
        <v>8.792134831</v>
      </c>
      <c r="R91" s="22">
        <v>10.0</v>
      </c>
      <c r="S91" s="21">
        <f t="shared" si="4"/>
        <v>8.960674157</v>
      </c>
      <c r="T91" s="22">
        <v>10.0</v>
      </c>
      <c r="U91" s="21">
        <f t="shared" si="5"/>
        <v>8.764044944</v>
      </c>
      <c r="V91" s="22">
        <v>10.0</v>
      </c>
      <c r="W91" s="21">
        <f t="shared" si="6"/>
        <v>9.158426966</v>
      </c>
      <c r="X91" s="27">
        <f t="shared" si="7"/>
        <v>10</v>
      </c>
      <c r="Y91" s="24" t="s">
        <v>265</v>
      </c>
      <c r="Z91" s="24" t="s">
        <v>266</v>
      </c>
      <c r="AA91" s="25"/>
      <c r="AB91" s="5"/>
      <c r="AC91" s="5"/>
      <c r="AD91" s="5"/>
      <c r="AE91" s="26"/>
      <c r="AF91" s="5"/>
      <c r="AG91" s="1"/>
    </row>
    <row r="92" ht="15.75" customHeight="1">
      <c r="A92" s="1"/>
      <c r="B92" s="5">
        <v>90.0</v>
      </c>
      <c r="C92" s="16">
        <v>43583.0</v>
      </c>
      <c r="D92" s="17"/>
      <c r="E92" s="5" t="s">
        <v>66</v>
      </c>
      <c r="F92" s="5" t="s">
        <v>48</v>
      </c>
      <c r="G92" s="5" t="s">
        <v>53</v>
      </c>
      <c r="H92" s="5"/>
      <c r="I92" s="5"/>
      <c r="J92" s="18">
        <v>10.0</v>
      </c>
      <c r="K92" s="19">
        <f t="shared" si="16"/>
        <v>9.105555556</v>
      </c>
      <c r="L92" s="20">
        <v>10.0</v>
      </c>
      <c r="M92" s="21">
        <f t="shared" si="1"/>
        <v>9.25</v>
      </c>
      <c r="N92" s="20">
        <v>10.0</v>
      </c>
      <c r="O92" s="21">
        <f t="shared" si="2"/>
        <v>9.555555556</v>
      </c>
      <c r="P92" s="20">
        <v>10.0</v>
      </c>
      <c r="Q92" s="21">
        <f t="shared" si="3"/>
        <v>8.805555556</v>
      </c>
      <c r="R92" s="20">
        <v>10.0</v>
      </c>
      <c r="S92" s="21">
        <f t="shared" si="4"/>
        <v>8.972222222</v>
      </c>
      <c r="T92" s="20">
        <v>10.0</v>
      </c>
      <c r="U92" s="21">
        <f t="shared" si="5"/>
        <v>8.777777778</v>
      </c>
      <c r="V92" s="22">
        <v>10.0</v>
      </c>
      <c r="W92" s="21">
        <f t="shared" si="6"/>
        <v>9.167777778</v>
      </c>
      <c r="X92" s="27">
        <f t="shared" si="7"/>
        <v>10</v>
      </c>
      <c r="Y92" s="24"/>
      <c r="Z92" s="24"/>
      <c r="AA92" s="25"/>
      <c r="AB92" s="5"/>
      <c r="AC92" s="5"/>
      <c r="AD92" s="5"/>
      <c r="AE92" s="26">
        <v>7.5</v>
      </c>
      <c r="AF92" s="5"/>
      <c r="AG92" s="1"/>
    </row>
    <row r="93" ht="15.75" customHeight="1">
      <c r="A93" s="1"/>
      <c r="B93" s="5">
        <v>91.0</v>
      </c>
      <c r="C93" s="16">
        <v>43583.0</v>
      </c>
      <c r="D93" s="17">
        <v>3.684896647E9</v>
      </c>
      <c r="E93" s="5" t="s">
        <v>267</v>
      </c>
      <c r="F93" s="5" t="s">
        <v>217</v>
      </c>
      <c r="G93" s="5" t="s">
        <v>44</v>
      </c>
      <c r="H93" s="5" t="s">
        <v>45</v>
      </c>
      <c r="I93" s="5">
        <v>204.0</v>
      </c>
      <c r="J93" s="18">
        <v>7.5</v>
      </c>
      <c r="K93" s="19">
        <f>+AVERAGE(J93)</f>
        <v>7.5</v>
      </c>
      <c r="L93" s="20">
        <v>10.0</v>
      </c>
      <c r="M93" s="21">
        <f t="shared" si="1"/>
        <v>9.258241758</v>
      </c>
      <c r="N93" s="22">
        <v>7.5</v>
      </c>
      <c r="O93" s="21">
        <f t="shared" si="2"/>
        <v>9.532967033</v>
      </c>
      <c r="P93" s="22">
        <v>7.5</v>
      </c>
      <c r="Q93" s="21">
        <f t="shared" si="3"/>
        <v>8.791208791</v>
      </c>
      <c r="R93" s="22">
        <v>7.5</v>
      </c>
      <c r="S93" s="21">
        <f t="shared" si="4"/>
        <v>8.956043956</v>
      </c>
      <c r="T93" s="22">
        <v>7.5</v>
      </c>
      <c r="U93" s="21">
        <f t="shared" si="5"/>
        <v>8.763736264</v>
      </c>
      <c r="V93" s="22">
        <v>5.0</v>
      </c>
      <c r="W93" s="21">
        <f t="shared" si="6"/>
        <v>9.121978022</v>
      </c>
      <c r="X93" s="27">
        <f t="shared" si="7"/>
        <v>7.5</v>
      </c>
      <c r="Y93" s="24"/>
      <c r="Z93" s="24"/>
      <c r="AA93" s="25"/>
      <c r="AB93" s="5"/>
      <c r="AC93" s="5"/>
      <c r="AD93" s="5"/>
      <c r="AE93" s="26"/>
      <c r="AF93" s="5"/>
      <c r="AG93" s="1"/>
    </row>
    <row r="94" ht="15.75" customHeight="1">
      <c r="A94" s="1"/>
      <c r="B94" s="5">
        <v>92.0</v>
      </c>
      <c r="C94" s="16">
        <v>43584.0</v>
      </c>
      <c r="D94" s="17">
        <v>3.285011521E9</v>
      </c>
      <c r="E94" s="5" t="s">
        <v>268</v>
      </c>
      <c r="F94" s="5" t="s">
        <v>184</v>
      </c>
      <c r="G94" s="5" t="s">
        <v>115</v>
      </c>
      <c r="H94" s="5" t="s">
        <v>60</v>
      </c>
      <c r="I94" s="5" t="s">
        <v>120</v>
      </c>
      <c r="J94" s="18">
        <v>7.5</v>
      </c>
      <c r="K94" s="19">
        <f t="shared" ref="K94:K102" si="17">+AVERAGE($J$3:J94)</f>
        <v>9.070652174</v>
      </c>
      <c r="L94" s="20">
        <v>7.5</v>
      </c>
      <c r="M94" s="21">
        <f t="shared" si="1"/>
        <v>9.239130435</v>
      </c>
      <c r="N94" s="22">
        <v>7.5</v>
      </c>
      <c r="O94" s="21">
        <f t="shared" si="2"/>
        <v>9.510869565</v>
      </c>
      <c r="P94" s="22">
        <v>7.5</v>
      </c>
      <c r="Q94" s="21">
        <f t="shared" si="3"/>
        <v>8.777173913</v>
      </c>
      <c r="R94" s="22">
        <v>7.5</v>
      </c>
      <c r="S94" s="21">
        <f t="shared" si="4"/>
        <v>8.940217391</v>
      </c>
      <c r="T94" s="22">
        <v>7.5</v>
      </c>
      <c r="U94" s="21">
        <f t="shared" si="5"/>
        <v>8.75</v>
      </c>
      <c r="V94" s="22">
        <v>7.5</v>
      </c>
      <c r="W94" s="21">
        <f t="shared" si="6"/>
        <v>9.104347826</v>
      </c>
      <c r="X94" s="27">
        <f t="shared" si="7"/>
        <v>7.5</v>
      </c>
      <c r="Y94" s="24"/>
      <c r="Z94" s="24"/>
      <c r="AA94" s="25"/>
      <c r="AB94" s="5"/>
      <c r="AC94" s="5"/>
      <c r="AD94" s="5"/>
      <c r="AE94" s="26"/>
      <c r="AF94" s="5"/>
      <c r="AG94" s="1"/>
    </row>
    <row r="95" ht="15.75" customHeight="1">
      <c r="A95" s="1"/>
      <c r="B95" s="5">
        <v>93.0</v>
      </c>
      <c r="C95" s="16">
        <v>43584.0</v>
      </c>
      <c r="D95" s="17">
        <v>2.652269872E9</v>
      </c>
      <c r="E95" s="5" t="s">
        <v>269</v>
      </c>
      <c r="F95" s="5" t="s">
        <v>72</v>
      </c>
      <c r="G95" s="5" t="s">
        <v>115</v>
      </c>
      <c r="H95" s="5" t="s">
        <v>79</v>
      </c>
      <c r="I95" s="5">
        <v>314.0</v>
      </c>
      <c r="J95" s="18">
        <v>10.0</v>
      </c>
      <c r="K95" s="19">
        <f t="shared" si="17"/>
        <v>9.080645161</v>
      </c>
      <c r="L95" s="20">
        <v>10.0</v>
      </c>
      <c r="M95" s="21">
        <f t="shared" si="1"/>
        <v>9.247311828</v>
      </c>
      <c r="N95" s="22">
        <v>10.0</v>
      </c>
      <c r="O95" s="21">
        <f t="shared" si="2"/>
        <v>9.516129032</v>
      </c>
      <c r="P95" s="22">
        <v>10.0</v>
      </c>
      <c r="Q95" s="21">
        <f t="shared" si="3"/>
        <v>8.790322581</v>
      </c>
      <c r="R95" s="22">
        <v>10.0</v>
      </c>
      <c r="S95" s="21">
        <f t="shared" si="4"/>
        <v>8.951612903</v>
      </c>
      <c r="T95" s="22">
        <v>10.0</v>
      </c>
      <c r="U95" s="21">
        <f t="shared" si="5"/>
        <v>8.76344086</v>
      </c>
      <c r="V95" s="22">
        <v>10.0</v>
      </c>
      <c r="W95" s="21">
        <f t="shared" si="6"/>
        <v>9.113978495</v>
      </c>
      <c r="X95" s="27">
        <f t="shared" si="7"/>
        <v>10</v>
      </c>
      <c r="Y95" s="24" t="s">
        <v>270</v>
      </c>
      <c r="Z95" s="24"/>
      <c r="AA95" s="25"/>
      <c r="AB95" s="5"/>
      <c r="AC95" s="5"/>
      <c r="AD95" s="5"/>
      <c r="AE95" s="26"/>
      <c r="AF95" s="5"/>
      <c r="AG95" s="1"/>
    </row>
    <row r="96" ht="15.75" customHeight="1">
      <c r="A96" s="1"/>
      <c r="B96" s="5">
        <v>94.0</v>
      </c>
      <c r="C96" s="16">
        <v>43585.0</v>
      </c>
      <c r="D96" s="17">
        <v>1.312316539E9</v>
      </c>
      <c r="E96" s="5" t="s">
        <v>271</v>
      </c>
      <c r="F96" s="5" t="s">
        <v>40</v>
      </c>
      <c r="G96" s="5" t="s">
        <v>44</v>
      </c>
      <c r="H96" s="5" t="s">
        <v>45</v>
      </c>
      <c r="I96" s="5">
        <v>304.0</v>
      </c>
      <c r="J96" s="18">
        <v>8.8</v>
      </c>
      <c r="K96" s="19">
        <f t="shared" si="17"/>
        <v>9.077659574</v>
      </c>
      <c r="L96" s="20">
        <v>10.0</v>
      </c>
      <c r="M96" s="21">
        <f t="shared" si="1"/>
        <v>9.255319149</v>
      </c>
      <c r="N96" s="22">
        <v>10.0</v>
      </c>
      <c r="O96" s="21">
        <f t="shared" si="2"/>
        <v>9.521276596</v>
      </c>
      <c r="P96" s="22">
        <v>7.5</v>
      </c>
      <c r="Q96" s="21">
        <f t="shared" si="3"/>
        <v>8.776595745</v>
      </c>
      <c r="R96" s="22">
        <v>10.0</v>
      </c>
      <c r="S96" s="21">
        <f t="shared" si="4"/>
        <v>8.962765957</v>
      </c>
      <c r="T96" s="22">
        <v>7.5</v>
      </c>
      <c r="U96" s="21">
        <f t="shared" si="5"/>
        <v>8.75</v>
      </c>
      <c r="V96" s="22">
        <v>7.5</v>
      </c>
      <c r="W96" s="21">
        <f t="shared" si="6"/>
        <v>9.096808511</v>
      </c>
      <c r="X96" s="27">
        <f t="shared" si="7"/>
        <v>8.757142857</v>
      </c>
      <c r="Y96" s="24" t="s">
        <v>272</v>
      </c>
      <c r="Z96" s="24"/>
      <c r="AA96" s="25"/>
      <c r="AB96" s="5"/>
      <c r="AC96" s="5"/>
      <c r="AD96" s="5"/>
      <c r="AE96" s="26"/>
      <c r="AF96" s="5"/>
      <c r="AG96" s="1"/>
    </row>
    <row r="97" ht="15.75" customHeight="1">
      <c r="A97" s="1"/>
      <c r="B97" s="5">
        <v>95.0</v>
      </c>
      <c r="C97" s="16">
        <v>43585.0</v>
      </c>
      <c r="D97" s="17">
        <v>1.17210229E9</v>
      </c>
      <c r="E97" s="5" t="s">
        <v>273</v>
      </c>
      <c r="F97" s="5" t="s">
        <v>72</v>
      </c>
      <c r="G97" s="5" t="s">
        <v>44</v>
      </c>
      <c r="H97" s="5" t="s">
        <v>45</v>
      </c>
      <c r="I97" s="5">
        <v>204.0</v>
      </c>
      <c r="J97" s="18">
        <v>10.0</v>
      </c>
      <c r="K97" s="19">
        <f t="shared" si="17"/>
        <v>9.087368421</v>
      </c>
      <c r="L97" s="20">
        <v>10.0</v>
      </c>
      <c r="M97" s="21">
        <f t="shared" si="1"/>
        <v>9.263157895</v>
      </c>
      <c r="N97" s="22">
        <v>10.0</v>
      </c>
      <c r="O97" s="21">
        <f t="shared" si="2"/>
        <v>9.526315789</v>
      </c>
      <c r="P97" s="22">
        <v>10.0</v>
      </c>
      <c r="Q97" s="21">
        <f t="shared" si="3"/>
        <v>8.789473684</v>
      </c>
      <c r="R97" s="22">
        <v>10.0</v>
      </c>
      <c r="S97" s="21">
        <f t="shared" si="4"/>
        <v>8.973684211</v>
      </c>
      <c r="T97" s="22">
        <v>10.0</v>
      </c>
      <c r="U97" s="21">
        <f t="shared" si="5"/>
        <v>8.763157895</v>
      </c>
      <c r="V97" s="22">
        <v>10.0</v>
      </c>
      <c r="W97" s="21">
        <f t="shared" si="6"/>
        <v>9.106315789</v>
      </c>
      <c r="X97" s="27">
        <f t="shared" si="7"/>
        <v>10</v>
      </c>
      <c r="Y97" s="24" t="s">
        <v>274</v>
      </c>
      <c r="Z97" s="24"/>
      <c r="AA97" s="25"/>
      <c r="AB97" s="5"/>
      <c r="AC97" s="5"/>
      <c r="AD97" s="5"/>
      <c r="AE97" s="26">
        <v>10.0</v>
      </c>
      <c r="AF97" s="5"/>
      <c r="AG97" s="1"/>
    </row>
    <row r="98" ht="15.75" customHeight="1">
      <c r="A98" s="1"/>
      <c r="B98" s="5">
        <v>96.0</v>
      </c>
      <c r="C98" s="16">
        <v>43586.0</v>
      </c>
      <c r="D98" s="17">
        <v>2.097656455E9</v>
      </c>
      <c r="E98" s="5" t="s">
        <v>275</v>
      </c>
      <c r="F98" s="5" t="s">
        <v>40</v>
      </c>
      <c r="G98" s="5" t="s">
        <v>115</v>
      </c>
      <c r="H98" s="5" t="s">
        <v>60</v>
      </c>
      <c r="I98" s="5" t="s">
        <v>85</v>
      </c>
      <c r="J98" s="18">
        <v>10.0</v>
      </c>
      <c r="K98" s="19">
        <f t="shared" si="17"/>
        <v>9.096875</v>
      </c>
      <c r="L98" s="20">
        <v>10.0</v>
      </c>
      <c r="M98" s="21">
        <f t="shared" si="1"/>
        <v>9.270833333</v>
      </c>
      <c r="N98" s="22">
        <v>10.0</v>
      </c>
      <c r="O98" s="21">
        <f t="shared" si="2"/>
        <v>9.53125</v>
      </c>
      <c r="P98" s="22">
        <v>10.0</v>
      </c>
      <c r="Q98" s="21">
        <f t="shared" si="3"/>
        <v>8.802083333</v>
      </c>
      <c r="R98" s="22">
        <v>10.0</v>
      </c>
      <c r="S98" s="21">
        <f t="shared" si="4"/>
        <v>8.984375</v>
      </c>
      <c r="T98" s="22">
        <v>10.0</v>
      </c>
      <c r="U98" s="21">
        <f t="shared" si="5"/>
        <v>8.776041667</v>
      </c>
      <c r="V98" s="22">
        <v>10.0</v>
      </c>
      <c r="W98" s="21">
        <f t="shared" si="6"/>
        <v>9.115625</v>
      </c>
      <c r="X98" s="27">
        <f t="shared" si="7"/>
        <v>10</v>
      </c>
      <c r="Y98" s="24"/>
      <c r="Z98" s="24"/>
      <c r="AA98" s="25"/>
      <c r="AB98" s="5"/>
      <c r="AC98" s="5"/>
      <c r="AD98" s="5">
        <v>10.0</v>
      </c>
      <c r="AE98" s="26"/>
      <c r="AF98" s="5"/>
      <c r="AG98" s="1"/>
    </row>
    <row r="99" ht="15.75" customHeight="1">
      <c r="A99" s="1"/>
      <c r="B99" s="5">
        <v>97.0</v>
      </c>
      <c r="C99" s="16">
        <v>43587.0</v>
      </c>
      <c r="D99" s="17">
        <v>3.571621248E9</v>
      </c>
      <c r="E99" s="5" t="s">
        <v>276</v>
      </c>
      <c r="F99" s="5" t="s">
        <v>72</v>
      </c>
      <c r="G99" s="5" t="s">
        <v>33</v>
      </c>
      <c r="H99" s="5" t="s">
        <v>60</v>
      </c>
      <c r="I99" s="5" t="s">
        <v>187</v>
      </c>
      <c r="J99" s="18">
        <v>8.3</v>
      </c>
      <c r="K99" s="19">
        <f t="shared" si="17"/>
        <v>9.088659794</v>
      </c>
      <c r="L99" s="20">
        <v>7.5</v>
      </c>
      <c r="M99" s="21">
        <f t="shared" si="1"/>
        <v>9.25257732</v>
      </c>
      <c r="N99" s="22">
        <v>10.0</v>
      </c>
      <c r="O99" s="21">
        <f t="shared" si="2"/>
        <v>9.536082474</v>
      </c>
      <c r="P99" s="22">
        <v>10.0</v>
      </c>
      <c r="Q99" s="21">
        <f t="shared" si="3"/>
        <v>8.81443299</v>
      </c>
      <c r="R99" s="22">
        <v>10.0</v>
      </c>
      <c r="S99" s="21">
        <f t="shared" si="4"/>
        <v>8.994845361</v>
      </c>
      <c r="T99" s="22">
        <v>7.5</v>
      </c>
      <c r="U99" s="21">
        <f t="shared" si="5"/>
        <v>8.762886598</v>
      </c>
      <c r="V99" s="22">
        <v>7.5</v>
      </c>
      <c r="W99" s="21">
        <f t="shared" si="6"/>
        <v>9.098969072</v>
      </c>
      <c r="X99" s="27">
        <f t="shared" si="7"/>
        <v>8.685714286</v>
      </c>
      <c r="Y99" s="24" t="s">
        <v>277</v>
      </c>
      <c r="Z99" s="24" t="s">
        <v>278</v>
      </c>
      <c r="AA99" s="25"/>
      <c r="AB99" s="5">
        <v>7.5</v>
      </c>
      <c r="AC99" s="5"/>
      <c r="AD99" s="5"/>
      <c r="AE99" s="26">
        <v>7.5</v>
      </c>
      <c r="AF99" s="5"/>
      <c r="AG99" s="1"/>
    </row>
    <row r="100" ht="15.75" customHeight="1">
      <c r="A100" s="1"/>
      <c r="B100" s="5">
        <v>98.0</v>
      </c>
      <c r="C100" s="16">
        <v>43587.0</v>
      </c>
      <c r="D100" s="17">
        <v>2.806599845E9</v>
      </c>
      <c r="E100" s="5" t="s">
        <v>279</v>
      </c>
      <c r="F100" s="5" t="s">
        <v>72</v>
      </c>
      <c r="G100" s="5" t="s">
        <v>115</v>
      </c>
      <c r="H100" s="5" t="s">
        <v>45</v>
      </c>
      <c r="I100" s="5">
        <v>302.0</v>
      </c>
      <c r="J100" s="18">
        <v>9.2</v>
      </c>
      <c r="K100" s="19">
        <f t="shared" si="17"/>
        <v>9.089795918</v>
      </c>
      <c r="L100" s="20">
        <v>10.0</v>
      </c>
      <c r="M100" s="21">
        <f t="shared" si="1"/>
        <v>9.260204082</v>
      </c>
      <c r="N100" s="22">
        <v>10.0</v>
      </c>
      <c r="O100" s="21">
        <f t="shared" si="2"/>
        <v>9.540816327</v>
      </c>
      <c r="P100" s="22">
        <v>7.5</v>
      </c>
      <c r="Q100" s="21">
        <f t="shared" si="3"/>
        <v>8.801020408</v>
      </c>
      <c r="R100" s="22">
        <v>10.0</v>
      </c>
      <c r="S100" s="21">
        <f t="shared" si="4"/>
        <v>9.005102041</v>
      </c>
      <c r="T100" s="22">
        <v>7.5</v>
      </c>
      <c r="U100" s="21">
        <f t="shared" si="5"/>
        <v>8.75</v>
      </c>
      <c r="V100" s="22">
        <v>10.0</v>
      </c>
      <c r="W100" s="21">
        <f t="shared" si="6"/>
        <v>9.108163265</v>
      </c>
      <c r="X100" s="27">
        <f t="shared" si="7"/>
        <v>9.171428571</v>
      </c>
      <c r="Y100" s="24" t="s">
        <v>280</v>
      </c>
      <c r="Z100" s="24" t="s">
        <v>281</v>
      </c>
      <c r="AA100" s="25"/>
      <c r="AB100" s="5"/>
      <c r="AC100" s="5"/>
      <c r="AD100" s="5"/>
      <c r="AE100" s="26"/>
      <c r="AF100" s="5"/>
      <c r="AG100" s="1"/>
    </row>
    <row r="101" ht="15.75" customHeight="1">
      <c r="A101" s="1"/>
      <c r="B101" s="5">
        <v>99.0</v>
      </c>
      <c r="C101" s="16">
        <v>43587.0</v>
      </c>
      <c r="D101" s="17">
        <v>3.500857974E9</v>
      </c>
      <c r="E101" s="5" t="s">
        <v>162</v>
      </c>
      <c r="F101" s="5" t="s">
        <v>48</v>
      </c>
      <c r="G101" s="5" t="s">
        <v>33</v>
      </c>
      <c r="H101" s="5" t="s">
        <v>60</v>
      </c>
      <c r="I101" s="5" t="s">
        <v>163</v>
      </c>
      <c r="J101" s="18">
        <v>10.0</v>
      </c>
      <c r="K101" s="19">
        <f t="shared" si="17"/>
        <v>9.098989899</v>
      </c>
      <c r="L101" s="20">
        <v>10.0</v>
      </c>
      <c r="M101" s="21">
        <f t="shared" si="1"/>
        <v>9.267676768</v>
      </c>
      <c r="N101" s="22">
        <v>10.0</v>
      </c>
      <c r="O101" s="21">
        <f t="shared" si="2"/>
        <v>9.545454545</v>
      </c>
      <c r="P101" s="22">
        <v>10.0</v>
      </c>
      <c r="Q101" s="21">
        <f t="shared" si="3"/>
        <v>8.813131313</v>
      </c>
      <c r="R101" s="22">
        <v>10.0</v>
      </c>
      <c r="S101" s="21">
        <f t="shared" si="4"/>
        <v>9.015151515</v>
      </c>
      <c r="T101" s="22">
        <v>10.0</v>
      </c>
      <c r="U101" s="21">
        <f t="shared" si="5"/>
        <v>8.762626263</v>
      </c>
      <c r="V101" s="22">
        <v>10.0</v>
      </c>
      <c r="W101" s="21">
        <f t="shared" si="6"/>
        <v>9.117171717</v>
      </c>
      <c r="X101" s="27">
        <f t="shared" si="7"/>
        <v>10</v>
      </c>
      <c r="Y101" s="24"/>
      <c r="Z101" s="24"/>
      <c r="AA101" s="25"/>
      <c r="AB101" s="5"/>
      <c r="AC101" s="5"/>
      <c r="AD101" s="5"/>
      <c r="AE101" s="26"/>
      <c r="AF101" s="5"/>
      <c r="AG101" s="1"/>
    </row>
    <row r="102" ht="15.75" customHeight="1">
      <c r="A102" s="1"/>
      <c r="B102" s="5">
        <v>100.0</v>
      </c>
      <c r="C102" s="16">
        <v>43589.0</v>
      </c>
      <c r="D102" s="17">
        <v>3.505059711E9</v>
      </c>
      <c r="E102" s="5" t="s">
        <v>282</v>
      </c>
      <c r="F102" s="5" t="s">
        <v>40</v>
      </c>
      <c r="G102" s="5" t="s">
        <v>33</v>
      </c>
      <c r="H102" s="5" t="s">
        <v>261</v>
      </c>
      <c r="I102" s="5" t="s">
        <v>236</v>
      </c>
      <c r="J102" s="18">
        <v>10.0</v>
      </c>
      <c r="K102" s="19">
        <f t="shared" si="17"/>
        <v>9.108</v>
      </c>
      <c r="L102" s="20">
        <v>10.0</v>
      </c>
      <c r="M102" s="21">
        <f t="shared" si="1"/>
        <v>9.275</v>
      </c>
      <c r="N102" s="20">
        <v>10.0</v>
      </c>
      <c r="O102" s="21">
        <f t="shared" si="2"/>
        <v>9.55</v>
      </c>
      <c r="P102" s="20">
        <v>10.0</v>
      </c>
      <c r="Q102" s="21">
        <f t="shared" si="3"/>
        <v>8.825</v>
      </c>
      <c r="R102" s="20">
        <v>10.0</v>
      </c>
      <c r="S102" s="21">
        <f t="shared" si="4"/>
        <v>9.025</v>
      </c>
      <c r="T102" s="20">
        <v>10.0</v>
      </c>
      <c r="U102" s="21">
        <f t="shared" si="5"/>
        <v>8.775</v>
      </c>
      <c r="V102" s="22">
        <v>10.0</v>
      </c>
      <c r="W102" s="21">
        <f t="shared" si="6"/>
        <v>9.126</v>
      </c>
      <c r="X102" s="27">
        <f t="shared" si="7"/>
        <v>10</v>
      </c>
      <c r="Y102" s="24"/>
      <c r="Z102" s="24"/>
      <c r="AA102" s="25"/>
      <c r="AB102" s="5">
        <v>7.5</v>
      </c>
      <c r="AC102" s="5">
        <v>10.0</v>
      </c>
      <c r="AD102" s="5"/>
      <c r="AE102" s="26"/>
      <c r="AF102" s="5"/>
      <c r="AG102" s="1"/>
    </row>
    <row r="103" ht="15.75" customHeight="1">
      <c r="A103" s="1"/>
      <c r="B103" s="5">
        <v>101.0</v>
      </c>
      <c r="C103" s="16">
        <v>43589.0</v>
      </c>
      <c r="D103" s="17">
        <v>3.031649963E9</v>
      </c>
      <c r="E103" s="5" t="s">
        <v>283</v>
      </c>
      <c r="F103" s="5" t="s">
        <v>56</v>
      </c>
      <c r="G103" s="5" t="s">
        <v>33</v>
      </c>
      <c r="H103" s="5" t="s">
        <v>284</v>
      </c>
      <c r="I103" s="5" t="s">
        <v>285</v>
      </c>
      <c r="J103" s="18">
        <v>10.0</v>
      </c>
      <c r="K103" s="19">
        <f>+AVERAGE(J103)</f>
        <v>10</v>
      </c>
      <c r="L103" s="20">
        <v>10.0</v>
      </c>
      <c r="M103" s="21">
        <f t="shared" si="1"/>
        <v>9.282178218</v>
      </c>
      <c r="N103" s="22">
        <v>10.0</v>
      </c>
      <c r="O103" s="21">
        <f t="shared" si="2"/>
        <v>9.554455446</v>
      </c>
      <c r="P103" s="22">
        <v>10.0</v>
      </c>
      <c r="Q103" s="21">
        <f t="shared" si="3"/>
        <v>8.836633663</v>
      </c>
      <c r="R103" s="22">
        <v>10.0</v>
      </c>
      <c r="S103" s="21">
        <f t="shared" si="4"/>
        <v>9.034653465</v>
      </c>
      <c r="T103" s="22">
        <v>10.0</v>
      </c>
      <c r="U103" s="21">
        <f t="shared" si="5"/>
        <v>8.787128713</v>
      </c>
      <c r="V103" s="22">
        <v>10.0</v>
      </c>
      <c r="W103" s="21">
        <f t="shared" si="6"/>
        <v>9.134653465</v>
      </c>
      <c r="X103" s="27">
        <f t="shared" si="7"/>
        <v>10</v>
      </c>
      <c r="Y103" s="24" t="s">
        <v>286</v>
      </c>
      <c r="Z103" s="24" t="s">
        <v>287</v>
      </c>
      <c r="AA103" s="25"/>
      <c r="AB103" s="5"/>
      <c r="AC103" s="5"/>
      <c r="AD103" s="5">
        <v>10.0</v>
      </c>
      <c r="AE103" s="26"/>
      <c r="AF103" s="5"/>
      <c r="AG103" s="1"/>
    </row>
    <row r="104" ht="15.75" customHeight="1">
      <c r="A104" s="1"/>
      <c r="B104" s="5">
        <v>102.0</v>
      </c>
      <c r="C104" s="16">
        <v>43590.0</v>
      </c>
      <c r="D104" s="17">
        <v>3.745524806E9</v>
      </c>
      <c r="E104" s="5" t="s">
        <v>288</v>
      </c>
      <c r="F104" s="5" t="s">
        <v>52</v>
      </c>
      <c r="G104" s="5" t="s">
        <v>44</v>
      </c>
      <c r="H104" s="5" t="s">
        <v>45</v>
      </c>
      <c r="I104" s="5">
        <v>302.0</v>
      </c>
      <c r="J104" s="18">
        <v>10.0</v>
      </c>
      <c r="K104" s="19">
        <f t="shared" ref="K104:K112" si="18">+AVERAGE($J$3:J104)</f>
        <v>9.125490196</v>
      </c>
      <c r="L104" s="20">
        <v>10.0</v>
      </c>
      <c r="M104" s="21">
        <f t="shared" si="1"/>
        <v>9.289215686</v>
      </c>
      <c r="N104" s="20">
        <v>10.0</v>
      </c>
      <c r="O104" s="21">
        <f t="shared" si="2"/>
        <v>9.558823529</v>
      </c>
      <c r="P104" s="20">
        <v>10.0</v>
      </c>
      <c r="Q104" s="21">
        <f t="shared" si="3"/>
        <v>8.848039216</v>
      </c>
      <c r="R104" s="20">
        <v>10.0</v>
      </c>
      <c r="S104" s="21">
        <f t="shared" si="4"/>
        <v>9.044117647</v>
      </c>
      <c r="T104" s="20">
        <v>10.0</v>
      </c>
      <c r="U104" s="21">
        <f t="shared" si="5"/>
        <v>8.799019608</v>
      </c>
      <c r="V104" s="22">
        <v>10.0</v>
      </c>
      <c r="W104" s="21">
        <f t="shared" si="6"/>
        <v>9.143137255</v>
      </c>
      <c r="X104" s="27">
        <f t="shared" si="7"/>
        <v>10</v>
      </c>
      <c r="Y104" s="24" t="s">
        <v>289</v>
      </c>
      <c r="Z104" s="24" t="s">
        <v>290</v>
      </c>
      <c r="AA104" s="25"/>
      <c r="AB104" s="5"/>
      <c r="AC104" s="5"/>
      <c r="AD104" s="5"/>
      <c r="AE104" s="26"/>
      <c r="AF104" s="5"/>
      <c r="AG104" s="1"/>
    </row>
    <row r="105" ht="15.75" customHeight="1">
      <c r="A105" s="1"/>
      <c r="B105" s="5">
        <v>103.0</v>
      </c>
      <c r="C105" s="16">
        <v>43590.0</v>
      </c>
      <c r="D105" s="17">
        <v>1.145519557E9</v>
      </c>
      <c r="E105" s="5" t="s">
        <v>291</v>
      </c>
      <c r="F105" s="5" t="s">
        <v>32</v>
      </c>
      <c r="G105" s="5" t="s">
        <v>185</v>
      </c>
      <c r="H105" s="5" t="s">
        <v>60</v>
      </c>
      <c r="I105" s="5" t="s">
        <v>85</v>
      </c>
      <c r="J105" s="18">
        <v>9.6</v>
      </c>
      <c r="K105" s="19">
        <f t="shared" si="18"/>
        <v>9.130097087</v>
      </c>
      <c r="L105" s="20">
        <v>10.0</v>
      </c>
      <c r="M105" s="21">
        <f t="shared" si="1"/>
        <v>9.296116505</v>
      </c>
      <c r="N105" s="22">
        <v>10.0</v>
      </c>
      <c r="O105" s="21">
        <f t="shared" si="2"/>
        <v>9.563106796</v>
      </c>
      <c r="P105" s="22">
        <v>7.5</v>
      </c>
      <c r="Q105" s="21">
        <f t="shared" si="3"/>
        <v>8.834951456</v>
      </c>
      <c r="R105" s="22">
        <v>10.0</v>
      </c>
      <c r="S105" s="21">
        <f t="shared" si="4"/>
        <v>9.053398058</v>
      </c>
      <c r="T105" s="22">
        <v>10.0</v>
      </c>
      <c r="U105" s="21">
        <f t="shared" si="5"/>
        <v>8.810679612</v>
      </c>
      <c r="V105" s="22">
        <v>10.0</v>
      </c>
      <c r="W105" s="21">
        <f t="shared" si="6"/>
        <v>9.151456311</v>
      </c>
      <c r="X105" s="27">
        <f t="shared" si="7"/>
        <v>9.585714286</v>
      </c>
      <c r="Y105" s="24" t="s">
        <v>292</v>
      </c>
      <c r="Z105" s="24" t="s">
        <v>293</v>
      </c>
      <c r="AA105" s="25"/>
      <c r="AB105" s="5"/>
      <c r="AC105" s="5"/>
      <c r="AD105" s="5"/>
      <c r="AE105" s="26"/>
      <c r="AF105" s="5"/>
      <c r="AG105" s="1"/>
    </row>
    <row r="106" ht="15.75" customHeight="1">
      <c r="A106" s="1"/>
      <c r="B106" s="5">
        <v>104.0</v>
      </c>
      <c r="C106" s="16">
        <v>43591.0</v>
      </c>
      <c r="D106" s="17">
        <v>3.162158958E9</v>
      </c>
      <c r="E106" s="5" t="s">
        <v>294</v>
      </c>
      <c r="F106" s="5" t="s">
        <v>32</v>
      </c>
      <c r="G106" s="5" t="s">
        <v>44</v>
      </c>
      <c r="H106" s="5" t="s">
        <v>45</v>
      </c>
      <c r="I106" s="5">
        <v>204.0</v>
      </c>
      <c r="J106" s="18">
        <v>7.9</v>
      </c>
      <c r="K106" s="19">
        <f t="shared" si="18"/>
        <v>9.118269231</v>
      </c>
      <c r="L106" s="20">
        <v>10.0</v>
      </c>
      <c r="M106" s="21">
        <f t="shared" si="1"/>
        <v>9.302884615</v>
      </c>
      <c r="N106" s="22">
        <v>10.0</v>
      </c>
      <c r="O106" s="21">
        <f t="shared" si="2"/>
        <v>9.567307692</v>
      </c>
      <c r="P106" s="22">
        <v>5.0</v>
      </c>
      <c r="Q106" s="21">
        <f t="shared" si="3"/>
        <v>8.798076923</v>
      </c>
      <c r="R106" s="22">
        <v>7.5</v>
      </c>
      <c r="S106" s="21">
        <f t="shared" si="4"/>
        <v>9.038461538</v>
      </c>
      <c r="T106" s="22">
        <v>7.5</v>
      </c>
      <c r="U106" s="21">
        <f t="shared" si="5"/>
        <v>8.798076923</v>
      </c>
      <c r="V106" s="22">
        <v>7.5</v>
      </c>
      <c r="W106" s="21">
        <f t="shared" si="6"/>
        <v>9.135576923</v>
      </c>
      <c r="X106" s="27">
        <f t="shared" si="7"/>
        <v>7.914285714</v>
      </c>
      <c r="Y106" s="24" t="s">
        <v>295</v>
      </c>
      <c r="Z106" s="24" t="s">
        <v>296</v>
      </c>
      <c r="AA106" s="25"/>
      <c r="AB106" s="5"/>
      <c r="AC106" s="5"/>
      <c r="AD106" s="5"/>
      <c r="AE106" s="26"/>
      <c r="AF106" s="5"/>
      <c r="AG106" s="1"/>
    </row>
    <row r="107" ht="15.75" customHeight="1">
      <c r="A107" s="1"/>
      <c r="B107" s="5">
        <v>105.0</v>
      </c>
      <c r="C107" s="16">
        <v>43591.0</v>
      </c>
      <c r="D107" s="17">
        <v>3.11941656E9</v>
      </c>
      <c r="E107" s="5" t="s">
        <v>297</v>
      </c>
      <c r="F107" s="5" t="s">
        <v>48</v>
      </c>
      <c r="G107" s="5" t="s">
        <v>33</v>
      </c>
      <c r="H107" s="5" t="s">
        <v>45</v>
      </c>
      <c r="I107" s="5">
        <v>304.0</v>
      </c>
      <c r="J107" s="18">
        <v>9.2</v>
      </c>
      <c r="K107" s="19">
        <f t="shared" si="18"/>
        <v>9.119047619</v>
      </c>
      <c r="L107" s="20">
        <v>10.0</v>
      </c>
      <c r="M107" s="21">
        <f t="shared" si="1"/>
        <v>9.30952381</v>
      </c>
      <c r="N107" s="22">
        <v>10.0</v>
      </c>
      <c r="O107" s="21">
        <f t="shared" si="2"/>
        <v>9.571428571</v>
      </c>
      <c r="P107" s="22">
        <v>7.5</v>
      </c>
      <c r="Q107" s="21">
        <f t="shared" si="3"/>
        <v>8.785714286</v>
      </c>
      <c r="R107" s="22">
        <v>10.0</v>
      </c>
      <c r="S107" s="21">
        <f t="shared" si="4"/>
        <v>9.047619048</v>
      </c>
      <c r="T107" s="22">
        <v>7.5</v>
      </c>
      <c r="U107" s="21">
        <f t="shared" si="5"/>
        <v>8.785714286</v>
      </c>
      <c r="V107" s="22">
        <v>10.0</v>
      </c>
      <c r="W107" s="21">
        <f t="shared" si="6"/>
        <v>9.143809524</v>
      </c>
      <c r="X107" s="27">
        <f t="shared" si="7"/>
        <v>9.171428571</v>
      </c>
      <c r="Y107" s="24" t="s">
        <v>298</v>
      </c>
      <c r="Z107" s="24" t="s">
        <v>299</v>
      </c>
      <c r="AA107" s="25"/>
      <c r="AB107" s="5"/>
      <c r="AC107" s="5">
        <v>10.0</v>
      </c>
      <c r="AD107" s="5">
        <v>10.0</v>
      </c>
      <c r="AE107" s="26"/>
      <c r="AF107" s="5"/>
      <c r="AG107" s="1"/>
    </row>
    <row r="108" ht="15.75" customHeight="1">
      <c r="A108" s="1"/>
      <c r="B108" s="5">
        <v>106.0</v>
      </c>
      <c r="C108" s="16">
        <v>43591.0</v>
      </c>
      <c r="D108" s="17"/>
      <c r="E108" s="5" t="s">
        <v>66</v>
      </c>
      <c r="F108" s="5" t="s">
        <v>43</v>
      </c>
      <c r="G108" s="5" t="s">
        <v>33</v>
      </c>
      <c r="H108" s="5"/>
      <c r="I108" s="5"/>
      <c r="J108" s="18">
        <v>8.8</v>
      </c>
      <c r="K108" s="19">
        <f t="shared" si="18"/>
        <v>9.116037736</v>
      </c>
      <c r="L108" s="20">
        <v>10.0</v>
      </c>
      <c r="M108" s="21">
        <f t="shared" si="1"/>
        <v>9.316037736</v>
      </c>
      <c r="N108" s="22">
        <v>10.0</v>
      </c>
      <c r="O108" s="21">
        <f t="shared" si="2"/>
        <v>9.575471698</v>
      </c>
      <c r="P108" s="22">
        <v>7.5</v>
      </c>
      <c r="Q108" s="21">
        <f t="shared" si="3"/>
        <v>8.773584906</v>
      </c>
      <c r="R108" s="22">
        <v>7.5</v>
      </c>
      <c r="S108" s="21">
        <f t="shared" si="4"/>
        <v>9.033018868</v>
      </c>
      <c r="T108" s="22">
        <v>7.5</v>
      </c>
      <c r="U108" s="21">
        <f t="shared" si="5"/>
        <v>8.773584906</v>
      </c>
      <c r="V108" s="22">
        <v>10.0</v>
      </c>
      <c r="W108" s="21">
        <f t="shared" si="6"/>
        <v>9.151886792</v>
      </c>
      <c r="X108" s="27">
        <f t="shared" si="7"/>
        <v>8.757142857</v>
      </c>
      <c r="Y108" s="24" t="s">
        <v>300</v>
      </c>
      <c r="Z108" s="24" t="s">
        <v>301</v>
      </c>
      <c r="AA108" s="25"/>
      <c r="AB108" s="5"/>
      <c r="AC108" s="5"/>
      <c r="AD108" s="5"/>
      <c r="AE108" s="26"/>
      <c r="AF108" s="5"/>
      <c r="AG108" s="1"/>
    </row>
    <row r="109" ht="15.75" customHeight="1">
      <c r="A109" s="1"/>
      <c r="B109" s="5">
        <v>107.0</v>
      </c>
      <c r="C109" s="16">
        <v>43591.0</v>
      </c>
      <c r="D109" s="17">
        <v>3.92610998E9</v>
      </c>
      <c r="E109" s="5" t="s">
        <v>302</v>
      </c>
      <c r="F109" s="5" t="s">
        <v>126</v>
      </c>
      <c r="G109" s="5" t="s">
        <v>33</v>
      </c>
      <c r="H109" s="5" t="s">
        <v>45</v>
      </c>
      <c r="I109" s="5">
        <v>204.0</v>
      </c>
      <c r="J109" s="18">
        <v>10.0</v>
      </c>
      <c r="K109" s="19">
        <f t="shared" si="18"/>
        <v>9.124299065</v>
      </c>
      <c r="L109" s="20">
        <v>10.0</v>
      </c>
      <c r="M109" s="21">
        <f t="shared" si="1"/>
        <v>9.322429907</v>
      </c>
      <c r="N109" s="20">
        <v>10.0</v>
      </c>
      <c r="O109" s="21">
        <f t="shared" si="2"/>
        <v>9.579439252</v>
      </c>
      <c r="P109" s="20">
        <v>10.0</v>
      </c>
      <c r="Q109" s="21">
        <f t="shared" si="3"/>
        <v>8.785046729</v>
      </c>
      <c r="R109" s="20">
        <v>10.0</v>
      </c>
      <c r="S109" s="21">
        <f t="shared" si="4"/>
        <v>9.042056075</v>
      </c>
      <c r="T109" s="20">
        <v>10.0</v>
      </c>
      <c r="U109" s="21">
        <f t="shared" si="5"/>
        <v>8.785046729</v>
      </c>
      <c r="V109" s="22">
        <v>10.0</v>
      </c>
      <c r="W109" s="21">
        <f t="shared" si="6"/>
        <v>9.159813084</v>
      </c>
      <c r="X109" s="27">
        <f t="shared" si="7"/>
        <v>10</v>
      </c>
      <c r="Y109" s="24" t="s">
        <v>303</v>
      </c>
      <c r="Z109" s="24" t="s">
        <v>304</v>
      </c>
      <c r="AA109" s="25"/>
      <c r="AB109" s="5"/>
      <c r="AC109" s="5"/>
      <c r="AD109" s="5"/>
      <c r="AE109" s="26"/>
      <c r="AF109" s="5"/>
      <c r="AG109" s="1"/>
    </row>
    <row r="110" ht="15.75" customHeight="1">
      <c r="A110" s="1"/>
      <c r="B110" s="5">
        <v>108.0</v>
      </c>
      <c r="C110" s="16">
        <v>43592.0</v>
      </c>
      <c r="D110" s="17">
        <v>2.737129193E9</v>
      </c>
      <c r="E110" s="5" t="s">
        <v>305</v>
      </c>
      <c r="F110" s="5" t="s">
        <v>306</v>
      </c>
      <c r="G110" s="5" t="s">
        <v>115</v>
      </c>
      <c r="H110" s="5" t="s">
        <v>60</v>
      </c>
      <c r="I110" s="5" t="s">
        <v>178</v>
      </c>
      <c r="J110" s="18">
        <v>10.0</v>
      </c>
      <c r="K110" s="19">
        <f t="shared" si="18"/>
        <v>9.132407407</v>
      </c>
      <c r="L110" s="20">
        <v>10.0</v>
      </c>
      <c r="M110" s="21">
        <f t="shared" si="1"/>
        <v>9.328703704</v>
      </c>
      <c r="N110" s="20">
        <v>10.0</v>
      </c>
      <c r="O110" s="21">
        <f t="shared" si="2"/>
        <v>9.583333333</v>
      </c>
      <c r="P110" s="20">
        <v>10.0</v>
      </c>
      <c r="Q110" s="21">
        <f t="shared" si="3"/>
        <v>8.796296296</v>
      </c>
      <c r="R110" s="20">
        <v>10.0</v>
      </c>
      <c r="S110" s="21">
        <f t="shared" si="4"/>
        <v>9.050925926</v>
      </c>
      <c r="T110" s="20">
        <v>10.0</v>
      </c>
      <c r="U110" s="21">
        <f t="shared" si="5"/>
        <v>8.796296296</v>
      </c>
      <c r="V110" s="22">
        <v>10.0</v>
      </c>
      <c r="W110" s="21">
        <f t="shared" si="6"/>
        <v>9.167592593</v>
      </c>
      <c r="X110" s="27">
        <f t="shared" si="7"/>
        <v>10</v>
      </c>
      <c r="Y110" s="24"/>
      <c r="Z110" s="24"/>
      <c r="AA110" s="25"/>
      <c r="AB110" s="5"/>
      <c r="AC110" s="5"/>
      <c r="AD110" s="5"/>
      <c r="AE110" s="26"/>
      <c r="AF110" s="5"/>
      <c r="AG110" s="1"/>
    </row>
    <row r="111" ht="15.75" customHeight="1">
      <c r="A111" s="1"/>
      <c r="B111" s="5">
        <v>109.0</v>
      </c>
      <c r="C111" s="16">
        <v>43592.0</v>
      </c>
      <c r="D111" s="17"/>
      <c r="E111" s="5" t="s">
        <v>66</v>
      </c>
      <c r="F111" s="5" t="s">
        <v>43</v>
      </c>
      <c r="G111" s="5" t="s">
        <v>33</v>
      </c>
      <c r="H111" s="5"/>
      <c r="I111" s="5"/>
      <c r="J111" s="18">
        <v>7.9</v>
      </c>
      <c r="K111" s="19">
        <f t="shared" si="18"/>
        <v>9.121100917</v>
      </c>
      <c r="L111" s="20">
        <v>7.5</v>
      </c>
      <c r="M111" s="21">
        <f t="shared" si="1"/>
        <v>9.311926606</v>
      </c>
      <c r="N111" s="20">
        <v>7.5</v>
      </c>
      <c r="O111" s="21">
        <f t="shared" si="2"/>
        <v>9.564220183</v>
      </c>
      <c r="P111" s="20">
        <v>7.5</v>
      </c>
      <c r="Q111" s="21">
        <f t="shared" si="3"/>
        <v>8.78440367</v>
      </c>
      <c r="R111" s="20">
        <v>7.5</v>
      </c>
      <c r="S111" s="21">
        <f t="shared" si="4"/>
        <v>9.036697248</v>
      </c>
      <c r="T111" s="20">
        <v>7.5</v>
      </c>
      <c r="U111" s="21">
        <f t="shared" si="5"/>
        <v>8.78440367</v>
      </c>
      <c r="V111" s="22">
        <v>10.0</v>
      </c>
      <c r="W111" s="21">
        <f t="shared" si="6"/>
        <v>9.175229358</v>
      </c>
      <c r="X111" s="27">
        <f t="shared" si="7"/>
        <v>7.914285714</v>
      </c>
      <c r="Y111" s="24" t="s">
        <v>307</v>
      </c>
      <c r="Z111" s="24" t="s">
        <v>308</v>
      </c>
      <c r="AA111" s="25">
        <v>10.0</v>
      </c>
      <c r="AB111" s="5"/>
      <c r="AC111" s="5"/>
      <c r="AD111" s="5"/>
      <c r="AE111" s="26"/>
      <c r="AF111" s="5"/>
      <c r="AG111" s="1"/>
    </row>
    <row r="112" ht="15.75" customHeight="1">
      <c r="A112" s="1"/>
      <c r="B112" s="5">
        <v>110.0</v>
      </c>
      <c r="C112" s="16">
        <v>43593.0</v>
      </c>
      <c r="D112" s="17">
        <v>3.935372531E9</v>
      </c>
      <c r="E112" s="5" t="s">
        <v>309</v>
      </c>
      <c r="F112" s="5" t="s">
        <v>32</v>
      </c>
      <c r="G112" s="5" t="s">
        <v>33</v>
      </c>
      <c r="H112" s="5" t="s">
        <v>60</v>
      </c>
      <c r="I112" s="5" t="s">
        <v>128</v>
      </c>
      <c r="J112" s="18">
        <v>9.6</v>
      </c>
      <c r="K112" s="19">
        <f t="shared" si="18"/>
        <v>9.125454545</v>
      </c>
      <c r="L112" s="20">
        <v>10.0</v>
      </c>
      <c r="M112" s="21">
        <f t="shared" si="1"/>
        <v>9.318181818</v>
      </c>
      <c r="N112" s="20">
        <v>10.0</v>
      </c>
      <c r="O112" s="21">
        <f t="shared" si="2"/>
        <v>9.568181818</v>
      </c>
      <c r="P112" s="20">
        <v>10.0</v>
      </c>
      <c r="Q112" s="21">
        <f t="shared" si="3"/>
        <v>8.795454545</v>
      </c>
      <c r="R112" s="20">
        <v>7.5</v>
      </c>
      <c r="S112" s="21">
        <f t="shared" si="4"/>
        <v>9.022727273</v>
      </c>
      <c r="T112" s="20">
        <v>10.0</v>
      </c>
      <c r="U112" s="21">
        <f t="shared" si="5"/>
        <v>8.795454545</v>
      </c>
      <c r="V112" s="22">
        <v>10.0</v>
      </c>
      <c r="W112" s="21">
        <f t="shared" si="6"/>
        <v>9.182727273</v>
      </c>
      <c r="X112" s="27">
        <f t="shared" si="7"/>
        <v>9.585714286</v>
      </c>
      <c r="Y112" s="24" t="s">
        <v>310</v>
      </c>
      <c r="Z112" s="24"/>
      <c r="AA112" s="25"/>
      <c r="AB112" s="5"/>
      <c r="AC112" s="5"/>
      <c r="AD112" s="5"/>
      <c r="AE112" s="26"/>
      <c r="AF112" s="5"/>
      <c r="AG112" s="1"/>
    </row>
    <row r="113" ht="15.75" customHeight="1">
      <c r="A113" s="1"/>
      <c r="B113" s="5">
        <v>111.0</v>
      </c>
      <c r="C113" s="16">
        <v>43593.0</v>
      </c>
      <c r="D113" s="17">
        <v>3.130090513E9</v>
      </c>
      <c r="E113" s="5" t="s">
        <v>311</v>
      </c>
      <c r="F113" s="5" t="s">
        <v>312</v>
      </c>
      <c r="G113" s="5" t="s">
        <v>33</v>
      </c>
      <c r="H113" s="5"/>
      <c r="I113" s="5"/>
      <c r="J113" s="18">
        <v>10.0</v>
      </c>
      <c r="K113" s="19">
        <f>+AVERAGE(J113)</f>
        <v>10</v>
      </c>
      <c r="L113" s="20">
        <v>10.0</v>
      </c>
      <c r="M113" s="21">
        <f t="shared" si="1"/>
        <v>9.324324324</v>
      </c>
      <c r="N113" s="20">
        <v>10.0</v>
      </c>
      <c r="O113" s="21">
        <f t="shared" si="2"/>
        <v>9.572072072</v>
      </c>
      <c r="P113" s="20">
        <v>10.0</v>
      </c>
      <c r="Q113" s="21">
        <f t="shared" si="3"/>
        <v>8.806306306</v>
      </c>
      <c r="R113" s="20">
        <v>10.0</v>
      </c>
      <c r="S113" s="21">
        <f t="shared" si="4"/>
        <v>9.031531532</v>
      </c>
      <c r="T113" s="20">
        <v>10.0</v>
      </c>
      <c r="U113" s="21">
        <f t="shared" si="5"/>
        <v>8.806306306</v>
      </c>
      <c r="V113" s="20">
        <v>10.0</v>
      </c>
      <c r="W113" s="21">
        <f t="shared" si="6"/>
        <v>9.19009009</v>
      </c>
      <c r="X113" s="27">
        <f t="shared" si="7"/>
        <v>10</v>
      </c>
      <c r="Y113" s="24" t="s">
        <v>313</v>
      </c>
      <c r="Z113" s="24"/>
      <c r="AA113" s="25"/>
      <c r="AB113" s="5"/>
      <c r="AC113" s="5"/>
      <c r="AD113" s="5"/>
      <c r="AE113" s="26"/>
      <c r="AF113" s="5"/>
      <c r="AG113" s="1"/>
    </row>
    <row r="114" ht="15.75" customHeight="1">
      <c r="A114" s="1"/>
      <c r="B114" s="5">
        <v>112.0</v>
      </c>
      <c r="C114" s="16">
        <v>43593.0</v>
      </c>
      <c r="D114" s="17">
        <v>3.57160491E9</v>
      </c>
      <c r="E114" s="5" t="s">
        <v>314</v>
      </c>
      <c r="F114" s="5" t="s">
        <v>48</v>
      </c>
      <c r="G114" s="5" t="s">
        <v>33</v>
      </c>
      <c r="H114" s="5" t="s">
        <v>45</v>
      </c>
      <c r="I114" s="5">
        <v>204.0</v>
      </c>
      <c r="J114" s="18">
        <v>10.0</v>
      </c>
      <c r="K114" s="19">
        <f t="shared" ref="K114:K122" si="19">+AVERAGE($J$3:J114)</f>
        <v>9.141071429</v>
      </c>
      <c r="L114" s="20">
        <v>10.0</v>
      </c>
      <c r="M114" s="21">
        <f t="shared" si="1"/>
        <v>9.330357143</v>
      </c>
      <c r="N114" s="20">
        <v>10.0</v>
      </c>
      <c r="O114" s="21">
        <f t="shared" si="2"/>
        <v>9.575892857</v>
      </c>
      <c r="P114" s="20">
        <v>10.0</v>
      </c>
      <c r="Q114" s="21">
        <f t="shared" si="3"/>
        <v>8.816964286</v>
      </c>
      <c r="R114" s="20">
        <v>10.0</v>
      </c>
      <c r="S114" s="21">
        <f t="shared" si="4"/>
        <v>9.040178571</v>
      </c>
      <c r="T114" s="20">
        <v>10.0</v>
      </c>
      <c r="U114" s="21">
        <f t="shared" si="5"/>
        <v>8.816964286</v>
      </c>
      <c r="V114" s="20">
        <v>10.0</v>
      </c>
      <c r="W114" s="21">
        <f t="shared" si="6"/>
        <v>9.197321429</v>
      </c>
      <c r="X114" s="27">
        <f t="shared" si="7"/>
        <v>10</v>
      </c>
      <c r="Y114" s="24"/>
      <c r="Z114" s="24"/>
      <c r="AA114" s="25"/>
      <c r="AB114" s="5"/>
      <c r="AC114" s="5"/>
      <c r="AD114" s="5"/>
      <c r="AE114" s="26">
        <v>10.0</v>
      </c>
      <c r="AF114" s="5"/>
      <c r="AG114" s="1"/>
    </row>
    <row r="115" ht="15.75" customHeight="1">
      <c r="A115" s="1"/>
      <c r="B115" s="5">
        <v>113.0</v>
      </c>
      <c r="C115" s="16">
        <v>43593.0</v>
      </c>
      <c r="D115" s="17"/>
      <c r="E115" s="5" t="s">
        <v>66</v>
      </c>
      <c r="F115" s="5" t="s">
        <v>72</v>
      </c>
      <c r="G115" s="5" t="s">
        <v>44</v>
      </c>
      <c r="H115" s="5"/>
      <c r="I115" s="5"/>
      <c r="J115" s="18">
        <v>10.0</v>
      </c>
      <c r="K115" s="19">
        <f t="shared" si="19"/>
        <v>9.148672566</v>
      </c>
      <c r="L115" s="20">
        <v>10.0</v>
      </c>
      <c r="M115" s="21">
        <f t="shared" si="1"/>
        <v>9.336283186</v>
      </c>
      <c r="N115" s="20">
        <v>10.0</v>
      </c>
      <c r="O115" s="21">
        <f t="shared" si="2"/>
        <v>9.579646018</v>
      </c>
      <c r="P115" s="20">
        <v>10.0</v>
      </c>
      <c r="Q115" s="21">
        <f t="shared" si="3"/>
        <v>8.827433628</v>
      </c>
      <c r="R115" s="20">
        <v>10.0</v>
      </c>
      <c r="S115" s="21">
        <f t="shared" si="4"/>
        <v>9.048672566</v>
      </c>
      <c r="T115" s="20">
        <v>10.0</v>
      </c>
      <c r="U115" s="21">
        <f t="shared" si="5"/>
        <v>8.827433628</v>
      </c>
      <c r="V115" s="22">
        <v>10.0</v>
      </c>
      <c r="W115" s="21">
        <f t="shared" si="6"/>
        <v>9.204424779</v>
      </c>
      <c r="X115" s="27">
        <f t="shared" si="7"/>
        <v>10</v>
      </c>
      <c r="Y115" s="24" t="s">
        <v>315</v>
      </c>
      <c r="Z115" s="24" t="s">
        <v>316</v>
      </c>
      <c r="AA115" s="25"/>
      <c r="AB115" s="5"/>
      <c r="AC115" s="5"/>
      <c r="AD115" s="5"/>
      <c r="AE115" s="26"/>
      <c r="AF115" s="5"/>
      <c r="AG115" s="1"/>
    </row>
    <row r="116" ht="15.75" customHeight="1">
      <c r="A116" s="1"/>
      <c r="B116" s="5">
        <v>114.0</v>
      </c>
      <c r="C116" s="16">
        <v>43596.0</v>
      </c>
      <c r="D116" s="17">
        <v>3.027113743E9</v>
      </c>
      <c r="E116" s="5" t="s">
        <v>317</v>
      </c>
      <c r="F116" s="5" t="s">
        <v>126</v>
      </c>
      <c r="G116" s="5" t="s">
        <v>33</v>
      </c>
      <c r="H116" s="5" t="s">
        <v>60</v>
      </c>
      <c r="I116" s="5" t="s">
        <v>120</v>
      </c>
      <c r="J116" s="18">
        <v>9.2</v>
      </c>
      <c r="K116" s="19">
        <f t="shared" si="19"/>
        <v>9.149122807</v>
      </c>
      <c r="L116" s="20">
        <v>7.5</v>
      </c>
      <c r="M116" s="21">
        <f t="shared" si="1"/>
        <v>9.320175439</v>
      </c>
      <c r="N116" s="20">
        <v>10.0</v>
      </c>
      <c r="O116" s="21">
        <f t="shared" si="2"/>
        <v>9.583333333</v>
      </c>
      <c r="P116" s="20">
        <v>10.0</v>
      </c>
      <c r="Q116" s="21">
        <f t="shared" si="3"/>
        <v>8.837719298</v>
      </c>
      <c r="R116" s="20">
        <v>7.5</v>
      </c>
      <c r="S116" s="21">
        <f t="shared" si="4"/>
        <v>9.035087719</v>
      </c>
      <c r="T116" s="20">
        <v>10.0</v>
      </c>
      <c r="U116" s="21">
        <f t="shared" si="5"/>
        <v>8.837719298</v>
      </c>
      <c r="V116" s="22">
        <v>10.0</v>
      </c>
      <c r="W116" s="21">
        <f t="shared" si="6"/>
        <v>9.211403509</v>
      </c>
      <c r="X116" s="27">
        <f t="shared" si="7"/>
        <v>9.171428571</v>
      </c>
      <c r="Y116" s="24"/>
      <c r="Z116" s="24"/>
      <c r="AA116" s="25"/>
      <c r="AB116" s="5"/>
      <c r="AC116" s="5">
        <v>10.0</v>
      </c>
      <c r="AD116" s="5">
        <v>7.5</v>
      </c>
      <c r="AE116" s="26"/>
      <c r="AF116" s="5"/>
      <c r="AG116" s="1"/>
    </row>
    <row r="117" ht="15.75" customHeight="1">
      <c r="A117" s="1"/>
      <c r="B117" s="5">
        <v>115.0</v>
      </c>
      <c r="C117" s="16">
        <v>43597.0</v>
      </c>
      <c r="D117" s="17">
        <v>2.388816945E9</v>
      </c>
      <c r="E117" s="5" t="s">
        <v>318</v>
      </c>
      <c r="F117" s="5" t="s">
        <v>64</v>
      </c>
      <c r="G117" s="5" t="s">
        <v>33</v>
      </c>
      <c r="H117" s="5" t="s">
        <v>79</v>
      </c>
      <c r="I117" s="5">
        <v>313.0</v>
      </c>
      <c r="J117" s="18">
        <v>7.5</v>
      </c>
      <c r="K117" s="19">
        <f t="shared" si="19"/>
        <v>9.134782609</v>
      </c>
      <c r="L117" s="20">
        <v>7.5</v>
      </c>
      <c r="M117" s="21">
        <f t="shared" si="1"/>
        <v>9.304347826</v>
      </c>
      <c r="N117" s="20">
        <v>10.0</v>
      </c>
      <c r="O117" s="21">
        <f t="shared" si="2"/>
        <v>9.586956522</v>
      </c>
      <c r="P117" s="20">
        <v>7.5</v>
      </c>
      <c r="Q117" s="21">
        <f t="shared" si="3"/>
        <v>8.826086957</v>
      </c>
      <c r="R117" s="20">
        <v>5.0</v>
      </c>
      <c r="S117" s="21">
        <f t="shared" si="4"/>
        <v>9</v>
      </c>
      <c r="T117" s="20">
        <v>7.5</v>
      </c>
      <c r="U117" s="21">
        <f t="shared" si="5"/>
        <v>8.826086957</v>
      </c>
      <c r="V117" s="22">
        <v>7.5</v>
      </c>
      <c r="W117" s="21">
        <f t="shared" si="6"/>
        <v>9.196521739</v>
      </c>
      <c r="X117" s="27">
        <f t="shared" si="7"/>
        <v>7.5</v>
      </c>
      <c r="Y117" s="24" t="s">
        <v>319</v>
      </c>
      <c r="Z117" s="24"/>
      <c r="AA117" s="25"/>
      <c r="AB117" s="5"/>
      <c r="AC117" s="5"/>
      <c r="AD117" s="5"/>
      <c r="AE117" s="26">
        <v>7.5</v>
      </c>
      <c r="AF117" s="5"/>
      <c r="AG117" s="1"/>
    </row>
    <row r="118" ht="15.75" customHeight="1">
      <c r="A118" s="1"/>
      <c r="B118" s="5">
        <v>116.0</v>
      </c>
      <c r="C118" s="16">
        <v>43598.0</v>
      </c>
      <c r="D118" s="17">
        <v>3.595396233E9</v>
      </c>
      <c r="E118" s="5" t="s">
        <v>320</v>
      </c>
      <c r="F118" s="5" t="s">
        <v>126</v>
      </c>
      <c r="G118" s="5" t="s">
        <v>185</v>
      </c>
      <c r="H118" s="5" t="s">
        <v>60</v>
      </c>
      <c r="I118" s="5" t="s">
        <v>128</v>
      </c>
      <c r="J118" s="18">
        <v>10.0</v>
      </c>
      <c r="K118" s="19">
        <f t="shared" si="19"/>
        <v>9.142241379</v>
      </c>
      <c r="L118" s="20">
        <v>10.0</v>
      </c>
      <c r="M118" s="21">
        <f t="shared" si="1"/>
        <v>9.310344828</v>
      </c>
      <c r="N118" s="20">
        <v>10.0</v>
      </c>
      <c r="O118" s="21">
        <f t="shared" si="2"/>
        <v>9.590517241</v>
      </c>
      <c r="P118" s="20">
        <v>10.0</v>
      </c>
      <c r="Q118" s="21">
        <f t="shared" si="3"/>
        <v>8.836206897</v>
      </c>
      <c r="R118" s="20">
        <v>10.0</v>
      </c>
      <c r="S118" s="21">
        <f t="shared" si="4"/>
        <v>9.00862069</v>
      </c>
      <c r="T118" s="20">
        <v>10.0</v>
      </c>
      <c r="U118" s="21">
        <f t="shared" si="5"/>
        <v>8.836206897</v>
      </c>
      <c r="V118" s="22">
        <v>10.0</v>
      </c>
      <c r="W118" s="21">
        <f t="shared" si="6"/>
        <v>9.203448276</v>
      </c>
      <c r="X118" s="27">
        <f t="shared" si="7"/>
        <v>10</v>
      </c>
      <c r="Y118" s="24" t="s">
        <v>321</v>
      </c>
      <c r="Z118" s="24" t="s">
        <v>322</v>
      </c>
      <c r="AA118" s="25"/>
      <c r="AB118" s="5"/>
      <c r="AC118" s="5"/>
      <c r="AD118" s="5"/>
      <c r="AE118" s="26">
        <v>10.0</v>
      </c>
      <c r="AF118" s="5"/>
      <c r="AG118" s="1"/>
    </row>
    <row r="119" ht="15.75" customHeight="1">
      <c r="A119" s="1"/>
      <c r="B119" s="5">
        <v>117.0</v>
      </c>
      <c r="C119" s="16">
        <v>43598.0</v>
      </c>
      <c r="D119" s="17"/>
      <c r="E119" s="5" t="s">
        <v>66</v>
      </c>
      <c r="F119" s="5"/>
      <c r="G119" s="5" t="s">
        <v>33</v>
      </c>
      <c r="H119" s="5"/>
      <c r="I119" s="5"/>
      <c r="J119" s="18">
        <v>7.9</v>
      </c>
      <c r="K119" s="19">
        <f t="shared" si="19"/>
        <v>9.131623932</v>
      </c>
      <c r="L119" s="20">
        <v>7.5</v>
      </c>
      <c r="M119" s="21">
        <f t="shared" si="1"/>
        <v>9.294871795</v>
      </c>
      <c r="N119" s="20">
        <v>7.5</v>
      </c>
      <c r="O119" s="21">
        <f t="shared" si="2"/>
        <v>9.572649573</v>
      </c>
      <c r="P119" s="20">
        <v>7.5</v>
      </c>
      <c r="Q119" s="21">
        <f t="shared" si="3"/>
        <v>8.824786325</v>
      </c>
      <c r="R119" s="20">
        <v>7.5</v>
      </c>
      <c r="S119" s="21">
        <f t="shared" si="4"/>
        <v>8.995726496</v>
      </c>
      <c r="T119" s="20">
        <v>7.5</v>
      </c>
      <c r="U119" s="21">
        <f t="shared" si="5"/>
        <v>8.824786325</v>
      </c>
      <c r="V119" s="22">
        <v>10.0</v>
      </c>
      <c r="W119" s="21">
        <f t="shared" si="6"/>
        <v>9.21025641</v>
      </c>
      <c r="X119" s="27">
        <f t="shared" si="7"/>
        <v>7.914285714</v>
      </c>
      <c r="Y119" s="24"/>
      <c r="Z119" s="24"/>
      <c r="AA119" s="25">
        <v>10.0</v>
      </c>
      <c r="AB119" s="5"/>
      <c r="AC119" s="5"/>
      <c r="AD119" s="5"/>
      <c r="AE119" s="26"/>
      <c r="AF119" s="5"/>
      <c r="AG119" s="1"/>
    </row>
    <row r="120" ht="15.75" customHeight="1">
      <c r="A120" s="1"/>
      <c r="B120" s="5">
        <v>118.0</v>
      </c>
      <c r="C120" s="16">
        <v>43600.0</v>
      </c>
      <c r="D120" s="17">
        <v>3.223205585E9</v>
      </c>
      <c r="E120" s="5" t="s">
        <v>323</v>
      </c>
      <c r="F120" s="5" t="s">
        <v>64</v>
      </c>
      <c r="G120" s="5" t="s">
        <v>33</v>
      </c>
      <c r="H120" s="5" t="s">
        <v>60</v>
      </c>
      <c r="I120" s="5" t="s">
        <v>187</v>
      </c>
      <c r="J120" s="18">
        <v>7.5</v>
      </c>
      <c r="K120" s="19">
        <f t="shared" si="19"/>
        <v>9.11779661</v>
      </c>
      <c r="L120" s="20">
        <v>5.0</v>
      </c>
      <c r="M120" s="21">
        <f t="shared" si="1"/>
        <v>9.258474576</v>
      </c>
      <c r="N120" s="20">
        <v>10.0</v>
      </c>
      <c r="O120" s="21">
        <f t="shared" si="2"/>
        <v>9.576271186</v>
      </c>
      <c r="P120" s="20">
        <v>7.5</v>
      </c>
      <c r="Q120" s="21">
        <f t="shared" si="3"/>
        <v>8.813559322</v>
      </c>
      <c r="R120" s="20">
        <v>7.5</v>
      </c>
      <c r="S120" s="21">
        <f t="shared" si="4"/>
        <v>8.983050847</v>
      </c>
      <c r="T120" s="20">
        <v>7.5</v>
      </c>
      <c r="U120" s="21">
        <f t="shared" si="5"/>
        <v>8.813559322</v>
      </c>
      <c r="V120" s="20">
        <v>7.5</v>
      </c>
      <c r="W120" s="21">
        <f t="shared" si="6"/>
        <v>9.195762712</v>
      </c>
      <c r="X120" s="27">
        <f t="shared" si="7"/>
        <v>7.5</v>
      </c>
      <c r="Y120" s="24" t="s">
        <v>324</v>
      </c>
      <c r="Z120" s="24" t="s">
        <v>325</v>
      </c>
      <c r="AA120" s="25"/>
      <c r="AB120" s="5"/>
      <c r="AC120" s="5"/>
      <c r="AD120" s="5"/>
      <c r="AE120" s="26"/>
      <c r="AF120" s="5"/>
      <c r="AG120" s="1"/>
    </row>
    <row r="121" ht="15.75" customHeight="1">
      <c r="A121" s="1"/>
      <c r="B121" s="5">
        <v>119.0</v>
      </c>
      <c r="C121" s="16">
        <v>43602.0</v>
      </c>
      <c r="D121" s="17">
        <v>3.745483447E9</v>
      </c>
      <c r="E121" s="5" t="s">
        <v>326</v>
      </c>
      <c r="F121" s="5" t="s">
        <v>72</v>
      </c>
      <c r="G121" s="5" t="s">
        <v>44</v>
      </c>
      <c r="H121" s="5" t="s">
        <v>60</v>
      </c>
      <c r="I121" s="5" t="s">
        <v>128</v>
      </c>
      <c r="J121" s="18">
        <v>9.2</v>
      </c>
      <c r="K121" s="19">
        <f t="shared" si="19"/>
        <v>9.118487395</v>
      </c>
      <c r="L121" s="20">
        <v>10.0</v>
      </c>
      <c r="M121" s="21">
        <f t="shared" si="1"/>
        <v>9.264705882</v>
      </c>
      <c r="N121" s="20">
        <v>10.0</v>
      </c>
      <c r="O121" s="21">
        <f t="shared" si="2"/>
        <v>9.579831933</v>
      </c>
      <c r="P121" s="20">
        <v>10.0</v>
      </c>
      <c r="Q121" s="21">
        <f t="shared" si="3"/>
        <v>8.823529412</v>
      </c>
      <c r="R121" s="20">
        <v>10.0</v>
      </c>
      <c r="S121" s="21">
        <f t="shared" si="4"/>
        <v>8.991596639</v>
      </c>
      <c r="T121" s="20">
        <v>7.5</v>
      </c>
      <c r="U121" s="21">
        <f t="shared" si="5"/>
        <v>8.802521008</v>
      </c>
      <c r="V121" s="22">
        <v>7.5</v>
      </c>
      <c r="W121" s="21">
        <f t="shared" si="6"/>
        <v>9.181512605</v>
      </c>
      <c r="X121" s="27">
        <f t="shared" si="7"/>
        <v>9.171428571</v>
      </c>
      <c r="Y121" s="24" t="s">
        <v>327</v>
      </c>
      <c r="Z121" s="24"/>
      <c r="AA121" s="25"/>
      <c r="AB121" s="5"/>
      <c r="AC121" s="5"/>
      <c r="AD121" s="5"/>
      <c r="AE121" s="26"/>
      <c r="AF121" s="5"/>
      <c r="AG121" s="1"/>
    </row>
    <row r="122" ht="15.75" customHeight="1">
      <c r="A122" s="1"/>
      <c r="B122" s="5">
        <v>120.0</v>
      </c>
      <c r="C122" s="16">
        <v>43602.0</v>
      </c>
      <c r="D122" s="17">
        <v>2.575665716E9</v>
      </c>
      <c r="E122" s="5" t="s">
        <v>328</v>
      </c>
      <c r="F122" s="5" t="s">
        <v>217</v>
      </c>
      <c r="G122" s="5" t="s">
        <v>44</v>
      </c>
      <c r="H122" s="5" t="s">
        <v>45</v>
      </c>
      <c r="I122" s="5">
        <v>304.0</v>
      </c>
      <c r="J122" s="18">
        <v>7.9</v>
      </c>
      <c r="K122" s="19">
        <f t="shared" si="19"/>
        <v>9.108333333</v>
      </c>
      <c r="L122" s="20">
        <v>7.5</v>
      </c>
      <c r="M122" s="21">
        <f t="shared" si="1"/>
        <v>9.25</v>
      </c>
      <c r="N122" s="20">
        <v>10.0</v>
      </c>
      <c r="O122" s="21">
        <f t="shared" si="2"/>
        <v>9.583333333</v>
      </c>
      <c r="P122" s="20">
        <v>7.5</v>
      </c>
      <c r="Q122" s="21">
        <f t="shared" si="3"/>
        <v>8.8125</v>
      </c>
      <c r="R122" s="20">
        <v>7.5</v>
      </c>
      <c r="S122" s="21">
        <f t="shared" si="4"/>
        <v>8.979166667</v>
      </c>
      <c r="T122" s="20">
        <v>7.5</v>
      </c>
      <c r="U122" s="21">
        <f t="shared" si="5"/>
        <v>8.791666667</v>
      </c>
      <c r="V122" s="22">
        <v>7.5</v>
      </c>
      <c r="W122" s="21">
        <f t="shared" si="6"/>
        <v>9.1675</v>
      </c>
      <c r="X122" s="27">
        <f t="shared" si="7"/>
        <v>7.914285714</v>
      </c>
      <c r="Y122" s="24" t="s">
        <v>329</v>
      </c>
      <c r="Z122" s="24" t="s">
        <v>330</v>
      </c>
      <c r="AA122" s="25"/>
      <c r="AB122" s="5"/>
      <c r="AC122" s="5"/>
      <c r="AD122" s="5"/>
      <c r="AE122" s="26"/>
      <c r="AF122" s="5"/>
      <c r="AG122" s="1"/>
    </row>
    <row r="123" ht="15.75" customHeight="1">
      <c r="A123" s="1"/>
      <c r="B123" s="5">
        <v>121.0</v>
      </c>
      <c r="C123" s="16">
        <v>43603.0</v>
      </c>
      <c r="D123" s="17">
        <v>2.591855518E9</v>
      </c>
      <c r="E123" s="5" t="s">
        <v>331</v>
      </c>
      <c r="F123" s="5" t="s">
        <v>200</v>
      </c>
      <c r="G123" s="5" t="s">
        <v>33</v>
      </c>
      <c r="H123" s="5" t="s">
        <v>261</v>
      </c>
      <c r="I123" s="5" t="s">
        <v>332</v>
      </c>
      <c r="J123" s="18">
        <v>8.8</v>
      </c>
      <c r="K123" s="19">
        <f>+AVERAGE(J123)</f>
        <v>8.8</v>
      </c>
      <c r="L123" s="20">
        <v>10.0</v>
      </c>
      <c r="M123" s="21">
        <f t="shared" si="1"/>
        <v>9.256198347</v>
      </c>
      <c r="N123" s="20">
        <v>7.5</v>
      </c>
      <c r="O123" s="21">
        <f t="shared" si="2"/>
        <v>9.566115702</v>
      </c>
      <c r="P123" s="20">
        <v>7.5</v>
      </c>
      <c r="Q123" s="21">
        <f t="shared" si="3"/>
        <v>8.801652893</v>
      </c>
      <c r="R123" s="20">
        <v>10.0</v>
      </c>
      <c r="S123" s="21">
        <f t="shared" si="4"/>
        <v>8.987603306</v>
      </c>
      <c r="T123" s="20">
        <v>7.5</v>
      </c>
      <c r="U123" s="21">
        <f t="shared" si="5"/>
        <v>8.780991736</v>
      </c>
      <c r="V123" s="22">
        <v>10.0</v>
      </c>
      <c r="W123" s="21">
        <f t="shared" si="6"/>
        <v>9.174380165</v>
      </c>
      <c r="X123" s="27">
        <f t="shared" si="7"/>
        <v>8.757142857</v>
      </c>
      <c r="Y123" s="24" t="s">
        <v>333</v>
      </c>
      <c r="Z123" s="24" t="s">
        <v>334</v>
      </c>
      <c r="AA123" s="25"/>
      <c r="AB123" s="5"/>
      <c r="AC123" s="5"/>
      <c r="AD123" s="5">
        <v>7.5</v>
      </c>
      <c r="AE123" s="26">
        <v>7.5</v>
      </c>
      <c r="AF123" s="5"/>
      <c r="AG123" s="1"/>
    </row>
    <row r="124" ht="15.75" customHeight="1">
      <c r="A124" s="1"/>
      <c r="B124" s="5">
        <v>122.0</v>
      </c>
      <c r="C124" s="16">
        <v>43603.0</v>
      </c>
      <c r="D124" s="17">
        <v>3.770918111E9</v>
      </c>
      <c r="E124" s="5" t="s">
        <v>335</v>
      </c>
      <c r="F124" s="5" t="s">
        <v>48</v>
      </c>
      <c r="G124" s="5" t="s">
        <v>44</v>
      </c>
      <c r="H124" s="5" t="s">
        <v>45</v>
      </c>
      <c r="I124" s="5">
        <v>302.0</v>
      </c>
      <c r="J124" s="18">
        <v>9.6</v>
      </c>
      <c r="K124" s="19">
        <f t="shared" ref="K124:K132" si="20">+AVERAGE($J$3:J124)</f>
        <v>9.109836066</v>
      </c>
      <c r="L124" s="20">
        <v>10.0</v>
      </c>
      <c r="M124" s="21">
        <f t="shared" si="1"/>
        <v>9.262295082</v>
      </c>
      <c r="N124" s="20">
        <v>10.0</v>
      </c>
      <c r="O124" s="21">
        <f t="shared" si="2"/>
        <v>9.569672131</v>
      </c>
      <c r="P124" s="20">
        <v>10.0</v>
      </c>
      <c r="Q124" s="21">
        <f t="shared" si="3"/>
        <v>8.81147541</v>
      </c>
      <c r="R124" s="20">
        <v>10.0</v>
      </c>
      <c r="S124" s="21">
        <f t="shared" si="4"/>
        <v>8.995901639</v>
      </c>
      <c r="T124" s="20">
        <v>7.5</v>
      </c>
      <c r="U124" s="21">
        <f t="shared" si="5"/>
        <v>8.770491803</v>
      </c>
      <c r="V124" s="22">
        <v>10.0</v>
      </c>
      <c r="W124" s="21">
        <f t="shared" si="6"/>
        <v>9.181147541</v>
      </c>
      <c r="X124" s="27">
        <f t="shared" si="7"/>
        <v>9.585714286</v>
      </c>
      <c r="Y124" s="24" t="s">
        <v>336</v>
      </c>
      <c r="Z124" s="24" t="s">
        <v>337</v>
      </c>
      <c r="AA124" s="25"/>
      <c r="AB124" s="5"/>
      <c r="AC124" s="5"/>
      <c r="AD124" s="5">
        <v>10.0</v>
      </c>
      <c r="AE124" s="26"/>
      <c r="AF124" s="5"/>
      <c r="AG124" s="1"/>
    </row>
    <row r="125" ht="15.75" customHeight="1">
      <c r="A125" s="1"/>
      <c r="B125" s="5">
        <v>123.0</v>
      </c>
      <c r="C125" s="16">
        <v>43603.0</v>
      </c>
      <c r="D125" s="17">
        <v>2.119531734E9</v>
      </c>
      <c r="E125" s="5" t="s">
        <v>338</v>
      </c>
      <c r="F125" s="5" t="s">
        <v>43</v>
      </c>
      <c r="G125" s="5" t="s">
        <v>33</v>
      </c>
      <c r="H125" s="5" t="s">
        <v>60</v>
      </c>
      <c r="I125" s="5" t="s">
        <v>61</v>
      </c>
      <c r="J125" s="18">
        <v>10.0</v>
      </c>
      <c r="K125" s="19">
        <f t="shared" si="20"/>
        <v>9.117073171</v>
      </c>
      <c r="L125" s="20">
        <v>10.0</v>
      </c>
      <c r="M125" s="21">
        <f t="shared" si="1"/>
        <v>9.268292683</v>
      </c>
      <c r="N125" s="20">
        <v>10.0</v>
      </c>
      <c r="O125" s="21">
        <f t="shared" si="2"/>
        <v>9.573170732</v>
      </c>
      <c r="P125" s="20">
        <v>10.0</v>
      </c>
      <c r="Q125" s="21">
        <f t="shared" si="3"/>
        <v>8.821138211</v>
      </c>
      <c r="R125" s="20">
        <v>10.0</v>
      </c>
      <c r="S125" s="21">
        <f t="shared" si="4"/>
        <v>9.004065041</v>
      </c>
      <c r="T125" s="20">
        <v>10.0</v>
      </c>
      <c r="U125" s="21">
        <f t="shared" si="5"/>
        <v>8.780487805</v>
      </c>
      <c r="V125" s="22">
        <v>10.0</v>
      </c>
      <c r="W125" s="21">
        <f t="shared" si="6"/>
        <v>9.187804878</v>
      </c>
      <c r="X125" s="27">
        <f t="shared" si="7"/>
        <v>10</v>
      </c>
      <c r="Y125" s="24" t="s">
        <v>339</v>
      </c>
      <c r="Z125" s="24" t="s">
        <v>340</v>
      </c>
      <c r="AA125" s="25"/>
      <c r="AB125" s="5"/>
      <c r="AC125" s="5"/>
      <c r="AD125" s="5"/>
      <c r="AE125" s="26"/>
      <c r="AF125" s="5"/>
      <c r="AG125" s="1"/>
    </row>
    <row r="126" ht="15.75" customHeight="1">
      <c r="A126" s="1"/>
      <c r="B126" s="5">
        <v>124.0</v>
      </c>
      <c r="C126" s="16">
        <v>43603.0</v>
      </c>
      <c r="D126" s="17">
        <v>2.972855499E9</v>
      </c>
      <c r="E126" s="5" t="s">
        <v>341</v>
      </c>
      <c r="F126" s="5" t="s">
        <v>40</v>
      </c>
      <c r="G126" s="5" t="s">
        <v>115</v>
      </c>
      <c r="H126" s="5" t="s">
        <v>60</v>
      </c>
      <c r="I126" s="5" t="s">
        <v>73</v>
      </c>
      <c r="J126" s="18">
        <v>10.0</v>
      </c>
      <c r="K126" s="19">
        <f t="shared" si="20"/>
        <v>9.124193548</v>
      </c>
      <c r="L126" s="20">
        <v>10.0</v>
      </c>
      <c r="M126" s="21">
        <f t="shared" si="1"/>
        <v>9.274193548</v>
      </c>
      <c r="N126" s="20">
        <v>10.0</v>
      </c>
      <c r="O126" s="21">
        <f t="shared" si="2"/>
        <v>9.576612903</v>
      </c>
      <c r="P126" s="20">
        <v>10.0</v>
      </c>
      <c r="Q126" s="21">
        <f t="shared" si="3"/>
        <v>8.830645161</v>
      </c>
      <c r="R126" s="20">
        <v>10.0</v>
      </c>
      <c r="S126" s="21">
        <f t="shared" si="4"/>
        <v>9.012096774</v>
      </c>
      <c r="T126" s="20">
        <v>10.0</v>
      </c>
      <c r="U126" s="21">
        <f t="shared" si="5"/>
        <v>8.790322581</v>
      </c>
      <c r="V126" s="22">
        <v>10.0</v>
      </c>
      <c r="W126" s="21">
        <f t="shared" si="6"/>
        <v>9.194354839</v>
      </c>
      <c r="X126" s="27">
        <f t="shared" si="7"/>
        <v>10</v>
      </c>
      <c r="Y126" s="24" t="s">
        <v>342</v>
      </c>
      <c r="Z126" s="24"/>
      <c r="AA126" s="25"/>
      <c r="AB126" s="5"/>
      <c r="AC126" s="5"/>
      <c r="AD126" s="5"/>
      <c r="AE126" s="26"/>
      <c r="AF126" s="5"/>
      <c r="AG126" s="1"/>
    </row>
    <row r="127" ht="15.75" customHeight="1">
      <c r="A127" s="1"/>
      <c r="B127" s="5">
        <v>125.0</v>
      </c>
      <c r="C127" s="16">
        <v>43603.0</v>
      </c>
      <c r="D127" s="17">
        <v>3.653869034E9</v>
      </c>
      <c r="E127" s="5" t="s">
        <v>341</v>
      </c>
      <c r="F127" s="5" t="s">
        <v>40</v>
      </c>
      <c r="G127" s="5" t="s">
        <v>115</v>
      </c>
      <c r="H127" s="5" t="s">
        <v>60</v>
      </c>
      <c r="I127" s="5" t="s">
        <v>73</v>
      </c>
      <c r="J127" s="18">
        <v>10.0</v>
      </c>
      <c r="K127" s="19">
        <f t="shared" si="20"/>
        <v>9.1312</v>
      </c>
      <c r="L127" s="20">
        <v>10.0</v>
      </c>
      <c r="M127" s="21">
        <f t="shared" si="1"/>
        <v>9.28</v>
      </c>
      <c r="N127" s="20">
        <v>10.0</v>
      </c>
      <c r="O127" s="21">
        <f t="shared" si="2"/>
        <v>9.58</v>
      </c>
      <c r="P127" s="20">
        <v>10.0</v>
      </c>
      <c r="Q127" s="21">
        <f t="shared" si="3"/>
        <v>8.84</v>
      </c>
      <c r="R127" s="20">
        <v>10.0</v>
      </c>
      <c r="S127" s="21">
        <f t="shared" si="4"/>
        <v>9.02</v>
      </c>
      <c r="T127" s="20">
        <v>10.0</v>
      </c>
      <c r="U127" s="21">
        <f t="shared" si="5"/>
        <v>8.8</v>
      </c>
      <c r="V127" s="22">
        <v>10.0</v>
      </c>
      <c r="W127" s="21">
        <f t="shared" si="6"/>
        <v>9.2008</v>
      </c>
      <c r="X127" s="27">
        <f t="shared" si="7"/>
        <v>10</v>
      </c>
      <c r="Y127" s="24" t="s">
        <v>342</v>
      </c>
      <c r="Z127" s="24"/>
      <c r="AA127" s="25"/>
      <c r="AB127" s="5"/>
      <c r="AC127" s="5"/>
      <c r="AD127" s="5"/>
      <c r="AE127" s="26"/>
      <c r="AF127" s="5"/>
      <c r="AG127" s="1"/>
    </row>
    <row r="128" ht="15.75" customHeight="1">
      <c r="A128" s="1"/>
      <c r="B128" s="5">
        <v>126.0</v>
      </c>
      <c r="C128" s="16">
        <v>43604.0</v>
      </c>
      <c r="D128" s="17">
        <v>1.900480408E9</v>
      </c>
      <c r="E128" s="5" t="s">
        <v>343</v>
      </c>
      <c r="F128" s="5" t="s">
        <v>126</v>
      </c>
      <c r="G128" s="5" t="s">
        <v>44</v>
      </c>
      <c r="H128" s="5" t="s">
        <v>45</v>
      </c>
      <c r="I128" s="5">
        <v>204.0</v>
      </c>
      <c r="J128" s="18">
        <v>7.5</v>
      </c>
      <c r="K128" s="19">
        <f t="shared" si="20"/>
        <v>9.118253968</v>
      </c>
      <c r="L128" s="20">
        <v>10.0</v>
      </c>
      <c r="M128" s="21">
        <f t="shared" si="1"/>
        <v>9.285714286</v>
      </c>
      <c r="N128" s="20">
        <v>10.0</v>
      </c>
      <c r="O128" s="21">
        <f t="shared" si="2"/>
        <v>9.583333333</v>
      </c>
      <c r="P128" s="20">
        <v>5.0</v>
      </c>
      <c r="Q128" s="21">
        <f t="shared" si="3"/>
        <v>8.80952381</v>
      </c>
      <c r="R128" s="20">
        <v>7.5</v>
      </c>
      <c r="S128" s="21">
        <f t="shared" si="4"/>
        <v>9.007936508</v>
      </c>
      <c r="T128" s="20">
        <v>5.0</v>
      </c>
      <c r="U128" s="21">
        <f t="shared" si="5"/>
        <v>8.76984127</v>
      </c>
      <c r="V128" s="22">
        <v>7.5</v>
      </c>
      <c r="W128" s="21">
        <f t="shared" si="6"/>
        <v>9.187301587</v>
      </c>
      <c r="X128" s="27">
        <f t="shared" si="7"/>
        <v>7.5</v>
      </c>
      <c r="Y128" s="24" t="s">
        <v>344</v>
      </c>
      <c r="Z128" s="24" t="s">
        <v>345</v>
      </c>
      <c r="AA128" s="25"/>
      <c r="AB128" s="5"/>
      <c r="AC128" s="5"/>
      <c r="AD128" s="5"/>
      <c r="AE128" s="26"/>
      <c r="AF128" s="5"/>
      <c r="AG128" s="1"/>
    </row>
    <row r="129" ht="15.75" customHeight="1">
      <c r="A129" s="1"/>
      <c r="B129" s="5">
        <v>127.0</v>
      </c>
      <c r="C129" s="16">
        <v>43604.0</v>
      </c>
      <c r="D129" s="17">
        <v>2.455859755E9</v>
      </c>
      <c r="E129" s="5" t="s">
        <v>194</v>
      </c>
      <c r="F129" s="5" t="s">
        <v>346</v>
      </c>
      <c r="G129" s="5" t="s">
        <v>33</v>
      </c>
      <c r="H129" s="5" t="s">
        <v>60</v>
      </c>
      <c r="I129" s="5" t="s">
        <v>128</v>
      </c>
      <c r="J129" s="18">
        <v>10.0</v>
      </c>
      <c r="K129" s="19">
        <f t="shared" si="20"/>
        <v>9.12519685</v>
      </c>
      <c r="L129" s="20">
        <v>10.0</v>
      </c>
      <c r="M129" s="21">
        <f t="shared" si="1"/>
        <v>9.291338583</v>
      </c>
      <c r="N129" s="20">
        <v>10.0</v>
      </c>
      <c r="O129" s="21">
        <f t="shared" si="2"/>
        <v>9.586614173</v>
      </c>
      <c r="P129" s="20">
        <v>10.0</v>
      </c>
      <c r="Q129" s="21">
        <f t="shared" si="3"/>
        <v>8.818897638</v>
      </c>
      <c r="R129" s="20">
        <v>10.0</v>
      </c>
      <c r="S129" s="21">
        <f t="shared" si="4"/>
        <v>9.015748031</v>
      </c>
      <c r="T129" s="20">
        <v>10.0</v>
      </c>
      <c r="U129" s="21">
        <f t="shared" si="5"/>
        <v>8.779527559</v>
      </c>
      <c r="V129" s="22">
        <v>10.0</v>
      </c>
      <c r="W129" s="21">
        <f t="shared" si="6"/>
        <v>9.193700787</v>
      </c>
      <c r="X129" s="27">
        <f t="shared" si="7"/>
        <v>10</v>
      </c>
      <c r="Y129" s="24" t="s">
        <v>347</v>
      </c>
      <c r="Z129" s="24" t="s">
        <v>348</v>
      </c>
      <c r="AA129" s="25"/>
      <c r="AB129" s="5"/>
      <c r="AC129" s="5"/>
      <c r="AD129" s="5"/>
      <c r="AE129" s="26">
        <v>7.5</v>
      </c>
      <c r="AF129" s="5"/>
      <c r="AG129" s="1"/>
    </row>
    <row r="130" ht="15.75" customHeight="1">
      <c r="A130" s="1"/>
      <c r="B130" s="5">
        <v>128.0</v>
      </c>
      <c r="C130" s="16">
        <v>43604.0</v>
      </c>
      <c r="D130" s="17">
        <v>2.99575206E9</v>
      </c>
      <c r="E130" s="5" t="s">
        <v>95</v>
      </c>
      <c r="F130" s="5" t="s">
        <v>126</v>
      </c>
      <c r="G130" s="5" t="s">
        <v>53</v>
      </c>
      <c r="H130" s="5" t="s">
        <v>60</v>
      </c>
      <c r="I130" s="5" t="s">
        <v>239</v>
      </c>
      <c r="J130" s="18">
        <v>8.3</v>
      </c>
      <c r="K130" s="19">
        <f t="shared" si="20"/>
        <v>9.11875</v>
      </c>
      <c r="L130" s="20">
        <v>7.5</v>
      </c>
      <c r="M130" s="21">
        <f t="shared" si="1"/>
        <v>9.27734375</v>
      </c>
      <c r="N130" s="20">
        <v>10.0</v>
      </c>
      <c r="O130" s="21">
        <f t="shared" si="2"/>
        <v>9.58984375</v>
      </c>
      <c r="P130" s="20">
        <v>7.5</v>
      </c>
      <c r="Q130" s="21">
        <f t="shared" si="3"/>
        <v>8.80859375</v>
      </c>
      <c r="R130" s="20">
        <v>7.5</v>
      </c>
      <c r="S130" s="21">
        <f t="shared" si="4"/>
        <v>9.00390625</v>
      </c>
      <c r="T130" s="20">
        <v>7.5</v>
      </c>
      <c r="U130" s="21">
        <f t="shared" si="5"/>
        <v>8.76953125</v>
      </c>
      <c r="V130" s="22">
        <v>10.0</v>
      </c>
      <c r="W130" s="21">
        <f t="shared" si="6"/>
        <v>9.2</v>
      </c>
      <c r="X130" s="27">
        <f t="shared" si="7"/>
        <v>8.328571429</v>
      </c>
      <c r="Y130" s="24"/>
      <c r="Z130" s="24"/>
      <c r="AA130" s="25"/>
      <c r="AB130" s="5"/>
      <c r="AC130" s="5"/>
      <c r="AD130" s="5"/>
      <c r="AE130" s="26"/>
      <c r="AF130" s="5"/>
      <c r="AG130" s="1"/>
    </row>
    <row r="131" ht="15.75" customHeight="1">
      <c r="A131" s="1"/>
      <c r="B131" s="5">
        <v>129.0</v>
      </c>
      <c r="C131" s="16">
        <v>43604.0</v>
      </c>
      <c r="D131" s="17"/>
      <c r="E131" s="5" t="s">
        <v>66</v>
      </c>
      <c r="F131" s="5"/>
      <c r="G131" s="5" t="s">
        <v>33</v>
      </c>
      <c r="H131" s="5"/>
      <c r="I131" s="5"/>
      <c r="J131" s="18">
        <v>8.3</v>
      </c>
      <c r="K131" s="19">
        <f t="shared" si="20"/>
        <v>9.112403101</v>
      </c>
      <c r="L131" s="20">
        <v>7.5</v>
      </c>
      <c r="M131" s="21">
        <f t="shared" si="1"/>
        <v>9.263565891</v>
      </c>
      <c r="N131" s="20">
        <v>7.5</v>
      </c>
      <c r="O131" s="21">
        <f t="shared" si="2"/>
        <v>9.573643411</v>
      </c>
      <c r="P131" s="20">
        <v>10.0</v>
      </c>
      <c r="Q131" s="21">
        <f t="shared" si="3"/>
        <v>8.817829457</v>
      </c>
      <c r="R131" s="20">
        <v>7.5</v>
      </c>
      <c r="S131" s="21">
        <f t="shared" si="4"/>
        <v>8.992248062</v>
      </c>
      <c r="T131" s="20">
        <v>7.5</v>
      </c>
      <c r="U131" s="21">
        <f t="shared" si="5"/>
        <v>8.759689922</v>
      </c>
      <c r="V131" s="22">
        <v>10.0</v>
      </c>
      <c r="W131" s="21">
        <f t="shared" si="6"/>
        <v>9.20620155</v>
      </c>
      <c r="X131" s="27">
        <f t="shared" si="7"/>
        <v>8.328571429</v>
      </c>
      <c r="Y131" s="24" t="s">
        <v>349</v>
      </c>
      <c r="Z131" s="24" t="s">
        <v>350</v>
      </c>
      <c r="AA131" s="25"/>
      <c r="AB131" s="5"/>
      <c r="AC131" s="5"/>
      <c r="AD131" s="5"/>
      <c r="AE131" s="26"/>
      <c r="AF131" s="5"/>
      <c r="AG131" s="1"/>
    </row>
    <row r="132" ht="15.75" customHeight="1">
      <c r="A132" s="1"/>
      <c r="B132" s="5">
        <v>130.0</v>
      </c>
      <c r="C132" s="16">
        <v>43607.0</v>
      </c>
      <c r="D132" s="17">
        <v>3.402822898E9</v>
      </c>
      <c r="E132" s="5" t="s">
        <v>351</v>
      </c>
      <c r="F132" s="5" t="s">
        <v>48</v>
      </c>
      <c r="G132" s="5" t="s">
        <v>115</v>
      </c>
      <c r="H132" s="5" t="s">
        <v>79</v>
      </c>
      <c r="I132" s="5">
        <v>313.0</v>
      </c>
      <c r="J132" s="18">
        <v>6.3</v>
      </c>
      <c r="K132" s="19">
        <f t="shared" si="20"/>
        <v>9.090769231</v>
      </c>
      <c r="L132" s="20">
        <v>7.5</v>
      </c>
      <c r="M132" s="21">
        <f t="shared" si="1"/>
        <v>9.25</v>
      </c>
      <c r="N132" s="20">
        <v>7.5</v>
      </c>
      <c r="O132" s="21">
        <f t="shared" si="2"/>
        <v>9.557692308</v>
      </c>
      <c r="P132" s="20">
        <v>5.0</v>
      </c>
      <c r="Q132" s="21">
        <f t="shared" si="3"/>
        <v>8.788461538</v>
      </c>
      <c r="R132" s="20">
        <v>5.0</v>
      </c>
      <c r="S132" s="21">
        <f t="shared" si="4"/>
        <v>8.961538462</v>
      </c>
      <c r="T132" s="20">
        <v>7.5</v>
      </c>
      <c r="U132" s="21">
        <f t="shared" si="5"/>
        <v>8.75</v>
      </c>
      <c r="V132" s="22">
        <v>5.0</v>
      </c>
      <c r="W132" s="21">
        <f t="shared" si="6"/>
        <v>9.173846154</v>
      </c>
      <c r="X132" s="27">
        <f t="shared" si="7"/>
        <v>6.257142857</v>
      </c>
      <c r="Y132" s="24"/>
      <c r="Z132" s="24"/>
      <c r="AA132" s="25"/>
      <c r="AB132" s="5"/>
      <c r="AC132" s="5"/>
      <c r="AD132" s="5">
        <v>5.0</v>
      </c>
      <c r="AE132" s="26"/>
      <c r="AF132" s="5"/>
      <c r="AG132" s="1"/>
    </row>
    <row r="133" ht="15.75" customHeight="1">
      <c r="A133" s="1"/>
      <c r="B133" s="5">
        <v>131.0</v>
      </c>
      <c r="C133" s="16">
        <v>43607.0</v>
      </c>
      <c r="D133" s="17">
        <v>3.653344688E9</v>
      </c>
      <c r="E133" s="5" t="s">
        <v>352</v>
      </c>
      <c r="F133" s="5" t="s">
        <v>217</v>
      </c>
      <c r="G133" s="5" t="s">
        <v>44</v>
      </c>
      <c r="H133" s="5" t="s">
        <v>60</v>
      </c>
      <c r="I133" s="5" t="s">
        <v>187</v>
      </c>
      <c r="J133" s="18">
        <v>8.3</v>
      </c>
      <c r="K133" s="19">
        <f>+AVERAGE(J133)</f>
        <v>8.3</v>
      </c>
      <c r="L133" s="20">
        <v>7.5</v>
      </c>
      <c r="M133" s="21">
        <f t="shared" si="1"/>
        <v>9.236641221</v>
      </c>
      <c r="N133" s="20">
        <v>10.0</v>
      </c>
      <c r="O133" s="21">
        <f t="shared" si="2"/>
        <v>9.561068702</v>
      </c>
      <c r="P133" s="20">
        <v>7.5</v>
      </c>
      <c r="Q133" s="21">
        <f t="shared" si="3"/>
        <v>8.778625954</v>
      </c>
      <c r="R133" s="20">
        <v>7.5</v>
      </c>
      <c r="S133" s="21">
        <f t="shared" si="4"/>
        <v>8.950381679</v>
      </c>
      <c r="T133" s="20">
        <v>7.5</v>
      </c>
      <c r="U133" s="21">
        <f t="shared" si="5"/>
        <v>8.740458015</v>
      </c>
      <c r="V133" s="22">
        <v>10.0</v>
      </c>
      <c r="W133" s="21">
        <f t="shared" si="6"/>
        <v>9.180152672</v>
      </c>
      <c r="X133" s="27">
        <f t="shared" si="7"/>
        <v>8.328571429</v>
      </c>
      <c r="Y133" s="24"/>
      <c r="Z133" s="24"/>
      <c r="AA133" s="25"/>
      <c r="AB133" s="5"/>
      <c r="AC133" s="5"/>
      <c r="AD133" s="5"/>
      <c r="AE133" s="26"/>
      <c r="AF133" s="5"/>
      <c r="AG133" s="1"/>
    </row>
    <row r="134" ht="15.75" customHeight="1">
      <c r="A134" s="1"/>
      <c r="B134" s="5">
        <v>132.0</v>
      </c>
      <c r="C134" s="16">
        <v>43612.0</v>
      </c>
      <c r="D134" s="17">
        <v>3.701976788E9</v>
      </c>
      <c r="E134" s="5" t="s">
        <v>353</v>
      </c>
      <c r="F134" s="5" t="s">
        <v>126</v>
      </c>
      <c r="G134" s="5" t="s">
        <v>33</v>
      </c>
      <c r="H134" s="5" t="s">
        <v>60</v>
      </c>
      <c r="I134" s="5" t="s">
        <v>70</v>
      </c>
      <c r="J134" s="18">
        <v>9.2</v>
      </c>
      <c r="K134" s="19">
        <f t="shared" ref="K134:K142" si="21">+AVERAGE($J$3:J134)</f>
        <v>9.085606061</v>
      </c>
      <c r="L134" s="20">
        <v>10.0</v>
      </c>
      <c r="M134" s="21">
        <f t="shared" si="1"/>
        <v>9.242424242</v>
      </c>
      <c r="N134" s="20">
        <v>10.0</v>
      </c>
      <c r="O134" s="21">
        <f t="shared" si="2"/>
        <v>9.564393939</v>
      </c>
      <c r="P134" s="20">
        <v>7.5</v>
      </c>
      <c r="Q134" s="21">
        <f t="shared" si="3"/>
        <v>8.768939394</v>
      </c>
      <c r="R134" s="20">
        <v>10.0</v>
      </c>
      <c r="S134" s="21">
        <f t="shared" si="4"/>
        <v>8.958333333</v>
      </c>
      <c r="T134" s="20">
        <v>10.0</v>
      </c>
      <c r="U134" s="21">
        <f t="shared" si="5"/>
        <v>8.75</v>
      </c>
      <c r="V134" s="22">
        <v>7.5</v>
      </c>
      <c r="W134" s="21">
        <f t="shared" si="6"/>
        <v>9.167424242</v>
      </c>
      <c r="X134" s="27">
        <f t="shared" si="7"/>
        <v>9.171428571</v>
      </c>
      <c r="Y134" s="24" t="s">
        <v>354</v>
      </c>
      <c r="Z134" s="24"/>
      <c r="AA134" s="25"/>
      <c r="AB134" s="5"/>
      <c r="AC134" s="5"/>
      <c r="AD134" s="5"/>
      <c r="AE134" s="26"/>
      <c r="AF134" s="5"/>
      <c r="AG134" s="1"/>
    </row>
    <row r="135" ht="15.75" customHeight="1">
      <c r="A135" s="1"/>
      <c r="B135" s="5">
        <v>133.0</v>
      </c>
      <c r="C135" s="16">
        <v>43612.0</v>
      </c>
      <c r="D135" s="17">
        <v>2.659621497E9</v>
      </c>
      <c r="E135" s="5" t="s">
        <v>355</v>
      </c>
      <c r="F135" s="5" t="s">
        <v>72</v>
      </c>
      <c r="G135" s="5" t="s">
        <v>44</v>
      </c>
      <c r="H135" s="5" t="s">
        <v>45</v>
      </c>
      <c r="I135" s="5">
        <v>302.0</v>
      </c>
      <c r="J135" s="18">
        <v>7.1</v>
      </c>
      <c r="K135" s="19">
        <f t="shared" si="21"/>
        <v>9.070676692</v>
      </c>
      <c r="L135" s="20">
        <v>7.5</v>
      </c>
      <c r="M135" s="21">
        <f t="shared" si="1"/>
        <v>9.229323308</v>
      </c>
      <c r="N135" s="20">
        <v>10.0</v>
      </c>
      <c r="O135" s="21">
        <f t="shared" si="2"/>
        <v>9.567669173</v>
      </c>
      <c r="P135" s="20">
        <v>5.0</v>
      </c>
      <c r="Q135" s="21">
        <f t="shared" si="3"/>
        <v>8.740601504</v>
      </c>
      <c r="R135" s="20">
        <v>7.5</v>
      </c>
      <c r="S135" s="21">
        <f t="shared" si="4"/>
        <v>8.947368421</v>
      </c>
      <c r="T135" s="20">
        <v>7.5</v>
      </c>
      <c r="U135" s="21">
        <f t="shared" si="5"/>
        <v>8.740601504</v>
      </c>
      <c r="V135" s="22">
        <v>5.0</v>
      </c>
      <c r="W135" s="21">
        <f t="shared" si="6"/>
        <v>9.136090226</v>
      </c>
      <c r="X135" s="27">
        <f t="shared" si="7"/>
        <v>7.085714286</v>
      </c>
      <c r="Y135" s="24" t="s">
        <v>356</v>
      </c>
      <c r="Z135" s="24" t="s">
        <v>357</v>
      </c>
      <c r="AA135" s="25"/>
      <c r="AB135" s="5"/>
      <c r="AC135" s="5"/>
      <c r="AD135" s="5"/>
      <c r="AE135" s="26"/>
      <c r="AF135" s="5"/>
      <c r="AG135" s="1"/>
    </row>
    <row r="136" ht="15.75" customHeight="1">
      <c r="A136" s="1"/>
      <c r="B136" s="5">
        <v>135.0</v>
      </c>
      <c r="C136" s="16">
        <v>43613.0</v>
      </c>
      <c r="D136" s="17">
        <v>3.879005744E9</v>
      </c>
      <c r="E136" s="5" t="s">
        <v>358</v>
      </c>
      <c r="F136" s="5" t="s">
        <v>32</v>
      </c>
      <c r="G136" s="5" t="s">
        <v>33</v>
      </c>
      <c r="H136" s="5" t="s">
        <v>60</v>
      </c>
      <c r="I136" s="5" t="s">
        <v>101</v>
      </c>
      <c r="J136" s="18">
        <v>10.0</v>
      </c>
      <c r="K136" s="19">
        <f t="shared" si="21"/>
        <v>9.07761194</v>
      </c>
      <c r="L136" s="20">
        <v>10.0</v>
      </c>
      <c r="M136" s="21">
        <f t="shared" si="1"/>
        <v>9.235074627</v>
      </c>
      <c r="N136" s="20">
        <v>10.0</v>
      </c>
      <c r="O136" s="21">
        <f t="shared" si="2"/>
        <v>9.570895522</v>
      </c>
      <c r="P136" s="20">
        <v>10.0</v>
      </c>
      <c r="Q136" s="21">
        <f t="shared" si="3"/>
        <v>8.75</v>
      </c>
      <c r="R136" s="20">
        <v>10.0</v>
      </c>
      <c r="S136" s="21">
        <f t="shared" si="4"/>
        <v>8.955223881</v>
      </c>
      <c r="T136" s="20">
        <v>10.0</v>
      </c>
      <c r="U136" s="21">
        <f t="shared" si="5"/>
        <v>8.75</v>
      </c>
      <c r="V136" s="22">
        <v>10.0</v>
      </c>
      <c r="W136" s="21">
        <f t="shared" si="6"/>
        <v>9.142537313</v>
      </c>
      <c r="X136" s="27">
        <f t="shared" si="7"/>
        <v>10</v>
      </c>
      <c r="Y136" s="24" t="s">
        <v>359</v>
      </c>
      <c r="Z136" s="24"/>
      <c r="AA136" s="25"/>
      <c r="AB136" s="5"/>
      <c r="AC136" s="5"/>
      <c r="AD136" s="5"/>
      <c r="AE136" s="26"/>
      <c r="AF136" s="5"/>
      <c r="AG136" s="1"/>
    </row>
    <row r="137" ht="15.75" customHeight="1">
      <c r="A137" s="1"/>
      <c r="B137" s="5">
        <v>136.0</v>
      </c>
      <c r="C137" s="16">
        <v>43613.0</v>
      </c>
      <c r="D137" s="17">
        <v>3.0890511E9</v>
      </c>
      <c r="E137" s="5" t="s">
        <v>360</v>
      </c>
      <c r="F137" s="5" t="s">
        <v>107</v>
      </c>
      <c r="G137" s="5" t="s">
        <v>33</v>
      </c>
      <c r="H137" s="5" t="s">
        <v>60</v>
      </c>
      <c r="I137" s="5" t="s">
        <v>111</v>
      </c>
      <c r="J137" s="18">
        <v>8.3</v>
      </c>
      <c r="K137" s="19">
        <f t="shared" si="21"/>
        <v>9.071851852</v>
      </c>
      <c r="L137" s="20">
        <v>10.0</v>
      </c>
      <c r="M137" s="21">
        <f t="shared" si="1"/>
        <v>9.240740741</v>
      </c>
      <c r="N137" s="20">
        <v>7.5</v>
      </c>
      <c r="O137" s="21">
        <f t="shared" si="2"/>
        <v>9.555555556</v>
      </c>
      <c r="P137" s="20">
        <v>7.5</v>
      </c>
      <c r="Q137" s="21">
        <f t="shared" si="3"/>
        <v>8.740740741</v>
      </c>
      <c r="R137" s="20">
        <v>7.5</v>
      </c>
      <c r="S137" s="21">
        <f t="shared" si="4"/>
        <v>8.944444444</v>
      </c>
      <c r="T137" s="20">
        <v>7.5</v>
      </c>
      <c r="U137" s="21">
        <f t="shared" si="5"/>
        <v>8.740740741</v>
      </c>
      <c r="V137" s="22">
        <v>10.0</v>
      </c>
      <c r="W137" s="21">
        <f t="shared" si="6"/>
        <v>9.148888889</v>
      </c>
      <c r="X137" s="27">
        <f t="shared" si="7"/>
        <v>8.328571429</v>
      </c>
      <c r="Y137" s="24" t="s">
        <v>361</v>
      </c>
      <c r="Z137" s="24"/>
      <c r="AA137" s="25"/>
      <c r="AB137" s="5"/>
      <c r="AC137" s="5"/>
      <c r="AD137" s="5"/>
      <c r="AE137" s="26"/>
      <c r="AF137" s="5"/>
      <c r="AG137" s="1"/>
    </row>
    <row r="138" ht="15.75" customHeight="1">
      <c r="A138" s="1"/>
      <c r="B138" s="5">
        <v>137.0</v>
      </c>
      <c r="C138" s="16">
        <v>43613.0</v>
      </c>
      <c r="D138" s="17">
        <v>2.817037241E9</v>
      </c>
      <c r="E138" s="5" t="s">
        <v>362</v>
      </c>
      <c r="F138" s="5" t="s">
        <v>363</v>
      </c>
      <c r="G138" s="5" t="s">
        <v>33</v>
      </c>
      <c r="H138" s="5" t="s">
        <v>261</v>
      </c>
      <c r="I138" s="5" t="s">
        <v>332</v>
      </c>
      <c r="J138" s="18">
        <v>6.7</v>
      </c>
      <c r="K138" s="19">
        <f t="shared" si="21"/>
        <v>9.054411765</v>
      </c>
      <c r="L138" s="20">
        <v>7.5</v>
      </c>
      <c r="M138" s="21">
        <f t="shared" si="1"/>
        <v>9.227941176</v>
      </c>
      <c r="N138" s="20">
        <v>7.5</v>
      </c>
      <c r="O138" s="21">
        <f t="shared" si="2"/>
        <v>9.540441176</v>
      </c>
      <c r="P138" s="20">
        <v>7.5</v>
      </c>
      <c r="Q138" s="21">
        <f t="shared" si="3"/>
        <v>8.731617647</v>
      </c>
      <c r="R138" s="20">
        <v>5.0</v>
      </c>
      <c r="S138" s="21">
        <f t="shared" si="4"/>
        <v>8.915441176</v>
      </c>
      <c r="T138" s="20">
        <v>5.0</v>
      </c>
      <c r="U138" s="21">
        <f t="shared" si="5"/>
        <v>8.713235294</v>
      </c>
      <c r="V138" s="22">
        <v>7.5</v>
      </c>
      <c r="W138" s="21">
        <f t="shared" si="6"/>
        <v>9.136764706</v>
      </c>
      <c r="X138" s="27">
        <f t="shared" si="7"/>
        <v>6.671428571</v>
      </c>
      <c r="Y138" s="24"/>
      <c r="Z138" s="24"/>
      <c r="AA138" s="25"/>
      <c r="AB138" s="5"/>
      <c r="AC138" s="5"/>
      <c r="AD138" s="5"/>
      <c r="AE138" s="26"/>
      <c r="AF138" s="5"/>
      <c r="AG138" s="1"/>
    </row>
    <row r="139" ht="15.75" customHeight="1">
      <c r="A139" s="1"/>
      <c r="B139" s="5">
        <v>138.0</v>
      </c>
      <c r="C139" s="16">
        <v>43615.0</v>
      </c>
      <c r="D139" s="17">
        <v>3.425335006E9</v>
      </c>
      <c r="E139" s="5" t="s">
        <v>364</v>
      </c>
      <c r="F139" s="5" t="s">
        <v>126</v>
      </c>
      <c r="G139" s="5" t="s">
        <v>33</v>
      </c>
      <c r="H139" s="5" t="s">
        <v>60</v>
      </c>
      <c r="I139" s="5" t="s">
        <v>73</v>
      </c>
      <c r="J139" s="18">
        <v>10.0</v>
      </c>
      <c r="K139" s="19">
        <f t="shared" si="21"/>
        <v>9.061313869</v>
      </c>
      <c r="L139" s="20">
        <v>10.0</v>
      </c>
      <c r="M139" s="21">
        <f t="shared" si="1"/>
        <v>9.233576642</v>
      </c>
      <c r="N139" s="20">
        <v>10.0</v>
      </c>
      <c r="O139" s="21">
        <f t="shared" si="2"/>
        <v>9.54379562</v>
      </c>
      <c r="P139" s="20">
        <v>10.0</v>
      </c>
      <c r="Q139" s="21">
        <f t="shared" si="3"/>
        <v>8.740875912</v>
      </c>
      <c r="R139" s="20">
        <v>10.0</v>
      </c>
      <c r="S139" s="21">
        <f t="shared" si="4"/>
        <v>8.923357664</v>
      </c>
      <c r="T139" s="20">
        <v>10.0</v>
      </c>
      <c r="U139" s="21">
        <f t="shared" si="5"/>
        <v>8.722627737</v>
      </c>
      <c r="V139" s="22">
        <v>10.0</v>
      </c>
      <c r="W139" s="21">
        <f t="shared" si="6"/>
        <v>9.143065693</v>
      </c>
      <c r="X139" s="27">
        <f t="shared" si="7"/>
        <v>10</v>
      </c>
      <c r="Y139" s="24" t="s">
        <v>365</v>
      </c>
      <c r="Z139" s="24" t="s">
        <v>366</v>
      </c>
      <c r="AA139" s="5">
        <v>10.0</v>
      </c>
      <c r="AB139" s="5">
        <v>7.5</v>
      </c>
      <c r="AC139" s="5"/>
      <c r="AD139" s="5">
        <v>5.0</v>
      </c>
      <c r="AE139" s="26"/>
      <c r="AF139" s="5"/>
      <c r="AG139" s="1"/>
    </row>
    <row r="140" ht="15.75" customHeight="1">
      <c r="A140" s="1"/>
      <c r="B140" s="5">
        <v>139.0</v>
      </c>
      <c r="C140" s="16">
        <v>43615.0</v>
      </c>
      <c r="D140" s="17">
        <v>3.826648916E9</v>
      </c>
      <c r="E140" s="5" t="s">
        <v>367</v>
      </c>
      <c r="F140" s="5" t="s">
        <v>32</v>
      </c>
      <c r="G140" s="5" t="s">
        <v>33</v>
      </c>
      <c r="H140" s="5" t="s">
        <v>261</v>
      </c>
      <c r="I140" s="5" t="s">
        <v>236</v>
      </c>
      <c r="J140" s="18">
        <v>10.0</v>
      </c>
      <c r="K140" s="19">
        <f t="shared" si="21"/>
        <v>9.068115942</v>
      </c>
      <c r="L140" s="20">
        <v>10.0</v>
      </c>
      <c r="M140" s="21">
        <f t="shared" si="1"/>
        <v>9.239130435</v>
      </c>
      <c r="N140" s="20">
        <v>10.0</v>
      </c>
      <c r="O140" s="21">
        <f t="shared" si="2"/>
        <v>9.547101449</v>
      </c>
      <c r="P140" s="20">
        <v>10.0</v>
      </c>
      <c r="Q140" s="21">
        <f t="shared" si="3"/>
        <v>8.75</v>
      </c>
      <c r="R140" s="20">
        <v>10.0</v>
      </c>
      <c r="S140" s="21">
        <f t="shared" si="4"/>
        <v>8.93115942</v>
      </c>
      <c r="T140" s="20">
        <v>10.0</v>
      </c>
      <c r="U140" s="21">
        <f t="shared" si="5"/>
        <v>8.731884058</v>
      </c>
      <c r="V140" s="22">
        <v>10.0</v>
      </c>
      <c r="W140" s="21">
        <f t="shared" si="6"/>
        <v>9.149275362</v>
      </c>
      <c r="X140" s="27">
        <f t="shared" si="7"/>
        <v>10</v>
      </c>
      <c r="Y140" s="24" t="s">
        <v>368</v>
      </c>
      <c r="Z140" s="24"/>
      <c r="AA140" s="25"/>
      <c r="AB140" s="5"/>
      <c r="AC140" s="5"/>
      <c r="AD140" s="5"/>
      <c r="AE140" s="26"/>
      <c r="AF140" s="5"/>
      <c r="AG140" s="1"/>
    </row>
    <row r="141" ht="15.75" customHeight="1">
      <c r="A141" s="1"/>
      <c r="B141" s="5">
        <v>140.0</v>
      </c>
      <c r="C141" s="16">
        <v>43616.0</v>
      </c>
      <c r="D141" s="17">
        <v>2.626365173E9</v>
      </c>
      <c r="E141" s="5" t="s">
        <v>369</v>
      </c>
      <c r="F141" s="5" t="s">
        <v>84</v>
      </c>
      <c r="G141" s="5" t="s">
        <v>44</v>
      </c>
      <c r="H141" s="5" t="s">
        <v>45</v>
      </c>
      <c r="I141" s="5">
        <v>302.0</v>
      </c>
      <c r="J141" s="18">
        <v>8.3</v>
      </c>
      <c r="K141" s="19">
        <f t="shared" si="21"/>
        <v>9.062589928</v>
      </c>
      <c r="L141" s="20">
        <v>7.5</v>
      </c>
      <c r="M141" s="21">
        <f t="shared" si="1"/>
        <v>9.226618705</v>
      </c>
      <c r="N141" s="20">
        <v>10.0</v>
      </c>
      <c r="O141" s="21">
        <f t="shared" si="2"/>
        <v>9.550359712</v>
      </c>
      <c r="P141" s="20">
        <v>7.5</v>
      </c>
      <c r="Q141" s="21">
        <f t="shared" si="3"/>
        <v>8.741007194</v>
      </c>
      <c r="R141" s="20">
        <v>10.0</v>
      </c>
      <c r="S141" s="21">
        <f t="shared" si="4"/>
        <v>8.938848921</v>
      </c>
      <c r="T141" s="20">
        <v>7.5</v>
      </c>
      <c r="U141" s="21">
        <f t="shared" si="5"/>
        <v>8.723021583</v>
      </c>
      <c r="V141" s="22">
        <v>7.5</v>
      </c>
      <c r="W141" s="21">
        <f t="shared" si="6"/>
        <v>9.137410072</v>
      </c>
      <c r="X141" s="27">
        <f t="shared" si="7"/>
        <v>8.328571429</v>
      </c>
      <c r="Y141" s="24" t="s">
        <v>370</v>
      </c>
      <c r="Z141" s="24" t="s">
        <v>371</v>
      </c>
      <c r="AA141" s="25"/>
      <c r="AB141" s="5">
        <v>5.0</v>
      </c>
      <c r="AC141" s="5"/>
      <c r="AD141" s="5">
        <v>7.5</v>
      </c>
      <c r="AE141" s="26"/>
      <c r="AF141" s="5"/>
      <c r="AG141" s="1"/>
    </row>
    <row r="142" ht="15.75" customHeight="1">
      <c r="A142" s="1"/>
      <c r="B142" s="5">
        <v>141.0</v>
      </c>
      <c r="C142" s="16">
        <v>43617.0</v>
      </c>
      <c r="D142" s="17">
        <v>2.615492922E9</v>
      </c>
      <c r="E142" s="5" t="s">
        <v>372</v>
      </c>
      <c r="F142" s="5" t="s">
        <v>373</v>
      </c>
      <c r="G142" s="5" t="s">
        <v>44</v>
      </c>
      <c r="H142" s="5" t="s">
        <v>60</v>
      </c>
      <c r="I142" s="5" t="s">
        <v>163</v>
      </c>
      <c r="J142" s="18">
        <v>9.2</v>
      </c>
      <c r="K142" s="19">
        <f t="shared" si="21"/>
        <v>9.063571429</v>
      </c>
      <c r="L142" s="20">
        <v>10.0</v>
      </c>
      <c r="M142" s="21">
        <f t="shared" si="1"/>
        <v>9.232142857</v>
      </c>
      <c r="N142" s="20">
        <v>10.0</v>
      </c>
      <c r="O142" s="21">
        <f t="shared" si="2"/>
        <v>9.553571429</v>
      </c>
      <c r="P142" s="20">
        <v>10.0</v>
      </c>
      <c r="Q142" s="21">
        <f t="shared" si="3"/>
        <v>8.75</v>
      </c>
      <c r="R142" s="20">
        <v>7.5</v>
      </c>
      <c r="S142" s="21">
        <f t="shared" si="4"/>
        <v>8.928571429</v>
      </c>
      <c r="T142" s="20">
        <v>10.0</v>
      </c>
      <c r="U142" s="21">
        <f t="shared" si="5"/>
        <v>8.732142857</v>
      </c>
      <c r="V142" s="22">
        <v>7.5</v>
      </c>
      <c r="W142" s="21">
        <f t="shared" si="6"/>
        <v>9.125714286</v>
      </c>
      <c r="X142" s="27">
        <f t="shared" si="7"/>
        <v>9.171428571</v>
      </c>
      <c r="Y142" s="24"/>
      <c r="Z142" s="24"/>
      <c r="AA142" s="25"/>
      <c r="AB142" s="5"/>
      <c r="AC142" s="5"/>
      <c r="AD142" s="5">
        <v>7.5</v>
      </c>
      <c r="AE142" s="26">
        <v>5.0</v>
      </c>
      <c r="AF142" s="5"/>
      <c r="AG142" s="1"/>
    </row>
    <row r="143" ht="15.75" customHeight="1">
      <c r="A143" s="1"/>
      <c r="B143" s="5">
        <v>142.0</v>
      </c>
      <c r="C143" s="16">
        <v>43617.0</v>
      </c>
      <c r="D143" s="17"/>
      <c r="E143" s="5" t="s">
        <v>66</v>
      </c>
      <c r="F143" s="5"/>
      <c r="G143" s="5" t="s">
        <v>185</v>
      </c>
      <c r="H143" s="5"/>
      <c r="I143" s="5"/>
      <c r="J143" s="18">
        <v>8.3</v>
      </c>
      <c r="K143" s="19">
        <f>+AVERAGE(J143)</f>
        <v>8.3</v>
      </c>
      <c r="L143" s="20">
        <v>7.5</v>
      </c>
      <c r="M143" s="21">
        <f t="shared" si="1"/>
        <v>9.219858156</v>
      </c>
      <c r="N143" s="20">
        <v>10.0</v>
      </c>
      <c r="O143" s="21">
        <f t="shared" si="2"/>
        <v>9.556737589</v>
      </c>
      <c r="P143" s="20">
        <v>10.0</v>
      </c>
      <c r="Q143" s="21">
        <f t="shared" si="3"/>
        <v>8.758865248</v>
      </c>
      <c r="R143" s="20">
        <v>7.5</v>
      </c>
      <c r="S143" s="21">
        <f t="shared" si="4"/>
        <v>8.918439716</v>
      </c>
      <c r="T143" s="20">
        <v>7.5</v>
      </c>
      <c r="U143" s="21">
        <f t="shared" si="5"/>
        <v>8.723404255</v>
      </c>
      <c r="V143" s="22">
        <v>7.5</v>
      </c>
      <c r="W143" s="21">
        <f t="shared" si="6"/>
        <v>9.114184397</v>
      </c>
      <c r="X143" s="27">
        <f t="shared" si="7"/>
        <v>8.328571429</v>
      </c>
      <c r="Y143" s="24" t="s">
        <v>374</v>
      </c>
      <c r="Z143" s="24" t="s">
        <v>375</v>
      </c>
      <c r="AA143" s="25"/>
      <c r="AB143" s="5"/>
      <c r="AC143" s="5"/>
      <c r="AD143" s="5"/>
      <c r="AE143" s="26"/>
      <c r="AF143" s="5"/>
      <c r="AG143" s="1"/>
    </row>
    <row r="144" ht="15.75" customHeight="1">
      <c r="A144" s="1"/>
      <c r="B144" s="5">
        <v>143.0</v>
      </c>
      <c r="C144" s="16">
        <v>43618.0</v>
      </c>
      <c r="D144" s="17">
        <v>3.102361474E9</v>
      </c>
      <c r="E144" s="5" t="s">
        <v>376</v>
      </c>
      <c r="F144" s="5" t="s">
        <v>52</v>
      </c>
      <c r="G144" s="5" t="s">
        <v>33</v>
      </c>
      <c r="H144" s="5" t="s">
        <v>60</v>
      </c>
      <c r="I144" s="5" t="s">
        <v>227</v>
      </c>
      <c r="J144" s="18">
        <v>10.0</v>
      </c>
      <c r="K144" s="19">
        <f t="shared" ref="K144:K152" si="22">+AVERAGE($J$3:J144)</f>
        <v>9.064788732</v>
      </c>
      <c r="L144" s="20">
        <v>10.0</v>
      </c>
      <c r="M144" s="21">
        <f t="shared" si="1"/>
        <v>9.225352113</v>
      </c>
      <c r="N144" s="20">
        <v>10.0</v>
      </c>
      <c r="O144" s="21">
        <f t="shared" si="2"/>
        <v>9.559859155</v>
      </c>
      <c r="P144" s="20">
        <v>10.0</v>
      </c>
      <c r="Q144" s="21">
        <f t="shared" si="3"/>
        <v>8.767605634</v>
      </c>
      <c r="R144" s="20">
        <v>10.0</v>
      </c>
      <c r="S144" s="21">
        <f t="shared" si="4"/>
        <v>8.926056338</v>
      </c>
      <c r="T144" s="20">
        <v>10.0</v>
      </c>
      <c r="U144" s="21">
        <f t="shared" si="5"/>
        <v>8.732394366</v>
      </c>
      <c r="V144" s="22">
        <v>10.0</v>
      </c>
      <c r="W144" s="21">
        <f t="shared" si="6"/>
        <v>9.120422535</v>
      </c>
      <c r="X144" s="27">
        <f t="shared" si="7"/>
        <v>10</v>
      </c>
      <c r="Y144" s="24" t="s">
        <v>377</v>
      </c>
      <c r="Z144" s="24"/>
      <c r="AA144" s="25">
        <v>10.0</v>
      </c>
      <c r="AB144" s="5"/>
      <c r="AC144" s="5"/>
      <c r="AD144" s="5"/>
      <c r="AE144" s="26"/>
      <c r="AF144" s="5"/>
      <c r="AG144" s="1"/>
    </row>
    <row r="145" ht="15.75" customHeight="1">
      <c r="A145" s="1"/>
      <c r="B145" s="5">
        <v>144.0</v>
      </c>
      <c r="C145" s="16">
        <v>43619.0</v>
      </c>
      <c r="D145" s="17">
        <v>2.768270556E9</v>
      </c>
      <c r="E145" s="5" t="s">
        <v>186</v>
      </c>
      <c r="F145" s="5" t="s">
        <v>126</v>
      </c>
      <c r="G145" s="5" t="s">
        <v>115</v>
      </c>
      <c r="H145" s="5" t="s">
        <v>60</v>
      </c>
      <c r="I145" s="5" t="s">
        <v>187</v>
      </c>
      <c r="J145" s="18">
        <v>10.0</v>
      </c>
      <c r="K145" s="19">
        <f t="shared" si="22"/>
        <v>9.071328671</v>
      </c>
      <c r="L145" s="20">
        <v>10.0</v>
      </c>
      <c r="M145" s="21">
        <f t="shared" si="1"/>
        <v>9.230769231</v>
      </c>
      <c r="N145" s="20">
        <v>10.0</v>
      </c>
      <c r="O145" s="21">
        <f t="shared" si="2"/>
        <v>9.562937063</v>
      </c>
      <c r="P145" s="20">
        <v>10.0</v>
      </c>
      <c r="Q145" s="21">
        <f t="shared" si="3"/>
        <v>8.776223776</v>
      </c>
      <c r="R145" s="20">
        <v>10.0</v>
      </c>
      <c r="S145" s="21">
        <f t="shared" si="4"/>
        <v>8.933566434</v>
      </c>
      <c r="T145" s="20">
        <v>10.0</v>
      </c>
      <c r="U145" s="21">
        <f t="shared" si="5"/>
        <v>8.741258741</v>
      </c>
      <c r="V145" s="22">
        <v>10.0</v>
      </c>
      <c r="W145" s="21">
        <f t="shared" si="6"/>
        <v>9.126573427</v>
      </c>
      <c r="X145" s="27">
        <f t="shared" si="7"/>
        <v>10</v>
      </c>
      <c r="Y145" s="24" t="s">
        <v>378</v>
      </c>
      <c r="Z145" s="24"/>
      <c r="AA145" s="25"/>
      <c r="AB145" s="5"/>
      <c r="AC145" s="5"/>
      <c r="AD145" s="5"/>
      <c r="AE145" s="26"/>
      <c r="AF145" s="5"/>
      <c r="AG145" s="1"/>
    </row>
    <row r="146" ht="15.75" customHeight="1">
      <c r="A146" s="1"/>
      <c r="B146" s="5">
        <v>145.0</v>
      </c>
      <c r="C146" s="16">
        <v>43619.0</v>
      </c>
      <c r="D146" s="17">
        <v>3.441397826E9</v>
      </c>
      <c r="E146" s="5" t="s">
        <v>379</v>
      </c>
      <c r="F146" s="5" t="s">
        <v>32</v>
      </c>
      <c r="G146" s="5" t="s">
        <v>115</v>
      </c>
      <c r="H146" s="5" t="s">
        <v>60</v>
      </c>
      <c r="I146" s="5" t="s">
        <v>239</v>
      </c>
      <c r="J146" s="18">
        <v>10.0</v>
      </c>
      <c r="K146" s="19">
        <f t="shared" si="22"/>
        <v>9.077777778</v>
      </c>
      <c r="L146" s="20">
        <v>10.0</v>
      </c>
      <c r="M146" s="21">
        <f t="shared" si="1"/>
        <v>9.236111111</v>
      </c>
      <c r="N146" s="20">
        <v>10.0</v>
      </c>
      <c r="O146" s="21">
        <f t="shared" si="2"/>
        <v>9.565972222</v>
      </c>
      <c r="P146" s="20">
        <v>10.0</v>
      </c>
      <c r="Q146" s="21">
        <f t="shared" si="3"/>
        <v>8.784722222</v>
      </c>
      <c r="R146" s="20">
        <v>10.0</v>
      </c>
      <c r="S146" s="21">
        <f t="shared" si="4"/>
        <v>8.940972222</v>
      </c>
      <c r="T146" s="20">
        <v>10.0</v>
      </c>
      <c r="U146" s="21">
        <f t="shared" si="5"/>
        <v>8.75</v>
      </c>
      <c r="V146" s="22">
        <v>10.0</v>
      </c>
      <c r="W146" s="21">
        <f t="shared" si="6"/>
        <v>9.132638889</v>
      </c>
      <c r="X146" s="27">
        <f t="shared" si="7"/>
        <v>10</v>
      </c>
      <c r="Y146" s="24" t="s">
        <v>380</v>
      </c>
      <c r="Z146" s="24"/>
      <c r="AA146" s="25">
        <v>10.0</v>
      </c>
      <c r="AB146" s="5">
        <v>10.0</v>
      </c>
      <c r="AC146" s="5"/>
      <c r="AD146" s="5">
        <v>10.0</v>
      </c>
      <c r="AE146" s="26"/>
      <c r="AF146" s="5"/>
      <c r="AG146" s="1"/>
    </row>
    <row r="147" ht="15.75" customHeight="1">
      <c r="A147" s="1"/>
      <c r="B147" s="5">
        <v>146.0</v>
      </c>
      <c r="C147" s="16">
        <v>43619.0</v>
      </c>
      <c r="D147" s="17">
        <v>3.822129091E9</v>
      </c>
      <c r="E147" s="5" t="s">
        <v>381</v>
      </c>
      <c r="F147" s="5" t="s">
        <v>126</v>
      </c>
      <c r="G147" s="5" t="s">
        <v>33</v>
      </c>
      <c r="H147" s="5" t="s">
        <v>60</v>
      </c>
      <c r="I147" s="5" t="s">
        <v>85</v>
      </c>
      <c r="J147" s="18">
        <v>10.0</v>
      </c>
      <c r="K147" s="19">
        <f t="shared" si="22"/>
        <v>9.084137931</v>
      </c>
      <c r="L147" s="20">
        <v>10.0</v>
      </c>
      <c r="M147" s="21">
        <f t="shared" si="1"/>
        <v>9.24137931</v>
      </c>
      <c r="N147" s="20">
        <v>10.0</v>
      </c>
      <c r="O147" s="21">
        <f t="shared" si="2"/>
        <v>9.568965517</v>
      </c>
      <c r="P147" s="20">
        <v>10.0</v>
      </c>
      <c r="Q147" s="21">
        <f t="shared" si="3"/>
        <v>8.793103448</v>
      </c>
      <c r="R147" s="20">
        <v>10.0</v>
      </c>
      <c r="S147" s="21">
        <f t="shared" si="4"/>
        <v>8.948275862</v>
      </c>
      <c r="T147" s="20">
        <v>10.0</v>
      </c>
      <c r="U147" s="21">
        <f t="shared" si="5"/>
        <v>8.75862069</v>
      </c>
      <c r="V147" s="22">
        <v>10.0</v>
      </c>
      <c r="W147" s="21">
        <f t="shared" si="6"/>
        <v>9.13862069</v>
      </c>
      <c r="X147" s="27">
        <f t="shared" si="7"/>
        <v>10</v>
      </c>
      <c r="Y147" s="24" t="s">
        <v>382</v>
      </c>
      <c r="Z147" s="24" t="s">
        <v>383</v>
      </c>
      <c r="AA147" s="25"/>
      <c r="AB147" s="5">
        <v>5.0</v>
      </c>
      <c r="AC147" s="5"/>
      <c r="AD147" s="5"/>
      <c r="AE147" s="26"/>
      <c r="AF147" s="5"/>
      <c r="AG147" s="1"/>
    </row>
    <row r="148" ht="15.75" customHeight="1">
      <c r="A148" s="1"/>
      <c r="B148" s="5">
        <v>147.0</v>
      </c>
      <c r="C148" s="16">
        <v>43620.0</v>
      </c>
      <c r="D148" s="17">
        <v>2.768229524E9</v>
      </c>
      <c r="E148" s="5" t="s">
        <v>384</v>
      </c>
      <c r="F148" s="5" t="s">
        <v>126</v>
      </c>
      <c r="G148" s="5" t="s">
        <v>33</v>
      </c>
      <c r="H148" s="5" t="s">
        <v>60</v>
      </c>
      <c r="I148" s="5" t="s">
        <v>70</v>
      </c>
      <c r="J148" s="18">
        <v>8.3</v>
      </c>
      <c r="K148" s="19">
        <f t="shared" si="22"/>
        <v>9.078767123</v>
      </c>
      <c r="L148" s="20">
        <v>10.0</v>
      </c>
      <c r="M148" s="21">
        <f t="shared" si="1"/>
        <v>9.246575342</v>
      </c>
      <c r="N148" s="20">
        <v>10.0</v>
      </c>
      <c r="O148" s="21">
        <f t="shared" si="2"/>
        <v>9.571917808</v>
      </c>
      <c r="P148" s="20">
        <v>7.5</v>
      </c>
      <c r="Q148" s="21">
        <f t="shared" si="3"/>
        <v>8.784246575</v>
      </c>
      <c r="R148" s="20">
        <v>7.5</v>
      </c>
      <c r="S148" s="21">
        <f t="shared" si="4"/>
        <v>8.938356164</v>
      </c>
      <c r="T148" s="20">
        <v>7.5</v>
      </c>
      <c r="U148" s="21">
        <f t="shared" si="5"/>
        <v>8.75</v>
      </c>
      <c r="V148" s="22">
        <v>7.5</v>
      </c>
      <c r="W148" s="21">
        <f t="shared" si="6"/>
        <v>9.12739726</v>
      </c>
      <c r="X148" s="27">
        <f t="shared" si="7"/>
        <v>8.328571429</v>
      </c>
      <c r="Y148" s="24" t="s">
        <v>385</v>
      </c>
      <c r="Z148" s="24" t="s">
        <v>386</v>
      </c>
      <c r="AA148" s="25"/>
      <c r="AB148" s="5"/>
      <c r="AC148" s="5"/>
      <c r="AD148" s="5"/>
      <c r="AE148" s="26"/>
      <c r="AF148" s="5"/>
      <c r="AG148" s="1"/>
    </row>
    <row r="149" ht="15.75" customHeight="1">
      <c r="A149" s="1"/>
      <c r="B149" s="5">
        <v>148.0</v>
      </c>
      <c r="C149" s="16">
        <v>43620.0</v>
      </c>
      <c r="D149" s="17">
        <v>2.512757345E9</v>
      </c>
      <c r="E149" s="5" t="s">
        <v>387</v>
      </c>
      <c r="F149" s="5" t="s">
        <v>32</v>
      </c>
      <c r="G149" s="5" t="s">
        <v>33</v>
      </c>
      <c r="H149" s="5" t="s">
        <v>261</v>
      </c>
      <c r="I149" s="5" t="s">
        <v>388</v>
      </c>
      <c r="J149" s="18">
        <v>10.0</v>
      </c>
      <c r="K149" s="19">
        <f t="shared" si="22"/>
        <v>9.085034014</v>
      </c>
      <c r="L149" s="20">
        <v>10.0</v>
      </c>
      <c r="M149" s="21">
        <f t="shared" si="1"/>
        <v>9.25170068</v>
      </c>
      <c r="N149" s="20">
        <v>10.0</v>
      </c>
      <c r="O149" s="21">
        <f t="shared" si="2"/>
        <v>9.574829932</v>
      </c>
      <c r="P149" s="20">
        <v>10.0</v>
      </c>
      <c r="Q149" s="21">
        <f t="shared" si="3"/>
        <v>8.792517007</v>
      </c>
      <c r="R149" s="20">
        <v>10.0</v>
      </c>
      <c r="S149" s="21">
        <f t="shared" si="4"/>
        <v>8.945578231</v>
      </c>
      <c r="T149" s="20">
        <v>10.0</v>
      </c>
      <c r="U149" s="21">
        <f t="shared" si="5"/>
        <v>8.758503401</v>
      </c>
      <c r="V149" s="22">
        <v>10.0</v>
      </c>
      <c r="W149" s="21">
        <f t="shared" si="6"/>
        <v>9.133333333</v>
      </c>
      <c r="X149" s="27">
        <f t="shared" si="7"/>
        <v>10</v>
      </c>
      <c r="Y149" s="24" t="s">
        <v>389</v>
      </c>
      <c r="Z149" s="24"/>
      <c r="AA149" s="25"/>
      <c r="AB149" s="5"/>
      <c r="AC149" s="5">
        <v>10.0</v>
      </c>
      <c r="AD149" s="5">
        <v>10.0</v>
      </c>
      <c r="AE149" s="26"/>
      <c r="AF149" s="5"/>
      <c r="AG149" s="1"/>
    </row>
    <row r="150" ht="15.75" customHeight="1">
      <c r="A150" s="1"/>
      <c r="B150" s="5">
        <v>149.0</v>
      </c>
      <c r="C150" s="16">
        <v>43622.0</v>
      </c>
      <c r="D150" s="17">
        <v>2.164437417E9</v>
      </c>
      <c r="E150" s="5" t="s">
        <v>390</v>
      </c>
      <c r="F150" s="5" t="s">
        <v>32</v>
      </c>
      <c r="G150" s="5" t="s">
        <v>115</v>
      </c>
      <c r="H150" s="5" t="s">
        <v>60</v>
      </c>
      <c r="I150" s="5" t="s">
        <v>166</v>
      </c>
      <c r="J150" s="18">
        <v>10.0</v>
      </c>
      <c r="K150" s="19">
        <f t="shared" si="22"/>
        <v>9.091216216</v>
      </c>
      <c r="L150" s="20">
        <v>10.0</v>
      </c>
      <c r="M150" s="21">
        <f t="shared" si="1"/>
        <v>9.256756757</v>
      </c>
      <c r="N150" s="20">
        <v>10.0</v>
      </c>
      <c r="O150" s="21">
        <f t="shared" si="2"/>
        <v>9.577702703</v>
      </c>
      <c r="P150" s="20">
        <v>10.0</v>
      </c>
      <c r="Q150" s="21">
        <f t="shared" si="3"/>
        <v>8.800675676</v>
      </c>
      <c r="R150" s="20">
        <v>10.0</v>
      </c>
      <c r="S150" s="21">
        <f t="shared" si="4"/>
        <v>8.952702703</v>
      </c>
      <c r="T150" s="20">
        <v>10.0</v>
      </c>
      <c r="U150" s="21">
        <f t="shared" si="5"/>
        <v>8.766891892</v>
      </c>
      <c r="V150" s="22">
        <v>10.0</v>
      </c>
      <c r="W150" s="21">
        <f t="shared" si="6"/>
        <v>9.139189189</v>
      </c>
      <c r="X150" s="27">
        <f t="shared" si="7"/>
        <v>10</v>
      </c>
      <c r="Y150" s="24" t="s">
        <v>391</v>
      </c>
      <c r="Z150" s="24"/>
      <c r="AA150" s="25"/>
      <c r="AB150" s="5"/>
      <c r="AC150" s="5"/>
      <c r="AD150" s="5"/>
      <c r="AE150" s="26"/>
      <c r="AF150" s="5"/>
      <c r="AG150" s="1"/>
    </row>
    <row r="151" ht="15.75" customHeight="1">
      <c r="A151" s="1"/>
      <c r="B151" s="5">
        <v>150.0</v>
      </c>
      <c r="C151" s="16">
        <v>43623.0</v>
      </c>
      <c r="D151" s="17">
        <v>2.811946784E9</v>
      </c>
      <c r="E151" s="5" t="s">
        <v>392</v>
      </c>
      <c r="F151" s="5" t="s">
        <v>72</v>
      </c>
      <c r="G151" s="5" t="s">
        <v>185</v>
      </c>
      <c r="H151" s="5" t="s">
        <v>45</v>
      </c>
      <c r="I151" s="5">
        <v>304.0</v>
      </c>
      <c r="J151" s="18">
        <v>9.6</v>
      </c>
      <c r="K151" s="19">
        <f t="shared" si="22"/>
        <v>9.094630872</v>
      </c>
      <c r="L151" s="20">
        <v>10.0</v>
      </c>
      <c r="M151" s="21">
        <f t="shared" si="1"/>
        <v>9.261744966</v>
      </c>
      <c r="N151" s="20">
        <v>10.0</v>
      </c>
      <c r="O151" s="21">
        <f t="shared" si="2"/>
        <v>9.580536913</v>
      </c>
      <c r="P151" s="20">
        <v>10.0</v>
      </c>
      <c r="Q151" s="21">
        <f t="shared" si="3"/>
        <v>8.808724832</v>
      </c>
      <c r="R151" s="20">
        <v>10.0</v>
      </c>
      <c r="S151" s="21">
        <f t="shared" si="4"/>
        <v>8.959731544</v>
      </c>
      <c r="T151" s="20">
        <v>7.5</v>
      </c>
      <c r="U151" s="21">
        <f t="shared" si="5"/>
        <v>8.758389262</v>
      </c>
      <c r="V151" s="22">
        <v>10.0</v>
      </c>
      <c r="W151" s="21">
        <f t="shared" si="6"/>
        <v>9.144966443</v>
      </c>
      <c r="X151" s="27">
        <f t="shared" si="7"/>
        <v>9.585714286</v>
      </c>
      <c r="Y151" s="24" t="s">
        <v>393</v>
      </c>
      <c r="Z151" s="24" t="s">
        <v>394</v>
      </c>
      <c r="AA151" s="25"/>
      <c r="AB151" s="5"/>
      <c r="AC151" s="5"/>
      <c r="AD151" s="5"/>
      <c r="AE151" s="26"/>
      <c r="AF151" s="5"/>
      <c r="AG151" s="1"/>
    </row>
    <row r="152" ht="15.75" customHeight="1">
      <c r="A152" s="1"/>
      <c r="B152" s="5">
        <v>151.0</v>
      </c>
      <c r="C152" s="16">
        <v>43623.0</v>
      </c>
      <c r="D152" s="17">
        <v>2.77718978E9</v>
      </c>
      <c r="E152" s="5" t="s">
        <v>395</v>
      </c>
      <c r="F152" s="5" t="s">
        <v>100</v>
      </c>
      <c r="G152" s="5" t="s">
        <v>33</v>
      </c>
      <c r="H152" s="5" t="s">
        <v>79</v>
      </c>
      <c r="I152" s="5">
        <v>314.0</v>
      </c>
      <c r="J152" s="18">
        <v>10.0</v>
      </c>
      <c r="K152" s="19">
        <f t="shared" si="22"/>
        <v>9.100666667</v>
      </c>
      <c r="L152" s="20">
        <v>10.0</v>
      </c>
      <c r="M152" s="21">
        <f t="shared" si="1"/>
        <v>9.266666667</v>
      </c>
      <c r="N152" s="20">
        <v>10.0</v>
      </c>
      <c r="O152" s="21">
        <f t="shared" si="2"/>
        <v>9.583333333</v>
      </c>
      <c r="P152" s="20">
        <v>10.0</v>
      </c>
      <c r="Q152" s="21">
        <f t="shared" si="3"/>
        <v>8.816666667</v>
      </c>
      <c r="R152" s="20">
        <v>10.0</v>
      </c>
      <c r="S152" s="21">
        <f t="shared" si="4"/>
        <v>8.966666667</v>
      </c>
      <c r="T152" s="20">
        <v>10.0</v>
      </c>
      <c r="U152" s="21">
        <f t="shared" si="5"/>
        <v>8.766666667</v>
      </c>
      <c r="V152" s="22">
        <v>10.0</v>
      </c>
      <c r="W152" s="21">
        <f t="shared" si="6"/>
        <v>9.150666667</v>
      </c>
      <c r="X152" s="27">
        <f t="shared" si="7"/>
        <v>10</v>
      </c>
      <c r="Y152" s="24"/>
      <c r="Z152" s="24"/>
      <c r="AA152" s="25"/>
      <c r="AB152" s="5">
        <v>7.5</v>
      </c>
      <c r="AC152" s="5"/>
      <c r="AD152" s="5"/>
      <c r="AE152" s="26"/>
      <c r="AF152" s="5"/>
      <c r="AG152" s="1"/>
    </row>
    <row r="153" ht="15.75" customHeight="1">
      <c r="A153" s="1"/>
      <c r="B153" s="5">
        <v>152.0</v>
      </c>
      <c r="C153" s="16">
        <v>43623.0</v>
      </c>
      <c r="D153" s="17">
        <v>3.263334541E9</v>
      </c>
      <c r="E153" s="5" t="s">
        <v>396</v>
      </c>
      <c r="F153" s="5" t="s">
        <v>72</v>
      </c>
      <c r="G153" s="5" t="s">
        <v>44</v>
      </c>
      <c r="H153" s="5" t="s">
        <v>60</v>
      </c>
      <c r="I153" s="5" t="s">
        <v>70</v>
      </c>
      <c r="J153" s="18">
        <v>10.0</v>
      </c>
      <c r="K153" s="19">
        <f>+AVERAGE(J153)</f>
        <v>10</v>
      </c>
      <c r="L153" s="20">
        <v>10.0</v>
      </c>
      <c r="M153" s="21">
        <f t="shared" si="1"/>
        <v>9.271523179</v>
      </c>
      <c r="N153" s="20">
        <v>10.0</v>
      </c>
      <c r="O153" s="21">
        <f t="shared" si="2"/>
        <v>9.586092715</v>
      </c>
      <c r="P153" s="20">
        <v>10.0</v>
      </c>
      <c r="Q153" s="21">
        <f t="shared" si="3"/>
        <v>8.824503311</v>
      </c>
      <c r="R153" s="20">
        <v>10.0</v>
      </c>
      <c r="S153" s="21">
        <f t="shared" si="4"/>
        <v>8.973509934</v>
      </c>
      <c r="T153" s="20">
        <v>10.0</v>
      </c>
      <c r="U153" s="21">
        <f t="shared" si="5"/>
        <v>8.774834437</v>
      </c>
      <c r="V153" s="22">
        <v>10.0</v>
      </c>
      <c r="W153" s="21">
        <f t="shared" si="6"/>
        <v>9.156291391</v>
      </c>
      <c r="X153" s="27">
        <f t="shared" si="7"/>
        <v>10</v>
      </c>
      <c r="Y153" s="24" t="s">
        <v>397</v>
      </c>
      <c r="Z153" s="24"/>
      <c r="AA153" s="25"/>
      <c r="AB153" s="5"/>
      <c r="AC153" s="5"/>
      <c r="AD153" s="5"/>
      <c r="AE153" s="26"/>
      <c r="AF153" s="5"/>
      <c r="AG153" s="1"/>
    </row>
    <row r="154" ht="15.75" customHeight="1">
      <c r="A154" s="1"/>
      <c r="B154" s="5">
        <v>153.0</v>
      </c>
      <c r="C154" s="16">
        <v>43624.0</v>
      </c>
      <c r="D154" s="17">
        <v>3.275424276E9</v>
      </c>
      <c r="E154" s="5" t="s">
        <v>398</v>
      </c>
      <c r="F154" s="5" t="s">
        <v>399</v>
      </c>
      <c r="G154" s="5" t="s">
        <v>44</v>
      </c>
      <c r="H154" s="5" t="s">
        <v>79</v>
      </c>
      <c r="I154" s="5">
        <v>314.0</v>
      </c>
      <c r="J154" s="18">
        <v>9.6</v>
      </c>
      <c r="K154" s="19">
        <f t="shared" ref="K154:K162" si="23">+AVERAGE($J$3:J154)</f>
        <v>9.109868421</v>
      </c>
      <c r="L154" s="20">
        <v>10.0</v>
      </c>
      <c r="M154" s="21">
        <f t="shared" si="1"/>
        <v>9.276315789</v>
      </c>
      <c r="N154" s="20">
        <v>10.0</v>
      </c>
      <c r="O154" s="21">
        <f t="shared" si="2"/>
        <v>9.588815789</v>
      </c>
      <c r="P154" s="20">
        <v>10.0</v>
      </c>
      <c r="Q154" s="21">
        <f t="shared" si="3"/>
        <v>8.832236842</v>
      </c>
      <c r="R154" s="20">
        <v>10.0</v>
      </c>
      <c r="S154" s="21">
        <f t="shared" si="4"/>
        <v>8.980263158</v>
      </c>
      <c r="T154" s="20">
        <v>7.5</v>
      </c>
      <c r="U154" s="21">
        <f t="shared" si="5"/>
        <v>8.766447368</v>
      </c>
      <c r="V154" s="22">
        <v>10.0</v>
      </c>
      <c r="W154" s="21">
        <f t="shared" si="6"/>
        <v>9.161842105</v>
      </c>
      <c r="X154" s="27">
        <f t="shared" si="7"/>
        <v>9.585714286</v>
      </c>
      <c r="Y154" s="24"/>
      <c r="Z154" s="24"/>
      <c r="AA154" s="25"/>
      <c r="AB154" s="5"/>
      <c r="AC154" s="5"/>
      <c r="AD154" s="5"/>
      <c r="AE154" s="26"/>
      <c r="AF154" s="5"/>
      <c r="AG154" s="1"/>
    </row>
    <row r="155" ht="15.75" customHeight="1">
      <c r="A155" s="1"/>
      <c r="B155" s="5">
        <v>154.0</v>
      </c>
      <c r="C155" s="16">
        <v>43623.0</v>
      </c>
      <c r="D155" s="17">
        <v>3.516092115E9</v>
      </c>
      <c r="E155" s="5" t="s">
        <v>400</v>
      </c>
      <c r="F155" s="5" t="s">
        <v>401</v>
      </c>
      <c r="G155" s="5" t="s">
        <v>33</v>
      </c>
      <c r="H155" s="5" t="s">
        <v>60</v>
      </c>
      <c r="I155" s="5" t="s">
        <v>166</v>
      </c>
      <c r="J155" s="18">
        <v>10.0</v>
      </c>
      <c r="K155" s="19">
        <f t="shared" si="23"/>
        <v>9.115686275</v>
      </c>
      <c r="L155" s="20">
        <v>10.0</v>
      </c>
      <c r="M155" s="21">
        <f t="shared" si="1"/>
        <v>9.281045752</v>
      </c>
      <c r="N155" s="20">
        <v>10.0</v>
      </c>
      <c r="O155" s="21">
        <f t="shared" si="2"/>
        <v>9.591503268</v>
      </c>
      <c r="P155" s="20">
        <v>10.0</v>
      </c>
      <c r="Q155" s="21">
        <f t="shared" si="3"/>
        <v>8.839869281</v>
      </c>
      <c r="R155" s="20">
        <v>10.0</v>
      </c>
      <c r="S155" s="21">
        <f t="shared" si="4"/>
        <v>8.986928105</v>
      </c>
      <c r="T155" s="20">
        <v>10.0</v>
      </c>
      <c r="U155" s="21">
        <f t="shared" si="5"/>
        <v>8.774509804</v>
      </c>
      <c r="V155" s="22">
        <v>10.0</v>
      </c>
      <c r="W155" s="21">
        <f t="shared" si="6"/>
        <v>9.167320261</v>
      </c>
      <c r="X155" s="27">
        <f t="shared" si="7"/>
        <v>10</v>
      </c>
      <c r="Y155" s="24" t="s">
        <v>402</v>
      </c>
      <c r="Z155" s="24" t="s">
        <v>403</v>
      </c>
      <c r="AA155" s="25"/>
      <c r="AB155" s="5"/>
      <c r="AC155" s="5"/>
      <c r="AD155" s="5">
        <v>10.0</v>
      </c>
      <c r="AE155" s="26"/>
      <c r="AF155" s="5"/>
      <c r="AG155" s="1"/>
    </row>
    <row r="156" ht="15.75" customHeight="1">
      <c r="A156" s="1"/>
      <c r="B156" s="5">
        <v>155.0</v>
      </c>
      <c r="C156" s="16">
        <v>43628.0</v>
      </c>
      <c r="D156" s="17">
        <v>3.037219077E9</v>
      </c>
      <c r="E156" s="5" t="s">
        <v>384</v>
      </c>
      <c r="F156" s="5" t="s">
        <v>217</v>
      </c>
      <c r="G156" s="5" t="s">
        <v>44</v>
      </c>
      <c r="H156" s="5" t="s">
        <v>45</v>
      </c>
      <c r="I156" s="5">
        <v>302.0</v>
      </c>
      <c r="J156" s="18">
        <v>7.5</v>
      </c>
      <c r="K156" s="19">
        <f t="shared" si="23"/>
        <v>9.105194805</v>
      </c>
      <c r="L156" s="20">
        <v>7.5</v>
      </c>
      <c r="M156" s="21">
        <f t="shared" si="1"/>
        <v>9.269480519</v>
      </c>
      <c r="N156" s="20">
        <v>7.5</v>
      </c>
      <c r="O156" s="21">
        <f t="shared" si="2"/>
        <v>9.577922078</v>
      </c>
      <c r="P156" s="20">
        <v>7.5</v>
      </c>
      <c r="Q156" s="21">
        <f t="shared" si="3"/>
        <v>8.831168831</v>
      </c>
      <c r="R156" s="20">
        <v>7.5</v>
      </c>
      <c r="S156" s="21">
        <f t="shared" si="4"/>
        <v>8.977272727</v>
      </c>
      <c r="T156" s="20">
        <v>7.5</v>
      </c>
      <c r="U156" s="21">
        <f t="shared" si="5"/>
        <v>8.766233766</v>
      </c>
      <c r="V156" s="22">
        <v>7.5</v>
      </c>
      <c r="W156" s="21">
        <f t="shared" si="6"/>
        <v>9.156493506</v>
      </c>
      <c r="X156" s="27">
        <f t="shared" si="7"/>
        <v>7.5</v>
      </c>
      <c r="Y156" s="24"/>
      <c r="Z156" s="24"/>
      <c r="AA156" s="25"/>
      <c r="AB156" s="5"/>
      <c r="AC156" s="5"/>
      <c r="AD156" s="5"/>
      <c r="AE156" s="26"/>
      <c r="AF156" s="5"/>
      <c r="AG156" s="1"/>
    </row>
    <row r="157" ht="15.75" customHeight="1">
      <c r="A157" s="1"/>
      <c r="B157" s="5">
        <v>156.0</v>
      </c>
      <c r="C157" s="16">
        <v>43628.0</v>
      </c>
      <c r="D157" s="17">
        <v>2.83114531E9</v>
      </c>
      <c r="E157" s="5" t="s">
        <v>404</v>
      </c>
      <c r="F157" s="5" t="s">
        <v>40</v>
      </c>
      <c r="G157" s="5" t="s">
        <v>33</v>
      </c>
      <c r="H157" s="5" t="s">
        <v>60</v>
      </c>
      <c r="I157" s="5" t="s">
        <v>85</v>
      </c>
      <c r="J157" s="18">
        <v>10.0</v>
      </c>
      <c r="K157" s="19">
        <f t="shared" si="23"/>
        <v>9.110967742</v>
      </c>
      <c r="L157" s="20">
        <v>10.0</v>
      </c>
      <c r="M157" s="21">
        <f t="shared" si="1"/>
        <v>9.274193548</v>
      </c>
      <c r="N157" s="20">
        <v>10.0</v>
      </c>
      <c r="O157" s="21">
        <f t="shared" si="2"/>
        <v>9.580645161</v>
      </c>
      <c r="P157" s="20">
        <v>10.0</v>
      </c>
      <c r="Q157" s="21">
        <f t="shared" si="3"/>
        <v>8.838709677</v>
      </c>
      <c r="R157" s="20">
        <v>10.0</v>
      </c>
      <c r="S157" s="21">
        <f t="shared" si="4"/>
        <v>8.983870968</v>
      </c>
      <c r="T157" s="20">
        <v>10.0</v>
      </c>
      <c r="U157" s="21">
        <f t="shared" si="5"/>
        <v>8.774193548</v>
      </c>
      <c r="V157" s="22">
        <v>10.0</v>
      </c>
      <c r="W157" s="21">
        <f t="shared" si="6"/>
        <v>9.161935484</v>
      </c>
      <c r="X157" s="27">
        <f t="shared" si="7"/>
        <v>10</v>
      </c>
      <c r="Y157" s="24"/>
      <c r="Z157" s="24"/>
      <c r="AA157" s="25"/>
      <c r="AB157" s="5"/>
      <c r="AC157" s="5"/>
      <c r="AD157" s="5"/>
      <c r="AE157" s="26"/>
      <c r="AF157" s="5"/>
      <c r="AG157" s="1"/>
    </row>
    <row r="158" ht="15.75" customHeight="1">
      <c r="A158" s="1"/>
      <c r="B158" s="5">
        <v>157.0</v>
      </c>
      <c r="C158" s="16">
        <v>43629.0</v>
      </c>
      <c r="D158" s="17">
        <v>2.465827648E9</v>
      </c>
      <c r="E158" s="5" t="s">
        <v>405</v>
      </c>
      <c r="F158" s="5" t="s">
        <v>48</v>
      </c>
      <c r="G158" s="5" t="s">
        <v>33</v>
      </c>
      <c r="H158" s="5" t="s">
        <v>60</v>
      </c>
      <c r="I158" s="5" t="s">
        <v>221</v>
      </c>
      <c r="J158" s="18">
        <v>10.0</v>
      </c>
      <c r="K158" s="19">
        <f t="shared" si="23"/>
        <v>9.116666667</v>
      </c>
      <c r="L158" s="20">
        <v>10.0</v>
      </c>
      <c r="M158" s="21">
        <f t="shared" si="1"/>
        <v>9.278846154</v>
      </c>
      <c r="N158" s="20">
        <v>10.0</v>
      </c>
      <c r="O158" s="21">
        <f t="shared" si="2"/>
        <v>9.583333333</v>
      </c>
      <c r="P158" s="20">
        <v>10.0</v>
      </c>
      <c r="Q158" s="21">
        <f t="shared" si="3"/>
        <v>8.846153846</v>
      </c>
      <c r="R158" s="20">
        <v>10.0</v>
      </c>
      <c r="S158" s="21">
        <f t="shared" si="4"/>
        <v>8.990384615</v>
      </c>
      <c r="T158" s="20">
        <v>10.0</v>
      </c>
      <c r="U158" s="21">
        <f t="shared" si="5"/>
        <v>8.782051282</v>
      </c>
      <c r="V158" s="22">
        <v>10.0</v>
      </c>
      <c r="W158" s="21">
        <f t="shared" si="6"/>
        <v>9.167307692</v>
      </c>
      <c r="X158" s="27">
        <f t="shared" si="7"/>
        <v>10</v>
      </c>
      <c r="Y158" s="28" t="s">
        <v>406</v>
      </c>
      <c r="Z158" s="24" t="s">
        <v>407</v>
      </c>
      <c r="AA158" s="25"/>
      <c r="AB158" s="5">
        <v>10.0</v>
      </c>
      <c r="AC158" s="5"/>
      <c r="AD158" s="5">
        <v>10.0</v>
      </c>
      <c r="AE158" s="26"/>
      <c r="AF158" s="5"/>
      <c r="AG158" s="1"/>
    </row>
    <row r="159" ht="15.75" customHeight="1">
      <c r="A159" s="1"/>
      <c r="B159" s="5">
        <v>158.0</v>
      </c>
      <c r="C159" s="16">
        <v>43629.0</v>
      </c>
      <c r="D159" s="17">
        <v>3.248041804E9</v>
      </c>
      <c r="E159" s="5" t="s">
        <v>408</v>
      </c>
      <c r="F159" s="5" t="s">
        <v>126</v>
      </c>
      <c r="G159" s="5" t="s">
        <v>33</v>
      </c>
      <c r="H159" s="5" t="s">
        <v>60</v>
      </c>
      <c r="I159" s="5" t="s">
        <v>73</v>
      </c>
      <c r="J159" s="18">
        <v>9.2</v>
      </c>
      <c r="K159" s="19">
        <f t="shared" si="23"/>
        <v>9.117197452</v>
      </c>
      <c r="L159" s="20">
        <v>7.5</v>
      </c>
      <c r="M159" s="21">
        <f t="shared" si="1"/>
        <v>9.267515924</v>
      </c>
      <c r="N159" s="20">
        <v>10.0</v>
      </c>
      <c r="O159" s="21">
        <f t="shared" si="2"/>
        <v>9.585987261</v>
      </c>
      <c r="P159" s="20">
        <v>10.0</v>
      </c>
      <c r="Q159" s="21">
        <f t="shared" si="3"/>
        <v>8.853503185</v>
      </c>
      <c r="R159" s="20">
        <v>10.0</v>
      </c>
      <c r="S159" s="21">
        <f t="shared" si="4"/>
        <v>8.996815287</v>
      </c>
      <c r="T159" s="20">
        <v>7.5</v>
      </c>
      <c r="U159" s="21">
        <f t="shared" si="5"/>
        <v>8.77388535</v>
      </c>
      <c r="V159" s="22">
        <v>10.0</v>
      </c>
      <c r="W159" s="21">
        <f t="shared" si="6"/>
        <v>9.172611465</v>
      </c>
      <c r="X159" s="27">
        <f t="shared" si="7"/>
        <v>9.171428571</v>
      </c>
      <c r="Y159" s="28"/>
      <c r="Z159" s="24"/>
      <c r="AA159" s="25"/>
      <c r="AB159" s="5"/>
      <c r="AC159" s="5"/>
      <c r="AD159" s="5"/>
      <c r="AE159" s="26"/>
      <c r="AF159" s="5"/>
      <c r="AG159" s="1"/>
    </row>
    <row r="160" ht="15.75" customHeight="1">
      <c r="A160" s="1"/>
      <c r="B160" s="5">
        <v>159.0</v>
      </c>
      <c r="C160" s="16">
        <v>43629.0</v>
      </c>
      <c r="D160" s="17">
        <v>2.594220134E9</v>
      </c>
      <c r="E160" s="5" t="s">
        <v>409</v>
      </c>
      <c r="F160" s="5" t="s">
        <v>312</v>
      </c>
      <c r="G160" s="5" t="s">
        <v>33</v>
      </c>
      <c r="H160" s="5" t="s">
        <v>45</v>
      </c>
      <c r="I160" s="5">
        <v>304.0</v>
      </c>
      <c r="J160" s="18">
        <v>7.5</v>
      </c>
      <c r="K160" s="19">
        <f t="shared" si="23"/>
        <v>9.106962025</v>
      </c>
      <c r="L160" s="20">
        <v>10.0</v>
      </c>
      <c r="M160" s="21">
        <f t="shared" si="1"/>
        <v>9.272151899</v>
      </c>
      <c r="N160" s="20">
        <v>5.0</v>
      </c>
      <c r="O160" s="21">
        <f t="shared" si="2"/>
        <v>9.556962025</v>
      </c>
      <c r="P160" s="20">
        <v>5.0</v>
      </c>
      <c r="Q160" s="21">
        <f t="shared" si="3"/>
        <v>8.829113924</v>
      </c>
      <c r="R160" s="20">
        <v>7.5</v>
      </c>
      <c r="S160" s="21">
        <f t="shared" si="4"/>
        <v>8.987341772</v>
      </c>
      <c r="T160" s="20">
        <v>5.0</v>
      </c>
      <c r="U160" s="21">
        <f t="shared" si="5"/>
        <v>8.75</v>
      </c>
      <c r="V160" s="22">
        <v>7.5</v>
      </c>
      <c r="W160" s="21">
        <f t="shared" si="6"/>
        <v>9.162025316</v>
      </c>
      <c r="X160" s="27">
        <f t="shared" si="7"/>
        <v>6.785714286</v>
      </c>
      <c r="Y160" s="28" t="s">
        <v>410</v>
      </c>
      <c r="Z160" s="24" t="s">
        <v>411</v>
      </c>
      <c r="AA160" s="25"/>
      <c r="AB160" s="5"/>
      <c r="AC160" s="5"/>
      <c r="AD160" s="5"/>
      <c r="AE160" s="26"/>
      <c r="AF160" s="5"/>
      <c r="AG160" s="1"/>
    </row>
    <row r="161" ht="15.75" customHeight="1">
      <c r="A161" s="1"/>
      <c r="B161" s="5">
        <v>160.0</v>
      </c>
      <c r="C161" s="16">
        <v>43632.0</v>
      </c>
      <c r="D161" s="17">
        <v>3.99095559E9</v>
      </c>
      <c r="E161" s="5" t="s">
        <v>92</v>
      </c>
      <c r="F161" s="5" t="s">
        <v>72</v>
      </c>
      <c r="G161" s="5" t="s">
        <v>33</v>
      </c>
      <c r="H161" s="5" t="s">
        <v>60</v>
      </c>
      <c r="I161" s="5" t="s">
        <v>239</v>
      </c>
      <c r="J161" s="18">
        <v>10.0</v>
      </c>
      <c r="K161" s="19">
        <f t="shared" si="23"/>
        <v>9.112578616</v>
      </c>
      <c r="L161" s="20">
        <v>10.0</v>
      </c>
      <c r="M161" s="21">
        <f t="shared" si="1"/>
        <v>9.27672956</v>
      </c>
      <c r="N161" s="20">
        <v>10.0</v>
      </c>
      <c r="O161" s="21">
        <f t="shared" si="2"/>
        <v>9.559748428</v>
      </c>
      <c r="P161" s="20" t="s">
        <v>412</v>
      </c>
      <c r="Q161" s="21">
        <f t="shared" si="3"/>
        <v>8.829113924</v>
      </c>
      <c r="R161" s="20">
        <v>10.0</v>
      </c>
      <c r="S161" s="21">
        <f t="shared" si="4"/>
        <v>8.993710692</v>
      </c>
      <c r="T161" s="20">
        <v>10.0</v>
      </c>
      <c r="U161" s="21">
        <f t="shared" si="5"/>
        <v>8.757861635</v>
      </c>
      <c r="V161" s="22">
        <v>10.0</v>
      </c>
      <c r="W161" s="21">
        <f t="shared" si="6"/>
        <v>9.167295597</v>
      </c>
      <c r="X161" s="27">
        <f t="shared" si="7"/>
        <v>10</v>
      </c>
      <c r="Y161" s="24"/>
      <c r="Z161" s="24"/>
      <c r="AA161" s="25">
        <v>7.5</v>
      </c>
      <c r="AB161" s="5"/>
      <c r="AC161" s="5"/>
      <c r="AD161" s="5"/>
      <c r="AE161" s="26"/>
      <c r="AF161" s="5"/>
      <c r="AG161" s="1"/>
    </row>
    <row r="162" ht="15.75" customHeight="1">
      <c r="A162" s="1"/>
      <c r="B162" s="5">
        <v>161.0</v>
      </c>
      <c r="C162" s="16">
        <v>43633.0</v>
      </c>
      <c r="D162" s="17">
        <v>3.977797137E9</v>
      </c>
      <c r="E162" s="5" t="s">
        <v>413</v>
      </c>
      <c r="F162" s="5" t="s">
        <v>401</v>
      </c>
      <c r="G162" s="5" t="s">
        <v>33</v>
      </c>
      <c r="H162" s="5" t="s">
        <v>261</v>
      </c>
      <c r="I162" s="5" t="s">
        <v>388</v>
      </c>
      <c r="J162" s="18">
        <v>9.6</v>
      </c>
      <c r="K162" s="19">
        <f t="shared" si="23"/>
        <v>9.115625</v>
      </c>
      <c r="L162" s="20">
        <v>10.0</v>
      </c>
      <c r="M162" s="21">
        <f t="shared" si="1"/>
        <v>9.28125</v>
      </c>
      <c r="N162" s="20">
        <v>10.0</v>
      </c>
      <c r="O162" s="21">
        <f t="shared" si="2"/>
        <v>9.5625</v>
      </c>
      <c r="P162" s="20">
        <v>10.0</v>
      </c>
      <c r="Q162" s="21">
        <f t="shared" si="3"/>
        <v>8.836477987</v>
      </c>
      <c r="R162" s="20">
        <v>7.5</v>
      </c>
      <c r="S162" s="21">
        <f t="shared" si="4"/>
        <v>8.984375</v>
      </c>
      <c r="T162" s="20">
        <v>10.0</v>
      </c>
      <c r="U162" s="21">
        <f t="shared" si="5"/>
        <v>8.765625</v>
      </c>
      <c r="V162" s="22">
        <v>10.0</v>
      </c>
      <c r="W162" s="21">
        <f t="shared" si="6"/>
        <v>9.1725</v>
      </c>
      <c r="X162" s="27">
        <f t="shared" si="7"/>
        <v>9.585714286</v>
      </c>
      <c r="Y162" s="24" t="s">
        <v>414</v>
      </c>
      <c r="Z162" s="24"/>
      <c r="AA162" s="25"/>
      <c r="AB162" s="5"/>
      <c r="AC162" s="5"/>
      <c r="AD162" s="5"/>
      <c r="AE162" s="26"/>
      <c r="AF162" s="5"/>
      <c r="AG162" s="1"/>
    </row>
    <row r="163" ht="15.75" customHeight="1">
      <c r="A163" s="1"/>
      <c r="B163" s="5">
        <v>162.0</v>
      </c>
      <c r="C163" s="16">
        <v>43633.0</v>
      </c>
      <c r="D163" s="17">
        <v>3.144235398E9</v>
      </c>
      <c r="E163" s="5" t="s">
        <v>415</v>
      </c>
      <c r="F163" s="5" t="s">
        <v>72</v>
      </c>
      <c r="G163" s="5" t="s">
        <v>115</v>
      </c>
      <c r="H163" s="5" t="s">
        <v>60</v>
      </c>
      <c r="I163" s="5" t="s">
        <v>111</v>
      </c>
      <c r="J163" s="18">
        <v>9.6</v>
      </c>
      <c r="K163" s="19">
        <f>+AVERAGE(J163)</f>
        <v>9.6</v>
      </c>
      <c r="L163" s="20">
        <v>10.0</v>
      </c>
      <c r="M163" s="21">
        <f t="shared" si="1"/>
        <v>9.285714286</v>
      </c>
      <c r="N163" s="20">
        <v>10.0</v>
      </c>
      <c r="O163" s="21">
        <f t="shared" si="2"/>
        <v>9.565217391</v>
      </c>
      <c r="P163" s="20">
        <v>10.0</v>
      </c>
      <c r="Q163" s="21">
        <f t="shared" si="3"/>
        <v>8.84375</v>
      </c>
      <c r="R163" s="20">
        <v>10.0</v>
      </c>
      <c r="S163" s="21">
        <f t="shared" si="4"/>
        <v>8.99068323</v>
      </c>
      <c r="T163" s="20">
        <v>7.5</v>
      </c>
      <c r="U163" s="21">
        <f t="shared" si="5"/>
        <v>8.757763975</v>
      </c>
      <c r="V163" s="22">
        <v>10.0</v>
      </c>
      <c r="W163" s="21">
        <f t="shared" si="6"/>
        <v>9.177639752</v>
      </c>
      <c r="X163" s="27">
        <f t="shared" si="7"/>
        <v>9.585714286</v>
      </c>
      <c r="Y163" s="24" t="s">
        <v>416</v>
      </c>
      <c r="Z163" s="24" t="s">
        <v>417</v>
      </c>
      <c r="AA163" s="25"/>
      <c r="AB163" s="5">
        <v>10.0</v>
      </c>
      <c r="AC163" s="5"/>
      <c r="AD163" s="5"/>
      <c r="AE163" s="26"/>
      <c r="AF163" s="5"/>
      <c r="AG163" s="1"/>
    </row>
    <row r="164" ht="15.75" customHeight="1">
      <c r="A164" s="1"/>
      <c r="B164" s="5">
        <v>163.0</v>
      </c>
      <c r="C164" s="16">
        <v>43633.0</v>
      </c>
      <c r="D164" s="17">
        <v>3.490246937E9</v>
      </c>
      <c r="E164" s="5" t="s">
        <v>418</v>
      </c>
      <c r="F164" s="5" t="s">
        <v>72</v>
      </c>
      <c r="G164" s="5" t="s">
        <v>33</v>
      </c>
      <c r="H164" s="5" t="s">
        <v>60</v>
      </c>
      <c r="I164" s="5" t="s">
        <v>73</v>
      </c>
      <c r="J164" s="18">
        <v>10.0</v>
      </c>
      <c r="K164" s="19">
        <f t="shared" ref="K164:K172" si="24">+AVERAGE($J$3:J164)</f>
        <v>9.124074074</v>
      </c>
      <c r="L164" s="20">
        <v>10.0</v>
      </c>
      <c r="M164" s="21">
        <f t="shared" si="1"/>
        <v>9.290123457</v>
      </c>
      <c r="N164" s="20">
        <v>10.0</v>
      </c>
      <c r="O164" s="21">
        <f t="shared" si="2"/>
        <v>9.567901235</v>
      </c>
      <c r="P164" s="20">
        <v>10.0</v>
      </c>
      <c r="Q164" s="21">
        <f t="shared" si="3"/>
        <v>8.850931677</v>
      </c>
      <c r="R164" s="20">
        <v>10.0</v>
      </c>
      <c r="S164" s="21">
        <f t="shared" si="4"/>
        <v>8.99691358</v>
      </c>
      <c r="T164" s="20">
        <v>10.0</v>
      </c>
      <c r="U164" s="21">
        <f t="shared" si="5"/>
        <v>8.765432099</v>
      </c>
      <c r="V164" s="22">
        <v>10.0</v>
      </c>
      <c r="W164" s="21">
        <f t="shared" si="6"/>
        <v>9.182716049</v>
      </c>
      <c r="X164" s="27">
        <f t="shared" si="7"/>
        <v>10</v>
      </c>
      <c r="Y164" s="24"/>
      <c r="Z164" s="24"/>
      <c r="AA164" s="25"/>
      <c r="AB164" s="5"/>
      <c r="AC164" s="5"/>
      <c r="AD164" s="5"/>
      <c r="AE164" s="26"/>
      <c r="AF164" s="5"/>
      <c r="AG164" s="1"/>
    </row>
    <row r="165" ht="15.75" customHeight="1">
      <c r="A165" s="1"/>
      <c r="B165" s="5">
        <v>164.0</v>
      </c>
      <c r="C165" s="16">
        <v>43633.0</v>
      </c>
      <c r="D165" s="17">
        <v>2.314365562E9</v>
      </c>
      <c r="E165" s="5" t="s">
        <v>419</v>
      </c>
      <c r="F165" s="5" t="s">
        <v>32</v>
      </c>
      <c r="G165" s="5" t="s">
        <v>33</v>
      </c>
      <c r="H165" s="5" t="s">
        <v>261</v>
      </c>
      <c r="I165" s="5" t="s">
        <v>420</v>
      </c>
      <c r="J165" s="18">
        <v>10.0</v>
      </c>
      <c r="K165" s="19">
        <f t="shared" si="24"/>
        <v>9.129447853</v>
      </c>
      <c r="L165" s="20">
        <v>10.0</v>
      </c>
      <c r="M165" s="21">
        <f t="shared" si="1"/>
        <v>9.294478528</v>
      </c>
      <c r="N165" s="20">
        <v>10.0</v>
      </c>
      <c r="O165" s="21">
        <f t="shared" si="2"/>
        <v>9.570552147</v>
      </c>
      <c r="P165" s="20">
        <v>10.0</v>
      </c>
      <c r="Q165" s="21">
        <f t="shared" si="3"/>
        <v>8.858024691</v>
      </c>
      <c r="R165" s="20">
        <v>10.0</v>
      </c>
      <c r="S165" s="21">
        <f t="shared" si="4"/>
        <v>9.003067485</v>
      </c>
      <c r="T165" s="20">
        <v>10.0</v>
      </c>
      <c r="U165" s="21">
        <f t="shared" si="5"/>
        <v>8.773006135</v>
      </c>
      <c r="V165" s="22">
        <v>10.0</v>
      </c>
      <c r="W165" s="21">
        <f t="shared" si="6"/>
        <v>9.187730061</v>
      </c>
      <c r="X165" s="27">
        <f t="shared" si="7"/>
        <v>10</v>
      </c>
      <c r="Y165" s="28" t="s">
        <v>421</v>
      </c>
      <c r="Z165" s="24"/>
      <c r="AA165" s="25"/>
      <c r="AB165" s="5"/>
      <c r="AC165" s="5"/>
      <c r="AD165" s="5">
        <v>10.0</v>
      </c>
      <c r="AE165" s="26"/>
      <c r="AF165" s="5"/>
      <c r="AG165" s="1"/>
    </row>
    <row r="166" ht="15.75" customHeight="1">
      <c r="A166" s="1"/>
      <c r="B166" s="5">
        <v>165.0</v>
      </c>
      <c r="C166" s="16">
        <v>43633.0</v>
      </c>
      <c r="D166" s="17">
        <v>3.170847986E9</v>
      </c>
      <c r="E166" s="5" t="s">
        <v>222</v>
      </c>
      <c r="F166" s="5" t="s">
        <v>48</v>
      </c>
      <c r="G166" s="5" t="s">
        <v>44</v>
      </c>
      <c r="H166" s="5" t="s">
        <v>79</v>
      </c>
      <c r="I166" s="5">
        <v>313.0</v>
      </c>
      <c r="J166" s="18">
        <v>7.9</v>
      </c>
      <c r="K166" s="19">
        <f t="shared" si="24"/>
        <v>9.12195122</v>
      </c>
      <c r="L166" s="20">
        <v>10.0</v>
      </c>
      <c r="M166" s="21">
        <f t="shared" si="1"/>
        <v>9.298780488</v>
      </c>
      <c r="N166" s="20">
        <v>10.0</v>
      </c>
      <c r="O166" s="21">
        <f t="shared" si="2"/>
        <v>9.573170732</v>
      </c>
      <c r="P166" s="20">
        <v>7.5</v>
      </c>
      <c r="Q166" s="21">
        <f t="shared" si="3"/>
        <v>8.849693252</v>
      </c>
      <c r="R166" s="20">
        <v>5.0</v>
      </c>
      <c r="S166" s="21">
        <f t="shared" si="4"/>
        <v>8.978658537</v>
      </c>
      <c r="T166" s="20">
        <v>7.5</v>
      </c>
      <c r="U166" s="21">
        <f t="shared" si="5"/>
        <v>8.765243902</v>
      </c>
      <c r="V166" s="22">
        <v>7.5</v>
      </c>
      <c r="W166" s="21">
        <f t="shared" si="6"/>
        <v>9.177439024</v>
      </c>
      <c r="X166" s="27">
        <f t="shared" si="7"/>
        <v>7.914285714</v>
      </c>
      <c r="Y166" s="24" t="s">
        <v>422</v>
      </c>
      <c r="Z166" s="24"/>
      <c r="AA166" s="25">
        <v>7.5</v>
      </c>
      <c r="AB166" s="5"/>
      <c r="AC166" s="5"/>
      <c r="AD166" s="5"/>
      <c r="AE166" s="26"/>
      <c r="AF166" s="5"/>
      <c r="AG166" s="1"/>
    </row>
    <row r="167" ht="15.75" customHeight="1">
      <c r="A167" s="1"/>
      <c r="B167" s="5">
        <v>166.0</v>
      </c>
      <c r="C167" s="16">
        <v>43633.0</v>
      </c>
      <c r="D167" s="17">
        <v>2.240155965E9</v>
      </c>
      <c r="E167" s="5" t="s">
        <v>423</v>
      </c>
      <c r="F167" s="5" t="s">
        <v>217</v>
      </c>
      <c r="G167" s="5" t="s">
        <v>44</v>
      </c>
      <c r="H167" s="5" t="s">
        <v>45</v>
      </c>
      <c r="I167" s="5">
        <v>204.0</v>
      </c>
      <c r="J167" s="18">
        <v>8.8</v>
      </c>
      <c r="K167" s="19">
        <f t="shared" si="24"/>
        <v>9.12</v>
      </c>
      <c r="L167" s="20">
        <v>7.5</v>
      </c>
      <c r="M167" s="21">
        <f t="shared" si="1"/>
        <v>9.287878788</v>
      </c>
      <c r="N167" s="20">
        <v>10.0</v>
      </c>
      <c r="O167" s="21">
        <f t="shared" si="2"/>
        <v>9.575757576</v>
      </c>
      <c r="P167" s="20">
        <v>7.5</v>
      </c>
      <c r="Q167" s="21">
        <f t="shared" si="3"/>
        <v>8.841463415</v>
      </c>
      <c r="R167" s="20">
        <v>10.0</v>
      </c>
      <c r="S167" s="21">
        <f t="shared" si="4"/>
        <v>8.984848485</v>
      </c>
      <c r="T167" s="20">
        <v>7.5</v>
      </c>
      <c r="U167" s="21">
        <f t="shared" si="5"/>
        <v>8.757575758</v>
      </c>
      <c r="V167" s="22">
        <v>10.0</v>
      </c>
      <c r="W167" s="21">
        <f t="shared" si="6"/>
        <v>9.182424242</v>
      </c>
      <c r="X167" s="27">
        <f t="shared" si="7"/>
        <v>8.757142857</v>
      </c>
      <c r="Y167" s="28" t="s">
        <v>424</v>
      </c>
      <c r="Z167" s="28" t="s">
        <v>425</v>
      </c>
      <c r="AA167" s="25"/>
      <c r="AB167" s="5"/>
      <c r="AC167" s="5"/>
      <c r="AD167" s="5"/>
      <c r="AE167" s="26"/>
      <c r="AF167" s="5"/>
      <c r="AG167" s="1"/>
    </row>
    <row r="168" ht="15.75" customHeight="1">
      <c r="A168" s="1"/>
      <c r="B168" s="5">
        <v>167.0</v>
      </c>
      <c r="C168" s="16">
        <v>43634.0</v>
      </c>
      <c r="D168" s="17">
        <v>2.933848418E9</v>
      </c>
      <c r="E168" s="5" t="s">
        <v>426</v>
      </c>
      <c r="F168" s="5" t="s">
        <v>427</v>
      </c>
      <c r="G168" s="5" t="s">
        <v>115</v>
      </c>
      <c r="H168" s="5" t="s">
        <v>261</v>
      </c>
      <c r="I168" s="5" t="s">
        <v>428</v>
      </c>
      <c r="J168" s="18">
        <v>9.6</v>
      </c>
      <c r="K168" s="19">
        <f t="shared" si="24"/>
        <v>9.122891566</v>
      </c>
      <c r="L168" s="20">
        <v>10.0</v>
      </c>
      <c r="M168" s="21">
        <f t="shared" si="1"/>
        <v>9.292168675</v>
      </c>
      <c r="N168" s="20">
        <v>10.0</v>
      </c>
      <c r="O168" s="21">
        <f t="shared" si="2"/>
        <v>9.578313253</v>
      </c>
      <c r="P168" s="20">
        <v>7.5</v>
      </c>
      <c r="Q168" s="21">
        <f t="shared" si="3"/>
        <v>8.833333333</v>
      </c>
      <c r="R168" s="20">
        <v>10.0</v>
      </c>
      <c r="S168" s="21">
        <f t="shared" si="4"/>
        <v>8.990963855</v>
      </c>
      <c r="T168" s="20">
        <v>10.0</v>
      </c>
      <c r="U168" s="21">
        <f t="shared" si="5"/>
        <v>8.765060241</v>
      </c>
      <c r="V168" s="22">
        <v>10.0</v>
      </c>
      <c r="W168" s="21">
        <f t="shared" si="6"/>
        <v>9.187349398</v>
      </c>
      <c r="X168" s="27">
        <f t="shared" si="7"/>
        <v>9.585714286</v>
      </c>
      <c r="Y168" s="29" t="s">
        <v>429</v>
      </c>
      <c r="Z168" s="24"/>
      <c r="AA168" s="25"/>
      <c r="AB168" s="5"/>
      <c r="AC168" s="5"/>
      <c r="AD168" s="5"/>
      <c r="AE168" s="26"/>
      <c r="AF168" s="5"/>
      <c r="AG168" s="1"/>
    </row>
    <row r="169" ht="15.75" customHeight="1">
      <c r="A169" s="1"/>
      <c r="B169" s="5">
        <v>168.0</v>
      </c>
      <c r="C169" s="16">
        <v>43634.0</v>
      </c>
      <c r="D169" s="17">
        <v>3.280729474E9</v>
      </c>
      <c r="E169" s="5" t="s">
        <v>430</v>
      </c>
      <c r="F169" s="5" t="s">
        <v>126</v>
      </c>
      <c r="G169" s="5" t="s">
        <v>33</v>
      </c>
      <c r="H169" s="5" t="s">
        <v>60</v>
      </c>
      <c r="I169" s="5" t="s">
        <v>101</v>
      </c>
      <c r="J169" s="18">
        <v>10.0</v>
      </c>
      <c r="K169" s="19">
        <f t="shared" si="24"/>
        <v>9.128143713</v>
      </c>
      <c r="L169" s="20">
        <v>10.0</v>
      </c>
      <c r="M169" s="21">
        <f t="shared" si="1"/>
        <v>9.296407186</v>
      </c>
      <c r="N169" s="20">
        <v>10.0</v>
      </c>
      <c r="O169" s="21">
        <f t="shared" si="2"/>
        <v>9.580838323</v>
      </c>
      <c r="P169" s="20">
        <v>10.0</v>
      </c>
      <c r="Q169" s="21">
        <f t="shared" si="3"/>
        <v>8.840361446</v>
      </c>
      <c r="R169" s="20">
        <v>10.0</v>
      </c>
      <c r="S169" s="21">
        <f t="shared" si="4"/>
        <v>8.997005988</v>
      </c>
      <c r="T169" s="20">
        <v>10.0</v>
      </c>
      <c r="U169" s="21">
        <f t="shared" si="5"/>
        <v>8.77245509</v>
      </c>
      <c r="V169" s="22">
        <v>10.0</v>
      </c>
      <c r="W169" s="21">
        <f t="shared" si="6"/>
        <v>9.192215569</v>
      </c>
      <c r="X169" s="27">
        <f t="shared" si="7"/>
        <v>10</v>
      </c>
      <c r="Y169" s="28" t="s">
        <v>431</v>
      </c>
      <c r="Z169" s="24"/>
      <c r="AA169" s="25"/>
      <c r="AB169" s="5"/>
      <c r="AC169" s="5"/>
      <c r="AD169" s="5"/>
      <c r="AE169" s="26"/>
      <c r="AF169" s="5"/>
      <c r="AG169" s="1"/>
    </row>
    <row r="170" ht="15.75" customHeight="1">
      <c r="A170" s="1"/>
      <c r="B170" s="5">
        <v>169.0</v>
      </c>
      <c r="C170" s="16">
        <v>43635.0</v>
      </c>
      <c r="D170" s="17">
        <v>3.030282415E9</v>
      </c>
      <c r="E170" s="5" t="s">
        <v>432</v>
      </c>
      <c r="F170" s="5" t="s">
        <v>107</v>
      </c>
      <c r="G170" s="5" t="s">
        <v>185</v>
      </c>
      <c r="H170" s="5" t="s">
        <v>79</v>
      </c>
      <c r="I170" s="5">
        <v>313.0</v>
      </c>
      <c r="J170" s="18">
        <v>10.0</v>
      </c>
      <c r="K170" s="19">
        <f t="shared" si="24"/>
        <v>9.133333333</v>
      </c>
      <c r="L170" s="20">
        <v>10.0</v>
      </c>
      <c r="M170" s="21">
        <f t="shared" si="1"/>
        <v>9.300595238</v>
      </c>
      <c r="N170" s="20">
        <v>10.0</v>
      </c>
      <c r="O170" s="21">
        <f t="shared" si="2"/>
        <v>9.583333333</v>
      </c>
      <c r="P170" s="20">
        <v>10.0</v>
      </c>
      <c r="Q170" s="21">
        <f t="shared" si="3"/>
        <v>8.847305389</v>
      </c>
      <c r="R170" s="20">
        <v>10.0</v>
      </c>
      <c r="S170" s="21">
        <f t="shared" si="4"/>
        <v>9.00297619</v>
      </c>
      <c r="T170" s="20">
        <v>10.0</v>
      </c>
      <c r="U170" s="21">
        <f t="shared" si="5"/>
        <v>8.779761905</v>
      </c>
      <c r="V170" s="22">
        <v>10.0</v>
      </c>
      <c r="W170" s="21">
        <f t="shared" si="6"/>
        <v>9.19702381</v>
      </c>
      <c r="X170" s="27">
        <f t="shared" si="7"/>
        <v>10</v>
      </c>
      <c r="Y170" s="24" t="s">
        <v>433</v>
      </c>
      <c r="Z170" s="24" t="s">
        <v>434</v>
      </c>
      <c r="AA170" s="25"/>
      <c r="AB170" s="5"/>
      <c r="AC170" s="5"/>
      <c r="AD170" s="5"/>
      <c r="AE170" s="26"/>
      <c r="AF170" s="5"/>
      <c r="AG170" s="1"/>
    </row>
    <row r="171" ht="15.75" customHeight="1">
      <c r="A171" s="1"/>
      <c r="B171" s="5">
        <v>170.0</v>
      </c>
      <c r="C171" s="16">
        <v>43636.0</v>
      </c>
      <c r="D171" s="17">
        <v>2.674218004E9</v>
      </c>
      <c r="E171" s="5" t="s">
        <v>435</v>
      </c>
      <c r="F171" s="5" t="s">
        <v>48</v>
      </c>
      <c r="G171" s="5" t="s">
        <v>44</v>
      </c>
      <c r="H171" s="5" t="s">
        <v>79</v>
      </c>
      <c r="I171" s="5">
        <v>314.0</v>
      </c>
      <c r="J171" s="18">
        <v>8.3</v>
      </c>
      <c r="K171" s="19">
        <f t="shared" si="24"/>
        <v>9.128402367</v>
      </c>
      <c r="L171" s="20">
        <v>10.0</v>
      </c>
      <c r="M171" s="21">
        <f t="shared" si="1"/>
        <v>9.304733728</v>
      </c>
      <c r="N171" s="20">
        <v>10.0</v>
      </c>
      <c r="O171" s="21">
        <f t="shared" si="2"/>
        <v>9.585798817</v>
      </c>
      <c r="P171" s="20">
        <v>7.5</v>
      </c>
      <c r="Q171" s="21">
        <f t="shared" si="3"/>
        <v>8.839285714</v>
      </c>
      <c r="R171" s="20">
        <v>7.5</v>
      </c>
      <c r="S171" s="21">
        <f t="shared" si="4"/>
        <v>8.99408284</v>
      </c>
      <c r="T171" s="20">
        <v>7.5</v>
      </c>
      <c r="U171" s="21">
        <f t="shared" si="5"/>
        <v>8.772189349</v>
      </c>
      <c r="V171" s="22">
        <v>7.5</v>
      </c>
      <c r="W171" s="21">
        <f t="shared" si="6"/>
        <v>9.186982249</v>
      </c>
      <c r="X171" s="27">
        <f t="shared" si="7"/>
        <v>8.328571429</v>
      </c>
      <c r="Y171" s="24"/>
      <c r="Z171" s="24"/>
      <c r="AA171" s="25"/>
      <c r="AB171" s="5"/>
      <c r="AC171" s="5"/>
      <c r="AD171" s="5"/>
      <c r="AE171" s="26"/>
      <c r="AF171" s="5"/>
      <c r="AG171" s="1"/>
    </row>
    <row r="172" ht="15.75" customHeight="1">
      <c r="A172" s="1"/>
      <c r="B172" s="5">
        <v>171.0</v>
      </c>
      <c r="C172" s="16">
        <v>43637.0</v>
      </c>
      <c r="D172" s="17">
        <v>3.989187181E9</v>
      </c>
      <c r="E172" s="5" t="s">
        <v>436</v>
      </c>
      <c r="F172" s="5" t="s">
        <v>437</v>
      </c>
      <c r="G172" s="5" t="s">
        <v>44</v>
      </c>
      <c r="H172" s="5" t="s">
        <v>79</v>
      </c>
      <c r="I172" s="5">
        <v>304.0</v>
      </c>
      <c r="J172" s="18">
        <v>8.8</v>
      </c>
      <c r="K172" s="19">
        <f t="shared" si="24"/>
        <v>9.126470588</v>
      </c>
      <c r="L172" s="20">
        <v>10.0</v>
      </c>
      <c r="M172" s="21">
        <f t="shared" si="1"/>
        <v>9.308823529</v>
      </c>
      <c r="N172" s="20">
        <v>10.0</v>
      </c>
      <c r="O172" s="21">
        <f t="shared" si="2"/>
        <v>9.588235294</v>
      </c>
      <c r="P172" s="20">
        <v>5.0</v>
      </c>
      <c r="Q172" s="21">
        <f t="shared" si="3"/>
        <v>8.816568047</v>
      </c>
      <c r="R172" s="20">
        <v>10.0</v>
      </c>
      <c r="S172" s="21">
        <f t="shared" si="4"/>
        <v>9</v>
      </c>
      <c r="T172" s="20">
        <v>7.5</v>
      </c>
      <c r="U172" s="21">
        <f t="shared" si="5"/>
        <v>8.764705882</v>
      </c>
      <c r="V172" s="22">
        <v>10.0</v>
      </c>
      <c r="W172" s="21">
        <f t="shared" si="6"/>
        <v>9.191764706</v>
      </c>
      <c r="X172" s="27">
        <f t="shared" si="7"/>
        <v>8.757142857</v>
      </c>
      <c r="Y172" s="24"/>
      <c r="Z172" s="24"/>
      <c r="AA172" s="25"/>
      <c r="AB172" s="5"/>
      <c r="AC172" s="5"/>
      <c r="AD172" s="5"/>
      <c r="AE172" s="26"/>
      <c r="AF172" s="5"/>
      <c r="AG172" s="1"/>
    </row>
    <row r="173" ht="15.75" customHeight="1">
      <c r="A173" s="1"/>
      <c r="B173" s="5">
        <v>172.0</v>
      </c>
      <c r="C173" s="16">
        <v>43637.0</v>
      </c>
      <c r="D173" s="17">
        <v>3.499346145E9</v>
      </c>
      <c r="E173" s="5" t="s">
        <v>438</v>
      </c>
      <c r="F173" s="5" t="s">
        <v>72</v>
      </c>
      <c r="G173" s="5" t="s">
        <v>33</v>
      </c>
      <c r="H173" s="5" t="s">
        <v>60</v>
      </c>
      <c r="I173" s="5" t="s">
        <v>111</v>
      </c>
      <c r="J173" s="18">
        <v>10.0</v>
      </c>
      <c r="K173" s="19">
        <f>+AVERAGE(J173)</f>
        <v>10</v>
      </c>
      <c r="L173" s="20">
        <v>10.0</v>
      </c>
      <c r="M173" s="21">
        <f t="shared" si="1"/>
        <v>9.312865497</v>
      </c>
      <c r="N173" s="20">
        <v>10.0</v>
      </c>
      <c r="O173" s="21">
        <f t="shared" si="2"/>
        <v>9.590643275</v>
      </c>
      <c r="P173" s="20">
        <v>10.0</v>
      </c>
      <c r="Q173" s="21">
        <f t="shared" si="3"/>
        <v>8.823529412</v>
      </c>
      <c r="R173" s="20">
        <v>10.0</v>
      </c>
      <c r="S173" s="21">
        <f t="shared" si="4"/>
        <v>9.005847953</v>
      </c>
      <c r="T173" s="20">
        <v>10.0</v>
      </c>
      <c r="U173" s="21">
        <f t="shared" si="5"/>
        <v>8.771929825</v>
      </c>
      <c r="V173" s="22">
        <v>10.0</v>
      </c>
      <c r="W173" s="21">
        <f t="shared" si="6"/>
        <v>9.196491228</v>
      </c>
      <c r="X173" s="27">
        <f t="shared" si="7"/>
        <v>10</v>
      </c>
      <c r="Y173" s="24" t="s">
        <v>439</v>
      </c>
      <c r="Z173" s="24" t="s">
        <v>440</v>
      </c>
      <c r="AA173" s="25"/>
      <c r="AB173" s="5"/>
      <c r="AC173" s="5"/>
      <c r="AD173" s="5"/>
      <c r="AE173" s="26"/>
      <c r="AF173" s="5"/>
      <c r="AG173" s="1"/>
    </row>
    <row r="174" ht="15.75" customHeight="1">
      <c r="A174" s="1"/>
      <c r="B174" s="5">
        <v>173.0</v>
      </c>
      <c r="C174" s="16">
        <v>43637.0</v>
      </c>
      <c r="D174" s="17">
        <v>2.93655798E9</v>
      </c>
      <c r="E174" s="5" t="s">
        <v>441</v>
      </c>
      <c r="F174" s="5" t="s">
        <v>442</v>
      </c>
      <c r="G174" s="5" t="s">
        <v>53</v>
      </c>
      <c r="H174" s="5" t="s">
        <v>60</v>
      </c>
      <c r="I174" s="5" t="s">
        <v>61</v>
      </c>
      <c r="J174" s="18">
        <v>5.0</v>
      </c>
      <c r="K174" s="19">
        <f t="shared" ref="K174:K182" si="25">+AVERAGE($J$3:J174)</f>
        <v>9.10755814</v>
      </c>
      <c r="L174" s="20">
        <v>5.0</v>
      </c>
      <c r="M174" s="21">
        <f t="shared" si="1"/>
        <v>9.287790698</v>
      </c>
      <c r="N174" s="20">
        <v>7.5</v>
      </c>
      <c r="O174" s="21">
        <f t="shared" si="2"/>
        <v>9.578488372</v>
      </c>
      <c r="P174" s="20">
        <v>2.0</v>
      </c>
      <c r="Q174" s="21">
        <f t="shared" si="3"/>
        <v>8.783625731</v>
      </c>
      <c r="R174" s="20">
        <v>7.5</v>
      </c>
      <c r="S174" s="21">
        <f t="shared" si="4"/>
        <v>8.997093023</v>
      </c>
      <c r="T174" s="20">
        <v>5.0</v>
      </c>
      <c r="U174" s="21">
        <f t="shared" si="5"/>
        <v>8.75</v>
      </c>
      <c r="V174" s="22">
        <v>2.5</v>
      </c>
      <c r="W174" s="21">
        <f t="shared" si="6"/>
        <v>9.15755814</v>
      </c>
      <c r="X174" s="27">
        <f t="shared" si="7"/>
        <v>4.928571429</v>
      </c>
      <c r="Y174" s="24"/>
      <c r="Z174" s="28" t="s">
        <v>443</v>
      </c>
      <c r="AA174" s="25"/>
      <c r="AB174" s="5"/>
      <c r="AC174" s="5"/>
      <c r="AD174" s="5"/>
      <c r="AE174" s="26"/>
      <c r="AF174" s="5"/>
      <c r="AG174" s="1"/>
    </row>
    <row r="175" ht="15.75" customHeight="1">
      <c r="A175" s="1"/>
      <c r="B175" s="5">
        <v>174.0</v>
      </c>
      <c r="C175" s="16">
        <v>43638.0</v>
      </c>
      <c r="D175" s="17">
        <v>2.977547227E9</v>
      </c>
      <c r="E175" s="16" t="s">
        <v>444</v>
      </c>
      <c r="F175" s="5" t="s">
        <v>40</v>
      </c>
      <c r="G175" s="5" t="s">
        <v>33</v>
      </c>
      <c r="H175" s="5" t="s">
        <v>60</v>
      </c>
      <c r="I175" s="5" t="s">
        <v>239</v>
      </c>
      <c r="J175" s="18">
        <v>10.0</v>
      </c>
      <c r="K175" s="19">
        <f t="shared" si="25"/>
        <v>9.112716763</v>
      </c>
      <c r="L175" s="20">
        <v>10.0</v>
      </c>
      <c r="M175" s="21">
        <f t="shared" si="1"/>
        <v>9.291907514</v>
      </c>
      <c r="N175" s="20">
        <v>10.0</v>
      </c>
      <c r="O175" s="21">
        <f t="shared" si="2"/>
        <v>9.580924855</v>
      </c>
      <c r="P175" s="20">
        <v>10.0</v>
      </c>
      <c r="Q175" s="21">
        <f t="shared" si="3"/>
        <v>8.790697674</v>
      </c>
      <c r="R175" s="20">
        <v>10.0</v>
      </c>
      <c r="S175" s="21">
        <f t="shared" si="4"/>
        <v>9.002890173</v>
      </c>
      <c r="T175" s="20">
        <v>10.0</v>
      </c>
      <c r="U175" s="21">
        <f t="shared" si="5"/>
        <v>8.757225434</v>
      </c>
      <c r="V175" s="22">
        <v>10.0</v>
      </c>
      <c r="W175" s="21">
        <f t="shared" si="6"/>
        <v>9.162427746</v>
      </c>
      <c r="X175" s="27">
        <f t="shared" si="7"/>
        <v>10</v>
      </c>
      <c r="Y175" s="28" t="s">
        <v>445</v>
      </c>
      <c r="Z175" s="24"/>
      <c r="AA175" s="25"/>
      <c r="AB175" s="5"/>
      <c r="AC175" s="5"/>
      <c r="AD175" s="5">
        <v>10.0</v>
      </c>
      <c r="AE175" s="26"/>
      <c r="AF175" s="5"/>
      <c r="AG175" s="1"/>
    </row>
    <row r="176" ht="15.75" customHeight="1">
      <c r="A176" s="1"/>
      <c r="B176" s="5">
        <v>175.0</v>
      </c>
      <c r="C176" s="16">
        <v>43639.0</v>
      </c>
      <c r="D176" s="17">
        <v>3.901182781E9</v>
      </c>
      <c r="E176" s="16" t="s">
        <v>446</v>
      </c>
      <c r="F176" s="5" t="s">
        <v>190</v>
      </c>
      <c r="G176" s="5" t="s">
        <v>33</v>
      </c>
      <c r="H176" s="5" t="s">
        <v>261</v>
      </c>
      <c r="I176" s="5" t="s">
        <v>420</v>
      </c>
      <c r="J176" s="18">
        <v>9.2</v>
      </c>
      <c r="K176" s="19">
        <f t="shared" si="25"/>
        <v>9.113218391</v>
      </c>
      <c r="L176" s="20">
        <v>10.0</v>
      </c>
      <c r="M176" s="21">
        <f t="shared" si="1"/>
        <v>9.295977011</v>
      </c>
      <c r="N176" s="20">
        <v>10.0</v>
      </c>
      <c r="O176" s="21">
        <f t="shared" si="2"/>
        <v>9.583333333</v>
      </c>
      <c r="P176" s="20">
        <v>7.5</v>
      </c>
      <c r="Q176" s="21">
        <f t="shared" si="3"/>
        <v>8.783236994</v>
      </c>
      <c r="R176" s="20">
        <v>10.0</v>
      </c>
      <c r="S176" s="21">
        <f t="shared" si="4"/>
        <v>9.00862069</v>
      </c>
      <c r="T176" s="20">
        <v>7.5</v>
      </c>
      <c r="U176" s="21">
        <f t="shared" si="5"/>
        <v>8.75</v>
      </c>
      <c r="V176" s="22">
        <v>10.0</v>
      </c>
      <c r="W176" s="21">
        <f t="shared" si="6"/>
        <v>9.167241379</v>
      </c>
      <c r="X176" s="27">
        <f t="shared" si="7"/>
        <v>9.171428571</v>
      </c>
      <c r="Y176" s="28" t="s">
        <v>447</v>
      </c>
      <c r="Z176" s="28" t="s">
        <v>448</v>
      </c>
      <c r="AA176" s="25"/>
      <c r="AB176" s="5"/>
      <c r="AC176" s="5"/>
      <c r="AD176" s="5"/>
      <c r="AE176" s="26"/>
      <c r="AF176" s="5"/>
      <c r="AG176" s="1"/>
    </row>
    <row r="177" ht="15.75" customHeight="1">
      <c r="A177" s="1"/>
      <c r="B177" s="5">
        <v>176.0</v>
      </c>
      <c r="C177" s="16">
        <v>43639.0</v>
      </c>
      <c r="D177" s="17" t="s">
        <v>449</v>
      </c>
      <c r="E177" s="16" t="s">
        <v>36</v>
      </c>
      <c r="F177" s="5" t="s">
        <v>40</v>
      </c>
      <c r="G177" s="5" t="s">
        <v>44</v>
      </c>
      <c r="H177" s="5" t="s">
        <v>450</v>
      </c>
      <c r="I177" s="5" t="s">
        <v>285</v>
      </c>
      <c r="J177" s="18">
        <v>9.6</v>
      </c>
      <c r="K177" s="19">
        <f t="shared" si="25"/>
        <v>9.116</v>
      </c>
      <c r="L177" s="20">
        <v>10.0</v>
      </c>
      <c r="M177" s="21">
        <f t="shared" si="1"/>
        <v>9.3</v>
      </c>
      <c r="N177" s="20">
        <v>10.0</v>
      </c>
      <c r="O177" s="21">
        <f t="shared" si="2"/>
        <v>9.585714286</v>
      </c>
      <c r="P177" s="20">
        <v>10.0</v>
      </c>
      <c r="Q177" s="21">
        <f t="shared" si="3"/>
        <v>8.790229885</v>
      </c>
      <c r="R177" s="20">
        <v>10.0</v>
      </c>
      <c r="S177" s="21">
        <f t="shared" si="4"/>
        <v>9.014285714</v>
      </c>
      <c r="T177" s="20">
        <v>7.5</v>
      </c>
      <c r="U177" s="21">
        <f t="shared" si="5"/>
        <v>8.742857143</v>
      </c>
      <c r="V177" s="22">
        <v>10.0</v>
      </c>
      <c r="W177" s="21">
        <f t="shared" si="6"/>
        <v>9.172</v>
      </c>
      <c r="X177" s="27">
        <f t="shared" si="7"/>
        <v>9.585714286</v>
      </c>
      <c r="Y177" s="28" t="s">
        <v>451</v>
      </c>
      <c r="Z177" s="24"/>
      <c r="AA177" s="25"/>
      <c r="AB177" s="5"/>
      <c r="AC177" s="5"/>
      <c r="AD177" s="5"/>
      <c r="AE177" s="26"/>
      <c r="AF177" s="5"/>
      <c r="AG177" s="1"/>
    </row>
    <row r="178" ht="15.75" customHeight="1">
      <c r="A178" s="1"/>
      <c r="B178" s="5">
        <v>177.0</v>
      </c>
      <c r="C178" s="16">
        <v>43639.0</v>
      </c>
      <c r="D178" s="17"/>
      <c r="E178" s="16" t="s">
        <v>452</v>
      </c>
      <c r="F178" s="5" t="s">
        <v>72</v>
      </c>
      <c r="G178" s="5" t="s">
        <v>53</v>
      </c>
      <c r="H178" s="5" t="s">
        <v>60</v>
      </c>
      <c r="I178" s="5" t="s">
        <v>163</v>
      </c>
      <c r="J178" s="18">
        <v>9.2</v>
      </c>
      <c r="K178" s="19">
        <f t="shared" si="25"/>
        <v>9.116477273</v>
      </c>
      <c r="L178" s="20">
        <v>10.0</v>
      </c>
      <c r="M178" s="21">
        <f t="shared" si="1"/>
        <v>9.303977273</v>
      </c>
      <c r="N178" s="20">
        <v>10.0</v>
      </c>
      <c r="O178" s="21">
        <f t="shared" si="2"/>
        <v>9.588068182</v>
      </c>
      <c r="P178" s="20">
        <v>10.0</v>
      </c>
      <c r="Q178" s="21">
        <f t="shared" si="3"/>
        <v>8.797142857</v>
      </c>
      <c r="R178" s="20">
        <v>7.5</v>
      </c>
      <c r="S178" s="21">
        <f t="shared" si="4"/>
        <v>9.005681818</v>
      </c>
      <c r="T178" s="20">
        <v>7.5</v>
      </c>
      <c r="U178" s="21">
        <f t="shared" si="5"/>
        <v>8.735795455</v>
      </c>
      <c r="V178" s="22">
        <v>10.0</v>
      </c>
      <c r="W178" s="21">
        <f t="shared" si="6"/>
        <v>9.176704545</v>
      </c>
      <c r="X178" s="27">
        <f t="shared" si="7"/>
        <v>9.171428571</v>
      </c>
      <c r="Y178" s="24" t="s">
        <v>453</v>
      </c>
      <c r="Z178" s="24"/>
      <c r="AA178" s="25"/>
      <c r="AB178" s="5"/>
      <c r="AC178" s="5"/>
      <c r="AD178" s="5"/>
      <c r="AE178" s="26"/>
      <c r="AF178" s="5"/>
      <c r="AG178" s="1"/>
    </row>
    <row r="179" ht="15.75" customHeight="1">
      <c r="A179" s="1"/>
      <c r="B179" s="5">
        <v>178.0</v>
      </c>
      <c r="C179" s="16">
        <v>43640.0</v>
      </c>
      <c r="D179" s="17">
        <v>2.164405306E9</v>
      </c>
      <c r="E179" s="16" t="s">
        <v>454</v>
      </c>
      <c r="F179" s="5" t="s">
        <v>217</v>
      </c>
      <c r="G179" s="5" t="s">
        <v>44</v>
      </c>
      <c r="H179" s="5" t="s">
        <v>45</v>
      </c>
      <c r="I179" s="5">
        <v>204.0</v>
      </c>
      <c r="J179" s="18">
        <v>8.3</v>
      </c>
      <c r="K179" s="19">
        <f t="shared" si="25"/>
        <v>9.111864407</v>
      </c>
      <c r="L179" s="20">
        <v>10.0</v>
      </c>
      <c r="M179" s="21">
        <f t="shared" si="1"/>
        <v>9.307909605</v>
      </c>
      <c r="N179" s="20">
        <v>10.0</v>
      </c>
      <c r="O179" s="21">
        <f t="shared" si="2"/>
        <v>9.59039548</v>
      </c>
      <c r="P179" s="20">
        <v>7.5</v>
      </c>
      <c r="Q179" s="21">
        <f t="shared" si="3"/>
        <v>8.789772727</v>
      </c>
      <c r="R179" s="20">
        <v>5.0</v>
      </c>
      <c r="S179" s="21">
        <f t="shared" si="4"/>
        <v>8.983050847</v>
      </c>
      <c r="T179" s="20">
        <v>10.0</v>
      </c>
      <c r="U179" s="21">
        <f t="shared" si="5"/>
        <v>8.742937853</v>
      </c>
      <c r="V179" s="22">
        <v>7.5</v>
      </c>
      <c r="W179" s="21">
        <f t="shared" si="6"/>
        <v>9.167231638</v>
      </c>
      <c r="X179" s="27">
        <f t="shared" si="7"/>
        <v>8.328571429</v>
      </c>
      <c r="Y179" s="24" t="s">
        <v>455</v>
      </c>
      <c r="Z179" s="24" t="s">
        <v>456</v>
      </c>
      <c r="AA179" s="25"/>
      <c r="AB179" s="5"/>
      <c r="AC179" s="5"/>
      <c r="AD179" s="5">
        <v>10.0</v>
      </c>
      <c r="AE179" s="26"/>
      <c r="AF179" s="5"/>
      <c r="AG179" s="1"/>
    </row>
    <row r="180" ht="15.75" customHeight="1">
      <c r="A180" s="1"/>
      <c r="B180" s="5">
        <v>179.0</v>
      </c>
      <c r="C180" s="16">
        <v>43641.0</v>
      </c>
      <c r="D180" s="17">
        <v>1.759443638E9</v>
      </c>
      <c r="E180" s="16" t="s">
        <v>457</v>
      </c>
      <c r="F180" s="5" t="s">
        <v>84</v>
      </c>
      <c r="G180" s="5" t="s">
        <v>44</v>
      </c>
      <c r="H180" s="5" t="s">
        <v>45</v>
      </c>
      <c r="I180" s="5">
        <v>204.0</v>
      </c>
      <c r="J180" s="18">
        <v>10.0</v>
      </c>
      <c r="K180" s="19">
        <f t="shared" si="25"/>
        <v>9.116853933</v>
      </c>
      <c r="L180" s="20">
        <v>10.0</v>
      </c>
      <c r="M180" s="21">
        <f t="shared" si="1"/>
        <v>9.311797753</v>
      </c>
      <c r="N180" s="20">
        <v>10.0</v>
      </c>
      <c r="O180" s="21">
        <f t="shared" si="2"/>
        <v>9.592696629</v>
      </c>
      <c r="P180" s="20">
        <v>10.0</v>
      </c>
      <c r="Q180" s="21">
        <f t="shared" si="3"/>
        <v>8.796610169</v>
      </c>
      <c r="R180" s="20">
        <v>10.0</v>
      </c>
      <c r="S180" s="21">
        <f t="shared" si="4"/>
        <v>8.988764045</v>
      </c>
      <c r="T180" s="20">
        <v>10.0</v>
      </c>
      <c r="U180" s="21">
        <f t="shared" si="5"/>
        <v>8.75</v>
      </c>
      <c r="V180" s="22">
        <v>10.0</v>
      </c>
      <c r="W180" s="21">
        <f t="shared" si="6"/>
        <v>9.171910112</v>
      </c>
      <c r="X180" s="27">
        <f t="shared" si="7"/>
        <v>10</v>
      </c>
      <c r="Y180" s="24"/>
      <c r="Z180" s="24"/>
      <c r="AA180" s="25"/>
      <c r="AB180" s="5">
        <v>7.5</v>
      </c>
      <c r="AC180" s="5"/>
      <c r="AD180" s="5"/>
      <c r="AE180" s="26"/>
      <c r="AF180" s="5"/>
      <c r="AG180" s="1"/>
    </row>
    <row r="181" ht="15.75" customHeight="1">
      <c r="A181" s="1"/>
      <c r="B181" s="5"/>
      <c r="C181" s="16">
        <v>43641.0</v>
      </c>
      <c r="D181" s="17">
        <v>3.493616337E9</v>
      </c>
      <c r="E181" s="5" t="s">
        <v>458</v>
      </c>
      <c r="F181" s="5" t="s">
        <v>217</v>
      </c>
      <c r="G181" s="5" t="s">
        <v>44</v>
      </c>
      <c r="H181" s="5" t="s">
        <v>261</v>
      </c>
      <c r="I181" s="5" t="s">
        <v>236</v>
      </c>
      <c r="J181" s="18">
        <v>8.8</v>
      </c>
      <c r="K181" s="19">
        <f t="shared" si="25"/>
        <v>9.115083799</v>
      </c>
      <c r="L181" s="20">
        <v>10.0</v>
      </c>
      <c r="M181" s="21">
        <f t="shared" si="1"/>
        <v>9.315642458</v>
      </c>
      <c r="N181" s="20">
        <v>10.0</v>
      </c>
      <c r="O181" s="21">
        <f t="shared" si="2"/>
        <v>9.594972067</v>
      </c>
      <c r="P181" s="20">
        <v>7.5</v>
      </c>
      <c r="Q181" s="21">
        <f t="shared" si="3"/>
        <v>8.789325843</v>
      </c>
      <c r="R181" s="20">
        <v>7.5</v>
      </c>
      <c r="S181" s="21">
        <f t="shared" si="4"/>
        <v>8.980446927</v>
      </c>
      <c r="T181" s="20">
        <v>7.5</v>
      </c>
      <c r="U181" s="21">
        <f t="shared" si="5"/>
        <v>8.74301676</v>
      </c>
      <c r="V181" s="22">
        <v>10.0</v>
      </c>
      <c r="W181" s="21">
        <f t="shared" si="6"/>
        <v>9.176536313</v>
      </c>
      <c r="X181" s="27">
        <f t="shared" si="7"/>
        <v>8.757142857</v>
      </c>
      <c r="Y181" s="24"/>
      <c r="Z181" s="24"/>
      <c r="AA181" s="25"/>
      <c r="AB181" s="5"/>
      <c r="AC181" s="5"/>
      <c r="AD181" s="5"/>
      <c r="AE181" s="26"/>
      <c r="AF181" s="5"/>
      <c r="AG181" s="1"/>
    </row>
    <row r="182" ht="15.75" customHeight="1">
      <c r="A182" s="1"/>
      <c r="B182" s="5"/>
      <c r="C182" s="16">
        <v>43642.0</v>
      </c>
      <c r="D182" s="17">
        <v>3.45678757E9</v>
      </c>
      <c r="E182" s="5" t="s">
        <v>459</v>
      </c>
      <c r="F182" s="5" t="s">
        <v>217</v>
      </c>
      <c r="G182" s="5" t="s">
        <v>115</v>
      </c>
      <c r="H182" s="5" t="s">
        <v>450</v>
      </c>
      <c r="I182" s="5" t="s">
        <v>460</v>
      </c>
      <c r="J182" s="18">
        <v>6.2</v>
      </c>
      <c r="K182" s="19">
        <f t="shared" si="25"/>
        <v>9.098888889</v>
      </c>
      <c r="L182" s="20">
        <v>7.5</v>
      </c>
      <c r="M182" s="21">
        <f t="shared" si="1"/>
        <v>9.305555556</v>
      </c>
      <c r="N182" s="20">
        <v>7.5</v>
      </c>
      <c r="O182" s="21">
        <f t="shared" si="2"/>
        <v>9.583333333</v>
      </c>
      <c r="P182" s="20">
        <v>7.5</v>
      </c>
      <c r="Q182" s="21">
        <f t="shared" si="3"/>
        <v>8.782122905</v>
      </c>
      <c r="R182" s="20">
        <v>2.5</v>
      </c>
      <c r="S182" s="21">
        <f t="shared" si="4"/>
        <v>8.944444444</v>
      </c>
      <c r="T182" s="20">
        <v>2.5</v>
      </c>
      <c r="U182" s="21">
        <f t="shared" si="5"/>
        <v>8.708333333</v>
      </c>
      <c r="V182" s="22">
        <v>10.0</v>
      </c>
      <c r="W182" s="21">
        <f t="shared" si="6"/>
        <v>9.181111111</v>
      </c>
      <c r="X182" s="27">
        <f t="shared" si="7"/>
        <v>6.242857143</v>
      </c>
      <c r="Y182" s="28" t="s">
        <v>461</v>
      </c>
      <c r="Z182" s="28" t="s">
        <v>411</v>
      </c>
      <c r="AA182" s="25"/>
      <c r="AB182" s="5"/>
      <c r="AC182" s="5"/>
      <c r="AD182" s="5"/>
      <c r="AE182" s="26"/>
      <c r="AF182" s="5"/>
      <c r="AG182" s="1"/>
    </row>
    <row r="183" ht="15.75" customHeight="1">
      <c r="A183" s="1"/>
      <c r="B183" s="5"/>
      <c r="C183" s="16">
        <v>43642.0</v>
      </c>
      <c r="D183" s="17"/>
      <c r="E183" s="5" t="s">
        <v>462</v>
      </c>
      <c r="F183" s="5"/>
      <c r="G183" s="5"/>
      <c r="H183" s="5"/>
      <c r="I183" s="5"/>
      <c r="J183" s="18">
        <v>8.8</v>
      </c>
      <c r="K183" s="19">
        <f>+AVERAGE(J183)</f>
        <v>8.8</v>
      </c>
      <c r="L183" s="20">
        <v>7.5</v>
      </c>
      <c r="M183" s="21">
        <f t="shared" si="1"/>
        <v>9.29558011</v>
      </c>
      <c r="N183" s="20">
        <v>10.0</v>
      </c>
      <c r="O183" s="21">
        <f t="shared" si="2"/>
        <v>9.585635359</v>
      </c>
      <c r="P183" s="20">
        <v>10.0</v>
      </c>
      <c r="Q183" s="21">
        <f t="shared" si="3"/>
        <v>8.788888889</v>
      </c>
      <c r="R183" s="20">
        <v>7.5</v>
      </c>
      <c r="S183" s="21">
        <f t="shared" si="4"/>
        <v>8.936464088</v>
      </c>
      <c r="T183" s="20">
        <v>7.5</v>
      </c>
      <c r="U183" s="21">
        <f t="shared" si="5"/>
        <v>8.701657459</v>
      </c>
      <c r="V183" s="22">
        <v>10.0</v>
      </c>
      <c r="W183" s="21">
        <f t="shared" si="6"/>
        <v>9.185635359</v>
      </c>
      <c r="X183" s="27">
        <f t="shared" si="7"/>
        <v>8.757142857</v>
      </c>
      <c r="Y183" s="24"/>
      <c r="Z183" s="24"/>
      <c r="AA183" s="25"/>
      <c r="AB183" s="5"/>
      <c r="AC183" s="5"/>
      <c r="AD183" s="5"/>
      <c r="AE183" s="26"/>
      <c r="AF183" s="5"/>
      <c r="AG183" s="1"/>
    </row>
    <row r="184" ht="15.75" customHeight="1">
      <c r="A184" s="1"/>
      <c r="B184" s="5"/>
      <c r="C184" s="16">
        <v>43643.0</v>
      </c>
      <c r="D184" s="17">
        <v>3.089801477E9</v>
      </c>
      <c r="E184" s="5" t="s">
        <v>463</v>
      </c>
      <c r="F184" s="5" t="s">
        <v>56</v>
      </c>
      <c r="G184" s="5" t="s">
        <v>33</v>
      </c>
      <c r="H184" s="5" t="s">
        <v>261</v>
      </c>
      <c r="I184" s="5" t="s">
        <v>428</v>
      </c>
      <c r="J184" s="18">
        <v>10.0</v>
      </c>
      <c r="K184" s="19">
        <f t="shared" ref="K184:K192" si="26">+AVERAGE($J$3:J184)</f>
        <v>9.102197802</v>
      </c>
      <c r="L184" s="20">
        <v>10.0</v>
      </c>
      <c r="M184" s="21">
        <f t="shared" si="1"/>
        <v>9.299450549</v>
      </c>
      <c r="N184" s="20">
        <v>10.0</v>
      </c>
      <c r="O184" s="21">
        <f t="shared" si="2"/>
        <v>9.587912088</v>
      </c>
      <c r="P184" s="20">
        <v>10.0</v>
      </c>
      <c r="Q184" s="21">
        <f t="shared" si="3"/>
        <v>8.79558011</v>
      </c>
      <c r="R184" s="20">
        <v>10.0</v>
      </c>
      <c r="S184" s="21">
        <f t="shared" si="4"/>
        <v>8.942307692</v>
      </c>
      <c r="T184" s="20">
        <v>10.0</v>
      </c>
      <c r="U184" s="21">
        <f t="shared" si="5"/>
        <v>8.708791209</v>
      </c>
      <c r="V184" s="22">
        <v>10.0</v>
      </c>
      <c r="W184" s="21">
        <f t="shared" si="6"/>
        <v>9.19010989</v>
      </c>
      <c r="X184" s="27">
        <f t="shared" si="7"/>
        <v>10</v>
      </c>
      <c r="Y184" s="24" t="s">
        <v>464</v>
      </c>
      <c r="Z184" s="24"/>
      <c r="AA184" s="25"/>
      <c r="AB184" s="5"/>
      <c r="AC184" s="5"/>
      <c r="AD184" s="5"/>
      <c r="AE184" s="26"/>
      <c r="AF184" s="5"/>
      <c r="AG184" s="1"/>
    </row>
    <row r="185" ht="15.75" customHeight="1">
      <c r="A185" s="1"/>
      <c r="B185" s="5"/>
      <c r="C185" s="16">
        <v>43643.0</v>
      </c>
      <c r="D185" s="17">
        <v>2.313341163E9</v>
      </c>
      <c r="E185" s="5" t="s">
        <v>465</v>
      </c>
      <c r="F185" s="5" t="s">
        <v>56</v>
      </c>
      <c r="G185" s="5" t="s">
        <v>44</v>
      </c>
      <c r="H185" s="5" t="s">
        <v>45</v>
      </c>
      <c r="I185" s="5">
        <v>302.0</v>
      </c>
      <c r="J185" s="18">
        <v>7.9</v>
      </c>
      <c r="K185" s="19">
        <f t="shared" si="26"/>
        <v>9.095628415</v>
      </c>
      <c r="L185" s="20">
        <v>10.0</v>
      </c>
      <c r="M185" s="21">
        <f t="shared" si="1"/>
        <v>9.303278689</v>
      </c>
      <c r="N185" s="20">
        <v>7.5</v>
      </c>
      <c r="O185" s="21">
        <f t="shared" si="2"/>
        <v>9.576502732</v>
      </c>
      <c r="P185" s="20">
        <v>7.5</v>
      </c>
      <c r="Q185" s="21">
        <f t="shared" si="3"/>
        <v>8.788461538</v>
      </c>
      <c r="R185" s="20">
        <v>7.5</v>
      </c>
      <c r="S185" s="21">
        <f t="shared" si="4"/>
        <v>8.93442623</v>
      </c>
      <c r="T185" s="20">
        <v>5.0</v>
      </c>
      <c r="U185" s="21">
        <f t="shared" si="5"/>
        <v>8.68852459</v>
      </c>
      <c r="V185" s="22">
        <v>10.0</v>
      </c>
      <c r="W185" s="21">
        <f t="shared" si="6"/>
        <v>9.194535519</v>
      </c>
      <c r="X185" s="27">
        <f t="shared" si="7"/>
        <v>7.914285714</v>
      </c>
      <c r="Y185" s="24" t="s">
        <v>464</v>
      </c>
      <c r="Z185" s="24"/>
      <c r="AA185" s="25"/>
      <c r="AB185" s="5"/>
      <c r="AC185" s="5"/>
      <c r="AD185" s="5"/>
      <c r="AE185" s="26"/>
      <c r="AF185" s="5"/>
      <c r="AG185" s="1"/>
    </row>
    <row r="186" ht="15.75" customHeight="1">
      <c r="A186" s="1"/>
      <c r="B186" s="5"/>
      <c r="C186" s="16">
        <v>43643.0</v>
      </c>
      <c r="D186" s="17">
        <v>2.340350573E9</v>
      </c>
      <c r="E186" s="5" t="s">
        <v>466</v>
      </c>
      <c r="F186" s="5" t="s">
        <v>56</v>
      </c>
      <c r="G186" s="5" t="s">
        <v>44</v>
      </c>
      <c r="H186" s="5" t="s">
        <v>261</v>
      </c>
      <c r="I186" s="5" t="s">
        <v>428</v>
      </c>
      <c r="J186" s="18">
        <v>8.3</v>
      </c>
      <c r="K186" s="19">
        <f t="shared" si="26"/>
        <v>9.091304348</v>
      </c>
      <c r="L186" s="20">
        <v>7.5</v>
      </c>
      <c r="M186" s="21">
        <f t="shared" si="1"/>
        <v>9.293478261</v>
      </c>
      <c r="N186" s="20">
        <v>7.5</v>
      </c>
      <c r="O186" s="21">
        <f t="shared" si="2"/>
        <v>9.565217391</v>
      </c>
      <c r="P186" s="20">
        <v>10.0</v>
      </c>
      <c r="Q186" s="21">
        <f t="shared" si="3"/>
        <v>8.795081967</v>
      </c>
      <c r="R186" s="20">
        <v>7.5</v>
      </c>
      <c r="S186" s="21">
        <f t="shared" si="4"/>
        <v>8.926630435</v>
      </c>
      <c r="T186" s="20">
        <v>7.5</v>
      </c>
      <c r="U186" s="21">
        <f t="shared" si="5"/>
        <v>8.682065217</v>
      </c>
      <c r="V186" s="22">
        <v>10.0</v>
      </c>
      <c r="W186" s="21">
        <f t="shared" si="6"/>
        <v>9.198913043</v>
      </c>
      <c r="X186" s="27">
        <f t="shared" si="7"/>
        <v>8.328571429</v>
      </c>
      <c r="Y186" s="28" t="s">
        <v>467</v>
      </c>
      <c r="Z186" s="28" t="s">
        <v>411</v>
      </c>
      <c r="AA186" s="25"/>
      <c r="AB186" s="5"/>
      <c r="AC186" s="5"/>
      <c r="AD186" s="5">
        <v>10.0</v>
      </c>
      <c r="AE186" s="26"/>
      <c r="AF186" s="5"/>
      <c r="AG186" s="1"/>
    </row>
    <row r="187" ht="15.75" customHeight="1">
      <c r="A187" s="1"/>
      <c r="B187" s="5"/>
      <c r="C187" s="16">
        <v>43643.0</v>
      </c>
      <c r="D187" s="17">
        <v>3.486190032E9</v>
      </c>
      <c r="E187" s="5" t="s">
        <v>468</v>
      </c>
      <c r="F187" s="5" t="s">
        <v>72</v>
      </c>
      <c r="G187" s="5" t="s">
        <v>44</v>
      </c>
      <c r="H187" s="5" t="s">
        <v>60</v>
      </c>
      <c r="I187" s="5" t="s">
        <v>111</v>
      </c>
      <c r="J187" s="18">
        <v>10.0</v>
      </c>
      <c r="K187" s="19">
        <f t="shared" si="26"/>
        <v>9.096216216</v>
      </c>
      <c r="L187" s="20">
        <v>10.0</v>
      </c>
      <c r="M187" s="21">
        <f t="shared" si="1"/>
        <v>9.297297297</v>
      </c>
      <c r="N187" s="20">
        <v>10.0</v>
      </c>
      <c r="O187" s="21">
        <f t="shared" si="2"/>
        <v>9.567567568</v>
      </c>
      <c r="P187" s="20">
        <v>10.0</v>
      </c>
      <c r="Q187" s="21">
        <f t="shared" si="3"/>
        <v>8.801630435</v>
      </c>
      <c r="R187" s="20">
        <v>10.0</v>
      </c>
      <c r="S187" s="21">
        <f t="shared" si="4"/>
        <v>8.932432432</v>
      </c>
      <c r="T187" s="20">
        <v>10.0</v>
      </c>
      <c r="U187" s="21">
        <f t="shared" si="5"/>
        <v>8.689189189</v>
      </c>
      <c r="V187" s="22">
        <v>10.0</v>
      </c>
      <c r="W187" s="21">
        <f t="shared" si="6"/>
        <v>9.203243243</v>
      </c>
      <c r="X187" s="27">
        <f t="shared" si="7"/>
        <v>10</v>
      </c>
      <c r="Y187" s="24" t="s">
        <v>469</v>
      </c>
      <c r="Z187" s="24"/>
      <c r="AA187" s="25"/>
      <c r="AB187" s="5"/>
      <c r="AC187" s="5"/>
      <c r="AD187" s="5"/>
      <c r="AE187" s="26"/>
      <c r="AF187" s="5"/>
      <c r="AG187" s="1"/>
    </row>
    <row r="188" ht="15.75" customHeight="1">
      <c r="A188" s="1"/>
      <c r="B188" s="5"/>
      <c r="C188" s="16">
        <v>43644.0</v>
      </c>
      <c r="D188" s="17">
        <v>3.69381401E9</v>
      </c>
      <c r="E188" s="5" t="s">
        <v>470</v>
      </c>
      <c r="F188" s="5" t="s">
        <v>48</v>
      </c>
      <c r="G188" s="5" t="s">
        <v>33</v>
      </c>
      <c r="H188" s="5" t="s">
        <v>261</v>
      </c>
      <c r="I188" s="5" t="s">
        <v>471</v>
      </c>
      <c r="J188" s="18">
        <v>9.2</v>
      </c>
      <c r="K188" s="19">
        <f t="shared" si="26"/>
        <v>9.096774194</v>
      </c>
      <c r="L188" s="20">
        <v>10.0</v>
      </c>
      <c r="M188" s="21">
        <f t="shared" si="1"/>
        <v>9.301075269</v>
      </c>
      <c r="N188" s="20">
        <v>7.5</v>
      </c>
      <c r="O188" s="21">
        <f t="shared" si="2"/>
        <v>9.556451613</v>
      </c>
      <c r="P188" s="20">
        <v>7.5</v>
      </c>
      <c r="Q188" s="21">
        <f t="shared" si="3"/>
        <v>8.794594595</v>
      </c>
      <c r="R188" s="20">
        <v>10.0</v>
      </c>
      <c r="S188" s="21">
        <f t="shared" si="4"/>
        <v>8.938172043</v>
      </c>
      <c r="T188" s="20">
        <v>7.5</v>
      </c>
      <c r="U188" s="21">
        <f t="shared" si="5"/>
        <v>8.682795699</v>
      </c>
      <c r="V188" s="22">
        <v>10.0</v>
      </c>
      <c r="W188" s="21">
        <f t="shared" si="6"/>
        <v>9.207526882</v>
      </c>
      <c r="X188" s="27">
        <f t="shared" si="7"/>
        <v>8.814285714</v>
      </c>
      <c r="Y188" s="24"/>
      <c r="Z188" s="24"/>
      <c r="AA188" s="25"/>
      <c r="AB188" s="5"/>
      <c r="AC188" s="5"/>
      <c r="AD188" s="5"/>
      <c r="AE188" s="26"/>
      <c r="AF188" s="5"/>
      <c r="AG188" s="1"/>
    </row>
    <row r="189" ht="15.75" customHeight="1">
      <c r="A189" s="1"/>
      <c r="B189" s="5"/>
      <c r="C189" s="16">
        <v>43644.0</v>
      </c>
      <c r="D189" s="17">
        <v>2.732019633E9</v>
      </c>
      <c r="E189" s="5" t="s">
        <v>472</v>
      </c>
      <c r="F189" s="5" t="s">
        <v>473</v>
      </c>
      <c r="G189" s="5" t="s">
        <v>33</v>
      </c>
      <c r="H189" s="5" t="s">
        <v>60</v>
      </c>
      <c r="I189" s="5" t="s">
        <v>101</v>
      </c>
      <c r="J189" s="18">
        <v>8.3</v>
      </c>
      <c r="K189" s="19">
        <f t="shared" si="26"/>
        <v>9.092513369</v>
      </c>
      <c r="L189" s="20">
        <v>10.0</v>
      </c>
      <c r="M189" s="21">
        <f t="shared" si="1"/>
        <v>9.304812834</v>
      </c>
      <c r="N189" s="20">
        <v>10.0</v>
      </c>
      <c r="O189" s="21">
        <f t="shared" si="2"/>
        <v>9.558823529</v>
      </c>
      <c r="P189" s="20">
        <v>5.0</v>
      </c>
      <c r="Q189" s="21">
        <f t="shared" si="3"/>
        <v>8.774193548</v>
      </c>
      <c r="R189" s="20">
        <v>7.5</v>
      </c>
      <c r="S189" s="21">
        <f t="shared" si="4"/>
        <v>8.930481283</v>
      </c>
      <c r="T189" s="20">
        <v>7.5</v>
      </c>
      <c r="U189" s="21">
        <f t="shared" si="5"/>
        <v>8.676470588</v>
      </c>
      <c r="V189" s="22">
        <v>10.0</v>
      </c>
      <c r="W189" s="21">
        <f t="shared" si="6"/>
        <v>9.211764706</v>
      </c>
      <c r="X189" s="27">
        <f t="shared" si="7"/>
        <v>8.328571429</v>
      </c>
      <c r="Y189" s="28" t="s">
        <v>474</v>
      </c>
      <c r="Z189" s="24" t="s">
        <v>475</v>
      </c>
      <c r="AA189" s="25"/>
      <c r="AB189" s="5"/>
      <c r="AC189" s="5"/>
      <c r="AD189" s="5"/>
      <c r="AE189" s="26"/>
      <c r="AF189" s="5"/>
      <c r="AG189" s="1"/>
    </row>
    <row r="190" ht="15.75" customHeight="1">
      <c r="A190" s="1"/>
      <c r="B190" s="5"/>
      <c r="C190" s="16">
        <v>43646.0</v>
      </c>
      <c r="D190" s="17">
        <v>2.968310242E9</v>
      </c>
      <c r="E190" s="5" t="s">
        <v>476</v>
      </c>
      <c r="F190" s="5" t="s">
        <v>126</v>
      </c>
      <c r="G190" s="5" t="s">
        <v>44</v>
      </c>
      <c r="H190" s="5" t="s">
        <v>79</v>
      </c>
      <c r="I190" s="5">
        <v>314.0</v>
      </c>
      <c r="J190" s="18">
        <v>8.3</v>
      </c>
      <c r="K190" s="19">
        <f t="shared" si="26"/>
        <v>9.088297872</v>
      </c>
      <c r="L190" s="20">
        <v>10.0</v>
      </c>
      <c r="M190" s="21">
        <f t="shared" si="1"/>
        <v>9.308510638</v>
      </c>
      <c r="N190" s="20">
        <v>10.0</v>
      </c>
      <c r="O190" s="21">
        <f t="shared" si="2"/>
        <v>9.561170213</v>
      </c>
      <c r="P190" s="20">
        <v>7.5</v>
      </c>
      <c r="Q190" s="21">
        <f t="shared" si="3"/>
        <v>8.767379679</v>
      </c>
      <c r="R190" s="20">
        <v>5.0</v>
      </c>
      <c r="S190" s="21">
        <f t="shared" si="4"/>
        <v>8.909574468</v>
      </c>
      <c r="T190" s="20">
        <v>7.5</v>
      </c>
      <c r="U190" s="21">
        <f t="shared" si="5"/>
        <v>8.670212766</v>
      </c>
      <c r="V190" s="22">
        <v>10.0</v>
      </c>
      <c r="W190" s="21">
        <f t="shared" si="6"/>
        <v>9.215957447</v>
      </c>
      <c r="X190" s="27">
        <f t="shared" si="7"/>
        <v>8.328571429</v>
      </c>
      <c r="Y190" s="24" t="s">
        <v>477</v>
      </c>
      <c r="Z190" s="24" t="s">
        <v>478</v>
      </c>
      <c r="AA190" s="25">
        <v>10.0</v>
      </c>
      <c r="AB190" s="5">
        <v>7.5</v>
      </c>
      <c r="AC190" s="5"/>
      <c r="AD190" s="5">
        <v>10.0</v>
      </c>
      <c r="AE190" s="26"/>
      <c r="AF190" s="5"/>
      <c r="AG190" s="1"/>
    </row>
    <row r="191" ht="15.75" customHeight="1">
      <c r="A191" s="1"/>
      <c r="B191" s="5"/>
      <c r="C191" s="16">
        <v>43646.0</v>
      </c>
      <c r="D191" s="17">
        <v>3.901775641E9</v>
      </c>
      <c r="E191" s="5" t="s">
        <v>479</v>
      </c>
      <c r="F191" s="5" t="s">
        <v>72</v>
      </c>
      <c r="G191" s="5" t="s">
        <v>44</v>
      </c>
      <c r="H191" s="5" t="s">
        <v>79</v>
      </c>
      <c r="I191" s="5">
        <v>313.0</v>
      </c>
      <c r="J191" s="18">
        <v>8.8</v>
      </c>
      <c r="K191" s="19">
        <f t="shared" si="26"/>
        <v>9.086772487</v>
      </c>
      <c r="L191" s="20">
        <v>10.0</v>
      </c>
      <c r="M191" s="21">
        <f t="shared" si="1"/>
        <v>9.312169312</v>
      </c>
      <c r="N191" s="20">
        <v>10.0</v>
      </c>
      <c r="O191" s="21">
        <f t="shared" si="2"/>
        <v>9.563492063</v>
      </c>
      <c r="P191" s="20">
        <v>10.0</v>
      </c>
      <c r="Q191" s="21">
        <f t="shared" si="3"/>
        <v>8.77393617</v>
      </c>
      <c r="R191" s="20">
        <v>7.5</v>
      </c>
      <c r="S191" s="21">
        <f t="shared" si="4"/>
        <v>8.902116402</v>
      </c>
      <c r="T191" s="20">
        <v>5.0</v>
      </c>
      <c r="U191" s="21">
        <f t="shared" si="5"/>
        <v>8.650793651</v>
      </c>
      <c r="V191" s="22">
        <v>10.0</v>
      </c>
      <c r="W191" s="21">
        <f t="shared" si="6"/>
        <v>9.22010582</v>
      </c>
      <c r="X191" s="27">
        <f t="shared" si="7"/>
        <v>8.757142857</v>
      </c>
      <c r="Y191" s="24" t="s">
        <v>480</v>
      </c>
      <c r="Z191" s="24"/>
      <c r="AA191" s="25"/>
      <c r="AB191" s="5"/>
      <c r="AC191" s="5"/>
      <c r="AD191" s="5"/>
      <c r="AE191" s="26"/>
      <c r="AF191" s="5"/>
      <c r="AG191" s="1"/>
    </row>
    <row r="192" ht="15.75" customHeight="1">
      <c r="A192" s="1"/>
      <c r="B192" s="5"/>
      <c r="C192" s="16" t="s">
        <v>481</v>
      </c>
      <c r="D192" s="17"/>
      <c r="E192" s="5" t="s">
        <v>462</v>
      </c>
      <c r="F192" s="5"/>
      <c r="G192" s="5"/>
      <c r="H192" s="5"/>
      <c r="I192" s="5"/>
      <c r="J192" s="18">
        <v>9.6</v>
      </c>
      <c r="K192" s="19">
        <f t="shared" si="26"/>
        <v>9.089473684</v>
      </c>
      <c r="L192" s="20">
        <v>7.5</v>
      </c>
      <c r="M192" s="21">
        <f t="shared" si="1"/>
        <v>9.302631579</v>
      </c>
      <c r="N192" s="20">
        <v>10.0</v>
      </c>
      <c r="O192" s="21">
        <f t="shared" si="2"/>
        <v>9.565789474</v>
      </c>
      <c r="P192" s="20">
        <v>10.0</v>
      </c>
      <c r="Q192" s="21">
        <f t="shared" si="3"/>
        <v>8.78042328</v>
      </c>
      <c r="R192" s="20">
        <v>10.0</v>
      </c>
      <c r="S192" s="21">
        <f t="shared" si="4"/>
        <v>8.907894737</v>
      </c>
      <c r="T192" s="20">
        <v>10.0</v>
      </c>
      <c r="U192" s="21">
        <f t="shared" si="5"/>
        <v>8.657894737</v>
      </c>
      <c r="V192" s="22">
        <v>10.0</v>
      </c>
      <c r="W192" s="21">
        <f t="shared" si="6"/>
        <v>9.224210526</v>
      </c>
      <c r="X192" s="27">
        <f t="shared" si="7"/>
        <v>9.585714286</v>
      </c>
      <c r="Y192" s="28" t="s">
        <v>482</v>
      </c>
      <c r="Z192" s="24" t="s">
        <v>483</v>
      </c>
      <c r="AA192" s="25">
        <v>10.0</v>
      </c>
      <c r="AB192" s="5">
        <v>7.5</v>
      </c>
      <c r="AC192" s="5"/>
      <c r="AD192" s="5"/>
      <c r="AE192" s="26"/>
      <c r="AF192" s="5"/>
      <c r="AG192" s="1"/>
    </row>
    <row r="193" ht="15.75" customHeight="1">
      <c r="A193" s="1"/>
      <c r="B193" s="5"/>
      <c r="C193" s="16">
        <v>43646.0</v>
      </c>
      <c r="D193" s="17">
        <v>2.929558415E9</v>
      </c>
      <c r="E193" s="5" t="s">
        <v>484</v>
      </c>
      <c r="F193" s="5" t="s">
        <v>40</v>
      </c>
      <c r="G193" s="5" t="s">
        <v>33</v>
      </c>
      <c r="H193" s="5" t="s">
        <v>60</v>
      </c>
      <c r="I193" s="5" t="s">
        <v>90</v>
      </c>
      <c r="J193" s="18">
        <v>10.0</v>
      </c>
      <c r="K193" s="19">
        <f>+AVERAGE(J193)</f>
        <v>10</v>
      </c>
      <c r="L193" s="20">
        <v>10.0</v>
      </c>
      <c r="M193" s="21">
        <f t="shared" si="1"/>
        <v>9.306282723</v>
      </c>
      <c r="N193" s="20">
        <v>10.0</v>
      </c>
      <c r="O193" s="21">
        <f t="shared" si="2"/>
        <v>9.568062827</v>
      </c>
      <c r="P193" s="20">
        <v>10.0</v>
      </c>
      <c r="Q193" s="21">
        <f t="shared" si="3"/>
        <v>8.786842105</v>
      </c>
      <c r="R193" s="20">
        <v>10.0</v>
      </c>
      <c r="S193" s="21">
        <f t="shared" si="4"/>
        <v>8.913612565</v>
      </c>
      <c r="T193" s="20">
        <v>10.0</v>
      </c>
      <c r="U193" s="21">
        <f t="shared" si="5"/>
        <v>8.664921466</v>
      </c>
      <c r="V193" s="22">
        <v>10.0</v>
      </c>
      <c r="W193" s="21">
        <f t="shared" si="6"/>
        <v>9.228272251</v>
      </c>
      <c r="X193" s="27">
        <f t="shared" si="7"/>
        <v>10</v>
      </c>
      <c r="Y193" s="24"/>
      <c r="Z193" s="24"/>
      <c r="AA193" s="25"/>
      <c r="AB193" s="5"/>
      <c r="AC193" s="5"/>
      <c r="AD193" s="5"/>
      <c r="AE193" s="26"/>
      <c r="AF193" s="5"/>
      <c r="AG193" s="1"/>
    </row>
    <row r="194" ht="15.75" customHeight="1">
      <c r="A194" s="1"/>
      <c r="B194" s="5"/>
      <c r="C194" s="16">
        <v>43647.0</v>
      </c>
      <c r="D194" s="17">
        <v>3.945508945E9</v>
      </c>
      <c r="E194" s="5" t="s">
        <v>47</v>
      </c>
      <c r="F194" s="5" t="s">
        <v>217</v>
      </c>
      <c r="G194" s="5" t="s">
        <v>115</v>
      </c>
      <c r="H194" s="5" t="s">
        <v>45</v>
      </c>
      <c r="I194" s="5">
        <v>304.0</v>
      </c>
      <c r="J194" s="18">
        <v>7.9</v>
      </c>
      <c r="K194" s="19">
        <f t="shared" ref="K194:K202" si="27">+AVERAGE($J$3:J194)</f>
        <v>9.088020833</v>
      </c>
      <c r="L194" s="20">
        <v>7.5</v>
      </c>
      <c r="M194" s="21">
        <f t="shared" si="1"/>
        <v>9.296875</v>
      </c>
      <c r="N194" s="20">
        <v>10.0</v>
      </c>
      <c r="O194" s="21">
        <f t="shared" si="2"/>
        <v>9.5703125</v>
      </c>
      <c r="P194" s="20">
        <v>7.5</v>
      </c>
      <c r="Q194" s="21">
        <f t="shared" si="3"/>
        <v>8.780104712</v>
      </c>
      <c r="R194" s="20">
        <v>7.5</v>
      </c>
      <c r="S194" s="21">
        <f t="shared" si="4"/>
        <v>8.90625</v>
      </c>
      <c r="T194" s="20">
        <v>7.5</v>
      </c>
      <c r="U194" s="21">
        <f t="shared" si="5"/>
        <v>8.658854167</v>
      </c>
      <c r="V194" s="22">
        <v>7.5</v>
      </c>
      <c r="W194" s="21">
        <f t="shared" si="6"/>
        <v>9.219270833</v>
      </c>
      <c r="X194" s="27">
        <f t="shared" si="7"/>
        <v>7.914285714</v>
      </c>
      <c r="Y194" s="24" t="s">
        <v>485</v>
      </c>
      <c r="Z194" s="24"/>
      <c r="AA194" s="25"/>
      <c r="AB194" s="5"/>
      <c r="AC194" s="5"/>
      <c r="AD194" s="5"/>
      <c r="AE194" s="26"/>
      <c r="AF194" s="5"/>
      <c r="AG194" s="1"/>
    </row>
    <row r="195" ht="15.75" customHeight="1">
      <c r="A195" s="1"/>
      <c r="B195" s="5"/>
      <c r="C195" s="16">
        <v>43648.0</v>
      </c>
      <c r="D195" s="17">
        <v>3.491479774E9</v>
      </c>
      <c r="E195" s="5" t="s">
        <v>486</v>
      </c>
      <c r="F195" s="5" t="s">
        <v>487</v>
      </c>
      <c r="G195" s="5" t="s">
        <v>53</v>
      </c>
      <c r="H195" s="5" t="s">
        <v>60</v>
      </c>
      <c r="I195" s="5" t="s">
        <v>85</v>
      </c>
      <c r="J195" s="30">
        <v>10.0</v>
      </c>
      <c r="K195" s="19">
        <f t="shared" si="27"/>
        <v>9.092746114</v>
      </c>
      <c r="L195" s="22">
        <v>10.0</v>
      </c>
      <c r="M195" s="21">
        <f t="shared" si="1"/>
        <v>9.300518135</v>
      </c>
      <c r="N195" s="22">
        <v>10.0</v>
      </c>
      <c r="O195" s="21">
        <f t="shared" si="2"/>
        <v>9.57253886</v>
      </c>
      <c r="P195" s="22">
        <v>10.0</v>
      </c>
      <c r="Q195" s="21">
        <f t="shared" si="3"/>
        <v>8.786458333</v>
      </c>
      <c r="R195" s="22">
        <v>10.0</v>
      </c>
      <c r="S195" s="21">
        <f t="shared" si="4"/>
        <v>8.911917098</v>
      </c>
      <c r="T195" s="22">
        <v>10.0</v>
      </c>
      <c r="U195" s="21">
        <f t="shared" si="5"/>
        <v>8.665803109</v>
      </c>
      <c r="V195" s="22">
        <v>10.0</v>
      </c>
      <c r="W195" s="21">
        <f t="shared" si="6"/>
        <v>9.223316062</v>
      </c>
      <c r="X195" s="27">
        <f t="shared" si="7"/>
        <v>10</v>
      </c>
      <c r="Y195" s="28" t="s">
        <v>488</v>
      </c>
      <c r="Z195" s="24"/>
      <c r="AA195" s="31">
        <v>10.0</v>
      </c>
      <c r="AB195" s="32"/>
      <c r="AC195" s="32"/>
      <c r="AD195" s="32"/>
      <c r="AE195" s="33">
        <v>10.0</v>
      </c>
      <c r="AF195" s="5"/>
      <c r="AG195" s="1"/>
    </row>
    <row r="196" ht="15.75" customHeight="1">
      <c r="A196" s="1"/>
      <c r="B196" s="5"/>
      <c r="C196" s="16">
        <v>43648.0</v>
      </c>
      <c r="D196" s="17">
        <v>3.340725581E9</v>
      </c>
      <c r="E196" s="5" t="s">
        <v>489</v>
      </c>
      <c r="F196" s="5" t="s">
        <v>190</v>
      </c>
      <c r="G196" s="5" t="s">
        <v>33</v>
      </c>
      <c r="H196" s="5" t="s">
        <v>60</v>
      </c>
      <c r="I196" s="5" t="s">
        <v>70</v>
      </c>
      <c r="J196" s="30">
        <v>9.2</v>
      </c>
      <c r="K196" s="19">
        <f t="shared" si="27"/>
        <v>9.093298969</v>
      </c>
      <c r="L196" s="22">
        <v>10.0</v>
      </c>
      <c r="M196" s="21">
        <f t="shared" si="1"/>
        <v>9.304123711</v>
      </c>
      <c r="N196" s="22">
        <v>10.0</v>
      </c>
      <c r="O196" s="21">
        <f t="shared" si="2"/>
        <v>9.574742268</v>
      </c>
      <c r="P196" s="22">
        <v>10.0</v>
      </c>
      <c r="Q196" s="21">
        <f t="shared" si="3"/>
        <v>8.792746114</v>
      </c>
      <c r="R196" s="22">
        <v>7.5</v>
      </c>
      <c r="S196" s="21">
        <f t="shared" si="4"/>
        <v>8.904639175</v>
      </c>
      <c r="T196" s="22">
        <v>7.5</v>
      </c>
      <c r="U196" s="21">
        <f t="shared" si="5"/>
        <v>8.659793814</v>
      </c>
      <c r="V196" s="22">
        <v>10.0</v>
      </c>
      <c r="W196" s="21">
        <f t="shared" si="6"/>
        <v>9.227319588</v>
      </c>
      <c r="X196" s="27">
        <f t="shared" si="7"/>
        <v>9.171428571</v>
      </c>
      <c r="Y196" s="28" t="s">
        <v>490</v>
      </c>
      <c r="Z196" s="24" t="s">
        <v>491</v>
      </c>
      <c r="AA196" s="31"/>
      <c r="AB196" s="32"/>
      <c r="AC196" s="32"/>
      <c r="AD196" s="32"/>
      <c r="AE196" s="33"/>
      <c r="AF196" s="5"/>
      <c r="AG196" s="1"/>
    </row>
    <row r="197" ht="15.75" customHeight="1">
      <c r="A197" s="1"/>
      <c r="B197" s="5"/>
      <c r="C197" s="16">
        <v>43648.0</v>
      </c>
      <c r="D197" s="17">
        <v>2.56948469E9</v>
      </c>
      <c r="E197" s="5" t="s">
        <v>492</v>
      </c>
      <c r="F197" s="5" t="s">
        <v>217</v>
      </c>
      <c r="G197" s="5" t="s">
        <v>44</v>
      </c>
      <c r="H197" s="5" t="s">
        <v>45</v>
      </c>
      <c r="I197" s="5">
        <v>204.0</v>
      </c>
      <c r="J197" s="30">
        <v>8.3</v>
      </c>
      <c r="K197" s="19">
        <f t="shared" si="27"/>
        <v>9.089230769</v>
      </c>
      <c r="L197" s="20">
        <v>7.5</v>
      </c>
      <c r="M197" s="21">
        <f t="shared" si="1"/>
        <v>9.294871795</v>
      </c>
      <c r="N197" s="22">
        <v>10.0</v>
      </c>
      <c r="O197" s="21">
        <f t="shared" si="2"/>
        <v>9.576923077</v>
      </c>
      <c r="P197" s="22">
        <v>7.5</v>
      </c>
      <c r="Q197" s="21">
        <f t="shared" si="3"/>
        <v>8.786082474</v>
      </c>
      <c r="R197" s="22">
        <v>7.5</v>
      </c>
      <c r="S197" s="21">
        <f t="shared" si="4"/>
        <v>8.897435897</v>
      </c>
      <c r="T197" s="22">
        <v>7.5</v>
      </c>
      <c r="U197" s="21">
        <f t="shared" si="5"/>
        <v>8.653846154</v>
      </c>
      <c r="V197" s="22">
        <v>10.0</v>
      </c>
      <c r="W197" s="21">
        <f t="shared" si="6"/>
        <v>9.231282051</v>
      </c>
      <c r="X197" s="27">
        <f t="shared" si="7"/>
        <v>8.328571429</v>
      </c>
      <c r="Y197" s="24" t="s">
        <v>493</v>
      </c>
      <c r="Z197" s="24"/>
      <c r="AA197" s="25"/>
      <c r="AB197" s="5"/>
      <c r="AC197" s="5"/>
      <c r="AD197" s="5"/>
      <c r="AE197" s="26"/>
      <c r="AF197" s="5"/>
      <c r="AG197" s="1"/>
    </row>
    <row r="198" ht="15.75" customHeight="1">
      <c r="A198" s="1"/>
      <c r="B198" s="5"/>
      <c r="C198" s="16">
        <v>43649.0</v>
      </c>
      <c r="D198" s="17">
        <v>3.518962555E9</v>
      </c>
      <c r="E198" s="5" t="s">
        <v>314</v>
      </c>
      <c r="F198" s="5" t="s">
        <v>494</v>
      </c>
      <c r="G198" s="5" t="s">
        <v>33</v>
      </c>
      <c r="H198" s="5" t="s">
        <v>261</v>
      </c>
      <c r="I198" s="5" t="s">
        <v>332</v>
      </c>
      <c r="J198" s="30">
        <v>10.0</v>
      </c>
      <c r="K198" s="19">
        <f t="shared" si="27"/>
        <v>9.093877551</v>
      </c>
      <c r="L198" s="22">
        <v>10.0</v>
      </c>
      <c r="M198" s="21">
        <f t="shared" si="1"/>
        <v>9.298469388</v>
      </c>
      <c r="N198" s="22">
        <v>10.0</v>
      </c>
      <c r="O198" s="21">
        <f t="shared" si="2"/>
        <v>9.579081633</v>
      </c>
      <c r="P198" s="22">
        <v>10.0</v>
      </c>
      <c r="Q198" s="21">
        <f t="shared" si="3"/>
        <v>8.792307692</v>
      </c>
      <c r="R198" s="22">
        <v>10.0</v>
      </c>
      <c r="S198" s="21">
        <f t="shared" si="4"/>
        <v>8.903061224</v>
      </c>
      <c r="T198" s="22">
        <v>10.0</v>
      </c>
      <c r="U198" s="21">
        <f t="shared" si="5"/>
        <v>8.660714286</v>
      </c>
      <c r="V198" s="22">
        <v>10.0</v>
      </c>
      <c r="W198" s="21">
        <f t="shared" si="6"/>
        <v>9.235204082</v>
      </c>
      <c r="X198" s="27">
        <f t="shared" si="7"/>
        <v>10</v>
      </c>
      <c r="Y198" s="24"/>
      <c r="Z198" s="24" t="s">
        <v>495</v>
      </c>
      <c r="AA198" s="31"/>
      <c r="AB198" s="32"/>
      <c r="AC198" s="32"/>
      <c r="AD198" s="32"/>
      <c r="AE198" s="33"/>
      <c r="AF198" s="5"/>
      <c r="AG198" s="1"/>
    </row>
    <row r="199" ht="15.75" customHeight="1">
      <c r="A199" s="1"/>
      <c r="B199" s="5"/>
      <c r="C199" s="16">
        <v>43649.0</v>
      </c>
      <c r="D199" s="17">
        <v>3.973704036E9</v>
      </c>
      <c r="E199" s="5" t="s">
        <v>496</v>
      </c>
      <c r="F199" s="5" t="s">
        <v>84</v>
      </c>
      <c r="G199" s="5" t="s">
        <v>44</v>
      </c>
      <c r="H199" s="5" t="s">
        <v>45</v>
      </c>
      <c r="I199" s="5">
        <v>304.0</v>
      </c>
      <c r="J199" s="30">
        <v>8.8</v>
      </c>
      <c r="K199" s="19">
        <f t="shared" si="27"/>
        <v>9.092385787</v>
      </c>
      <c r="L199" s="22">
        <v>10.0</v>
      </c>
      <c r="M199" s="21">
        <f t="shared" si="1"/>
        <v>9.302030457</v>
      </c>
      <c r="N199" s="22">
        <v>10.0</v>
      </c>
      <c r="O199" s="21">
        <f t="shared" si="2"/>
        <v>9.581218274</v>
      </c>
      <c r="P199" s="22">
        <v>7.5</v>
      </c>
      <c r="Q199" s="21">
        <f t="shared" si="3"/>
        <v>8.785714286</v>
      </c>
      <c r="R199" s="22">
        <v>10.0</v>
      </c>
      <c r="S199" s="21">
        <f t="shared" si="4"/>
        <v>8.908629442</v>
      </c>
      <c r="T199" s="22">
        <v>7.5</v>
      </c>
      <c r="U199" s="21">
        <f t="shared" si="5"/>
        <v>8.654822335</v>
      </c>
      <c r="V199" s="22">
        <v>7.5</v>
      </c>
      <c r="W199" s="21">
        <f t="shared" si="6"/>
        <v>9.226395939</v>
      </c>
      <c r="X199" s="27">
        <f t="shared" si="7"/>
        <v>8.757142857</v>
      </c>
      <c r="Y199" s="28" t="s">
        <v>497</v>
      </c>
      <c r="Z199" s="24" t="s">
        <v>498</v>
      </c>
      <c r="AA199" s="31"/>
      <c r="AB199" s="32"/>
      <c r="AC199" s="32"/>
      <c r="AD199" s="32"/>
      <c r="AE199" s="33"/>
      <c r="AF199" s="5"/>
      <c r="AG199" s="1"/>
    </row>
    <row r="200" ht="15.75" customHeight="1">
      <c r="A200" s="1"/>
      <c r="B200" s="5"/>
      <c r="C200" s="16">
        <v>43649.0</v>
      </c>
      <c r="D200" s="17">
        <v>2.399937762E9</v>
      </c>
      <c r="E200" s="5" t="s">
        <v>499</v>
      </c>
      <c r="F200" s="5" t="s">
        <v>144</v>
      </c>
      <c r="G200" s="5" t="s">
        <v>33</v>
      </c>
      <c r="H200" s="5" t="s">
        <v>261</v>
      </c>
      <c r="I200" s="5" t="s">
        <v>428</v>
      </c>
      <c r="J200" s="30">
        <v>10.0</v>
      </c>
      <c r="K200" s="19">
        <f t="shared" si="27"/>
        <v>9.096969697</v>
      </c>
      <c r="L200" s="22">
        <v>10.0</v>
      </c>
      <c r="M200" s="21">
        <f t="shared" si="1"/>
        <v>9.305555556</v>
      </c>
      <c r="N200" s="22">
        <v>10.0</v>
      </c>
      <c r="O200" s="21">
        <f t="shared" si="2"/>
        <v>9.583333333</v>
      </c>
      <c r="P200" s="22">
        <v>10.0</v>
      </c>
      <c r="Q200" s="21">
        <f t="shared" si="3"/>
        <v>8.791878173</v>
      </c>
      <c r="R200" s="22">
        <v>10.0</v>
      </c>
      <c r="S200" s="21">
        <f t="shared" si="4"/>
        <v>8.914141414</v>
      </c>
      <c r="T200" s="22">
        <v>10.0</v>
      </c>
      <c r="U200" s="21">
        <f t="shared" si="5"/>
        <v>8.661616162</v>
      </c>
      <c r="V200" s="22">
        <v>10.0</v>
      </c>
      <c r="W200" s="21">
        <f t="shared" si="6"/>
        <v>9.23030303</v>
      </c>
      <c r="X200" s="27">
        <f t="shared" si="7"/>
        <v>10</v>
      </c>
      <c r="Y200" s="24"/>
      <c r="Z200" s="24"/>
      <c r="AA200" s="31"/>
      <c r="AB200" s="32">
        <v>10.0</v>
      </c>
      <c r="AC200" s="32"/>
      <c r="AD200" s="32"/>
      <c r="AE200" s="33"/>
      <c r="AF200" s="5"/>
      <c r="AG200" s="1"/>
    </row>
    <row r="201" ht="15.75" customHeight="1">
      <c r="A201" s="1"/>
      <c r="B201" s="5"/>
      <c r="C201" s="16">
        <v>43649.0</v>
      </c>
      <c r="D201" s="17">
        <v>2.349197058E9</v>
      </c>
      <c r="E201" s="5" t="s">
        <v>500</v>
      </c>
      <c r="F201" s="5" t="s">
        <v>72</v>
      </c>
      <c r="G201" s="5" t="s">
        <v>33</v>
      </c>
      <c r="H201" s="5" t="s">
        <v>79</v>
      </c>
      <c r="I201" s="32">
        <v>304.0</v>
      </c>
      <c r="J201" s="30">
        <v>9.2</v>
      </c>
      <c r="K201" s="19">
        <f t="shared" si="27"/>
        <v>9.097487437</v>
      </c>
      <c r="L201" s="22">
        <v>10.0</v>
      </c>
      <c r="M201" s="21">
        <f t="shared" si="1"/>
        <v>9.309045226</v>
      </c>
      <c r="N201" s="22">
        <v>10.0</v>
      </c>
      <c r="O201" s="21">
        <f t="shared" si="2"/>
        <v>9.585427136</v>
      </c>
      <c r="P201" s="22">
        <v>7.5</v>
      </c>
      <c r="Q201" s="21">
        <f t="shared" si="3"/>
        <v>8.785353535</v>
      </c>
      <c r="R201" s="22">
        <v>7.5</v>
      </c>
      <c r="S201" s="21">
        <f t="shared" si="4"/>
        <v>8.907035176</v>
      </c>
      <c r="T201" s="22">
        <v>10.0</v>
      </c>
      <c r="U201" s="21">
        <f t="shared" si="5"/>
        <v>8.668341709</v>
      </c>
      <c r="V201" s="22">
        <v>10.0</v>
      </c>
      <c r="W201" s="21">
        <f t="shared" si="6"/>
        <v>9.234170854</v>
      </c>
      <c r="X201" s="27">
        <f t="shared" si="7"/>
        <v>9.171428571</v>
      </c>
      <c r="Y201" s="34"/>
      <c r="Z201" s="24"/>
      <c r="AA201" s="31"/>
      <c r="AB201" s="32"/>
      <c r="AC201" s="32"/>
      <c r="AD201" s="32"/>
      <c r="AE201" s="33"/>
      <c r="AF201" s="5"/>
      <c r="AG201" s="1"/>
    </row>
    <row r="202" ht="15.75" customHeight="1">
      <c r="A202" s="1"/>
      <c r="B202" s="5"/>
      <c r="C202" s="16">
        <v>43650.0</v>
      </c>
      <c r="D202" s="17">
        <v>2.901451689E9</v>
      </c>
      <c r="E202" s="5" t="s">
        <v>501</v>
      </c>
      <c r="F202" s="5" t="s">
        <v>217</v>
      </c>
      <c r="G202" s="5" t="s">
        <v>44</v>
      </c>
      <c r="H202" s="5" t="s">
        <v>79</v>
      </c>
      <c r="I202" s="32">
        <v>314.0</v>
      </c>
      <c r="J202" s="30">
        <v>8.3</v>
      </c>
      <c r="K202" s="19">
        <f t="shared" si="27"/>
        <v>9.0935</v>
      </c>
      <c r="L202" s="22">
        <v>10.0</v>
      </c>
      <c r="M202" s="21">
        <f t="shared" si="1"/>
        <v>9.3125</v>
      </c>
      <c r="N202" s="22">
        <v>7.5</v>
      </c>
      <c r="O202" s="21">
        <f t="shared" si="2"/>
        <v>9.575</v>
      </c>
      <c r="P202" s="22">
        <v>7.5</v>
      </c>
      <c r="Q202" s="21">
        <f t="shared" si="3"/>
        <v>8.778894472</v>
      </c>
      <c r="R202" s="22">
        <v>10.0</v>
      </c>
      <c r="S202" s="21">
        <f t="shared" si="4"/>
        <v>8.9125</v>
      </c>
      <c r="T202" s="22">
        <v>7.5</v>
      </c>
      <c r="U202" s="21">
        <f t="shared" si="5"/>
        <v>8.6625</v>
      </c>
      <c r="V202" s="22">
        <v>7.5</v>
      </c>
      <c r="W202" s="21">
        <f t="shared" si="6"/>
        <v>9.2255</v>
      </c>
      <c r="X202" s="27">
        <f t="shared" si="7"/>
        <v>8.328571429</v>
      </c>
      <c r="Y202" s="24"/>
      <c r="Z202" s="24"/>
      <c r="AA202" s="31"/>
      <c r="AB202" s="32"/>
      <c r="AC202" s="32"/>
      <c r="AD202" s="32"/>
      <c r="AE202" s="33"/>
      <c r="AF202" s="5"/>
      <c r="AG202" s="1"/>
    </row>
    <row r="203" ht="15.75" customHeight="1">
      <c r="A203" s="1"/>
      <c r="B203" s="5"/>
      <c r="C203" s="16">
        <v>43651.0</v>
      </c>
      <c r="D203" s="17">
        <v>2.562860872E9</v>
      </c>
      <c r="E203" s="5" t="s">
        <v>502</v>
      </c>
      <c r="F203" s="5" t="s">
        <v>72</v>
      </c>
      <c r="G203" s="5" t="s">
        <v>44</v>
      </c>
      <c r="H203" s="5" t="s">
        <v>45</v>
      </c>
      <c r="I203" s="32">
        <v>302.0</v>
      </c>
      <c r="J203" s="30">
        <v>8.3</v>
      </c>
      <c r="K203" s="19">
        <f>+AVERAGE(J203)</f>
        <v>8.3</v>
      </c>
      <c r="L203" s="22">
        <v>7.5</v>
      </c>
      <c r="M203" s="21">
        <f t="shared" si="1"/>
        <v>9.303482587</v>
      </c>
      <c r="N203" s="22">
        <v>10.0</v>
      </c>
      <c r="O203" s="21">
        <f t="shared" si="2"/>
        <v>9.577114428</v>
      </c>
      <c r="P203" s="22">
        <v>7.5</v>
      </c>
      <c r="Q203" s="21">
        <f t="shared" si="3"/>
        <v>8.7725</v>
      </c>
      <c r="R203" s="22">
        <v>7.5</v>
      </c>
      <c r="S203" s="21">
        <f t="shared" si="4"/>
        <v>8.905472637</v>
      </c>
      <c r="T203" s="22">
        <v>7.5</v>
      </c>
      <c r="U203" s="21">
        <f t="shared" si="5"/>
        <v>8.656716418</v>
      </c>
      <c r="V203" s="22">
        <v>10.0</v>
      </c>
      <c r="W203" s="21">
        <f t="shared" si="6"/>
        <v>9.229353234</v>
      </c>
      <c r="X203" s="27">
        <f t="shared" si="7"/>
        <v>8.328571429</v>
      </c>
      <c r="Y203" s="24" t="s">
        <v>503</v>
      </c>
      <c r="Z203" s="24"/>
      <c r="AA203" s="35">
        <v>7.5</v>
      </c>
      <c r="AB203" s="32"/>
      <c r="AC203" s="32"/>
      <c r="AD203" s="32"/>
      <c r="AE203" s="33">
        <v>5.0</v>
      </c>
      <c r="AF203" s="5"/>
      <c r="AG203" s="1"/>
    </row>
    <row r="204" ht="15.75" customHeight="1">
      <c r="A204" s="1"/>
      <c r="B204" s="5"/>
      <c r="C204" s="16">
        <v>43651.0</v>
      </c>
      <c r="D204" s="17">
        <v>2.977284353E9</v>
      </c>
      <c r="E204" s="5" t="s">
        <v>504</v>
      </c>
      <c r="F204" s="5" t="s">
        <v>505</v>
      </c>
      <c r="G204" s="5" t="s">
        <v>53</v>
      </c>
      <c r="H204" s="5" t="s">
        <v>45</v>
      </c>
      <c r="I204" s="32">
        <v>302.0</v>
      </c>
      <c r="J204" s="30">
        <v>10.0</v>
      </c>
      <c r="K204" s="19">
        <f t="shared" ref="K204:K212" si="28">+AVERAGE($J$3:J204)</f>
        <v>9.094059406</v>
      </c>
      <c r="L204" s="22">
        <v>10.0</v>
      </c>
      <c r="M204" s="21">
        <f t="shared" si="1"/>
        <v>9.306930693</v>
      </c>
      <c r="N204" s="22">
        <v>10.0</v>
      </c>
      <c r="O204" s="21">
        <f t="shared" si="2"/>
        <v>9.579207921</v>
      </c>
      <c r="P204" s="22">
        <v>10.0</v>
      </c>
      <c r="Q204" s="21">
        <f t="shared" si="3"/>
        <v>8.778606965</v>
      </c>
      <c r="R204" s="22">
        <v>10.0</v>
      </c>
      <c r="S204" s="21">
        <f t="shared" si="4"/>
        <v>8.910891089</v>
      </c>
      <c r="T204" s="22">
        <v>10.0</v>
      </c>
      <c r="U204" s="21">
        <f t="shared" si="5"/>
        <v>8.663366337</v>
      </c>
      <c r="V204" s="22">
        <v>10.0</v>
      </c>
      <c r="W204" s="21">
        <f t="shared" si="6"/>
        <v>9.233168317</v>
      </c>
      <c r="X204" s="27">
        <f t="shared" si="7"/>
        <v>10</v>
      </c>
      <c r="Y204" s="24" t="s">
        <v>506</v>
      </c>
      <c r="Z204" s="24"/>
      <c r="AA204" s="31"/>
      <c r="AB204" s="32"/>
      <c r="AC204" s="32"/>
      <c r="AD204" s="32"/>
      <c r="AE204" s="33"/>
      <c r="AF204" s="5"/>
      <c r="AG204" s="1"/>
    </row>
    <row r="205" ht="15.75" customHeight="1">
      <c r="A205" s="1"/>
      <c r="B205" s="5"/>
      <c r="C205" s="16">
        <v>43651.0</v>
      </c>
      <c r="D205" s="17">
        <v>3.421684917E9</v>
      </c>
      <c r="E205" s="5" t="s">
        <v>507</v>
      </c>
      <c r="F205" s="5" t="s">
        <v>84</v>
      </c>
      <c r="G205" s="5" t="s">
        <v>33</v>
      </c>
      <c r="H205" s="5" t="s">
        <v>60</v>
      </c>
      <c r="I205" s="36" t="s">
        <v>163</v>
      </c>
      <c r="J205" s="30">
        <v>9.6</v>
      </c>
      <c r="K205" s="19">
        <f t="shared" si="28"/>
        <v>9.096551724</v>
      </c>
      <c r="L205" s="20">
        <v>10.0</v>
      </c>
      <c r="M205" s="21">
        <f t="shared" si="1"/>
        <v>9.310344828</v>
      </c>
      <c r="N205" s="22">
        <v>10.0</v>
      </c>
      <c r="O205" s="21">
        <f t="shared" si="2"/>
        <v>9.581280788</v>
      </c>
      <c r="P205" s="22">
        <v>10.0</v>
      </c>
      <c r="Q205" s="21">
        <f t="shared" si="3"/>
        <v>8.784653465</v>
      </c>
      <c r="R205" s="22">
        <v>10.0</v>
      </c>
      <c r="S205" s="21">
        <f t="shared" si="4"/>
        <v>8.916256158</v>
      </c>
      <c r="T205" s="22">
        <v>10.0</v>
      </c>
      <c r="U205" s="21">
        <f t="shared" si="5"/>
        <v>8.669950739</v>
      </c>
      <c r="V205" s="22">
        <v>7.5</v>
      </c>
      <c r="W205" s="21">
        <f t="shared" si="6"/>
        <v>9.224630542</v>
      </c>
      <c r="X205" s="27">
        <f t="shared" si="7"/>
        <v>9.585714286</v>
      </c>
      <c r="Y205" s="24" t="s">
        <v>508</v>
      </c>
      <c r="Z205" s="24"/>
      <c r="AA205" s="31"/>
      <c r="AB205" s="32"/>
      <c r="AC205" s="32"/>
      <c r="AD205" s="32"/>
      <c r="AE205" s="33"/>
      <c r="AF205" s="5"/>
      <c r="AG205" s="1"/>
    </row>
    <row r="206" ht="15.75" customHeight="1">
      <c r="A206" s="1"/>
      <c r="B206" s="5"/>
      <c r="C206" s="16">
        <v>43652.0</v>
      </c>
      <c r="D206" s="17">
        <v>3.191917753E9</v>
      </c>
      <c r="E206" s="5" t="s">
        <v>509</v>
      </c>
      <c r="F206" s="5" t="s">
        <v>510</v>
      </c>
      <c r="G206" s="5" t="s">
        <v>33</v>
      </c>
      <c r="H206" s="5" t="s">
        <v>60</v>
      </c>
      <c r="I206" s="36" t="s">
        <v>221</v>
      </c>
      <c r="J206" s="30">
        <v>8.8</v>
      </c>
      <c r="K206" s="19">
        <f t="shared" si="28"/>
        <v>9.095098039</v>
      </c>
      <c r="L206" s="20">
        <v>10.0</v>
      </c>
      <c r="M206" s="21">
        <f t="shared" si="1"/>
        <v>9.31372549</v>
      </c>
      <c r="N206" s="22">
        <v>10.0</v>
      </c>
      <c r="O206" s="21">
        <f t="shared" si="2"/>
        <v>9.583333333</v>
      </c>
      <c r="P206" s="22">
        <v>7.5</v>
      </c>
      <c r="Q206" s="21">
        <f t="shared" si="3"/>
        <v>8.778325123</v>
      </c>
      <c r="R206" s="22">
        <v>7.5</v>
      </c>
      <c r="S206" s="21">
        <f t="shared" si="4"/>
        <v>8.909313725</v>
      </c>
      <c r="T206" s="22">
        <v>7.5</v>
      </c>
      <c r="U206" s="21">
        <f t="shared" si="5"/>
        <v>8.664215686</v>
      </c>
      <c r="V206" s="22">
        <v>10.0</v>
      </c>
      <c r="W206" s="21">
        <f t="shared" si="6"/>
        <v>9.228431373</v>
      </c>
      <c r="X206" s="27">
        <f t="shared" si="7"/>
        <v>8.757142857</v>
      </c>
      <c r="Y206" s="24"/>
      <c r="Z206" s="24"/>
      <c r="AA206" s="31"/>
      <c r="AB206" s="32"/>
      <c r="AC206" s="32"/>
      <c r="AD206" s="32"/>
      <c r="AE206" s="33"/>
      <c r="AF206" s="5"/>
      <c r="AG206" s="1"/>
    </row>
    <row r="207" ht="15.75" customHeight="1">
      <c r="A207" s="1"/>
      <c r="B207" s="5"/>
      <c r="C207" s="16">
        <v>43653.0</v>
      </c>
      <c r="D207" s="17">
        <v>2.312167468E9</v>
      </c>
      <c r="E207" s="5" t="s">
        <v>511</v>
      </c>
      <c r="F207" s="5" t="s">
        <v>72</v>
      </c>
      <c r="G207" s="5" t="s">
        <v>33</v>
      </c>
      <c r="H207" s="5" t="s">
        <v>60</v>
      </c>
      <c r="I207" s="36"/>
      <c r="J207" s="30">
        <v>10.0</v>
      </c>
      <c r="K207" s="19">
        <f t="shared" si="28"/>
        <v>9.099512195</v>
      </c>
      <c r="L207" s="22">
        <v>10.0</v>
      </c>
      <c r="M207" s="21">
        <f t="shared" si="1"/>
        <v>9.317073171</v>
      </c>
      <c r="N207" s="22">
        <v>10.0</v>
      </c>
      <c r="O207" s="21">
        <f t="shared" si="2"/>
        <v>9.585365854</v>
      </c>
      <c r="P207" s="22">
        <v>10.0</v>
      </c>
      <c r="Q207" s="21">
        <f t="shared" si="3"/>
        <v>8.784313725</v>
      </c>
      <c r="R207" s="22">
        <v>10.0</v>
      </c>
      <c r="S207" s="21">
        <f t="shared" si="4"/>
        <v>8.914634146</v>
      </c>
      <c r="T207" s="22">
        <v>10.0</v>
      </c>
      <c r="U207" s="21">
        <f t="shared" si="5"/>
        <v>8.670731707</v>
      </c>
      <c r="V207" s="22">
        <v>10.0</v>
      </c>
      <c r="W207" s="21">
        <f t="shared" si="6"/>
        <v>9.232195122</v>
      </c>
      <c r="X207" s="27">
        <f t="shared" si="7"/>
        <v>10</v>
      </c>
      <c r="Y207" s="24"/>
      <c r="Z207" s="24"/>
      <c r="AA207" s="31"/>
      <c r="AB207" s="32"/>
      <c r="AC207" s="32"/>
      <c r="AD207" s="32"/>
      <c r="AE207" s="33"/>
      <c r="AF207" s="5"/>
      <c r="AG207" s="1"/>
    </row>
    <row r="208" ht="15.75" customHeight="1">
      <c r="A208" s="1"/>
      <c r="B208" s="5"/>
      <c r="C208" s="16">
        <v>43653.0</v>
      </c>
      <c r="D208" s="17">
        <v>3.346758576E9</v>
      </c>
      <c r="E208" s="5" t="s">
        <v>512</v>
      </c>
      <c r="F208" s="5" t="s">
        <v>48</v>
      </c>
      <c r="G208" s="5" t="s">
        <v>33</v>
      </c>
      <c r="H208" s="5" t="s">
        <v>60</v>
      </c>
      <c r="I208" s="36" t="s">
        <v>61</v>
      </c>
      <c r="J208" s="30">
        <v>10.0</v>
      </c>
      <c r="K208" s="19">
        <f t="shared" si="28"/>
        <v>9.103883495</v>
      </c>
      <c r="L208" s="20">
        <v>10.0</v>
      </c>
      <c r="M208" s="21">
        <f t="shared" si="1"/>
        <v>9.32038835</v>
      </c>
      <c r="N208" s="22">
        <v>10.0</v>
      </c>
      <c r="O208" s="21">
        <f t="shared" si="2"/>
        <v>9.587378641</v>
      </c>
      <c r="P208" s="22">
        <v>10.0</v>
      </c>
      <c r="Q208" s="21">
        <f t="shared" si="3"/>
        <v>8.790243902</v>
      </c>
      <c r="R208" s="22">
        <v>10.0</v>
      </c>
      <c r="S208" s="21">
        <f t="shared" si="4"/>
        <v>8.919902913</v>
      </c>
      <c r="T208" s="22">
        <v>10.0</v>
      </c>
      <c r="U208" s="21">
        <f t="shared" si="5"/>
        <v>8.677184466</v>
      </c>
      <c r="V208" s="22">
        <v>10.0</v>
      </c>
      <c r="W208" s="21">
        <f t="shared" si="6"/>
        <v>9.23592233</v>
      </c>
      <c r="X208" s="27">
        <f t="shared" si="7"/>
        <v>10</v>
      </c>
      <c r="Y208" s="37" t="s">
        <v>513</v>
      </c>
      <c r="Z208" s="24"/>
      <c r="AA208" s="31"/>
      <c r="AB208" s="32"/>
      <c r="AC208" s="32"/>
      <c r="AD208" s="32"/>
      <c r="AE208" s="33"/>
      <c r="AF208" s="5"/>
      <c r="AG208" s="1"/>
    </row>
    <row r="209" ht="15.75" customHeight="1">
      <c r="A209" s="1"/>
      <c r="B209" s="5"/>
      <c r="C209" s="16" t="s">
        <v>481</v>
      </c>
      <c r="D209" s="17"/>
      <c r="E209" s="5" t="s">
        <v>514</v>
      </c>
      <c r="F209" s="5"/>
      <c r="G209" s="5"/>
      <c r="H209" s="5"/>
      <c r="I209" s="36"/>
      <c r="J209" s="30">
        <v>8.8</v>
      </c>
      <c r="K209" s="19">
        <f t="shared" si="28"/>
        <v>9.102415459</v>
      </c>
      <c r="L209" s="20">
        <v>10.0</v>
      </c>
      <c r="M209" s="21">
        <f t="shared" si="1"/>
        <v>9.323671498</v>
      </c>
      <c r="N209" s="22">
        <v>10.0</v>
      </c>
      <c r="O209" s="21">
        <f t="shared" si="2"/>
        <v>9.589371981</v>
      </c>
      <c r="P209" s="22">
        <v>7.5</v>
      </c>
      <c r="Q209" s="21">
        <f t="shared" si="3"/>
        <v>8.783980583</v>
      </c>
      <c r="R209" s="22">
        <v>10.0</v>
      </c>
      <c r="S209" s="21">
        <f t="shared" si="4"/>
        <v>8.925120773</v>
      </c>
      <c r="T209" s="22">
        <v>7.5</v>
      </c>
      <c r="U209" s="21">
        <f t="shared" si="5"/>
        <v>8.671497585</v>
      </c>
      <c r="V209" s="22">
        <v>7.5</v>
      </c>
      <c r="W209" s="21">
        <f t="shared" si="6"/>
        <v>9.227536232</v>
      </c>
      <c r="X209" s="27">
        <f t="shared" si="7"/>
        <v>8.757142857</v>
      </c>
      <c r="Y209" s="24"/>
      <c r="Z209" s="24"/>
      <c r="AA209" s="31"/>
      <c r="AB209" s="32"/>
      <c r="AC209" s="32"/>
      <c r="AD209" s="32"/>
      <c r="AE209" s="33"/>
      <c r="AF209" s="5"/>
      <c r="AG209" s="1"/>
    </row>
    <row r="210" ht="15.75" customHeight="1">
      <c r="A210" s="1"/>
      <c r="B210" s="5"/>
      <c r="C210" s="16">
        <v>43656.0</v>
      </c>
      <c r="D210" s="17">
        <v>2.486057827E9</v>
      </c>
      <c r="E210" s="5" t="s">
        <v>515</v>
      </c>
      <c r="F210" s="5" t="s">
        <v>40</v>
      </c>
      <c r="G210" s="5" t="s">
        <v>33</v>
      </c>
      <c r="H210" s="5" t="s">
        <v>60</v>
      </c>
      <c r="I210" s="36" t="s">
        <v>166</v>
      </c>
      <c r="J210" s="30">
        <v>9.6</v>
      </c>
      <c r="K210" s="19">
        <f t="shared" si="28"/>
        <v>9.104807692</v>
      </c>
      <c r="L210" s="22">
        <v>10.0</v>
      </c>
      <c r="M210" s="21">
        <f t="shared" si="1"/>
        <v>9.326923077</v>
      </c>
      <c r="N210" s="22">
        <v>10.0</v>
      </c>
      <c r="O210" s="21">
        <f t="shared" si="2"/>
        <v>9.591346154</v>
      </c>
      <c r="P210" s="22">
        <v>10.0</v>
      </c>
      <c r="Q210" s="21">
        <f t="shared" si="3"/>
        <v>8.789855072</v>
      </c>
      <c r="R210" s="22">
        <v>10.0</v>
      </c>
      <c r="S210" s="21">
        <f t="shared" si="4"/>
        <v>8.930288462</v>
      </c>
      <c r="T210" s="22">
        <v>7.5</v>
      </c>
      <c r="U210" s="21">
        <f t="shared" si="5"/>
        <v>8.665865385</v>
      </c>
      <c r="V210" s="22">
        <v>10.0</v>
      </c>
      <c r="W210" s="21">
        <f t="shared" si="6"/>
        <v>9.23125</v>
      </c>
      <c r="X210" s="27">
        <f t="shared" si="7"/>
        <v>9.585714286</v>
      </c>
      <c r="Y210" s="24"/>
      <c r="Z210" s="24"/>
      <c r="AA210" s="31"/>
      <c r="AB210" s="32"/>
      <c r="AC210" s="32"/>
      <c r="AD210" s="32"/>
      <c r="AE210" s="33"/>
      <c r="AF210" s="5"/>
      <c r="AG210" s="1"/>
    </row>
    <row r="211" ht="15.75" customHeight="1">
      <c r="A211" s="1"/>
      <c r="B211" s="5"/>
      <c r="C211" s="16">
        <v>43656.0</v>
      </c>
      <c r="D211" s="17">
        <v>3.29285919E9</v>
      </c>
      <c r="E211" s="5" t="s">
        <v>516</v>
      </c>
      <c r="F211" s="5" t="s">
        <v>84</v>
      </c>
      <c r="G211" s="5" t="s">
        <v>33</v>
      </c>
      <c r="H211" s="5" t="s">
        <v>60</v>
      </c>
      <c r="I211" s="36" t="s">
        <v>120</v>
      </c>
      <c r="J211" s="30">
        <v>7.5</v>
      </c>
      <c r="K211" s="19">
        <f t="shared" si="28"/>
        <v>9.097129187</v>
      </c>
      <c r="L211" s="20">
        <v>10.0</v>
      </c>
      <c r="M211" s="21">
        <f t="shared" si="1"/>
        <v>9.330143541</v>
      </c>
      <c r="N211" s="22">
        <v>10.0</v>
      </c>
      <c r="O211" s="21">
        <f t="shared" si="2"/>
        <v>9.593301435</v>
      </c>
      <c r="P211" s="22">
        <v>2.5</v>
      </c>
      <c r="Q211" s="21">
        <f t="shared" si="3"/>
        <v>8.759615385</v>
      </c>
      <c r="R211" s="22">
        <v>7.5</v>
      </c>
      <c r="S211" s="21">
        <f t="shared" si="4"/>
        <v>8.923444976</v>
      </c>
      <c r="T211" s="22">
        <v>10.0</v>
      </c>
      <c r="U211" s="21">
        <f t="shared" si="5"/>
        <v>8.672248804</v>
      </c>
      <c r="V211" s="22">
        <v>5.0</v>
      </c>
      <c r="W211" s="21">
        <f t="shared" si="6"/>
        <v>9.211004785</v>
      </c>
      <c r="X211" s="27">
        <f t="shared" si="7"/>
        <v>7.5</v>
      </c>
      <c r="Y211" s="24" t="s">
        <v>517</v>
      </c>
      <c r="Z211" s="24" t="s">
        <v>518</v>
      </c>
      <c r="AA211" s="35">
        <v>2.5</v>
      </c>
      <c r="AB211" s="32"/>
      <c r="AC211" s="32"/>
      <c r="AD211" s="32"/>
      <c r="AE211" s="33"/>
      <c r="AF211" s="5"/>
      <c r="AG211" s="1"/>
    </row>
    <row r="212" ht="15.75" customHeight="1">
      <c r="A212" s="1"/>
      <c r="B212" s="5"/>
      <c r="C212" s="16">
        <v>43657.0</v>
      </c>
      <c r="D212" s="17">
        <v>3.307028933E9</v>
      </c>
      <c r="E212" s="5" t="s">
        <v>519</v>
      </c>
      <c r="F212" s="5" t="s">
        <v>32</v>
      </c>
      <c r="G212" s="5" t="s">
        <v>33</v>
      </c>
      <c r="H212" s="5" t="s">
        <v>60</v>
      </c>
      <c r="I212" s="36" t="s">
        <v>163</v>
      </c>
      <c r="J212" s="30">
        <v>7.1</v>
      </c>
      <c r="K212" s="19">
        <f t="shared" si="28"/>
        <v>9.087619048</v>
      </c>
      <c r="L212" s="20">
        <v>7.5</v>
      </c>
      <c r="M212" s="21">
        <f t="shared" si="1"/>
        <v>9.321428571</v>
      </c>
      <c r="N212" s="22">
        <v>7.5</v>
      </c>
      <c r="O212" s="21">
        <f t="shared" si="2"/>
        <v>9.583333333</v>
      </c>
      <c r="P212" s="22">
        <v>5.0</v>
      </c>
      <c r="Q212" s="21">
        <f t="shared" si="3"/>
        <v>8.741626794</v>
      </c>
      <c r="R212" s="22">
        <v>7.5</v>
      </c>
      <c r="S212" s="21">
        <f t="shared" si="4"/>
        <v>8.916666667</v>
      </c>
      <c r="T212" s="22">
        <v>7.5</v>
      </c>
      <c r="U212" s="21">
        <f t="shared" si="5"/>
        <v>8.666666667</v>
      </c>
      <c r="V212" s="22">
        <v>7.5</v>
      </c>
      <c r="W212" s="21">
        <f t="shared" si="6"/>
        <v>9.202857143</v>
      </c>
      <c r="X212" s="27">
        <f t="shared" si="7"/>
        <v>7.085714286</v>
      </c>
      <c r="Y212" s="24"/>
      <c r="Z212" s="24"/>
      <c r="AA212" s="31"/>
      <c r="AB212" s="32"/>
      <c r="AC212" s="32"/>
      <c r="AD212" s="32"/>
      <c r="AE212" s="33"/>
      <c r="AF212" s="5"/>
      <c r="AG212" s="1"/>
    </row>
    <row r="213" ht="15.75" customHeight="1">
      <c r="A213" s="1"/>
      <c r="B213" s="5"/>
      <c r="C213" s="16">
        <v>43658.0</v>
      </c>
      <c r="D213" s="17">
        <v>3.353342192E9</v>
      </c>
      <c r="E213" s="5" t="s">
        <v>520</v>
      </c>
      <c r="F213" s="5" t="s">
        <v>126</v>
      </c>
      <c r="G213" s="5" t="s">
        <v>33</v>
      </c>
      <c r="H213" s="5" t="s">
        <v>45</v>
      </c>
      <c r="I213" s="32">
        <v>302.0</v>
      </c>
      <c r="J213" s="30">
        <v>9.6</v>
      </c>
      <c r="K213" s="19">
        <f>+AVERAGE(J213)</f>
        <v>9.6</v>
      </c>
      <c r="L213" s="20">
        <v>7.5</v>
      </c>
      <c r="M213" s="21">
        <f t="shared" si="1"/>
        <v>9.312796209</v>
      </c>
      <c r="N213" s="22">
        <v>10.0</v>
      </c>
      <c r="O213" s="21">
        <f t="shared" si="2"/>
        <v>9.585308057</v>
      </c>
      <c r="P213" s="22">
        <v>10.0</v>
      </c>
      <c r="Q213" s="21">
        <f t="shared" si="3"/>
        <v>8.747619048</v>
      </c>
      <c r="R213" s="22">
        <v>10.0</v>
      </c>
      <c r="S213" s="21">
        <f t="shared" si="4"/>
        <v>8.921800948</v>
      </c>
      <c r="T213" s="22">
        <v>10.0</v>
      </c>
      <c r="U213" s="21">
        <f t="shared" si="5"/>
        <v>8.672985782</v>
      </c>
      <c r="V213" s="22">
        <v>10.0</v>
      </c>
      <c r="W213" s="21">
        <f t="shared" si="6"/>
        <v>9.206635071</v>
      </c>
      <c r="X213" s="27">
        <f t="shared" si="7"/>
        <v>9.585714286</v>
      </c>
      <c r="Y213" s="38" t="s">
        <v>521</v>
      </c>
      <c r="Z213" s="24" t="s">
        <v>522</v>
      </c>
      <c r="AA213" s="31"/>
      <c r="AB213" s="32"/>
      <c r="AC213" s="32"/>
      <c r="AD213" s="32"/>
      <c r="AE213" s="33"/>
      <c r="AF213" s="5"/>
      <c r="AG213" s="1"/>
    </row>
    <row r="214" ht="15.75" customHeight="1">
      <c r="A214" s="1"/>
      <c r="B214" s="5"/>
      <c r="C214" s="16" t="s">
        <v>481</v>
      </c>
      <c r="D214" s="17"/>
      <c r="E214" s="5" t="s">
        <v>514</v>
      </c>
      <c r="F214" s="5"/>
      <c r="G214" s="5" t="s">
        <v>44</v>
      </c>
      <c r="H214" s="5"/>
      <c r="I214" s="36"/>
      <c r="J214" s="30">
        <v>7.9</v>
      </c>
      <c r="K214" s="19">
        <f t="shared" ref="K214:K222" si="29">+AVERAGE($J$3:J214)</f>
        <v>9.084433962</v>
      </c>
      <c r="L214" s="20">
        <v>10.0</v>
      </c>
      <c r="M214" s="21">
        <f t="shared" si="1"/>
        <v>9.316037736</v>
      </c>
      <c r="N214" s="22">
        <v>10.0</v>
      </c>
      <c r="O214" s="21">
        <f t="shared" si="2"/>
        <v>9.587264151</v>
      </c>
      <c r="P214" s="22">
        <v>5.0</v>
      </c>
      <c r="Q214" s="21">
        <f t="shared" si="3"/>
        <v>8.72985782</v>
      </c>
      <c r="R214" s="22">
        <v>7.5</v>
      </c>
      <c r="S214" s="21">
        <f t="shared" si="4"/>
        <v>8.91509434</v>
      </c>
      <c r="T214" s="22">
        <v>7.5</v>
      </c>
      <c r="U214" s="21">
        <f t="shared" si="5"/>
        <v>8.66745283</v>
      </c>
      <c r="V214" s="22">
        <v>7.5</v>
      </c>
      <c r="W214" s="21">
        <f t="shared" si="6"/>
        <v>9.198584906</v>
      </c>
      <c r="X214" s="27">
        <f t="shared" si="7"/>
        <v>7.914285714</v>
      </c>
      <c r="Y214" s="24"/>
      <c r="Z214" s="24"/>
      <c r="AA214" s="31"/>
      <c r="AB214" s="32"/>
      <c r="AC214" s="32"/>
      <c r="AD214" s="32"/>
      <c r="AE214" s="33"/>
      <c r="AF214" s="5"/>
      <c r="AG214" s="1"/>
    </row>
    <row r="215" ht="15.75" customHeight="1">
      <c r="A215" s="1"/>
      <c r="B215" s="5"/>
      <c r="C215" s="16">
        <v>43660.0</v>
      </c>
      <c r="D215" s="17">
        <v>2.445114414E9</v>
      </c>
      <c r="E215" s="5" t="s">
        <v>523</v>
      </c>
      <c r="F215" s="5" t="s">
        <v>126</v>
      </c>
      <c r="G215" s="5" t="s">
        <v>33</v>
      </c>
      <c r="H215" s="5" t="s">
        <v>221</v>
      </c>
      <c r="I215" s="36" t="s">
        <v>60</v>
      </c>
      <c r="J215" s="30">
        <v>9.2</v>
      </c>
      <c r="K215" s="19">
        <f t="shared" si="29"/>
        <v>9.084976526</v>
      </c>
      <c r="L215" s="20">
        <v>7.5</v>
      </c>
      <c r="M215" s="21">
        <f t="shared" si="1"/>
        <v>9.307511737</v>
      </c>
      <c r="N215" s="22">
        <v>10.0</v>
      </c>
      <c r="O215" s="21">
        <f t="shared" si="2"/>
        <v>9.589201878</v>
      </c>
      <c r="P215" s="22">
        <v>10.0</v>
      </c>
      <c r="Q215" s="21">
        <f t="shared" si="3"/>
        <v>8.735849057</v>
      </c>
      <c r="R215" s="22">
        <v>7.5</v>
      </c>
      <c r="S215" s="21">
        <f t="shared" si="4"/>
        <v>8.908450704</v>
      </c>
      <c r="T215" s="22">
        <v>10.0</v>
      </c>
      <c r="U215" s="21">
        <f t="shared" si="5"/>
        <v>8.67370892</v>
      </c>
      <c r="V215" s="22">
        <v>10.0</v>
      </c>
      <c r="W215" s="21">
        <f t="shared" si="6"/>
        <v>9.202347418</v>
      </c>
      <c r="X215" s="27">
        <f t="shared" si="7"/>
        <v>9.171428571</v>
      </c>
      <c r="Y215" s="28" t="s">
        <v>524</v>
      </c>
      <c r="Z215" s="24" t="s">
        <v>525</v>
      </c>
      <c r="AA215" s="31"/>
      <c r="AB215" s="32"/>
      <c r="AC215" s="32"/>
      <c r="AD215" s="32"/>
      <c r="AE215" s="33"/>
      <c r="AF215" s="5"/>
      <c r="AG215" s="1"/>
    </row>
    <row r="216" ht="15.75" customHeight="1">
      <c r="A216" s="1"/>
      <c r="B216" s="5"/>
      <c r="C216" s="16">
        <v>43660.0</v>
      </c>
      <c r="D216" s="17">
        <v>2.378705895E9</v>
      </c>
      <c r="E216" s="5" t="s">
        <v>526</v>
      </c>
      <c r="F216" s="5" t="s">
        <v>32</v>
      </c>
      <c r="G216" s="5" t="s">
        <v>33</v>
      </c>
      <c r="H216" s="5"/>
      <c r="I216" s="36"/>
      <c r="J216" s="30">
        <v>10.0</v>
      </c>
      <c r="K216" s="19">
        <f t="shared" si="29"/>
        <v>9.089252336</v>
      </c>
      <c r="L216" s="22">
        <v>10.0</v>
      </c>
      <c r="M216" s="21">
        <f t="shared" si="1"/>
        <v>9.310747664</v>
      </c>
      <c r="N216" s="22">
        <v>10.0</v>
      </c>
      <c r="O216" s="21">
        <f t="shared" si="2"/>
        <v>9.591121495</v>
      </c>
      <c r="P216" s="22">
        <v>10.0</v>
      </c>
      <c r="Q216" s="21">
        <f t="shared" si="3"/>
        <v>8.741784038</v>
      </c>
      <c r="R216" s="22">
        <v>10.0</v>
      </c>
      <c r="S216" s="21">
        <f t="shared" si="4"/>
        <v>8.913551402</v>
      </c>
      <c r="T216" s="22">
        <v>10.0</v>
      </c>
      <c r="U216" s="21">
        <f t="shared" si="5"/>
        <v>8.679906542</v>
      </c>
      <c r="V216" s="22">
        <v>10.0</v>
      </c>
      <c r="W216" s="21">
        <f t="shared" si="6"/>
        <v>9.206074766</v>
      </c>
      <c r="X216" s="27">
        <f t="shared" si="7"/>
        <v>10</v>
      </c>
      <c r="Y216" s="28"/>
      <c r="Z216" s="24"/>
      <c r="AA216" s="31"/>
      <c r="AB216" s="32"/>
      <c r="AC216" s="32"/>
      <c r="AD216" s="32">
        <v>10.0</v>
      </c>
      <c r="AE216" s="33"/>
      <c r="AF216" s="5"/>
      <c r="AG216" s="1"/>
    </row>
    <row r="217" ht="15.75" customHeight="1">
      <c r="A217" s="1"/>
      <c r="B217" s="5"/>
      <c r="C217" s="16">
        <v>43662.0</v>
      </c>
      <c r="D217" s="17">
        <v>3.977498601E9</v>
      </c>
      <c r="E217" s="5" t="s">
        <v>395</v>
      </c>
      <c r="F217" s="5" t="s">
        <v>52</v>
      </c>
      <c r="G217" s="5" t="s">
        <v>44</v>
      </c>
      <c r="H217" s="5" t="s">
        <v>79</v>
      </c>
      <c r="I217" s="32">
        <v>314.0</v>
      </c>
      <c r="J217" s="30">
        <v>9.2</v>
      </c>
      <c r="K217" s="19">
        <f t="shared" si="29"/>
        <v>9.089767442</v>
      </c>
      <c r="L217" s="20">
        <v>10.0</v>
      </c>
      <c r="M217" s="21">
        <f t="shared" si="1"/>
        <v>9.313953488</v>
      </c>
      <c r="N217" s="22">
        <v>10.0</v>
      </c>
      <c r="O217" s="21">
        <f t="shared" si="2"/>
        <v>9.593023256</v>
      </c>
      <c r="P217" s="22">
        <v>10.0</v>
      </c>
      <c r="Q217" s="21">
        <f t="shared" si="3"/>
        <v>8.747663551</v>
      </c>
      <c r="R217" s="22">
        <v>7.5</v>
      </c>
      <c r="S217" s="21">
        <f t="shared" si="4"/>
        <v>8.906976744</v>
      </c>
      <c r="T217" s="22">
        <v>10.0</v>
      </c>
      <c r="U217" s="21">
        <f t="shared" si="5"/>
        <v>8.686046512</v>
      </c>
      <c r="V217" s="22">
        <v>7.5</v>
      </c>
      <c r="W217" s="21">
        <f t="shared" si="6"/>
        <v>9.198139535</v>
      </c>
      <c r="X217" s="27">
        <f t="shared" si="7"/>
        <v>9.171428571</v>
      </c>
      <c r="Y217" s="38" t="s">
        <v>527</v>
      </c>
      <c r="Z217" s="24" t="s">
        <v>411</v>
      </c>
      <c r="AA217" s="31"/>
      <c r="AB217" s="32"/>
      <c r="AC217" s="32"/>
      <c r="AD217" s="32"/>
      <c r="AE217" s="33"/>
      <c r="AF217" s="5"/>
      <c r="AG217" s="1"/>
    </row>
    <row r="218" ht="15.75" customHeight="1">
      <c r="A218" s="1"/>
      <c r="B218" s="5"/>
      <c r="C218" s="16">
        <v>43663.0</v>
      </c>
      <c r="D218" s="17">
        <v>2.69769316E9</v>
      </c>
      <c r="E218" s="5" t="s">
        <v>528</v>
      </c>
      <c r="F218" s="5" t="s">
        <v>510</v>
      </c>
      <c r="G218" s="5" t="s">
        <v>33</v>
      </c>
      <c r="H218" s="5" t="s">
        <v>60</v>
      </c>
      <c r="I218" s="36" t="s">
        <v>163</v>
      </c>
      <c r="J218" s="30">
        <v>9.6</v>
      </c>
      <c r="K218" s="19">
        <f t="shared" si="29"/>
        <v>9.09212963</v>
      </c>
      <c r="L218" s="22">
        <v>10.0</v>
      </c>
      <c r="M218" s="21">
        <f t="shared" si="1"/>
        <v>9.31712963</v>
      </c>
      <c r="N218" s="22">
        <v>10.0</v>
      </c>
      <c r="O218" s="21">
        <f t="shared" si="2"/>
        <v>9.594907407</v>
      </c>
      <c r="P218" s="22">
        <v>10.0</v>
      </c>
      <c r="Q218" s="21">
        <f t="shared" si="3"/>
        <v>8.753488372</v>
      </c>
      <c r="R218" s="22">
        <v>10.0</v>
      </c>
      <c r="S218" s="21">
        <f t="shared" si="4"/>
        <v>8.912037037</v>
      </c>
      <c r="T218" s="22">
        <v>7.5</v>
      </c>
      <c r="U218" s="21">
        <f t="shared" si="5"/>
        <v>8.680555556</v>
      </c>
      <c r="V218" s="22">
        <v>10.0</v>
      </c>
      <c r="W218" s="21">
        <f t="shared" si="6"/>
        <v>9.201851852</v>
      </c>
      <c r="X218" s="27">
        <f t="shared" si="7"/>
        <v>9.585714286</v>
      </c>
      <c r="Y218" s="28" t="s">
        <v>529</v>
      </c>
      <c r="Z218" s="24" t="s">
        <v>530</v>
      </c>
      <c r="AA218" s="31"/>
      <c r="AB218" s="32"/>
      <c r="AC218" s="32"/>
      <c r="AD218" s="32"/>
      <c r="AE218" s="33"/>
      <c r="AF218" s="5"/>
      <c r="AG218" s="1"/>
    </row>
    <row r="219" ht="15.75" customHeight="1">
      <c r="A219" s="1"/>
      <c r="B219" s="5"/>
      <c r="C219" s="16">
        <v>43663.0</v>
      </c>
      <c r="D219" s="17">
        <v>3.846159784E9</v>
      </c>
      <c r="E219" s="5" t="s">
        <v>531</v>
      </c>
      <c r="F219" s="5" t="s">
        <v>40</v>
      </c>
      <c r="G219" s="5" t="s">
        <v>33</v>
      </c>
      <c r="H219" s="5" t="s">
        <v>261</v>
      </c>
      <c r="I219" s="36" t="s">
        <v>236</v>
      </c>
      <c r="J219" s="30">
        <v>8.3</v>
      </c>
      <c r="K219" s="19">
        <f t="shared" si="29"/>
        <v>9.088479263</v>
      </c>
      <c r="L219" s="20">
        <v>10.0</v>
      </c>
      <c r="M219" s="21">
        <f t="shared" si="1"/>
        <v>9.320276498</v>
      </c>
      <c r="N219" s="22">
        <v>10.0</v>
      </c>
      <c r="O219" s="21">
        <f t="shared" si="2"/>
        <v>9.596774194</v>
      </c>
      <c r="P219" s="22">
        <v>7.5</v>
      </c>
      <c r="Q219" s="21">
        <f t="shared" si="3"/>
        <v>8.747685185</v>
      </c>
      <c r="R219" s="22">
        <v>7.5</v>
      </c>
      <c r="S219" s="21">
        <f t="shared" si="4"/>
        <v>8.905529954</v>
      </c>
      <c r="T219" s="22">
        <v>7.5</v>
      </c>
      <c r="U219" s="21">
        <f t="shared" si="5"/>
        <v>8.675115207</v>
      </c>
      <c r="V219" s="22">
        <v>7.5</v>
      </c>
      <c r="W219" s="21">
        <f t="shared" si="6"/>
        <v>9.194009217</v>
      </c>
      <c r="X219" s="27">
        <f t="shared" si="7"/>
        <v>8.328571429</v>
      </c>
      <c r="Y219" s="28" t="s">
        <v>532</v>
      </c>
      <c r="Z219" s="24" t="s">
        <v>533</v>
      </c>
      <c r="AA219" s="31">
        <v>10.0</v>
      </c>
      <c r="AB219" s="32"/>
      <c r="AC219" s="32"/>
      <c r="AD219" s="32">
        <v>10.0</v>
      </c>
      <c r="AE219" s="33"/>
      <c r="AF219" s="5"/>
      <c r="AG219" s="1"/>
    </row>
    <row r="220" ht="15.75" customHeight="1">
      <c r="A220" s="1"/>
      <c r="B220" s="5"/>
      <c r="C220" s="16">
        <v>43663.0</v>
      </c>
      <c r="D220" s="17">
        <v>3.282872422E9</v>
      </c>
      <c r="E220" s="5" t="s">
        <v>534</v>
      </c>
      <c r="F220" s="5" t="s">
        <v>217</v>
      </c>
      <c r="G220" s="5" t="s">
        <v>44</v>
      </c>
      <c r="H220" s="5" t="s">
        <v>45</v>
      </c>
      <c r="I220" s="32">
        <v>204.0</v>
      </c>
      <c r="J220" s="30">
        <v>8.3</v>
      </c>
      <c r="K220" s="19">
        <f t="shared" si="29"/>
        <v>9.084862385</v>
      </c>
      <c r="L220" s="22">
        <v>10.0</v>
      </c>
      <c r="M220" s="21">
        <f t="shared" si="1"/>
        <v>9.323394495</v>
      </c>
      <c r="N220" s="22">
        <v>10.0</v>
      </c>
      <c r="O220" s="21">
        <f t="shared" si="2"/>
        <v>9.598623853</v>
      </c>
      <c r="P220" s="22">
        <v>7.5</v>
      </c>
      <c r="Q220" s="21">
        <f t="shared" si="3"/>
        <v>8.741935484</v>
      </c>
      <c r="R220" s="22">
        <v>7.5</v>
      </c>
      <c r="S220" s="21">
        <f t="shared" si="4"/>
        <v>8.899082569</v>
      </c>
      <c r="T220" s="22">
        <v>7.5</v>
      </c>
      <c r="U220" s="21">
        <f t="shared" si="5"/>
        <v>8.669724771</v>
      </c>
      <c r="V220" s="22">
        <v>7.5</v>
      </c>
      <c r="W220" s="21">
        <f t="shared" si="6"/>
        <v>9.186238532</v>
      </c>
      <c r="X220" s="27">
        <f t="shared" si="7"/>
        <v>8.328571429</v>
      </c>
      <c r="Y220" s="28" t="s">
        <v>535</v>
      </c>
      <c r="Z220" s="24" t="s">
        <v>536</v>
      </c>
      <c r="AA220" s="35">
        <v>7.5</v>
      </c>
      <c r="AB220" s="32"/>
      <c r="AC220" s="32"/>
      <c r="AD220" s="32"/>
      <c r="AE220" s="33"/>
      <c r="AF220" s="5"/>
      <c r="AG220" s="1"/>
    </row>
    <row r="221" ht="15.75" customHeight="1">
      <c r="A221" s="1"/>
      <c r="B221" s="5"/>
      <c r="C221" s="16">
        <v>43664.0</v>
      </c>
      <c r="D221" s="17">
        <v>3.104163539E9</v>
      </c>
      <c r="E221" s="5" t="s">
        <v>537</v>
      </c>
      <c r="F221" s="5" t="s">
        <v>217</v>
      </c>
      <c r="G221" s="5" t="s">
        <v>115</v>
      </c>
      <c r="H221" s="5" t="s">
        <v>420</v>
      </c>
      <c r="I221" s="36" t="s">
        <v>261</v>
      </c>
      <c r="J221" s="30">
        <v>9.2</v>
      </c>
      <c r="K221" s="19">
        <f t="shared" si="29"/>
        <v>9.085388128</v>
      </c>
      <c r="L221" s="20">
        <v>7.5</v>
      </c>
      <c r="M221" s="21">
        <f t="shared" si="1"/>
        <v>9.315068493</v>
      </c>
      <c r="N221" s="22">
        <v>10.0</v>
      </c>
      <c r="O221" s="21">
        <f t="shared" si="2"/>
        <v>9.600456621</v>
      </c>
      <c r="P221" s="22">
        <v>10.0</v>
      </c>
      <c r="Q221" s="21">
        <f t="shared" si="3"/>
        <v>8.747706422</v>
      </c>
      <c r="R221" s="22">
        <v>10.0</v>
      </c>
      <c r="S221" s="21">
        <f t="shared" si="4"/>
        <v>8.904109589</v>
      </c>
      <c r="T221" s="22">
        <v>7.5</v>
      </c>
      <c r="U221" s="21">
        <f t="shared" si="5"/>
        <v>8.664383562</v>
      </c>
      <c r="V221" s="22">
        <v>10.0</v>
      </c>
      <c r="W221" s="21">
        <f t="shared" si="6"/>
        <v>9.189954338</v>
      </c>
      <c r="X221" s="27">
        <f t="shared" si="7"/>
        <v>9.171428571</v>
      </c>
      <c r="Y221" s="29" t="s">
        <v>538</v>
      </c>
      <c r="Z221" s="24" t="s">
        <v>539</v>
      </c>
      <c r="AA221" s="35">
        <v>7.5</v>
      </c>
      <c r="AB221" s="32"/>
      <c r="AC221" s="32"/>
      <c r="AD221" s="32">
        <v>10.0</v>
      </c>
      <c r="AE221" s="39">
        <v>7.5</v>
      </c>
      <c r="AF221" s="5"/>
      <c r="AG221" s="1"/>
    </row>
    <row r="222" ht="15.75" customHeight="1">
      <c r="A222" s="1"/>
      <c r="B222" s="5"/>
      <c r="C222" s="16">
        <v>43664.0</v>
      </c>
      <c r="D222" s="17"/>
      <c r="E222" s="5" t="s">
        <v>514</v>
      </c>
      <c r="F222" s="5"/>
      <c r="G222" s="5" t="s">
        <v>33</v>
      </c>
      <c r="H222" s="5"/>
      <c r="I222" s="36"/>
      <c r="J222" s="30">
        <v>7.5</v>
      </c>
      <c r="K222" s="19">
        <f t="shared" si="29"/>
        <v>9.078181818</v>
      </c>
      <c r="L222" s="20">
        <v>5.0</v>
      </c>
      <c r="M222" s="21">
        <f t="shared" si="1"/>
        <v>9.295454545</v>
      </c>
      <c r="N222" s="22">
        <v>7.5</v>
      </c>
      <c r="O222" s="21">
        <f t="shared" si="2"/>
        <v>9.590909091</v>
      </c>
      <c r="P222" s="22">
        <v>7.5</v>
      </c>
      <c r="Q222" s="21">
        <f t="shared" si="3"/>
        <v>8.742009132</v>
      </c>
      <c r="R222" s="22">
        <v>10.0</v>
      </c>
      <c r="S222" s="21">
        <f t="shared" si="4"/>
        <v>8.909090909</v>
      </c>
      <c r="T222" s="22">
        <v>7.5</v>
      </c>
      <c r="U222" s="21">
        <f t="shared" si="5"/>
        <v>8.659090909</v>
      </c>
      <c r="V222" s="22">
        <v>7.5</v>
      </c>
      <c r="W222" s="21">
        <f t="shared" si="6"/>
        <v>9.182272727</v>
      </c>
      <c r="X222" s="27">
        <f t="shared" si="7"/>
        <v>7.5</v>
      </c>
      <c r="Y222" s="24"/>
      <c r="Z222" s="24" t="s">
        <v>540</v>
      </c>
      <c r="AA222" s="31"/>
      <c r="AB222" s="32"/>
      <c r="AC222" s="32"/>
      <c r="AD222" s="32"/>
      <c r="AE222" s="33"/>
      <c r="AF222" s="5"/>
      <c r="AG222" s="1"/>
    </row>
    <row r="223" ht="15.75" customHeight="1">
      <c r="A223" s="1"/>
      <c r="B223" s="5"/>
      <c r="C223" s="16">
        <v>43664.0</v>
      </c>
      <c r="D223" s="17">
        <v>3.456799558E9</v>
      </c>
      <c r="E223" s="5" t="s">
        <v>541</v>
      </c>
      <c r="F223" s="5" t="s">
        <v>126</v>
      </c>
      <c r="G223" s="5" t="s">
        <v>33</v>
      </c>
      <c r="H223" s="5" t="s">
        <v>178</v>
      </c>
      <c r="I223" s="36" t="s">
        <v>60</v>
      </c>
      <c r="J223" s="30">
        <v>9.2</v>
      </c>
      <c r="K223" s="19">
        <f>+AVERAGE(J223)</f>
        <v>9.2</v>
      </c>
      <c r="L223" s="20">
        <v>10.0</v>
      </c>
      <c r="M223" s="21">
        <f t="shared" si="1"/>
        <v>9.298642534</v>
      </c>
      <c r="N223" s="22">
        <v>10.0</v>
      </c>
      <c r="O223" s="21">
        <f t="shared" si="2"/>
        <v>9.592760181</v>
      </c>
      <c r="P223" s="22">
        <v>7.5</v>
      </c>
      <c r="Q223" s="21">
        <f t="shared" si="3"/>
        <v>8.736363636</v>
      </c>
      <c r="R223" s="22">
        <v>7.5</v>
      </c>
      <c r="S223" s="21">
        <f t="shared" si="4"/>
        <v>8.902714932</v>
      </c>
      <c r="T223" s="22">
        <v>10.0</v>
      </c>
      <c r="U223" s="21">
        <f t="shared" si="5"/>
        <v>8.665158371</v>
      </c>
      <c r="V223" s="22">
        <v>10.0</v>
      </c>
      <c r="W223" s="21">
        <f t="shared" si="6"/>
        <v>9.185972851</v>
      </c>
      <c r="X223" s="27">
        <f t="shared" si="7"/>
        <v>9.171428571</v>
      </c>
      <c r="Y223" s="24" t="s">
        <v>542</v>
      </c>
      <c r="Z223" s="24" t="s">
        <v>543</v>
      </c>
      <c r="AA223" s="31"/>
      <c r="AB223" s="32"/>
      <c r="AC223" s="32"/>
      <c r="AD223" s="32"/>
      <c r="AE223" s="33"/>
      <c r="AF223" s="5"/>
      <c r="AG223" s="1"/>
    </row>
    <row r="224" ht="15.75" customHeight="1">
      <c r="A224" s="1"/>
      <c r="B224" s="5"/>
      <c r="C224" s="16">
        <v>43664.0</v>
      </c>
      <c r="D224" s="17">
        <v>2.453665859E9</v>
      </c>
      <c r="E224" s="5" t="s">
        <v>544</v>
      </c>
      <c r="F224" s="5" t="s">
        <v>72</v>
      </c>
      <c r="G224" s="5" t="s">
        <v>44</v>
      </c>
      <c r="H224" s="5" t="s">
        <v>60</v>
      </c>
      <c r="I224" s="36" t="s">
        <v>61</v>
      </c>
      <c r="J224" s="30">
        <v>10.0</v>
      </c>
      <c r="K224" s="19">
        <f t="shared" ref="K224:K232" si="30">+AVERAGE($J$3:J224)</f>
        <v>9.082882883</v>
      </c>
      <c r="L224" s="20">
        <v>10.0</v>
      </c>
      <c r="M224" s="21">
        <f t="shared" si="1"/>
        <v>9.301801802</v>
      </c>
      <c r="N224" s="22">
        <v>10.0</v>
      </c>
      <c r="O224" s="21">
        <f t="shared" si="2"/>
        <v>9.594594595</v>
      </c>
      <c r="P224" s="22">
        <v>10.0</v>
      </c>
      <c r="Q224" s="21">
        <f t="shared" si="3"/>
        <v>8.742081448</v>
      </c>
      <c r="R224" s="22">
        <v>10.0</v>
      </c>
      <c r="S224" s="21">
        <f t="shared" si="4"/>
        <v>8.907657658</v>
      </c>
      <c r="T224" s="22">
        <v>10.0</v>
      </c>
      <c r="U224" s="21">
        <f t="shared" si="5"/>
        <v>8.671171171</v>
      </c>
      <c r="V224" s="22">
        <v>10.0</v>
      </c>
      <c r="W224" s="21">
        <f t="shared" si="6"/>
        <v>9.18963964</v>
      </c>
      <c r="X224" s="27">
        <f t="shared" si="7"/>
        <v>10</v>
      </c>
      <c r="Y224" s="24" t="s">
        <v>545</v>
      </c>
      <c r="Z224" s="24"/>
      <c r="AA224" s="31"/>
      <c r="AB224" s="32"/>
      <c r="AC224" s="32"/>
      <c r="AD224" s="32"/>
      <c r="AE224" s="33"/>
      <c r="AF224" s="5"/>
      <c r="AG224" s="1"/>
    </row>
    <row r="225" ht="15.75" customHeight="1">
      <c r="A225" s="1"/>
      <c r="B225" s="5"/>
      <c r="C225" s="16">
        <v>43665.0</v>
      </c>
      <c r="D225" s="17">
        <v>2.549002564E9</v>
      </c>
      <c r="E225" s="5" t="s">
        <v>546</v>
      </c>
      <c r="F225" s="5" t="s">
        <v>48</v>
      </c>
      <c r="G225" s="5" t="s">
        <v>33</v>
      </c>
      <c r="H225" s="5" t="s">
        <v>60</v>
      </c>
      <c r="I225" s="36" t="s">
        <v>120</v>
      </c>
      <c r="J225" s="30">
        <v>6.3</v>
      </c>
      <c r="K225" s="19">
        <f t="shared" si="30"/>
        <v>9.070403587</v>
      </c>
      <c r="L225" s="20">
        <v>7.5</v>
      </c>
      <c r="M225" s="21">
        <f t="shared" si="1"/>
        <v>9.293721973</v>
      </c>
      <c r="N225" s="22">
        <v>7.5</v>
      </c>
      <c r="O225" s="21">
        <f t="shared" si="2"/>
        <v>9.585201794</v>
      </c>
      <c r="P225" s="22">
        <v>5.0</v>
      </c>
      <c r="Q225" s="21">
        <f t="shared" si="3"/>
        <v>8.725225225</v>
      </c>
      <c r="R225" s="22">
        <v>5.0</v>
      </c>
      <c r="S225" s="21">
        <f t="shared" si="4"/>
        <v>8.890134529</v>
      </c>
      <c r="T225" s="22">
        <v>5.0</v>
      </c>
      <c r="U225" s="21">
        <f t="shared" si="5"/>
        <v>8.65470852</v>
      </c>
      <c r="V225" s="22">
        <v>7.5</v>
      </c>
      <c r="W225" s="21">
        <f t="shared" si="6"/>
        <v>9.18206278</v>
      </c>
      <c r="X225" s="27">
        <f t="shared" si="7"/>
        <v>6.257142857</v>
      </c>
      <c r="Y225" s="24" t="s">
        <v>547</v>
      </c>
      <c r="Z225" s="24" t="s">
        <v>548</v>
      </c>
      <c r="AA225" s="31"/>
      <c r="AB225" s="32"/>
      <c r="AC225" s="32"/>
      <c r="AD225" s="32"/>
      <c r="AE225" s="33"/>
      <c r="AF225" s="5"/>
      <c r="AG225" s="1"/>
    </row>
    <row r="226" ht="15.75" customHeight="1">
      <c r="A226" s="1"/>
      <c r="B226" s="5"/>
      <c r="C226" s="16">
        <v>43665.0</v>
      </c>
      <c r="D226" s="17"/>
      <c r="E226" s="5" t="s">
        <v>514</v>
      </c>
      <c r="F226" s="5"/>
      <c r="G226" s="5" t="s">
        <v>44</v>
      </c>
      <c r="H226" s="5"/>
      <c r="I226" s="36"/>
      <c r="J226" s="30">
        <v>10.0</v>
      </c>
      <c r="K226" s="19">
        <f t="shared" si="30"/>
        <v>9.074553571</v>
      </c>
      <c r="L226" s="20">
        <v>10.0</v>
      </c>
      <c r="M226" s="21">
        <f t="shared" si="1"/>
        <v>9.296875</v>
      </c>
      <c r="N226" s="22">
        <v>10.0</v>
      </c>
      <c r="O226" s="21">
        <f t="shared" si="2"/>
        <v>9.587053571</v>
      </c>
      <c r="P226" s="22">
        <v>10.0</v>
      </c>
      <c r="Q226" s="21">
        <f t="shared" si="3"/>
        <v>8.730941704</v>
      </c>
      <c r="R226" s="22">
        <v>10.0</v>
      </c>
      <c r="S226" s="21">
        <f t="shared" si="4"/>
        <v>8.895089286</v>
      </c>
      <c r="T226" s="22">
        <v>10.0</v>
      </c>
      <c r="U226" s="21">
        <f t="shared" si="5"/>
        <v>8.660714286</v>
      </c>
      <c r="V226" s="22">
        <v>10.0</v>
      </c>
      <c r="W226" s="21">
        <f t="shared" si="6"/>
        <v>9.185714286</v>
      </c>
      <c r="X226" s="27">
        <f t="shared" si="7"/>
        <v>10</v>
      </c>
      <c r="Y226" s="24"/>
      <c r="Z226" s="24"/>
      <c r="AA226" s="31"/>
      <c r="AB226" s="32"/>
      <c r="AC226" s="32"/>
      <c r="AD226" s="32"/>
      <c r="AE226" s="33"/>
      <c r="AF226" s="5"/>
      <c r="AG226" s="1"/>
    </row>
    <row r="227" ht="15.75" customHeight="1">
      <c r="A227" s="1"/>
      <c r="B227" s="5"/>
      <c r="C227" s="16">
        <v>43666.0</v>
      </c>
      <c r="D227" s="17">
        <v>3.075381879E9</v>
      </c>
      <c r="E227" s="5" t="s">
        <v>549</v>
      </c>
      <c r="F227" s="5" t="s">
        <v>40</v>
      </c>
      <c r="G227" s="5" t="s">
        <v>33</v>
      </c>
      <c r="H227" s="5" t="s">
        <v>261</v>
      </c>
      <c r="I227" s="36" t="s">
        <v>332</v>
      </c>
      <c r="J227" s="30">
        <v>7.5</v>
      </c>
      <c r="K227" s="19">
        <f t="shared" si="30"/>
        <v>9.067555556</v>
      </c>
      <c r="L227" s="20">
        <v>7.5</v>
      </c>
      <c r="M227" s="21">
        <f t="shared" si="1"/>
        <v>9.288888889</v>
      </c>
      <c r="N227" s="22">
        <v>7.5</v>
      </c>
      <c r="O227" s="21">
        <f t="shared" si="2"/>
        <v>9.577777778</v>
      </c>
      <c r="P227" s="22">
        <v>7.5</v>
      </c>
      <c r="Q227" s="21">
        <f t="shared" si="3"/>
        <v>8.725446429</v>
      </c>
      <c r="R227" s="22">
        <v>7.5</v>
      </c>
      <c r="S227" s="21">
        <f t="shared" si="4"/>
        <v>8.888888889</v>
      </c>
      <c r="T227" s="22">
        <v>7.5</v>
      </c>
      <c r="U227" s="21">
        <f t="shared" si="5"/>
        <v>8.655555556</v>
      </c>
      <c r="V227" s="22">
        <v>7.5</v>
      </c>
      <c r="W227" s="21">
        <f t="shared" si="6"/>
        <v>9.178222222</v>
      </c>
      <c r="X227" s="27">
        <f t="shared" si="7"/>
        <v>7.5</v>
      </c>
      <c r="Y227" s="29" t="s">
        <v>550</v>
      </c>
      <c r="Z227" s="24"/>
      <c r="AA227" s="31"/>
      <c r="AB227" s="32"/>
      <c r="AC227" s="32"/>
      <c r="AD227" s="32"/>
      <c r="AE227" s="33"/>
      <c r="AF227" s="5"/>
      <c r="AG227" s="1"/>
    </row>
    <row r="228" ht="15.75" customHeight="1">
      <c r="A228" s="1"/>
      <c r="B228" s="5"/>
      <c r="C228" s="16">
        <v>43666.0</v>
      </c>
      <c r="D228" s="17"/>
      <c r="E228" s="5" t="s">
        <v>514</v>
      </c>
      <c r="F228" s="5"/>
      <c r="G228" s="5"/>
      <c r="H228" s="5"/>
      <c r="I228" s="36"/>
      <c r="J228" s="30">
        <v>10.0</v>
      </c>
      <c r="K228" s="19">
        <f t="shared" si="30"/>
        <v>9.071681416</v>
      </c>
      <c r="L228" s="20">
        <v>10.0</v>
      </c>
      <c r="M228" s="21">
        <f t="shared" si="1"/>
        <v>9.292035398</v>
      </c>
      <c r="N228" s="22">
        <v>10.0</v>
      </c>
      <c r="O228" s="21">
        <f t="shared" si="2"/>
        <v>9.579646018</v>
      </c>
      <c r="P228" s="22">
        <v>7.5</v>
      </c>
      <c r="Q228" s="21">
        <f t="shared" si="3"/>
        <v>8.72</v>
      </c>
      <c r="R228" s="22">
        <v>7.5</v>
      </c>
      <c r="S228" s="21">
        <f t="shared" si="4"/>
        <v>8.882743363</v>
      </c>
      <c r="T228" s="22">
        <v>7.5</v>
      </c>
      <c r="U228" s="21">
        <f t="shared" si="5"/>
        <v>8.650442478</v>
      </c>
      <c r="V228" s="22">
        <v>7.5</v>
      </c>
      <c r="W228" s="21">
        <f t="shared" si="6"/>
        <v>9.17079646</v>
      </c>
      <c r="X228" s="27">
        <f t="shared" si="7"/>
        <v>8.571428571</v>
      </c>
      <c r="Y228" s="24" t="s">
        <v>551</v>
      </c>
      <c r="Z228" s="24" t="s">
        <v>552</v>
      </c>
      <c r="AA228" s="31"/>
      <c r="AB228" s="32"/>
      <c r="AC228" s="32"/>
      <c r="AD228" s="32"/>
      <c r="AE228" s="33"/>
      <c r="AF228" s="5"/>
      <c r="AG228" s="1"/>
    </row>
    <row r="229" ht="15.75" customHeight="1">
      <c r="A229" s="1"/>
      <c r="B229" s="5"/>
      <c r="C229" s="16">
        <v>43667.0</v>
      </c>
      <c r="D229" s="17">
        <v>3.679744176E9</v>
      </c>
      <c r="E229" s="5" t="s">
        <v>553</v>
      </c>
      <c r="F229" s="5" t="s">
        <v>217</v>
      </c>
      <c r="G229" s="5" t="s">
        <v>33</v>
      </c>
      <c r="H229" s="5" t="s">
        <v>60</v>
      </c>
      <c r="I229" s="36" t="s">
        <v>111</v>
      </c>
      <c r="J229" s="30">
        <v>9.2</v>
      </c>
      <c r="K229" s="19">
        <f t="shared" si="30"/>
        <v>9.072246696</v>
      </c>
      <c r="L229" s="20">
        <v>10.0</v>
      </c>
      <c r="M229" s="21">
        <f t="shared" si="1"/>
        <v>9.295154185</v>
      </c>
      <c r="N229" s="22">
        <v>10.0</v>
      </c>
      <c r="O229" s="21">
        <f t="shared" si="2"/>
        <v>9.581497797</v>
      </c>
      <c r="P229" s="22">
        <v>10.0</v>
      </c>
      <c r="Q229" s="21">
        <f t="shared" si="3"/>
        <v>8.725663717</v>
      </c>
      <c r="R229" s="22">
        <v>7.5</v>
      </c>
      <c r="S229" s="21">
        <f t="shared" si="4"/>
        <v>8.876651982</v>
      </c>
      <c r="T229" s="22">
        <v>7.5</v>
      </c>
      <c r="U229" s="21">
        <f t="shared" si="5"/>
        <v>8.645374449</v>
      </c>
      <c r="V229" s="22">
        <v>10.0</v>
      </c>
      <c r="W229" s="21">
        <f t="shared" si="6"/>
        <v>9.174449339</v>
      </c>
      <c r="X229" s="27">
        <f t="shared" si="7"/>
        <v>9.171428571</v>
      </c>
      <c r="Y229" s="24" t="s">
        <v>554</v>
      </c>
      <c r="Z229" s="24"/>
      <c r="AA229" s="31"/>
      <c r="AB229" s="32"/>
      <c r="AC229" s="32"/>
      <c r="AD229" s="32"/>
      <c r="AE229" s="33"/>
      <c r="AF229" s="5"/>
      <c r="AG229" s="1"/>
    </row>
    <row r="230" ht="15.75" customHeight="1">
      <c r="A230" s="1"/>
      <c r="B230" s="5"/>
      <c r="C230" s="16">
        <v>43667.0</v>
      </c>
      <c r="D230" s="17">
        <v>2.48960069E9</v>
      </c>
      <c r="E230" s="5" t="s">
        <v>555</v>
      </c>
      <c r="F230" s="5" t="s">
        <v>217</v>
      </c>
      <c r="G230" s="5" t="s">
        <v>44</v>
      </c>
      <c r="H230" s="5" t="s">
        <v>79</v>
      </c>
      <c r="I230" s="32">
        <v>313.0</v>
      </c>
      <c r="J230" s="30">
        <v>8.3</v>
      </c>
      <c r="K230" s="19">
        <f t="shared" si="30"/>
        <v>9.068859649</v>
      </c>
      <c r="L230" s="20">
        <v>7.5</v>
      </c>
      <c r="M230" s="21">
        <f t="shared" si="1"/>
        <v>9.287280702</v>
      </c>
      <c r="N230" s="22">
        <v>10.0</v>
      </c>
      <c r="O230" s="21">
        <f t="shared" si="2"/>
        <v>9.583333333</v>
      </c>
      <c r="P230" s="22">
        <v>7.5</v>
      </c>
      <c r="Q230" s="21">
        <f t="shared" si="3"/>
        <v>8.720264317</v>
      </c>
      <c r="R230" s="22">
        <v>7.5</v>
      </c>
      <c r="S230" s="21">
        <f t="shared" si="4"/>
        <v>8.870614035</v>
      </c>
      <c r="T230" s="22">
        <v>7.5</v>
      </c>
      <c r="U230" s="21">
        <f t="shared" si="5"/>
        <v>8.640350877</v>
      </c>
      <c r="V230" s="22">
        <v>10.0</v>
      </c>
      <c r="W230" s="21">
        <f t="shared" si="6"/>
        <v>9.178070175</v>
      </c>
      <c r="X230" s="27">
        <f t="shared" si="7"/>
        <v>8.328571429</v>
      </c>
      <c r="Y230" s="29" t="s">
        <v>556</v>
      </c>
      <c r="Z230" s="24"/>
      <c r="AA230" s="31"/>
      <c r="AB230" s="32"/>
      <c r="AC230" s="32"/>
      <c r="AD230" s="32"/>
      <c r="AE230" s="33"/>
      <c r="AF230" s="5"/>
      <c r="AG230" s="1"/>
    </row>
    <row r="231" ht="15.75" customHeight="1">
      <c r="A231" s="1"/>
      <c r="B231" s="5"/>
      <c r="C231" s="16">
        <v>43668.0</v>
      </c>
      <c r="D231" s="17">
        <v>2.588511549E9</v>
      </c>
      <c r="E231" s="5" t="s">
        <v>557</v>
      </c>
      <c r="F231" s="5" t="s">
        <v>72</v>
      </c>
      <c r="G231" s="5" t="s">
        <v>44</v>
      </c>
      <c r="H231" s="5" t="s">
        <v>45</v>
      </c>
      <c r="I231" s="32">
        <v>204.0</v>
      </c>
      <c r="J231" s="18">
        <v>9.6</v>
      </c>
      <c r="K231" s="19">
        <f t="shared" si="30"/>
        <v>9.071179039</v>
      </c>
      <c r="L231" s="20">
        <v>7.5</v>
      </c>
      <c r="M231" s="21">
        <f t="shared" si="1"/>
        <v>9.279475983</v>
      </c>
      <c r="N231" s="22">
        <v>10.0</v>
      </c>
      <c r="O231" s="21">
        <f t="shared" si="2"/>
        <v>9.585152838</v>
      </c>
      <c r="P231" s="22">
        <v>10.0</v>
      </c>
      <c r="Q231" s="21">
        <f t="shared" si="3"/>
        <v>8.725877193</v>
      </c>
      <c r="R231" s="22">
        <v>10.0</v>
      </c>
      <c r="S231" s="21">
        <f t="shared" si="4"/>
        <v>8.875545852</v>
      </c>
      <c r="T231" s="22">
        <v>10.0</v>
      </c>
      <c r="U231" s="21">
        <f t="shared" si="5"/>
        <v>8.64628821</v>
      </c>
      <c r="V231" s="22">
        <v>10.0</v>
      </c>
      <c r="W231" s="21">
        <f t="shared" si="6"/>
        <v>9.181659389</v>
      </c>
      <c r="X231" s="27">
        <f t="shared" si="7"/>
        <v>9.585714286</v>
      </c>
      <c r="Y231" s="24" t="s">
        <v>558</v>
      </c>
      <c r="Z231" s="24"/>
      <c r="AA231" s="31"/>
      <c r="AB231" s="32"/>
      <c r="AC231" s="32"/>
      <c r="AD231" s="32"/>
      <c r="AE231" s="33"/>
      <c r="AF231" s="5"/>
      <c r="AG231" s="1"/>
    </row>
    <row r="232" ht="15.75" customHeight="1">
      <c r="A232" s="1"/>
      <c r="B232" s="5"/>
      <c r="C232" s="16">
        <v>43668.0</v>
      </c>
      <c r="D232" s="17">
        <v>2.897028398E9</v>
      </c>
      <c r="E232" s="5" t="s">
        <v>559</v>
      </c>
      <c r="F232" s="5" t="s">
        <v>72</v>
      </c>
      <c r="G232" s="5" t="s">
        <v>560</v>
      </c>
      <c r="H232" s="5" t="s">
        <v>261</v>
      </c>
      <c r="I232" s="36" t="s">
        <v>332</v>
      </c>
      <c r="J232" s="18">
        <v>10.0</v>
      </c>
      <c r="K232" s="19">
        <f t="shared" si="30"/>
        <v>9.075217391</v>
      </c>
      <c r="L232" s="20">
        <v>10.0</v>
      </c>
      <c r="M232" s="21">
        <f t="shared" si="1"/>
        <v>9.282608696</v>
      </c>
      <c r="N232" s="22">
        <v>10.0</v>
      </c>
      <c r="O232" s="21">
        <f t="shared" si="2"/>
        <v>9.586956522</v>
      </c>
      <c r="P232" s="22">
        <v>10.0</v>
      </c>
      <c r="Q232" s="21">
        <f t="shared" si="3"/>
        <v>8.731441048</v>
      </c>
      <c r="R232" s="22">
        <v>10.0</v>
      </c>
      <c r="S232" s="21">
        <f t="shared" si="4"/>
        <v>8.880434783</v>
      </c>
      <c r="T232" s="22">
        <v>10.0</v>
      </c>
      <c r="U232" s="21">
        <f t="shared" si="5"/>
        <v>8.652173913</v>
      </c>
      <c r="V232" s="22">
        <v>10.0</v>
      </c>
      <c r="W232" s="21">
        <f t="shared" si="6"/>
        <v>9.185217391</v>
      </c>
      <c r="X232" s="27">
        <f t="shared" si="7"/>
        <v>10</v>
      </c>
      <c r="Y232" s="24" t="s">
        <v>561</v>
      </c>
      <c r="Z232" s="24"/>
      <c r="AA232" s="31"/>
      <c r="AB232" s="32"/>
      <c r="AC232" s="32"/>
      <c r="AD232" s="32"/>
      <c r="AE232" s="33"/>
      <c r="AF232" s="5"/>
      <c r="AG232" s="1"/>
    </row>
    <row r="233" ht="15.75" customHeight="1">
      <c r="A233" s="1"/>
      <c r="B233" s="5"/>
      <c r="C233" s="16">
        <v>43668.0</v>
      </c>
      <c r="D233" s="17"/>
      <c r="E233" s="5" t="s">
        <v>514</v>
      </c>
      <c r="F233" s="5"/>
      <c r="G233" s="5" t="s">
        <v>33</v>
      </c>
      <c r="H233" s="5"/>
      <c r="I233" s="36"/>
      <c r="J233" s="18">
        <v>8.3</v>
      </c>
      <c r="K233" s="19">
        <f>+AVERAGE(J233)</f>
        <v>8.3</v>
      </c>
      <c r="L233" s="20">
        <v>7.5</v>
      </c>
      <c r="M233" s="21">
        <f t="shared" si="1"/>
        <v>9.274891775</v>
      </c>
      <c r="N233" s="22">
        <v>10.0</v>
      </c>
      <c r="O233" s="21">
        <f t="shared" si="2"/>
        <v>9.588744589</v>
      </c>
      <c r="P233" s="22">
        <v>7.5</v>
      </c>
      <c r="Q233" s="21">
        <f t="shared" si="3"/>
        <v>8.726086957</v>
      </c>
      <c r="R233" s="22">
        <v>7.5</v>
      </c>
      <c r="S233" s="21">
        <f t="shared" si="4"/>
        <v>8.874458874</v>
      </c>
      <c r="T233" s="22">
        <v>7.5</v>
      </c>
      <c r="U233" s="21">
        <f t="shared" si="5"/>
        <v>8.647186147</v>
      </c>
      <c r="V233" s="22">
        <v>10.0</v>
      </c>
      <c r="W233" s="21">
        <f t="shared" si="6"/>
        <v>9.188744589</v>
      </c>
      <c r="X233" s="27">
        <f t="shared" si="7"/>
        <v>8.328571429</v>
      </c>
      <c r="Y233" s="24"/>
      <c r="Z233" s="24"/>
      <c r="AA233" s="31"/>
      <c r="AB233" s="32"/>
      <c r="AC233" s="32"/>
      <c r="AD233" s="32"/>
      <c r="AE233" s="33"/>
      <c r="AF233" s="5"/>
      <c r="AG233" s="1"/>
    </row>
    <row r="234" ht="15.75" customHeight="1">
      <c r="A234" s="1"/>
      <c r="B234" s="5"/>
      <c r="C234" s="16">
        <v>43669.0</v>
      </c>
      <c r="D234" s="17">
        <v>3.607241251E9</v>
      </c>
      <c r="E234" s="5" t="s">
        <v>562</v>
      </c>
      <c r="F234" s="5" t="s">
        <v>563</v>
      </c>
      <c r="G234" s="5" t="s">
        <v>44</v>
      </c>
      <c r="H234" s="5" t="s">
        <v>79</v>
      </c>
      <c r="I234" s="32">
        <v>313.0</v>
      </c>
      <c r="J234" s="18">
        <v>9.2</v>
      </c>
      <c r="K234" s="19">
        <f t="shared" ref="K234:K242" si="31">+AVERAGE($J$3:J234)</f>
        <v>9.072413793</v>
      </c>
      <c r="L234" s="20">
        <v>10.0</v>
      </c>
      <c r="M234" s="21">
        <f t="shared" si="1"/>
        <v>9.278017241</v>
      </c>
      <c r="N234" s="22">
        <v>10.0</v>
      </c>
      <c r="O234" s="21">
        <f t="shared" si="2"/>
        <v>9.590517241</v>
      </c>
      <c r="P234" s="22">
        <v>10.0</v>
      </c>
      <c r="Q234" s="21">
        <f t="shared" si="3"/>
        <v>8.731601732</v>
      </c>
      <c r="R234" s="22">
        <v>7.5</v>
      </c>
      <c r="S234" s="21">
        <f t="shared" si="4"/>
        <v>8.868534483</v>
      </c>
      <c r="T234" s="22">
        <v>7.5</v>
      </c>
      <c r="U234" s="21">
        <f t="shared" si="5"/>
        <v>8.642241379</v>
      </c>
      <c r="V234" s="22">
        <v>10.0</v>
      </c>
      <c r="W234" s="21">
        <f t="shared" si="6"/>
        <v>9.192241379</v>
      </c>
      <c r="X234" s="27">
        <f t="shared" si="7"/>
        <v>9.171428571</v>
      </c>
      <c r="Y234" s="24"/>
      <c r="Z234" s="24"/>
      <c r="AA234" s="31"/>
      <c r="AB234" s="40">
        <v>7.5</v>
      </c>
      <c r="AC234" s="32"/>
      <c r="AD234" s="32"/>
      <c r="AE234" s="33"/>
      <c r="AF234" s="5"/>
      <c r="AG234" s="1"/>
    </row>
    <row r="235" ht="15.75" customHeight="1">
      <c r="A235" s="1"/>
      <c r="B235" s="5"/>
      <c r="C235" s="16">
        <v>43670.0</v>
      </c>
      <c r="D235" s="17">
        <v>2.446242983E9</v>
      </c>
      <c r="E235" s="5" t="s">
        <v>564</v>
      </c>
      <c r="F235" s="5" t="s">
        <v>48</v>
      </c>
      <c r="G235" s="5" t="s">
        <v>560</v>
      </c>
      <c r="H235" s="5" t="s">
        <v>261</v>
      </c>
      <c r="I235" s="36" t="s">
        <v>420</v>
      </c>
      <c r="J235" s="18">
        <v>10.0</v>
      </c>
      <c r="K235" s="19">
        <f t="shared" si="31"/>
        <v>9.07639485</v>
      </c>
      <c r="L235" s="22">
        <v>10.0</v>
      </c>
      <c r="M235" s="21">
        <f t="shared" si="1"/>
        <v>9.28111588</v>
      </c>
      <c r="N235" s="22">
        <v>10.0</v>
      </c>
      <c r="O235" s="21">
        <f t="shared" si="2"/>
        <v>9.592274678</v>
      </c>
      <c r="P235" s="22">
        <v>10.0</v>
      </c>
      <c r="Q235" s="21">
        <f t="shared" si="3"/>
        <v>8.737068966</v>
      </c>
      <c r="R235" s="22">
        <v>10.0</v>
      </c>
      <c r="S235" s="21">
        <f t="shared" si="4"/>
        <v>8.873390558</v>
      </c>
      <c r="T235" s="22">
        <v>10.0</v>
      </c>
      <c r="U235" s="21">
        <f t="shared" si="5"/>
        <v>8.64806867</v>
      </c>
      <c r="V235" s="22">
        <v>10.0</v>
      </c>
      <c r="W235" s="21">
        <f t="shared" si="6"/>
        <v>9.195708155</v>
      </c>
      <c r="X235" s="27">
        <f t="shared" si="7"/>
        <v>10</v>
      </c>
      <c r="Y235" s="29" t="s">
        <v>565</v>
      </c>
      <c r="Z235" s="24"/>
      <c r="AA235" s="31"/>
      <c r="AB235" s="40"/>
      <c r="AC235" s="32"/>
      <c r="AD235" s="32"/>
      <c r="AE235" s="39">
        <v>7.5</v>
      </c>
      <c r="AF235" s="5"/>
      <c r="AG235" s="1"/>
    </row>
    <row r="236" ht="15.75" customHeight="1">
      <c r="A236" s="1"/>
      <c r="B236" s="5"/>
      <c r="C236" s="16">
        <v>43670.0</v>
      </c>
      <c r="D236" s="17">
        <v>2.40363716E9</v>
      </c>
      <c r="E236" s="41" t="s">
        <v>566</v>
      </c>
      <c r="F236" s="5" t="s">
        <v>567</v>
      </c>
      <c r="G236" s="5" t="s">
        <v>33</v>
      </c>
      <c r="H236" s="5" t="s">
        <v>60</v>
      </c>
      <c r="I236" s="32">
        <v>201.0</v>
      </c>
      <c r="J236" s="18">
        <v>7.5</v>
      </c>
      <c r="K236" s="19">
        <f t="shared" si="31"/>
        <v>9.06965812</v>
      </c>
      <c r="L236" s="22">
        <v>10.0</v>
      </c>
      <c r="M236" s="21">
        <f t="shared" si="1"/>
        <v>9.284188034</v>
      </c>
      <c r="N236" s="22">
        <v>7.5</v>
      </c>
      <c r="O236" s="21">
        <f t="shared" si="2"/>
        <v>9.583333333</v>
      </c>
      <c r="P236" s="22">
        <v>7.5</v>
      </c>
      <c r="Q236" s="21">
        <f t="shared" si="3"/>
        <v>8.731759657</v>
      </c>
      <c r="R236" s="22">
        <v>7.5</v>
      </c>
      <c r="S236" s="21">
        <f t="shared" si="4"/>
        <v>8.867521368</v>
      </c>
      <c r="T236" s="22">
        <v>5.0</v>
      </c>
      <c r="U236" s="21">
        <f t="shared" si="5"/>
        <v>8.632478632</v>
      </c>
      <c r="V236" s="22">
        <v>7.5</v>
      </c>
      <c r="W236" s="21">
        <f t="shared" si="6"/>
        <v>9.188461538</v>
      </c>
      <c r="X236" s="27">
        <f t="shared" si="7"/>
        <v>7.5</v>
      </c>
      <c r="Y236" s="24" t="s">
        <v>568</v>
      </c>
      <c r="Z236" s="24"/>
      <c r="AA236" s="35">
        <v>7.5</v>
      </c>
      <c r="AB236" s="32">
        <v>5.0</v>
      </c>
      <c r="AC236" s="32"/>
      <c r="AD236" s="32"/>
      <c r="AE236" s="33"/>
      <c r="AF236" s="5"/>
      <c r="AG236" s="1"/>
    </row>
    <row r="237" ht="15.75" customHeight="1">
      <c r="A237" s="1"/>
      <c r="B237" s="5"/>
      <c r="C237" s="16">
        <v>43670.0</v>
      </c>
      <c r="D237" s="17"/>
      <c r="E237" s="5" t="s">
        <v>514</v>
      </c>
      <c r="F237" s="5"/>
      <c r="G237" s="5" t="s">
        <v>44</v>
      </c>
      <c r="H237" s="5"/>
      <c r="I237" s="36"/>
      <c r="J237" s="18">
        <v>10.0</v>
      </c>
      <c r="K237" s="19">
        <f t="shared" si="31"/>
        <v>9.073617021</v>
      </c>
      <c r="L237" s="22">
        <v>10.0</v>
      </c>
      <c r="M237" s="21">
        <f t="shared" si="1"/>
        <v>9.287234043</v>
      </c>
      <c r="N237" s="22">
        <v>10.0</v>
      </c>
      <c r="O237" s="21">
        <f t="shared" si="2"/>
        <v>9.585106383</v>
      </c>
      <c r="P237" s="22">
        <v>10.0</v>
      </c>
      <c r="Q237" s="21">
        <f t="shared" si="3"/>
        <v>8.737179487</v>
      </c>
      <c r="R237" s="22">
        <v>10.0</v>
      </c>
      <c r="S237" s="21">
        <f t="shared" si="4"/>
        <v>8.872340426</v>
      </c>
      <c r="T237" s="22">
        <v>10.0</v>
      </c>
      <c r="U237" s="21">
        <f t="shared" si="5"/>
        <v>8.638297872</v>
      </c>
      <c r="V237" s="22">
        <v>10.0</v>
      </c>
      <c r="W237" s="21">
        <f t="shared" si="6"/>
        <v>9.191914894</v>
      </c>
      <c r="X237" s="27">
        <f t="shared" si="7"/>
        <v>10</v>
      </c>
      <c r="Y237" s="24"/>
      <c r="Z237" s="24"/>
      <c r="AA237" s="31"/>
      <c r="AB237" s="32"/>
      <c r="AC237" s="32"/>
      <c r="AD237" s="32"/>
      <c r="AE237" s="33"/>
      <c r="AF237" s="5"/>
      <c r="AG237" s="1"/>
    </row>
    <row r="238" ht="15.75" customHeight="1">
      <c r="A238" s="1"/>
      <c r="B238" s="5"/>
      <c r="C238" s="16">
        <v>43670.0</v>
      </c>
      <c r="D238" s="17">
        <v>3.258172091E9</v>
      </c>
      <c r="E238" s="5" t="s">
        <v>569</v>
      </c>
      <c r="F238" s="5" t="s">
        <v>32</v>
      </c>
      <c r="G238" s="5" t="s">
        <v>53</v>
      </c>
      <c r="H238" s="5" t="s">
        <v>60</v>
      </c>
      <c r="I238" s="36" t="s">
        <v>163</v>
      </c>
      <c r="J238" s="18">
        <v>8.3</v>
      </c>
      <c r="K238" s="19">
        <f t="shared" si="31"/>
        <v>9.070338983</v>
      </c>
      <c r="L238" s="22">
        <v>7.5</v>
      </c>
      <c r="M238" s="21">
        <f t="shared" si="1"/>
        <v>9.279661017</v>
      </c>
      <c r="N238" s="22">
        <v>7.5</v>
      </c>
      <c r="O238" s="21">
        <f t="shared" si="2"/>
        <v>9.576271186</v>
      </c>
      <c r="P238" s="22">
        <v>10.0</v>
      </c>
      <c r="Q238" s="21">
        <f t="shared" si="3"/>
        <v>8.742553191</v>
      </c>
      <c r="R238" s="22">
        <v>7.5</v>
      </c>
      <c r="S238" s="21">
        <f t="shared" si="4"/>
        <v>8.866525424</v>
      </c>
      <c r="T238" s="22">
        <v>7.5</v>
      </c>
      <c r="U238" s="21">
        <f t="shared" si="5"/>
        <v>8.633474576</v>
      </c>
      <c r="V238" s="22">
        <v>10.0</v>
      </c>
      <c r="W238" s="21">
        <f t="shared" si="6"/>
        <v>9.195338983</v>
      </c>
      <c r="X238" s="27">
        <f t="shared" si="7"/>
        <v>8.328571429</v>
      </c>
      <c r="Y238" s="29" t="s">
        <v>570</v>
      </c>
      <c r="Z238" s="24" t="s">
        <v>571</v>
      </c>
      <c r="AA238" s="31"/>
      <c r="AB238" s="32"/>
      <c r="AC238" s="32"/>
      <c r="AD238" s="32"/>
      <c r="AE238" s="33"/>
      <c r="AF238" s="5"/>
      <c r="AG238" s="1"/>
    </row>
    <row r="239" ht="15.75" customHeight="1">
      <c r="A239" s="1"/>
      <c r="B239" s="5"/>
      <c r="C239" s="16">
        <v>43670.0</v>
      </c>
      <c r="D239" s="17">
        <v>2.22182709E9</v>
      </c>
      <c r="E239" s="5" t="s">
        <v>572</v>
      </c>
      <c r="F239" s="5" t="s">
        <v>563</v>
      </c>
      <c r="G239" s="5" t="s">
        <v>33</v>
      </c>
      <c r="H239" s="5" t="s">
        <v>261</v>
      </c>
      <c r="I239" s="36" t="s">
        <v>471</v>
      </c>
      <c r="J239" s="18">
        <v>8.8</v>
      </c>
      <c r="K239" s="19">
        <f t="shared" si="31"/>
        <v>9.069198312</v>
      </c>
      <c r="L239" s="22">
        <v>10.0</v>
      </c>
      <c r="M239" s="21">
        <f t="shared" si="1"/>
        <v>9.282700422</v>
      </c>
      <c r="N239" s="22">
        <v>7.5</v>
      </c>
      <c r="O239" s="21">
        <f t="shared" si="2"/>
        <v>9.567510549</v>
      </c>
      <c r="P239" s="22">
        <v>7.5</v>
      </c>
      <c r="Q239" s="21">
        <f t="shared" si="3"/>
        <v>8.737288136</v>
      </c>
      <c r="R239" s="22">
        <v>7.5</v>
      </c>
      <c r="S239" s="21">
        <f t="shared" si="4"/>
        <v>8.860759494</v>
      </c>
      <c r="T239" s="22">
        <v>10.0</v>
      </c>
      <c r="U239" s="21">
        <f t="shared" si="5"/>
        <v>8.639240506</v>
      </c>
      <c r="V239" s="22">
        <v>10.0</v>
      </c>
      <c r="W239" s="21">
        <f t="shared" si="6"/>
        <v>9.198734177</v>
      </c>
      <c r="X239" s="27">
        <f t="shared" si="7"/>
        <v>8.757142857</v>
      </c>
      <c r="Y239" s="29" t="s">
        <v>573</v>
      </c>
      <c r="Z239" s="24" t="s">
        <v>574</v>
      </c>
      <c r="AA239" s="31"/>
      <c r="AB239" s="32"/>
      <c r="AC239" s="32"/>
      <c r="AD239" s="32"/>
      <c r="AE239" s="33"/>
      <c r="AF239" s="5"/>
      <c r="AG239" s="1"/>
    </row>
    <row r="240" ht="15.75" customHeight="1">
      <c r="A240" s="1"/>
      <c r="B240" s="5"/>
      <c r="C240" s="16">
        <v>43671.0</v>
      </c>
      <c r="D240" s="17">
        <v>3.089034499E9</v>
      </c>
      <c r="E240" s="5" t="s">
        <v>575</v>
      </c>
      <c r="F240" s="5" t="s">
        <v>217</v>
      </c>
      <c r="G240" s="5" t="s">
        <v>44</v>
      </c>
      <c r="H240" s="5" t="s">
        <v>79</v>
      </c>
      <c r="I240" s="32">
        <v>313.0</v>
      </c>
      <c r="J240" s="18">
        <v>9.6</v>
      </c>
      <c r="K240" s="19">
        <f t="shared" si="31"/>
        <v>9.071428571</v>
      </c>
      <c r="L240" s="22">
        <v>10.0</v>
      </c>
      <c r="M240" s="21">
        <f t="shared" si="1"/>
        <v>9.285714286</v>
      </c>
      <c r="N240" s="22">
        <v>10.0</v>
      </c>
      <c r="O240" s="21">
        <f t="shared" si="2"/>
        <v>9.569327731</v>
      </c>
      <c r="P240" s="22">
        <v>10.0</v>
      </c>
      <c r="Q240" s="21">
        <f t="shared" si="3"/>
        <v>8.742616034</v>
      </c>
      <c r="R240" s="22">
        <v>10.0</v>
      </c>
      <c r="S240" s="21">
        <f t="shared" si="4"/>
        <v>8.865546218</v>
      </c>
      <c r="T240" s="22">
        <v>10.0</v>
      </c>
      <c r="U240" s="21">
        <f t="shared" si="5"/>
        <v>8.644957983</v>
      </c>
      <c r="V240" s="22">
        <v>7.5</v>
      </c>
      <c r="W240" s="21">
        <f t="shared" si="6"/>
        <v>9.191596639</v>
      </c>
      <c r="X240" s="27">
        <f t="shared" si="7"/>
        <v>9.585714286</v>
      </c>
      <c r="Y240" s="24" t="s">
        <v>576</v>
      </c>
      <c r="Z240" s="24" t="s">
        <v>577</v>
      </c>
      <c r="AA240" s="31"/>
      <c r="AB240" s="32"/>
      <c r="AC240" s="32"/>
      <c r="AD240" s="32"/>
      <c r="AE240" s="33"/>
      <c r="AF240" s="5"/>
      <c r="AG240" s="1"/>
    </row>
    <row r="241" ht="15.75" customHeight="1">
      <c r="A241" s="1"/>
      <c r="B241" s="5"/>
      <c r="C241" s="16">
        <v>43671.0</v>
      </c>
      <c r="D241" s="17">
        <v>2.378793462E9</v>
      </c>
      <c r="E241" s="5" t="s">
        <v>578</v>
      </c>
      <c r="F241" s="5" t="s">
        <v>72</v>
      </c>
      <c r="G241" s="5" t="s">
        <v>44</v>
      </c>
      <c r="H241" s="5" t="s">
        <v>45</v>
      </c>
      <c r="I241" s="32">
        <v>304.0</v>
      </c>
      <c r="J241" s="18">
        <v>8.8</v>
      </c>
      <c r="K241" s="19">
        <f t="shared" si="31"/>
        <v>9.070292887</v>
      </c>
      <c r="L241" s="22">
        <v>10.0</v>
      </c>
      <c r="M241" s="21">
        <f t="shared" si="1"/>
        <v>9.288702929</v>
      </c>
      <c r="N241" s="22">
        <v>10.0</v>
      </c>
      <c r="O241" s="21">
        <f t="shared" si="2"/>
        <v>9.571129707</v>
      </c>
      <c r="P241" s="22">
        <v>7.5</v>
      </c>
      <c r="Q241" s="21">
        <f t="shared" si="3"/>
        <v>8.737394958</v>
      </c>
      <c r="R241" s="22">
        <v>10.0</v>
      </c>
      <c r="S241" s="21">
        <f t="shared" si="4"/>
        <v>8.870292887</v>
      </c>
      <c r="T241" s="22">
        <v>7.5</v>
      </c>
      <c r="U241" s="21">
        <f t="shared" si="5"/>
        <v>8.640167364</v>
      </c>
      <c r="V241" s="22">
        <v>7.5</v>
      </c>
      <c r="W241" s="21">
        <f t="shared" si="6"/>
        <v>9.184518828</v>
      </c>
      <c r="X241" s="27">
        <f t="shared" si="7"/>
        <v>8.757142857</v>
      </c>
      <c r="Y241" s="24" t="s">
        <v>579</v>
      </c>
      <c r="Z241" s="24"/>
      <c r="AA241" s="31"/>
      <c r="AB241" s="32"/>
      <c r="AC241" s="32"/>
      <c r="AD241" s="32"/>
      <c r="AE241" s="33"/>
      <c r="AF241" s="5"/>
      <c r="AG241" s="1"/>
    </row>
    <row r="242" ht="15.75" customHeight="1">
      <c r="A242" s="1"/>
      <c r="B242" s="5"/>
      <c r="C242" s="16">
        <v>43672.0</v>
      </c>
      <c r="D242" s="17">
        <v>3.452917781E9</v>
      </c>
      <c r="E242" s="5" t="s">
        <v>580</v>
      </c>
      <c r="F242" s="5" t="s">
        <v>72</v>
      </c>
      <c r="G242" s="5" t="s">
        <v>44</v>
      </c>
      <c r="H242" s="5" t="s">
        <v>261</v>
      </c>
      <c r="I242" s="36" t="s">
        <v>581</v>
      </c>
      <c r="J242" s="18">
        <v>10.0</v>
      </c>
      <c r="K242" s="19">
        <f t="shared" si="31"/>
        <v>9.074166667</v>
      </c>
      <c r="L242" s="22">
        <v>10.0</v>
      </c>
      <c r="M242" s="21">
        <f t="shared" si="1"/>
        <v>9.291666667</v>
      </c>
      <c r="N242" s="22">
        <v>10.0</v>
      </c>
      <c r="O242" s="21">
        <f t="shared" si="2"/>
        <v>9.572916667</v>
      </c>
      <c r="P242" s="22">
        <v>10.0</v>
      </c>
      <c r="Q242" s="21">
        <f t="shared" si="3"/>
        <v>8.742677824</v>
      </c>
      <c r="R242" s="22">
        <v>10.0</v>
      </c>
      <c r="S242" s="21">
        <f t="shared" si="4"/>
        <v>8.875</v>
      </c>
      <c r="T242" s="22">
        <v>10.0</v>
      </c>
      <c r="U242" s="21">
        <f t="shared" si="5"/>
        <v>8.645833333</v>
      </c>
      <c r="V242" s="22">
        <v>10.0</v>
      </c>
      <c r="W242" s="21">
        <f t="shared" si="6"/>
        <v>9.187916667</v>
      </c>
      <c r="X242" s="27">
        <f t="shared" si="7"/>
        <v>10</v>
      </c>
      <c r="Y242" s="24" t="s">
        <v>582</v>
      </c>
      <c r="Z242" s="24"/>
      <c r="AA242" s="31"/>
      <c r="AB242" s="32"/>
      <c r="AC242" s="32"/>
      <c r="AD242" s="32"/>
      <c r="AE242" s="33"/>
      <c r="AF242" s="5"/>
      <c r="AG242" s="1"/>
    </row>
    <row r="243" ht="15.75" customHeight="1">
      <c r="A243" s="1"/>
      <c r="B243" s="5"/>
      <c r="C243" s="16">
        <v>43672.0</v>
      </c>
      <c r="D243" s="17">
        <v>3.229190528E9</v>
      </c>
      <c r="E243" s="5" t="s">
        <v>583</v>
      </c>
      <c r="F243" s="5" t="s">
        <v>217</v>
      </c>
      <c r="G243" s="5" t="s">
        <v>44</v>
      </c>
      <c r="H243" s="5" t="s">
        <v>45</v>
      </c>
      <c r="I243" s="32">
        <v>302.0</v>
      </c>
      <c r="J243" s="18">
        <v>8.3</v>
      </c>
      <c r="K243" s="19">
        <f>+AVERAGE(J243)</f>
        <v>8.3</v>
      </c>
      <c r="L243" s="22">
        <v>7.5</v>
      </c>
      <c r="M243" s="21">
        <f t="shared" si="1"/>
        <v>9.284232365</v>
      </c>
      <c r="N243" s="22">
        <v>10.0</v>
      </c>
      <c r="O243" s="21">
        <f t="shared" si="2"/>
        <v>9.574688797</v>
      </c>
      <c r="P243" s="22">
        <v>10.0</v>
      </c>
      <c r="Q243" s="21">
        <f t="shared" si="3"/>
        <v>8.747916667</v>
      </c>
      <c r="R243" s="22">
        <v>7.5</v>
      </c>
      <c r="S243" s="21">
        <f t="shared" si="4"/>
        <v>8.869294606</v>
      </c>
      <c r="T243" s="22">
        <v>7.5</v>
      </c>
      <c r="U243" s="21">
        <f t="shared" si="5"/>
        <v>8.641078838</v>
      </c>
      <c r="V243" s="22">
        <v>7.5</v>
      </c>
      <c r="W243" s="21">
        <f t="shared" si="6"/>
        <v>9.180912863</v>
      </c>
      <c r="X243" s="27">
        <f t="shared" si="7"/>
        <v>8.328571429</v>
      </c>
      <c r="Y243" s="24" t="s">
        <v>584</v>
      </c>
      <c r="Z243" s="24" t="s">
        <v>585</v>
      </c>
      <c r="AA243" s="31"/>
      <c r="AB243" s="32"/>
      <c r="AC243" s="32"/>
      <c r="AD243" s="32"/>
      <c r="AE243" s="33"/>
      <c r="AF243" s="5"/>
      <c r="AG243" s="1"/>
    </row>
    <row r="244" ht="15.75" customHeight="1">
      <c r="A244" s="1"/>
      <c r="B244" s="5"/>
      <c r="C244" s="16">
        <v>43673.0</v>
      </c>
      <c r="D244" s="17">
        <v>3.677490665E9</v>
      </c>
      <c r="E244" s="5" t="s">
        <v>586</v>
      </c>
      <c r="F244" s="5" t="s">
        <v>312</v>
      </c>
      <c r="G244" s="5" t="s">
        <v>33</v>
      </c>
      <c r="H244" s="5" t="s">
        <v>261</v>
      </c>
      <c r="I244" s="36" t="s">
        <v>388</v>
      </c>
      <c r="J244" s="18">
        <v>8.8</v>
      </c>
      <c r="K244" s="19">
        <f t="shared" ref="K244:K252" si="32">+AVERAGE($J$3:J244)</f>
        <v>9.069834711</v>
      </c>
      <c r="L244" s="22">
        <v>10.0</v>
      </c>
      <c r="M244" s="21">
        <f t="shared" si="1"/>
        <v>9.287190083</v>
      </c>
      <c r="N244" s="22">
        <v>10.0</v>
      </c>
      <c r="O244" s="21">
        <f t="shared" si="2"/>
        <v>9.576446281</v>
      </c>
      <c r="P244" s="22">
        <v>7.5</v>
      </c>
      <c r="Q244" s="21">
        <f t="shared" si="3"/>
        <v>8.742738589</v>
      </c>
      <c r="R244" s="22">
        <v>7.5</v>
      </c>
      <c r="S244" s="21">
        <f t="shared" si="4"/>
        <v>8.863636364</v>
      </c>
      <c r="T244" s="22">
        <v>10.0</v>
      </c>
      <c r="U244" s="21">
        <f t="shared" si="5"/>
        <v>8.646694215</v>
      </c>
      <c r="V244" s="22">
        <v>7.5</v>
      </c>
      <c r="W244" s="21">
        <f t="shared" si="6"/>
        <v>9.173966942</v>
      </c>
      <c r="X244" s="27">
        <f t="shared" si="7"/>
        <v>8.757142857</v>
      </c>
      <c r="Y244" s="24" t="s">
        <v>587</v>
      </c>
      <c r="Z244" s="24" t="s">
        <v>588</v>
      </c>
      <c r="AA244" s="31"/>
      <c r="AB244" s="32"/>
      <c r="AC244" s="32"/>
      <c r="AD244" s="32"/>
      <c r="AE244" s="33"/>
      <c r="AF244" s="5"/>
      <c r="AG244" s="1"/>
    </row>
    <row r="245" ht="15.75" customHeight="1">
      <c r="A245" s="1"/>
      <c r="B245" s="5"/>
      <c r="C245" s="16">
        <v>43674.0</v>
      </c>
      <c r="D245" s="17">
        <v>3.381858076E9</v>
      </c>
      <c r="E245" s="5" t="s">
        <v>457</v>
      </c>
      <c r="F245" s="5" t="s">
        <v>100</v>
      </c>
      <c r="G245" s="5" t="s">
        <v>33</v>
      </c>
      <c r="H245" s="5" t="s">
        <v>261</v>
      </c>
      <c r="I245" s="36" t="s">
        <v>388</v>
      </c>
      <c r="J245" s="18">
        <v>10.0</v>
      </c>
      <c r="K245" s="19">
        <f t="shared" si="32"/>
        <v>9.073662551</v>
      </c>
      <c r="L245" s="22">
        <v>10.0</v>
      </c>
      <c r="M245" s="21">
        <f t="shared" si="1"/>
        <v>9.290123457</v>
      </c>
      <c r="N245" s="22">
        <v>10.0</v>
      </c>
      <c r="O245" s="21">
        <f t="shared" si="2"/>
        <v>9.5781893</v>
      </c>
      <c r="P245" s="22">
        <v>10.0</v>
      </c>
      <c r="Q245" s="21">
        <f t="shared" si="3"/>
        <v>8.747933884</v>
      </c>
      <c r="R245" s="22">
        <v>10.0</v>
      </c>
      <c r="S245" s="21">
        <f t="shared" si="4"/>
        <v>8.868312757</v>
      </c>
      <c r="T245" s="22">
        <v>10.0</v>
      </c>
      <c r="U245" s="21">
        <f t="shared" si="5"/>
        <v>8.652263374</v>
      </c>
      <c r="V245" s="22">
        <v>10.0</v>
      </c>
      <c r="W245" s="21">
        <f t="shared" si="6"/>
        <v>9.177366255</v>
      </c>
      <c r="X245" s="27">
        <f t="shared" si="7"/>
        <v>10</v>
      </c>
      <c r="Y245" s="24" t="s">
        <v>589</v>
      </c>
      <c r="Z245" s="24"/>
      <c r="AA245" s="31"/>
      <c r="AB245" s="32"/>
      <c r="AC245" s="32"/>
      <c r="AD245" s="32"/>
      <c r="AE245" s="33"/>
      <c r="AF245" s="5"/>
      <c r="AG245" s="1"/>
    </row>
    <row r="246" ht="15.75" customHeight="1">
      <c r="A246" s="1"/>
      <c r="B246" s="5"/>
      <c r="C246" s="16">
        <v>43675.0</v>
      </c>
      <c r="D246" s="17">
        <v>2.446268114E9</v>
      </c>
      <c r="E246" s="5" t="s">
        <v>590</v>
      </c>
      <c r="F246" s="5" t="s">
        <v>72</v>
      </c>
      <c r="G246" s="5" t="s">
        <v>185</v>
      </c>
      <c r="H246" s="5" t="s">
        <v>60</v>
      </c>
      <c r="I246" s="36" t="s">
        <v>111</v>
      </c>
      <c r="J246" s="18">
        <v>10.0</v>
      </c>
      <c r="K246" s="19">
        <f t="shared" si="32"/>
        <v>9.077459016</v>
      </c>
      <c r="L246" s="22">
        <v>10.0</v>
      </c>
      <c r="M246" s="21">
        <f t="shared" si="1"/>
        <v>9.293032787</v>
      </c>
      <c r="N246" s="22">
        <v>10.0</v>
      </c>
      <c r="O246" s="21">
        <f t="shared" si="2"/>
        <v>9.579918033</v>
      </c>
      <c r="P246" s="22">
        <v>10.0</v>
      </c>
      <c r="Q246" s="21">
        <f t="shared" si="3"/>
        <v>8.75308642</v>
      </c>
      <c r="R246" s="22">
        <v>10.0</v>
      </c>
      <c r="S246" s="21">
        <f t="shared" si="4"/>
        <v>8.87295082</v>
      </c>
      <c r="T246" s="22">
        <v>10.0</v>
      </c>
      <c r="U246" s="21">
        <f t="shared" si="5"/>
        <v>8.657786885</v>
      </c>
      <c r="V246" s="22">
        <v>10.0</v>
      </c>
      <c r="W246" s="21">
        <f t="shared" si="6"/>
        <v>9.180737705</v>
      </c>
      <c r="X246" s="27">
        <f t="shared" si="7"/>
        <v>10</v>
      </c>
      <c r="Y246" s="24" t="s">
        <v>591</v>
      </c>
      <c r="Z246" s="24"/>
      <c r="AA246" s="31"/>
      <c r="AB246" s="32"/>
      <c r="AC246" s="32"/>
      <c r="AD246" s="32"/>
      <c r="AE246" s="33"/>
      <c r="AF246" s="5"/>
      <c r="AG246" s="1"/>
    </row>
    <row r="247" ht="15.75" customHeight="1">
      <c r="A247" s="1"/>
      <c r="B247" s="5"/>
      <c r="C247" s="16">
        <v>43675.0</v>
      </c>
      <c r="D247" s="17">
        <v>3.360067616E9</v>
      </c>
      <c r="E247" s="5" t="s">
        <v>592</v>
      </c>
      <c r="F247" s="5" t="s">
        <v>107</v>
      </c>
      <c r="G247" s="5" t="s">
        <v>33</v>
      </c>
      <c r="H247" s="5" t="s">
        <v>60</v>
      </c>
      <c r="I247" s="36" t="s">
        <v>111</v>
      </c>
      <c r="J247" s="18">
        <v>10.0</v>
      </c>
      <c r="K247" s="19">
        <f t="shared" si="32"/>
        <v>9.08122449</v>
      </c>
      <c r="L247" s="22">
        <v>10.0</v>
      </c>
      <c r="M247" s="21">
        <f t="shared" si="1"/>
        <v>9.295918367</v>
      </c>
      <c r="N247" s="22">
        <v>10.0</v>
      </c>
      <c r="O247" s="21">
        <f t="shared" si="2"/>
        <v>9.581632653</v>
      </c>
      <c r="P247" s="22">
        <v>10.0</v>
      </c>
      <c r="Q247" s="21">
        <f t="shared" si="3"/>
        <v>8.758196721</v>
      </c>
      <c r="R247" s="22">
        <v>10.0</v>
      </c>
      <c r="S247" s="21">
        <f t="shared" si="4"/>
        <v>8.87755102</v>
      </c>
      <c r="T247" s="22">
        <v>10.0</v>
      </c>
      <c r="U247" s="21">
        <f t="shared" si="5"/>
        <v>8.663265306</v>
      </c>
      <c r="V247" s="22">
        <v>10.0</v>
      </c>
      <c r="W247" s="21">
        <f t="shared" si="6"/>
        <v>9.184081633</v>
      </c>
      <c r="X247" s="27">
        <f t="shared" si="7"/>
        <v>10</v>
      </c>
      <c r="Y247" s="24" t="s">
        <v>593</v>
      </c>
      <c r="Z247" s="24"/>
      <c r="AA247" s="31"/>
      <c r="AB247" s="32"/>
      <c r="AC247" s="32"/>
      <c r="AD247" s="32"/>
      <c r="AE247" s="33"/>
      <c r="AF247" s="5"/>
      <c r="AG247" s="1"/>
    </row>
    <row r="248" ht="15.75" customHeight="1">
      <c r="A248" s="1"/>
      <c r="B248" s="5"/>
      <c r="C248" s="16">
        <v>43675.0</v>
      </c>
      <c r="D248" s="17">
        <v>2.423028266E9</v>
      </c>
      <c r="E248" s="5" t="s">
        <v>594</v>
      </c>
      <c r="F248" s="5" t="s">
        <v>107</v>
      </c>
      <c r="G248" s="5" t="s">
        <v>53</v>
      </c>
      <c r="H248" s="5" t="s">
        <v>60</v>
      </c>
      <c r="I248" s="36" t="s">
        <v>85</v>
      </c>
      <c r="J248" s="18">
        <v>9.6</v>
      </c>
      <c r="K248" s="19">
        <f t="shared" si="32"/>
        <v>9.083333333</v>
      </c>
      <c r="L248" s="22">
        <v>7.5</v>
      </c>
      <c r="M248" s="21">
        <f t="shared" si="1"/>
        <v>9.288617886</v>
      </c>
      <c r="N248" s="22">
        <v>10.0</v>
      </c>
      <c r="O248" s="21">
        <f t="shared" si="2"/>
        <v>9.583333333</v>
      </c>
      <c r="P248" s="22">
        <v>10.0</v>
      </c>
      <c r="Q248" s="21">
        <f t="shared" si="3"/>
        <v>8.763265306</v>
      </c>
      <c r="R248" s="22">
        <v>10.0</v>
      </c>
      <c r="S248" s="21">
        <f t="shared" si="4"/>
        <v>8.882113821</v>
      </c>
      <c r="T248" s="22">
        <v>10.0</v>
      </c>
      <c r="U248" s="21">
        <f t="shared" si="5"/>
        <v>8.668699187</v>
      </c>
      <c r="V248" s="22">
        <v>10.0</v>
      </c>
      <c r="W248" s="21">
        <f t="shared" si="6"/>
        <v>9.187398374</v>
      </c>
      <c r="X248" s="27">
        <f t="shared" si="7"/>
        <v>9.585714286</v>
      </c>
      <c r="Y248" s="24"/>
      <c r="Z248" s="24"/>
      <c r="AA248" s="31"/>
      <c r="AB248" s="32"/>
      <c r="AC248" s="32"/>
      <c r="AD248" s="32"/>
      <c r="AE248" s="33"/>
      <c r="AF248" s="5"/>
      <c r="AG248" s="1"/>
    </row>
    <row r="249" ht="15.75" customHeight="1">
      <c r="A249" s="1"/>
      <c r="B249" s="5"/>
      <c r="C249" s="16">
        <v>43677.0</v>
      </c>
      <c r="D249" s="17">
        <v>2.42579882E9</v>
      </c>
      <c r="E249" s="5" t="s">
        <v>595</v>
      </c>
      <c r="F249" s="5" t="s">
        <v>217</v>
      </c>
      <c r="G249" s="5" t="s">
        <v>44</v>
      </c>
      <c r="H249" s="5" t="s">
        <v>79</v>
      </c>
      <c r="I249" s="32">
        <v>313.0</v>
      </c>
      <c r="J249" s="18">
        <v>7.9</v>
      </c>
      <c r="K249" s="19">
        <f t="shared" si="32"/>
        <v>9.07854251</v>
      </c>
      <c r="L249" s="22">
        <v>7.5</v>
      </c>
      <c r="M249" s="21">
        <f t="shared" si="1"/>
        <v>9.281376518</v>
      </c>
      <c r="N249" s="22">
        <v>10.0</v>
      </c>
      <c r="O249" s="21">
        <f t="shared" si="2"/>
        <v>9.585020243</v>
      </c>
      <c r="P249" s="22">
        <v>7.5</v>
      </c>
      <c r="Q249" s="21">
        <f t="shared" si="3"/>
        <v>8.758130081</v>
      </c>
      <c r="R249" s="22">
        <v>10.0</v>
      </c>
      <c r="S249" s="21">
        <f t="shared" si="4"/>
        <v>8.886639676</v>
      </c>
      <c r="T249" s="22">
        <v>5.0</v>
      </c>
      <c r="U249" s="21">
        <f t="shared" si="5"/>
        <v>8.653846154</v>
      </c>
      <c r="V249" s="22">
        <v>7.5</v>
      </c>
      <c r="W249" s="21">
        <f t="shared" si="6"/>
        <v>9.180566802</v>
      </c>
      <c r="X249" s="27">
        <f t="shared" si="7"/>
        <v>7.914285714</v>
      </c>
      <c r="Y249" s="24"/>
      <c r="Z249" s="24"/>
      <c r="AA249" s="31"/>
      <c r="AB249" s="32"/>
      <c r="AC249" s="32"/>
      <c r="AD249" s="32"/>
      <c r="AE249" s="33"/>
      <c r="AF249" s="5"/>
      <c r="AG249" s="1"/>
    </row>
    <row r="250" ht="15.75" customHeight="1">
      <c r="A250" s="1"/>
      <c r="B250" s="5"/>
      <c r="C250" s="16">
        <v>43677.0</v>
      </c>
      <c r="D250" s="17">
        <v>3.617145456E9</v>
      </c>
      <c r="E250" s="5" t="s">
        <v>215</v>
      </c>
      <c r="F250" s="5" t="s">
        <v>494</v>
      </c>
      <c r="G250" s="5" t="s">
        <v>185</v>
      </c>
      <c r="H250" s="5" t="s">
        <v>60</v>
      </c>
      <c r="I250" s="36" t="s">
        <v>111</v>
      </c>
      <c r="J250" s="18">
        <v>7.9</v>
      </c>
      <c r="K250" s="19">
        <f t="shared" si="32"/>
        <v>9.073790323</v>
      </c>
      <c r="L250" s="22">
        <v>7.5</v>
      </c>
      <c r="M250" s="21">
        <f t="shared" si="1"/>
        <v>9.274193548</v>
      </c>
      <c r="N250" s="22">
        <v>10.0</v>
      </c>
      <c r="O250" s="21">
        <f t="shared" si="2"/>
        <v>9.586693548</v>
      </c>
      <c r="P250" s="22">
        <v>7.5</v>
      </c>
      <c r="Q250" s="21">
        <f t="shared" si="3"/>
        <v>8.753036437</v>
      </c>
      <c r="R250" s="22">
        <v>7.5</v>
      </c>
      <c r="S250" s="21">
        <f t="shared" si="4"/>
        <v>8.881048387</v>
      </c>
      <c r="T250" s="22">
        <v>7.5</v>
      </c>
      <c r="U250" s="21">
        <f t="shared" si="5"/>
        <v>8.649193548</v>
      </c>
      <c r="V250" s="22">
        <v>7.5</v>
      </c>
      <c r="W250" s="21">
        <f t="shared" si="6"/>
        <v>9.173790323</v>
      </c>
      <c r="X250" s="27">
        <f t="shared" si="7"/>
        <v>7.914285714</v>
      </c>
      <c r="Y250" s="24"/>
      <c r="Z250" s="24"/>
      <c r="AA250" s="31"/>
      <c r="AB250" s="32"/>
      <c r="AC250" s="32"/>
      <c r="AD250" s="32"/>
      <c r="AE250" s="33"/>
      <c r="AF250" s="5"/>
      <c r="AG250" s="1"/>
    </row>
    <row r="251" ht="15.75" customHeight="1">
      <c r="A251" s="1"/>
      <c r="B251" s="5"/>
      <c r="C251" s="16">
        <v>43677.0</v>
      </c>
      <c r="D251" s="17">
        <v>3.808901473E9</v>
      </c>
      <c r="E251" s="5" t="s">
        <v>596</v>
      </c>
      <c r="F251" s="5" t="s">
        <v>217</v>
      </c>
      <c r="G251" s="5" t="s">
        <v>44</v>
      </c>
      <c r="H251" s="5" t="s">
        <v>45</v>
      </c>
      <c r="I251" s="32">
        <v>304.0</v>
      </c>
      <c r="J251" s="18">
        <v>7.9</v>
      </c>
      <c r="K251" s="19">
        <f t="shared" si="32"/>
        <v>9.069076305</v>
      </c>
      <c r="L251" s="22">
        <v>7.5</v>
      </c>
      <c r="M251" s="21">
        <f t="shared" si="1"/>
        <v>9.267068273</v>
      </c>
      <c r="N251" s="22">
        <v>10.0</v>
      </c>
      <c r="O251" s="21">
        <f t="shared" si="2"/>
        <v>9.588353414</v>
      </c>
      <c r="P251" s="22">
        <v>7.5</v>
      </c>
      <c r="Q251" s="21">
        <f t="shared" si="3"/>
        <v>8.747983871</v>
      </c>
      <c r="R251" s="22">
        <v>7.5</v>
      </c>
      <c r="S251" s="21">
        <f t="shared" si="4"/>
        <v>8.875502008</v>
      </c>
      <c r="T251" s="22">
        <v>5.0</v>
      </c>
      <c r="U251" s="21">
        <f t="shared" si="5"/>
        <v>8.634538153</v>
      </c>
      <c r="V251" s="22">
        <v>10.0</v>
      </c>
      <c r="W251" s="21">
        <f t="shared" si="6"/>
        <v>9.177108434</v>
      </c>
      <c r="X251" s="27">
        <f t="shared" si="7"/>
        <v>7.914285714</v>
      </c>
      <c r="Y251" s="24" t="s">
        <v>597</v>
      </c>
      <c r="Z251" s="24" t="s">
        <v>598</v>
      </c>
      <c r="AA251" s="31"/>
      <c r="AB251" s="32"/>
      <c r="AC251" s="32"/>
      <c r="AD251" s="32"/>
      <c r="AE251" s="33"/>
      <c r="AF251" s="5"/>
      <c r="AG251" s="1"/>
    </row>
    <row r="252" ht="15.75" customHeight="1">
      <c r="A252" s="1"/>
      <c r="B252" s="5"/>
      <c r="C252" s="16">
        <v>43677.0</v>
      </c>
      <c r="D252" s="17">
        <v>2.918911132E9</v>
      </c>
      <c r="E252" s="5" t="s">
        <v>599</v>
      </c>
      <c r="F252" s="5" t="s">
        <v>600</v>
      </c>
      <c r="G252" s="5" t="s">
        <v>44</v>
      </c>
      <c r="H252" s="5" t="s">
        <v>79</v>
      </c>
      <c r="I252" s="32">
        <v>314.0</v>
      </c>
      <c r="J252" s="18">
        <v>9.2</v>
      </c>
      <c r="K252" s="19">
        <f t="shared" si="32"/>
        <v>9.0696</v>
      </c>
      <c r="L252" s="22">
        <v>10.0</v>
      </c>
      <c r="M252" s="21">
        <f t="shared" si="1"/>
        <v>9.27</v>
      </c>
      <c r="N252" s="22">
        <v>10.0</v>
      </c>
      <c r="O252" s="21">
        <f t="shared" si="2"/>
        <v>9.59</v>
      </c>
      <c r="P252" s="22">
        <v>10.0</v>
      </c>
      <c r="Q252" s="21">
        <f t="shared" si="3"/>
        <v>8.753012048</v>
      </c>
      <c r="R252" s="22">
        <v>7.5</v>
      </c>
      <c r="S252" s="21">
        <f t="shared" si="4"/>
        <v>8.87</v>
      </c>
      <c r="T252" s="22">
        <v>7.5</v>
      </c>
      <c r="U252" s="21">
        <f t="shared" si="5"/>
        <v>8.63</v>
      </c>
      <c r="V252" s="22">
        <v>10.0</v>
      </c>
      <c r="W252" s="21">
        <f t="shared" si="6"/>
        <v>9.1804</v>
      </c>
      <c r="X252" s="27">
        <f t="shared" si="7"/>
        <v>9.171428571</v>
      </c>
      <c r="Y252" s="29" t="s">
        <v>601</v>
      </c>
      <c r="Z252" s="42" t="s">
        <v>602</v>
      </c>
      <c r="AA252" s="31"/>
      <c r="AB252" s="32"/>
      <c r="AC252" s="32"/>
      <c r="AD252" s="32"/>
      <c r="AE252" s="33"/>
      <c r="AF252" s="5"/>
      <c r="AG252" s="1"/>
    </row>
    <row r="253" ht="15.75" customHeight="1">
      <c r="A253" s="1"/>
      <c r="B253" s="5"/>
      <c r="C253" s="16">
        <v>43677.0</v>
      </c>
      <c r="D253" s="17">
        <v>3.331657318E9</v>
      </c>
      <c r="E253" s="5" t="s">
        <v>603</v>
      </c>
      <c r="F253" s="5" t="s">
        <v>494</v>
      </c>
      <c r="G253" s="5" t="s">
        <v>185</v>
      </c>
      <c r="H253" s="5" t="s">
        <v>261</v>
      </c>
      <c r="I253" s="36" t="s">
        <v>236</v>
      </c>
      <c r="J253" s="18">
        <v>9.2</v>
      </c>
      <c r="K253" s="19">
        <f>+AVERAGE(J253)</f>
        <v>9.2</v>
      </c>
      <c r="L253" s="22">
        <v>10.0</v>
      </c>
      <c r="M253" s="21">
        <f t="shared" si="1"/>
        <v>9.272908367</v>
      </c>
      <c r="N253" s="22">
        <v>10.0</v>
      </c>
      <c r="O253" s="21">
        <f t="shared" si="2"/>
        <v>9.591633466</v>
      </c>
      <c r="P253" s="22">
        <v>10.0</v>
      </c>
      <c r="Q253" s="21">
        <f t="shared" si="3"/>
        <v>8.758</v>
      </c>
      <c r="R253" s="22">
        <v>7.5</v>
      </c>
      <c r="S253" s="21">
        <f t="shared" si="4"/>
        <v>8.864541833</v>
      </c>
      <c r="T253" s="22">
        <v>10.0</v>
      </c>
      <c r="U253" s="21">
        <f t="shared" si="5"/>
        <v>8.635458167</v>
      </c>
      <c r="V253" s="22">
        <v>7.5</v>
      </c>
      <c r="W253" s="21">
        <f t="shared" si="6"/>
        <v>9.173705179</v>
      </c>
      <c r="X253" s="27">
        <f t="shared" si="7"/>
        <v>9.171428571</v>
      </c>
      <c r="Y253" s="24"/>
      <c r="Z253" s="24"/>
      <c r="AA253" s="35">
        <v>7.5</v>
      </c>
      <c r="AB253" s="32"/>
      <c r="AC253" s="32"/>
      <c r="AD253" s="32"/>
      <c r="AE253" s="33"/>
      <c r="AF253" s="5"/>
      <c r="AG253" s="1"/>
    </row>
    <row r="254" ht="15.75" customHeight="1">
      <c r="A254" s="1"/>
      <c r="B254" s="5"/>
      <c r="C254" s="16">
        <v>43677.0</v>
      </c>
      <c r="D254" s="17"/>
      <c r="E254" s="5" t="s">
        <v>514</v>
      </c>
      <c r="F254" s="5"/>
      <c r="G254" s="5" t="s">
        <v>44</v>
      </c>
      <c r="H254" s="5"/>
      <c r="I254" s="36"/>
      <c r="J254" s="18">
        <v>8.3</v>
      </c>
      <c r="K254" s="19">
        <f t="shared" ref="K254:K262" si="33">+AVERAGE($J$3:J254)</f>
        <v>9.067063492</v>
      </c>
      <c r="L254" s="22">
        <v>7.5</v>
      </c>
      <c r="M254" s="21">
        <f t="shared" si="1"/>
        <v>9.265873016</v>
      </c>
      <c r="N254" s="22">
        <v>10.0</v>
      </c>
      <c r="O254" s="21">
        <f t="shared" si="2"/>
        <v>9.593253968</v>
      </c>
      <c r="P254" s="22">
        <v>7.5</v>
      </c>
      <c r="Q254" s="21">
        <f t="shared" si="3"/>
        <v>8.752988048</v>
      </c>
      <c r="R254" s="22">
        <v>7.5</v>
      </c>
      <c r="S254" s="21">
        <f t="shared" si="4"/>
        <v>8.859126984</v>
      </c>
      <c r="T254" s="22">
        <v>7.5</v>
      </c>
      <c r="U254" s="21">
        <f t="shared" si="5"/>
        <v>8.630952381</v>
      </c>
      <c r="V254" s="22">
        <v>10.0</v>
      </c>
      <c r="W254" s="21">
        <f t="shared" si="6"/>
        <v>9.176984127</v>
      </c>
      <c r="X254" s="27">
        <f t="shared" si="7"/>
        <v>8.328571429</v>
      </c>
      <c r="Y254" s="24"/>
      <c r="Z254" s="24"/>
      <c r="AA254" s="31"/>
      <c r="AB254" s="32"/>
      <c r="AC254" s="32"/>
      <c r="AD254" s="32"/>
      <c r="AE254" s="33"/>
      <c r="AF254" s="5"/>
      <c r="AG254" s="1"/>
    </row>
    <row r="255" ht="15.75" customHeight="1">
      <c r="A255" s="1"/>
      <c r="B255" s="5"/>
      <c r="C255" s="16" t="s">
        <v>604</v>
      </c>
      <c r="D255" s="17">
        <v>3.162156023E9</v>
      </c>
      <c r="E255" s="5" t="s">
        <v>605</v>
      </c>
      <c r="F255" s="5" t="s">
        <v>72</v>
      </c>
      <c r="G255" s="5" t="s">
        <v>44</v>
      </c>
      <c r="H255" s="5" t="s">
        <v>45</v>
      </c>
      <c r="I255" s="32">
        <v>202.0</v>
      </c>
      <c r="J255" s="18">
        <v>9.2</v>
      </c>
      <c r="K255" s="19">
        <f t="shared" si="33"/>
        <v>9.067588933</v>
      </c>
      <c r="L255" s="22">
        <v>10.0</v>
      </c>
      <c r="M255" s="21">
        <f t="shared" si="1"/>
        <v>9.268774704</v>
      </c>
      <c r="N255" s="22">
        <v>10.0</v>
      </c>
      <c r="O255" s="21">
        <f t="shared" si="2"/>
        <v>9.59486166</v>
      </c>
      <c r="P255" s="22">
        <v>7.5</v>
      </c>
      <c r="Q255" s="21">
        <f t="shared" si="3"/>
        <v>8.748015873</v>
      </c>
      <c r="R255" s="22">
        <v>10.0</v>
      </c>
      <c r="S255" s="21">
        <f t="shared" si="4"/>
        <v>8.863636364</v>
      </c>
      <c r="T255" s="22">
        <v>7.5</v>
      </c>
      <c r="U255" s="21">
        <f t="shared" si="5"/>
        <v>8.626482213</v>
      </c>
      <c r="V255" s="22">
        <v>10.0</v>
      </c>
      <c r="W255" s="21">
        <f t="shared" si="6"/>
        <v>9.180237154</v>
      </c>
      <c r="X255" s="27">
        <f t="shared" si="7"/>
        <v>9.171428571</v>
      </c>
      <c r="Y255" s="24" t="s">
        <v>606</v>
      </c>
      <c r="Z255" s="24"/>
      <c r="AA255" s="31"/>
      <c r="AB255" s="32">
        <v>5.0</v>
      </c>
      <c r="AC255" s="32"/>
      <c r="AD255" s="32"/>
      <c r="AE255" s="33">
        <v>5.0</v>
      </c>
      <c r="AF255" s="5"/>
      <c r="AG255" s="1"/>
    </row>
    <row r="256" ht="15.75" customHeight="1">
      <c r="A256" s="1"/>
      <c r="B256" s="5"/>
      <c r="C256" s="16">
        <v>43678.0</v>
      </c>
      <c r="D256" s="17">
        <v>2.651017644E9</v>
      </c>
      <c r="E256" s="5" t="s">
        <v>607</v>
      </c>
      <c r="F256" s="5" t="s">
        <v>84</v>
      </c>
      <c r="G256" s="5" t="s">
        <v>33</v>
      </c>
      <c r="H256" s="5" t="s">
        <v>60</v>
      </c>
      <c r="I256" s="36" t="s">
        <v>85</v>
      </c>
      <c r="J256" s="18">
        <v>10.0</v>
      </c>
      <c r="K256" s="19">
        <f t="shared" si="33"/>
        <v>9.071259843</v>
      </c>
      <c r="L256" s="22">
        <v>10.0</v>
      </c>
      <c r="M256" s="21">
        <f t="shared" si="1"/>
        <v>9.271653543</v>
      </c>
      <c r="N256" s="22">
        <v>10.0</v>
      </c>
      <c r="O256" s="21">
        <f t="shared" si="2"/>
        <v>9.596456693</v>
      </c>
      <c r="P256" s="22">
        <v>10.0</v>
      </c>
      <c r="Q256" s="21">
        <f t="shared" si="3"/>
        <v>8.752964427</v>
      </c>
      <c r="R256" s="22">
        <v>10.0</v>
      </c>
      <c r="S256" s="21">
        <f t="shared" si="4"/>
        <v>8.868110236</v>
      </c>
      <c r="T256" s="22">
        <v>10.0</v>
      </c>
      <c r="U256" s="21">
        <f t="shared" si="5"/>
        <v>8.631889764</v>
      </c>
      <c r="V256" s="22">
        <v>10.0</v>
      </c>
      <c r="W256" s="21">
        <f t="shared" si="6"/>
        <v>9.183464567</v>
      </c>
      <c r="X256" s="27">
        <f t="shared" si="7"/>
        <v>10</v>
      </c>
      <c r="Y256" s="24"/>
      <c r="Z256" s="24"/>
      <c r="AA256" s="31"/>
      <c r="AB256" s="32"/>
      <c r="AC256" s="32"/>
      <c r="AD256" s="32"/>
      <c r="AE256" s="33"/>
      <c r="AF256" s="5"/>
      <c r="AG256" s="1"/>
    </row>
    <row r="257" ht="15.75" customHeight="1">
      <c r="A257" s="1"/>
      <c r="B257" s="5"/>
      <c r="C257" s="16">
        <v>43678.0</v>
      </c>
      <c r="D257" s="17">
        <v>3.121115117E9</v>
      </c>
      <c r="E257" s="5" t="s">
        <v>608</v>
      </c>
      <c r="F257" s="5" t="s">
        <v>72</v>
      </c>
      <c r="G257" s="5" t="s">
        <v>33</v>
      </c>
      <c r="H257" s="5" t="s">
        <v>261</v>
      </c>
      <c r="I257" s="36" t="s">
        <v>236</v>
      </c>
      <c r="J257" s="18">
        <v>8.8</v>
      </c>
      <c r="K257" s="19">
        <f t="shared" si="33"/>
        <v>9.070196078</v>
      </c>
      <c r="L257" s="22">
        <v>10.0</v>
      </c>
      <c r="M257" s="21">
        <f t="shared" si="1"/>
        <v>9.274509804</v>
      </c>
      <c r="N257" s="22">
        <v>10.0</v>
      </c>
      <c r="O257" s="21">
        <f t="shared" si="2"/>
        <v>9.598039216</v>
      </c>
      <c r="P257" s="22">
        <v>10.0</v>
      </c>
      <c r="Q257" s="21">
        <f t="shared" si="3"/>
        <v>8.757874016</v>
      </c>
      <c r="R257" s="22">
        <v>7.5</v>
      </c>
      <c r="S257" s="21">
        <f t="shared" si="4"/>
        <v>8.862745098</v>
      </c>
      <c r="T257" s="22">
        <v>7.5</v>
      </c>
      <c r="U257" s="21">
        <f t="shared" si="5"/>
        <v>8.62745098</v>
      </c>
      <c r="V257" s="22">
        <v>7.5</v>
      </c>
      <c r="W257" s="21">
        <f t="shared" si="6"/>
        <v>9.176862745</v>
      </c>
      <c r="X257" s="27">
        <f t="shared" si="7"/>
        <v>8.757142857</v>
      </c>
      <c r="Y257" s="24"/>
      <c r="Z257" s="24"/>
      <c r="AA257" s="31"/>
      <c r="AB257" s="32"/>
      <c r="AC257" s="32"/>
      <c r="AD257" s="32"/>
      <c r="AE257" s="33"/>
      <c r="AF257" s="5"/>
      <c r="AG257" s="1"/>
    </row>
    <row r="258" ht="15.75" customHeight="1">
      <c r="A258" s="1"/>
      <c r="B258" s="5"/>
      <c r="C258" s="16">
        <v>43678.0</v>
      </c>
      <c r="D258" s="17">
        <v>3.547957313E9</v>
      </c>
      <c r="E258" s="5" t="s">
        <v>609</v>
      </c>
      <c r="F258" s="5" t="s">
        <v>563</v>
      </c>
      <c r="G258" s="5" t="s">
        <v>44</v>
      </c>
      <c r="H258" s="5" t="s">
        <v>79</v>
      </c>
      <c r="I258" s="32">
        <v>313.0</v>
      </c>
      <c r="J258" s="18">
        <v>5.0</v>
      </c>
      <c r="K258" s="19">
        <f t="shared" si="33"/>
        <v>9.054296875</v>
      </c>
      <c r="L258" s="22">
        <v>5.0</v>
      </c>
      <c r="M258" s="21">
        <f t="shared" si="1"/>
        <v>9.2578125</v>
      </c>
      <c r="N258" s="22">
        <v>7.5</v>
      </c>
      <c r="O258" s="21">
        <f t="shared" si="2"/>
        <v>9.58984375</v>
      </c>
      <c r="P258" s="22">
        <v>5.0</v>
      </c>
      <c r="Q258" s="21">
        <f t="shared" si="3"/>
        <v>8.743137255</v>
      </c>
      <c r="R258" s="22">
        <v>2.5</v>
      </c>
      <c r="S258" s="21">
        <f t="shared" si="4"/>
        <v>8.837890625</v>
      </c>
      <c r="T258" s="22">
        <v>5.0</v>
      </c>
      <c r="U258" s="21">
        <f t="shared" si="5"/>
        <v>8.61328125</v>
      </c>
      <c r="V258" s="22">
        <v>5.0</v>
      </c>
      <c r="W258" s="21">
        <f t="shared" si="6"/>
        <v>9.160546875</v>
      </c>
      <c r="X258" s="27">
        <f t="shared" si="7"/>
        <v>5</v>
      </c>
      <c r="Y258" s="24" t="s">
        <v>610</v>
      </c>
      <c r="Z258" s="24" t="s">
        <v>611</v>
      </c>
      <c r="AA258" s="31"/>
      <c r="AB258" s="32"/>
      <c r="AC258" s="32"/>
      <c r="AD258" s="32"/>
      <c r="AE258" s="33"/>
      <c r="AF258" s="5"/>
      <c r="AG258" s="1"/>
    </row>
    <row r="259" ht="15.75" customHeight="1">
      <c r="A259" s="1"/>
      <c r="B259" s="5"/>
      <c r="C259" s="16">
        <v>43678.0</v>
      </c>
      <c r="D259" s="17">
        <v>3.272359231E9</v>
      </c>
      <c r="E259" s="5" t="s">
        <v>612</v>
      </c>
      <c r="F259" s="5" t="s">
        <v>427</v>
      </c>
      <c r="G259" s="5" t="s">
        <v>53</v>
      </c>
      <c r="H259" s="5" t="s">
        <v>60</v>
      </c>
      <c r="I259" s="36" t="s">
        <v>61</v>
      </c>
      <c r="J259" s="22">
        <v>9.2</v>
      </c>
      <c r="K259" s="19">
        <f t="shared" si="33"/>
        <v>9.054863813</v>
      </c>
      <c r="L259" s="22">
        <v>10.0</v>
      </c>
      <c r="M259" s="21">
        <f t="shared" si="1"/>
        <v>9.260700389</v>
      </c>
      <c r="N259" s="22">
        <v>7.5</v>
      </c>
      <c r="O259" s="21">
        <f t="shared" si="2"/>
        <v>9.581712062</v>
      </c>
      <c r="P259" s="22">
        <v>10.0</v>
      </c>
      <c r="Q259" s="21">
        <f t="shared" si="3"/>
        <v>8.748046875</v>
      </c>
      <c r="R259" s="22">
        <v>7.5</v>
      </c>
      <c r="S259" s="21">
        <f t="shared" si="4"/>
        <v>8.832684825</v>
      </c>
      <c r="T259" s="22">
        <v>10.0</v>
      </c>
      <c r="U259" s="21">
        <f t="shared" si="5"/>
        <v>8.618677043</v>
      </c>
      <c r="V259" s="22">
        <v>10.0</v>
      </c>
      <c r="W259" s="21">
        <f t="shared" si="6"/>
        <v>9.16381323</v>
      </c>
      <c r="X259" s="27">
        <f t="shared" si="7"/>
        <v>9.171428571</v>
      </c>
      <c r="Y259" s="29" t="s">
        <v>613</v>
      </c>
      <c r="Z259" s="24" t="s">
        <v>614</v>
      </c>
      <c r="AA259" s="31"/>
      <c r="AB259" s="32"/>
      <c r="AC259" s="32"/>
      <c r="AD259" s="32"/>
      <c r="AE259" s="33"/>
      <c r="AF259" s="5"/>
      <c r="AG259" s="1"/>
    </row>
    <row r="260" ht="15.75" customHeight="1">
      <c r="A260" s="1"/>
      <c r="B260" s="5"/>
      <c r="C260" s="16">
        <v>43678.0</v>
      </c>
      <c r="D260" s="17">
        <v>3.715938712E9</v>
      </c>
      <c r="E260" s="5" t="s">
        <v>615</v>
      </c>
      <c r="F260" s="5" t="s">
        <v>48</v>
      </c>
      <c r="G260" s="5" t="s">
        <v>44</v>
      </c>
      <c r="H260" s="5" t="s">
        <v>79</v>
      </c>
      <c r="I260" s="32">
        <v>314.0</v>
      </c>
      <c r="J260" s="18">
        <v>7.9</v>
      </c>
      <c r="K260" s="19">
        <f t="shared" si="33"/>
        <v>9.050387597</v>
      </c>
      <c r="L260" s="22">
        <v>7.5</v>
      </c>
      <c r="M260" s="21">
        <f t="shared" si="1"/>
        <v>9.253875969</v>
      </c>
      <c r="N260" s="22">
        <v>10.0</v>
      </c>
      <c r="O260" s="21">
        <f t="shared" si="2"/>
        <v>9.583333333</v>
      </c>
      <c r="P260" s="22">
        <v>7.5</v>
      </c>
      <c r="Q260" s="21">
        <f t="shared" si="3"/>
        <v>8.743190661</v>
      </c>
      <c r="R260" s="22">
        <v>5.0</v>
      </c>
      <c r="S260" s="21">
        <f t="shared" si="4"/>
        <v>8.817829457</v>
      </c>
      <c r="T260" s="22">
        <v>7.5</v>
      </c>
      <c r="U260" s="21">
        <f t="shared" si="5"/>
        <v>8.614341085</v>
      </c>
      <c r="V260" s="22">
        <v>10.0</v>
      </c>
      <c r="W260" s="21">
        <f t="shared" si="6"/>
        <v>9.167054264</v>
      </c>
      <c r="X260" s="27">
        <f t="shared" si="7"/>
        <v>7.914285714</v>
      </c>
      <c r="Y260" s="24"/>
      <c r="Z260" s="24"/>
      <c r="AA260" s="31"/>
      <c r="AB260" s="32"/>
      <c r="AC260" s="32"/>
      <c r="AD260" s="32"/>
      <c r="AE260" s="33"/>
      <c r="AF260" s="5"/>
      <c r="AG260" s="1"/>
    </row>
    <row r="261" ht="15.75" customHeight="1">
      <c r="A261" s="1"/>
      <c r="B261" s="5"/>
      <c r="C261" s="16">
        <v>43680.0</v>
      </c>
      <c r="D261" s="17">
        <v>2.332351303E9</v>
      </c>
      <c r="E261" s="5" t="s">
        <v>616</v>
      </c>
      <c r="F261" s="5" t="s">
        <v>427</v>
      </c>
      <c r="G261" s="5" t="s">
        <v>185</v>
      </c>
      <c r="H261" s="5" t="s">
        <v>261</v>
      </c>
      <c r="I261" s="36" t="s">
        <v>236</v>
      </c>
      <c r="J261" s="18">
        <v>9.2</v>
      </c>
      <c r="K261" s="19">
        <f t="shared" si="33"/>
        <v>9.050965251</v>
      </c>
      <c r="L261" s="22">
        <v>7.5</v>
      </c>
      <c r="M261" s="21">
        <f t="shared" si="1"/>
        <v>9.247104247</v>
      </c>
      <c r="N261" s="22">
        <v>10.0</v>
      </c>
      <c r="O261" s="21">
        <f t="shared" si="2"/>
        <v>9.584942085</v>
      </c>
      <c r="P261" s="22">
        <v>10.0</v>
      </c>
      <c r="Q261" s="21">
        <f t="shared" si="3"/>
        <v>8.748062016</v>
      </c>
      <c r="R261" s="22">
        <v>10.0</v>
      </c>
      <c r="S261" s="21">
        <f t="shared" si="4"/>
        <v>8.822393822</v>
      </c>
      <c r="T261" s="22">
        <v>7.5</v>
      </c>
      <c r="U261" s="21">
        <f t="shared" si="5"/>
        <v>8.61003861</v>
      </c>
      <c r="V261" s="22">
        <v>10.0</v>
      </c>
      <c r="W261" s="21">
        <f t="shared" si="6"/>
        <v>9.17027027</v>
      </c>
      <c r="X261" s="27">
        <f t="shared" si="7"/>
        <v>9.171428571</v>
      </c>
      <c r="Y261" s="24" t="s">
        <v>617</v>
      </c>
      <c r="Z261" s="24" t="s">
        <v>618</v>
      </c>
      <c r="AA261" s="31"/>
      <c r="AB261" s="32"/>
      <c r="AC261" s="32"/>
      <c r="AD261" s="32"/>
      <c r="AE261" s="33"/>
      <c r="AF261" s="5"/>
      <c r="AG261" s="1"/>
    </row>
    <row r="262" ht="15.75" customHeight="1">
      <c r="A262" s="1"/>
      <c r="B262" s="5"/>
      <c r="C262" s="16">
        <v>43681.0</v>
      </c>
      <c r="D262" s="17">
        <v>3.450069856E9</v>
      </c>
      <c r="E262" s="5" t="s">
        <v>619</v>
      </c>
      <c r="F262" s="5" t="s">
        <v>84</v>
      </c>
      <c r="G262" s="5" t="s">
        <v>33</v>
      </c>
      <c r="H262" s="5" t="s">
        <v>79</v>
      </c>
      <c r="I262" s="32">
        <v>313.0</v>
      </c>
      <c r="J262" s="18">
        <v>10.0</v>
      </c>
      <c r="K262" s="19">
        <f t="shared" si="33"/>
        <v>9.054615385</v>
      </c>
      <c r="L262" s="22">
        <v>10.0</v>
      </c>
      <c r="M262" s="21">
        <f t="shared" si="1"/>
        <v>9.25</v>
      </c>
      <c r="N262" s="22">
        <v>10.0</v>
      </c>
      <c r="O262" s="21">
        <f t="shared" si="2"/>
        <v>9.586538462</v>
      </c>
      <c r="P262" s="22">
        <v>10.0</v>
      </c>
      <c r="Q262" s="21">
        <f t="shared" si="3"/>
        <v>8.752895753</v>
      </c>
      <c r="R262" s="22">
        <v>10.0</v>
      </c>
      <c r="S262" s="21">
        <f t="shared" si="4"/>
        <v>8.826923077</v>
      </c>
      <c r="T262" s="22">
        <v>10.0</v>
      </c>
      <c r="U262" s="21">
        <f t="shared" si="5"/>
        <v>8.615384615</v>
      </c>
      <c r="V262" s="22">
        <v>10.0</v>
      </c>
      <c r="W262" s="21">
        <f t="shared" si="6"/>
        <v>9.173461538</v>
      </c>
      <c r="X262" s="27">
        <f t="shared" si="7"/>
        <v>10</v>
      </c>
      <c r="Y262" s="29" t="s">
        <v>620</v>
      </c>
      <c r="Z262" s="24" t="s">
        <v>621</v>
      </c>
      <c r="AA262" s="31"/>
      <c r="AB262" s="32"/>
      <c r="AC262" s="32"/>
      <c r="AD262" s="32"/>
      <c r="AE262" s="33"/>
      <c r="AF262" s="5"/>
      <c r="AG262" s="1"/>
    </row>
    <row r="263" ht="15.75" customHeight="1">
      <c r="A263" s="1"/>
      <c r="B263" s="5"/>
      <c r="C263" s="16">
        <v>43682.0</v>
      </c>
      <c r="D263" s="17">
        <v>2.657525789E9</v>
      </c>
      <c r="E263" s="5" t="s">
        <v>622</v>
      </c>
      <c r="F263" s="5" t="s">
        <v>84</v>
      </c>
      <c r="G263" s="5" t="s">
        <v>33</v>
      </c>
      <c r="H263" s="5" t="s">
        <v>450</v>
      </c>
      <c r="I263" s="32" t="s">
        <v>285</v>
      </c>
      <c r="J263" s="18">
        <v>9.2</v>
      </c>
      <c r="K263" s="19">
        <f>+AVERAGE(J263)</f>
        <v>9.2</v>
      </c>
      <c r="L263" s="22">
        <v>10.0</v>
      </c>
      <c r="M263" s="21">
        <f t="shared" si="1"/>
        <v>9.252873563</v>
      </c>
      <c r="N263" s="22">
        <v>10.0</v>
      </c>
      <c r="O263" s="21">
        <f t="shared" si="2"/>
        <v>9.588122605</v>
      </c>
      <c r="P263" s="22">
        <v>10.0</v>
      </c>
      <c r="Q263" s="21">
        <f t="shared" si="3"/>
        <v>8.757692308</v>
      </c>
      <c r="R263" s="22">
        <v>7.5</v>
      </c>
      <c r="S263" s="21">
        <f t="shared" si="4"/>
        <v>8.82183908</v>
      </c>
      <c r="T263" s="22">
        <v>7.5</v>
      </c>
      <c r="U263" s="21">
        <f t="shared" si="5"/>
        <v>8.611111111</v>
      </c>
      <c r="V263" s="22">
        <v>10.0</v>
      </c>
      <c r="W263" s="21">
        <f t="shared" si="6"/>
        <v>9.176628352</v>
      </c>
      <c r="X263" s="27">
        <f t="shared" si="7"/>
        <v>9.171428571</v>
      </c>
      <c r="Y263" s="24" t="s">
        <v>623</v>
      </c>
      <c r="Z263" s="24" t="s">
        <v>624</v>
      </c>
      <c r="AA263" s="31"/>
      <c r="AB263" s="32"/>
      <c r="AC263" s="32"/>
      <c r="AD263" s="32"/>
      <c r="AE263" s="33"/>
      <c r="AF263" s="5"/>
      <c r="AG263" s="1"/>
    </row>
    <row r="264" ht="15.75" customHeight="1">
      <c r="A264" s="1"/>
      <c r="B264" s="5"/>
      <c r="C264" s="16">
        <v>43682.0</v>
      </c>
      <c r="D264" s="17">
        <v>3.715172141E9</v>
      </c>
      <c r="E264" s="5" t="s">
        <v>625</v>
      </c>
      <c r="F264" s="5" t="s">
        <v>72</v>
      </c>
      <c r="G264" s="5" t="s">
        <v>44</v>
      </c>
      <c r="H264" s="5" t="s">
        <v>60</v>
      </c>
      <c r="I264" s="32" t="s">
        <v>128</v>
      </c>
      <c r="J264" s="18">
        <v>7.5</v>
      </c>
      <c r="K264" s="19">
        <f t="shared" ref="K264:K272" si="34">+AVERAGE($J$3:J264)</f>
        <v>9.049236641</v>
      </c>
      <c r="L264" s="22">
        <v>10.0</v>
      </c>
      <c r="M264" s="21">
        <f t="shared" si="1"/>
        <v>9.255725191</v>
      </c>
      <c r="N264" s="22">
        <v>10.0</v>
      </c>
      <c r="O264" s="21">
        <f t="shared" si="2"/>
        <v>9.589694656</v>
      </c>
      <c r="P264" s="22">
        <v>5.0</v>
      </c>
      <c r="Q264" s="21">
        <f t="shared" si="3"/>
        <v>8.743295019</v>
      </c>
      <c r="R264" s="22">
        <v>5.0</v>
      </c>
      <c r="S264" s="21">
        <f t="shared" si="4"/>
        <v>8.807251908</v>
      </c>
      <c r="T264" s="22">
        <v>7.5</v>
      </c>
      <c r="U264" s="21">
        <f t="shared" si="5"/>
        <v>8.606870229</v>
      </c>
      <c r="V264" s="22">
        <v>7.5</v>
      </c>
      <c r="W264" s="21">
        <f t="shared" si="6"/>
        <v>9.170229008</v>
      </c>
      <c r="X264" s="27">
        <f t="shared" si="7"/>
        <v>7.5</v>
      </c>
      <c r="Y264" s="24" t="s">
        <v>626</v>
      </c>
      <c r="Z264" s="24" t="s">
        <v>627</v>
      </c>
      <c r="AA264" s="31"/>
      <c r="AB264" s="32"/>
      <c r="AC264" s="32"/>
      <c r="AD264" s="40">
        <v>7.5</v>
      </c>
      <c r="AE264" s="33"/>
      <c r="AF264" s="5"/>
      <c r="AG264" s="1"/>
    </row>
    <row r="265" ht="15.75" customHeight="1">
      <c r="A265" s="1"/>
      <c r="B265" s="5"/>
      <c r="C265" s="16">
        <v>43682.0</v>
      </c>
      <c r="D265" s="17">
        <v>2.721005111E9</v>
      </c>
      <c r="E265" s="5" t="s">
        <v>628</v>
      </c>
      <c r="F265" s="5" t="s">
        <v>72</v>
      </c>
      <c r="G265" s="5" t="s">
        <v>44</v>
      </c>
      <c r="H265" s="5" t="s">
        <v>45</v>
      </c>
      <c r="I265" s="32">
        <v>302.0</v>
      </c>
      <c r="J265" s="18">
        <v>9.6</v>
      </c>
      <c r="K265" s="19">
        <f t="shared" si="34"/>
        <v>9.051330798</v>
      </c>
      <c r="L265" s="22">
        <v>10.0</v>
      </c>
      <c r="M265" s="21">
        <f t="shared" si="1"/>
        <v>9.258555133</v>
      </c>
      <c r="N265" s="22">
        <v>10.0</v>
      </c>
      <c r="O265" s="21">
        <f t="shared" si="2"/>
        <v>9.591254753</v>
      </c>
      <c r="P265" s="22">
        <v>10.0</v>
      </c>
      <c r="Q265" s="21">
        <f t="shared" si="3"/>
        <v>8.748091603</v>
      </c>
      <c r="R265" s="22">
        <v>7.5</v>
      </c>
      <c r="S265" s="21">
        <f t="shared" si="4"/>
        <v>8.802281369</v>
      </c>
      <c r="T265" s="22">
        <v>10.0</v>
      </c>
      <c r="U265" s="21">
        <f t="shared" si="5"/>
        <v>8.6121673</v>
      </c>
      <c r="V265" s="22">
        <v>10.0</v>
      </c>
      <c r="W265" s="21">
        <f t="shared" si="6"/>
        <v>9.17338403</v>
      </c>
      <c r="X265" s="27">
        <f t="shared" si="7"/>
        <v>9.585714286</v>
      </c>
      <c r="Y265" s="43" t="s">
        <v>629</v>
      </c>
      <c r="Z265" s="24" t="s">
        <v>630</v>
      </c>
      <c r="AA265" s="31"/>
      <c r="AB265" s="32"/>
      <c r="AC265" s="32"/>
      <c r="AD265" s="32"/>
      <c r="AE265" s="33"/>
      <c r="AF265" s="5"/>
      <c r="AG265" s="1"/>
    </row>
    <row r="266" ht="15.75" customHeight="1">
      <c r="A266" s="1"/>
      <c r="B266" s="5"/>
      <c r="C266" s="16">
        <v>43682.0</v>
      </c>
      <c r="D266" s="17">
        <v>3.62184247E9</v>
      </c>
      <c r="E266" s="5" t="s">
        <v>631</v>
      </c>
      <c r="F266" s="5" t="s">
        <v>40</v>
      </c>
      <c r="G266" s="5" t="s">
        <v>33</v>
      </c>
      <c r="H266" s="5" t="s">
        <v>60</v>
      </c>
      <c r="I266" s="32" t="s">
        <v>166</v>
      </c>
      <c r="J266" s="18">
        <v>9.2</v>
      </c>
      <c r="K266" s="19">
        <f t="shared" si="34"/>
        <v>9.051893939</v>
      </c>
      <c r="L266" s="22">
        <v>7.5</v>
      </c>
      <c r="M266" s="21">
        <f t="shared" si="1"/>
        <v>9.251893939</v>
      </c>
      <c r="N266" s="22">
        <v>10.0</v>
      </c>
      <c r="O266" s="21">
        <f t="shared" si="2"/>
        <v>9.59280303</v>
      </c>
      <c r="P266" s="22">
        <v>7.5</v>
      </c>
      <c r="Q266" s="21">
        <f t="shared" si="3"/>
        <v>8.743346008</v>
      </c>
      <c r="R266" s="22">
        <v>10.0</v>
      </c>
      <c r="S266" s="21">
        <f t="shared" si="4"/>
        <v>8.806818182</v>
      </c>
      <c r="T266" s="22">
        <v>10.0</v>
      </c>
      <c r="U266" s="21">
        <f t="shared" si="5"/>
        <v>8.617424242</v>
      </c>
      <c r="V266" s="22">
        <v>10.0</v>
      </c>
      <c r="W266" s="21">
        <f t="shared" si="6"/>
        <v>9.176515152</v>
      </c>
      <c r="X266" s="27">
        <f t="shared" si="7"/>
        <v>9.171428571</v>
      </c>
      <c r="Y266" s="24"/>
      <c r="Z266" s="24"/>
      <c r="AA266" s="31"/>
      <c r="AB266" s="32"/>
      <c r="AC266" s="32"/>
      <c r="AD266" s="40">
        <v>7.5</v>
      </c>
      <c r="AE266" s="33"/>
      <c r="AF266" s="5"/>
      <c r="AG266" s="1"/>
    </row>
    <row r="267" ht="15.75" customHeight="1">
      <c r="A267" s="1"/>
      <c r="B267" s="5"/>
      <c r="C267" s="16">
        <v>43683.0</v>
      </c>
      <c r="D267" s="17">
        <v>2.737547582E9</v>
      </c>
      <c r="E267" s="5" t="s">
        <v>632</v>
      </c>
      <c r="F267" s="5" t="s">
        <v>100</v>
      </c>
      <c r="G267" s="5" t="s">
        <v>44</v>
      </c>
      <c r="H267" s="5" t="s">
        <v>45</v>
      </c>
      <c r="I267" s="32">
        <v>304.0</v>
      </c>
      <c r="J267" s="18">
        <v>5.8</v>
      </c>
      <c r="K267" s="19">
        <f t="shared" si="34"/>
        <v>9.039622642</v>
      </c>
      <c r="L267" s="22">
        <v>7.5</v>
      </c>
      <c r="M267" s="21">
        <f t="shared" si="1"/>
        <v>9.245283019</v>
      </c>
      <c r="N267" s="22">
        <v>7.5</v>
      </c>
      <c r="O267" s="21">
        <f t="shared" si="2"/>
        <v>9.58490566</v>
      </c>
      <c r="P267" s="22">
        <v>5.0</v>
      </c>
      <c r="Q267" s="21">
        <f t="shared" si="3"/>
        <v>8.729166667</v>
      </c>
      <c r="R267" s="22">
        <v>5.0</v>
      </c>
      <c r="S267" s="21">
        <f t="shared" si="4"/>
        <v>8.79245283</v>
      </c>
      <c r="T267" s="22">
        <v>5.0</v>
      </c>
      <c r="U267" s="21">
        <f t="shared" si="5"/>
        <v>8.603773585</v>
      </c>
      <c r="V267" s="22">
        <v>5.0</v>
      </c>
      <c r="W267" s="21">
        <f t="shared" si="6"/>
        <v>9.160754717</v>
      </c>
      <c r="X267" s="27">
        <f t="shared" si="7"/>
        <v>5.828571429</v>
      </c>
      <c r="Y267" s="29" t="s">
        <v>633</v>
      </c>
      <c r="Z267" s="24" t="s">
        <v>634</v>
      </c>
      <c r="AA267" s="31"/>
      <c r="AB267" s="32"/>
      <c r="AC267" s="32"/>
      <c r="AD267" s="32"/>
      <c r="AE267" s="33"/>
      <c r="AF267" s="5"/>
      <c r="AG267" s="1"/>
    </row>
    <row r="268" ht="15.75" customHeight="1">
      <c r="A268" s="1"/>
      <c r="B268" s="5"/>
      <c r="C268" s="16">
        <v>43684.0</v>
      </c>
      <c r="D268" s="17">
        <v>3.19192504E9</v>
      </c>
      <c r="E268" s="5" t="s">
        <v>572</v>
      </c>
      <c r="F268" s="5" t="s">
        <v>72</v>
      </c>
      <c r="G268" s="5" t="s">
        <v>44</v>
      </c>
      <c r="H268" s="5" t="s">
        <v>79</v>
      </c>
      <c r="I268" s="32">
        <v>314.0</v>
      </c>
      <c r="J268" s="18">
        <v>8.8</v>
      </c>
      <c r="K268" s="19">
        <f t="shared" si="34"/>
        <v>9.038721805</v>
      </c>
      <c r="L268" s="22">
        <v>10.0</v>
      </c>
      <c r="M268" s="21">
        <f t="shared" si="1"/>
        <v>9.248120301</v>
      </c>
      <c r="N268" s="22">
        <v>10.0</v>
      </c>
      <c r="O268" s="21">
        <f t="shared" si="2"/>
        <v>9.586466165</v>
      </c>
      <c r="P268" s="22">
        <v>7.5</v>
      </c>
      <c r="Q268" s="21">
        <f t="shared" si="3"/>
        <v>8.724528302</v>
      </c>
      <c r="R268" s="22">
        <v>7.5</v>
      </c>
      <c r="S268" s="21">
        <f t="shared" si="4"/>
        <v>8.787593985</v>
      </c>
      <c r="T268" s="22">
        <v>7.5</v>
      </c>
      <c r="U268" s="21">
        <f t="shared" si="5"/>
        <v>8.59962406</v>
      </c>
      <c r="V268" s="22">
        <v>10.0</v>
      </c>
      <c r="W268" s="21">
        <f t="shared" si="6"/>
        <v>9.163909774</v>
      </c>
      <c r="X268" s="27">
        <f t="shared" si="7"/>
        <v>8.757142857</v>
      </c>
      <c r="Y268" s="24" t="s">
        <v>635</v>
      </c>
      <c r="Z268" s="24"/>
      <c r="AA268" s="31"/>
      <c r="AB268" s="32"/>
      <c r="AC268" s="32"/>
      <c r="AD268" s="32"/>
      <c r="AE268" s="33"/>
      <c r="AF268" s="5"/>
      <c r="AG268" s="1"/>
    </row>
    <row r="269" ht="15.75" customHeight="1">
      <c r="A269" s="1"/>
      <c r="B269" s="5"/>
      <c r="C269" s="16">
        <v>43684.0</v>
      </c>
      <c r="D269" s="17">
        <v>2.760236599E9</v>
      </c>
      <c r="E269" s="5" t="s">
        <v>636</v>
      </c>
      <c r="F269" s="5" t="s">
        <v>56</v>
      </c>
      <c r="G269" s="5" t="s">
        <v>33</v>
      </c>
      <c r="H269" s="5" t="s">
        <v>45</v>
      </c>
      <c r="I269" s="32">
        <v>302.0</v>
      </c>
      <c r="J269" s="18">
        <v>8.8</v>
      </c>
      <c r="K269" s="19">
        <f t="shared" si="34"/>
        <v>9.037827715</v>
      </c>
      <c r="L269" s="22">
        <v>10.0</v>
      </c>
      <c r="M269" s="21">
        <f t="shared" si="1"/>
        <v>9.25093633</v>
      </c>
      <c r="N269" s="22">
        <v>10.0</v>
      </c>
      <c r="O269" s="21">
        <f t="shared" si="2"/>
        <v>9.588014981</v>
      </c>
      <c r="P269" s="22">
        <v>7.5</v>
      </c>
      <c r="Q269" s="21">
        <f t="shared" si="3"/>
        <v>8.719924812</v>
      </c>
      <c r="R269" s="22">
        <v>7.5</v>
      </c>
      <c r="S269" s="21">
        <f t="shared" si="4"/>
        <v>8.782771536</v>
      </c>
      <c r="T269" s="22">
        <v>7.5</v>
      </c>
      <c r="U269" s="21">
        <f t="shared" si="5"/>
        <v>8.595505618</v>
      </c>
      <c r="V269" s="22">
        <v>10.0</v>
      </c>
      <c r="W269" s="21">
        <f t="shared" si="6"/>
        <v>9.167041199</v>
      </c>
      <c r="X269" s="27">
        <f t="shared" si="7"/>
        <v>8.757142857</v>
      </c>
      <c r="Y269" s="29" t="s">
        <v>637</v>
      </c>
      <c r="Z269" s="24" t="s">
        <v>638</v>
      </c>
      <c r="AA269" s="31"/>
      <c r="AB269" s="32"/>
      <c r="AC269" s="32"/>
      <c r="AD269" s="32"/>
      <c r="AE269" s="33"/>
      <c r="AF269" s="5"/>
      <c r="AG269" s="1"/>
    </row>
    <row r="270" ht="15.75" customHeight="1">
      <c r="A270" s="1"/>
      <c r="B270" s="5"/>
      <c r="C270" s="16">
        <v>43684.0</v>
      </c>
      <c r="D270" s="17">
        <v>3.5445959E9</v>
      </c>
      <c r="E270" s="5" t="s">
        <v>639</v>
      </c>
      <c r="F270" s="5" t="s">
        <v>48</v>
      </c>
      <c r="G270" s="5" t="s">
        <v>44</v>
      </c>
      <c r="H270" s="5" t="s">
        <v>60</v>
      </c>
      <c r="I270" s="32" t="s">
        <v>73</v>
      </c>
      <c r="J270" s="18">
        <v>9.2</v>
      </c>
      <c r="K270" s="19">
        <f t="shared" si="34"/>
        <v>9.038432836</v>
      </c>
      <c r="L270" s="22">
        <v>7.5</v>
      </c>
      <c r="M270" s="21">
        <f t="shared" si="1"/>
        <v>9.244402985</v>
      </c>
      <c r="N270" s="22">
        <v>10.0</v>
      </c>
      <c r="O270" s="21">
        <f t="shared" si="2"/>
        <v>9.589552239</v>
      </c>
      <c r="P270" s="22">
        <v>10.0</v>
      </c>
      <c r="Q270" s="21">
        <f t="shared" si="3"/>
        <v>8.724719101</v>
      </c>
      <c r="R270" s="22">
        <v>7.5</v>
      </c>
      <c r="S270" s="21">
        <f t="shared" si="4"/>
        <v>8.777985075</v>
      </c>
      <c r="T270" s="22">
        <v>10.0</v>
      </c>
      <c r="U270" s="21">
        <f t="shared" si="5"/>
        <v>8.600746269</v>
      </c>
      <c r="V270" s="22">
        <v>10.0</v>
      </c>
      <c r="W270" s="21">
        <f t="shared" si="6"/>
        <v>9.170149254</v>
      </c>
      <c r="X270" s="27">
        <f t="shared" si="7"/>
        <v>9.171428571</v>
      </c>
      <c r="Y270" s="24"/>
      <c r="Z270" s="24"/>
      <c r="AA270" s="31"/>
      <c r="AB270" s="32"/>
      <c r="AC270" s="32"/>
      <c r="AD270" s="32"/>
      <c r="AE270" s="33"/>
      <c r="AF270" s="5"/>
      <c r="AG270" s="1"/>
    </row>
    <row r="271" ht="15.75" customHeight="1">
      <c r="A271" s="1"/>
      <c r="B271" s="5"/>
      <c r="C271" s="16">
        <v>43684.0</v>
      </c>
      <c r="D271" s="17">
        <v>3.875941269E9</v>
      </c>
      <c r="E271" s="5" t="s">
        <v>640</v>
      </c>
      <c r="F271" s="5" t="s">
        <v>72</v>
      </c>
      <c r="G271" s="5" t="s">
        <v>33</v>
      </c>
      <c r="H271" s="5" t="s">
        <v>60</v>
      </c>
      <c r="I271" s="32" t="s">
        <v>187</v>
      </c>
      <c r="J271" s="18">
        <v>6.7</v>
      </c>
      <c r="K271" s="19">
        <f t="shared" si="34"/>
        <v>9.029739777</v>
      </c>
      <c r="L271" s="22">
        <v>7.5</v>
      </c>
      <c r="M271" s="21">
        <f t="shared" si="1"/>
        <v>9.237918216</v>
      </c>
      <c r="N271" s="22">
        <v>7.5</v>
      </c>
      <c r="O271" s="21">
        <f t="shared" si="2"/>
        <v>9.581784387</v>
      </c>
      <c r="P271" s="22">
        <v>7.5</v>
      </c>
      <c r="Q271" s="21">
        <f t="shared" si="3"/>
        <v>8.720149254</v>
      </c>
      <c r="R271" s="22">
        <v>5.0</v>
      </c>
      <c r="S271" s="21">
        <f t="shared" si="4"/>
        <v>8.76394052</v>
      </c>
      <c r="T271" s="22">
        <v>5.0</v>
      </c>
      <c r="U271" s="21">
        <f t="shared" si="5"/>
        <v>8.587360595</v>
      </c>
      <c r="V271" s="22">
        <v>7.5</v>
      </c>
      <c r="W271" s="21">
        <f t="shared" si="6"/>
        <v>9.16394052</v>
      </c>
      <c r="X271" s="27">
        <f t="shared" si="7"/>
        <v>6.671428571</v>
      </c>
      <c r="Y271" s="24" t="s">
        <v>641</v>
      </c>
      <c r="Z271" s="24" t="s">
        <v>642</v>
      </c>
      <c r="AA271" s="31"/>
      <c r="AB271" s="32"/>
      <c r="AC271" s="32"/>
      <c r="AD271" s="32"/>
      <c r="AE271" s="33"/>
      <c r="AF271" s="5"/>
      <c r="AG271" s="1"/>
    </row>
    <row r="272" ht="15.75" customHeight="1">
      <c r="A272" s="1"/>
      <c r="B272" s="5"/>
      <c r="C272" s="16">
        <v>43684.0</v>
      </c>
      <c r="D272" s="17">
        <v>3.927970166E9</v>
      </c>
      <c r="E272" s="5" t="s">
        <v>643</v>
      </c>
      <c r="F272" s="5" t="s">
        <v>494</v>
      </c>
      <c r="G272" s="5" t="s">
        <v>185</v>
      </c>
      <c r="H272" s="5" t="s">
        <v>45</v>
      </c>
      <c r="I272" s="32">
        <v>302.0</v>
      </c>
      <c r="J272" s="18">
        <v>6.7</v>
      </c>
      <c r="K272" s="19">
        <f t="shared" si="34"/>
        <v>9.021111111</v>
      </c>
      <c r="L272" s="22">
        <v>7.5</v>
      </c>
      <c r="M272" s="21">
        <f t="shared" si="1"/>
        <v>9.231481481</v>
      </c>
      <c r="N272" s="22">
        <v>7.5</v>
      </c>
      <c r="O272" s="21">
        <f t="shared" si="2"/>
        <v>9.574074074</v>
      </c>
      <c r="P272" s="22">
        <v>5.0</v>
      </c>
      <c r="Q272" s="21">
        <f t="shared" si="3"/>
        <v>8.706319703</v>
      </c>
      <c r="R272" s="22">
        <v>7.5</v>
      </c>
      <c r="S272" s="21">
        <f t="shared" si="4"/>
        <v>8.759259259</v>
      </c>
      <c r="T272" s="22">
        <v>7.5</v>
      </c>
      <c r="U272" s="21">
        <f t="shared" si="5"/>
        <v>8.583333333</v>
      </c>
      <c r="V272" s="22">
        <v>5.0</v>
      </c>
      <c r="W272" s="21">
        <f t="shared" si="6"/>
        <v>9.148518519</v>
      </c>
      <c r="X272" s="27">
        <f t="shared" si="7"/>
        <v>6.671428571</v>
      </c>
      <c r="Y272" s="29" t="s">
        <v>644</v>
      </c>
      <c r="Z272" s="24"/>
      <c r="AA272" s="31"/>
      <c r="AB272" s="32">
        <v>5.0</v>
      </c>
      <c r="AC272" s="32"/>
      <c r="AD272" s="32"/>
      <c r="AE272" s="33"/>
      <c r="AF272" s="5"/>
      <c r="AG272" s="1"/>
    </row>
    <row r="273" ht="15.75" customHeight="1">
      <c r="A273" s="1"/>
      <c r="B273" s="5"/>
      <c r="C273" s="16">
        <v>43684.0</v>
      </c>
      <c r="D273" s="17">
        <v>2.5944828E9</v>
      </c>
      <c r="E273" s="5" t="s">
        <v>645</v>
      </c>
      <c r="F273" s="5" t="s">
        <v>32</v>
      </c>
      <c r="G273" s="5" t="s">
        <v>33</v>
      </c>
      <c r="H273" s="5" t="s">
        <v>60</v>
      </c>
      <c r="I273" s="32" t="s">
        <v>178</v>
      </c>
      <c r="J273" s="18">
        <v>10.0</v>
      </c>
      <c r="K273" s="19">
        <f>+AVERAGE(J273)</f>
        <v>10</v>
      </c>
      <c r="L273" s="22">
        <v>10.0</v>
      </c>
      <c r="M273" s="21">
        <f t="shared" si="1"/>
        <v>9.234317343</v>
      </c>
      <c r="N273" s="22">
        <v>10.0</v>
      </c>
      <c r="O273" s="21">
        <f t="shared" si="2"/>
        <v>9.575645756</v>
      </c>
      <c r="P273" s="22">
        <v>10.0</v>
      </c>
      <c r="Q273" s="21">
        <f t="shared" si="3"/>
        <v>8.711111111</v>
      </c>
      <c r="R273" s="22">
        <v>10.0</v>
      </c>
      <c r="S273" s="21">
        <f t="shared" si="4"/>
        <v>8.763837638</v>
      </c>
      <c r="T273" s="22">
        <v>10.0</v>
      </c>
      <c r="U273" s="21">
        <f t="shared" si="5"/>
        <v>8.588560886</v>
      </c>
      <c r="V273" s="22">
        <v>10.0</v>
      </c>
      <c r="W273" s="21">
        <f t="shared" si="6"/>
        <v>9.151660517</v>
      </c>
      <c r="X273" s="27">
        <f t="shared" si="7"/>
        <v>10</v>
      </c>
      <c r="Y273" s="29" t="s">
        <v>646</v>
      </c>
      <c r="Z273" s="24" t="s">
        <v>647</v>
      </c>
      <c r="AA273" s="31"/>
      <c r="AB273" s="32"/>
      <c r="AC273" s="32"/>
      <c r="AD273" s="32"/>
      <c r="AE273" s="33"/>
      <c r="AF273" s="5"/>
      <c r="AG273" s="1"/>
    </row>
    <row r="274" ht="15.75" customHeight="1">
      <c r="A274" s="1"/>
      <c r="B274" s="5"/>
      <c r="C274" s="16">
        <v>43685.0</v>
      </c>
      <c r="D274" s="17">
        <v>1.849402848E9</v>
      </c>
      <c r="E274" s="5" t="s">
        <v>648</v>
      </c>
      <c r="F274" s="5" t="s">
        <v>217</v>
      </c>
      <c r="G274" s="5" t="s">
        <v>185</v>
      </c>
      <c r="H274" s="5" t="s">
        <v>261</v>
      </c>
      <c r="I274" s="32" t="s">
        <v>420</v>
      </c>
      <c r="J274" s="18">
        <v>9.2</v>
      </c>
      <c r="K274" s="19">
        <f t="shared" ref="K274:K282" si="35">+AVERAGE($J$3:J274)</f>
        <v>9.025367647</v>
      </c>
      <c r="L274" s="22">
        <v>10.0</v>
      </c>
      <c r="M274" s="21">
        <f t="shared" si="1"/>
        <v>9.237132353</v>
      </c>
      <c r="N274" s="22">
        <v>7.5</v>
      </c>
      <c r="O274" s="21">
        <f t="shared" si="2"/>
        <v>9.568014706</v>
      </c>
      <c r="P274" s="22">
        <v>7.5</v>
      </c>
      <c r="Q274" s="21">
        <f t="shared" si="3"/>
        <v>8.706642066</v>
      </c>
      <c r="R274" s="22">
        <v>10.0</v>
      </c>
      <c r="S274" s="21">
        <f t="shared" si="4"/>
        <v>8.768382353</v>
      </c>
      <c r="T274" s="22">
        <v>10.0</v>
      </c>
      <c r="U274" s="21">
        <f t="shared" si="5"/>
        <v>8.59375</v>
      </c>
      <c r="V274" s="22">
        <v>10.0</v>
      </c>
      <c r="W274" s="21">
        <f t="shared" si="6"/>
        <v>9.154779412</v>
      </c>
      <c r="X274" s="27">
        <f t="shared" si="7"/>
        <v>9.171428571</v>
      </c>
      <c r="Y274" s="28" t="s">
        <v>649</v>
      </c>
      <c r="Z274" s="24" t="s">
        <v>650</v>
      </c>
      <c r="AA274" s="31"/>
      <c r="AB274" s="32"/>
      <c r="AC274" s="32"/>
      <c r="AD274" s="32"/>
      <c r="AE274" s="33"/>
      <c r="AF274" s="5"/>
      <c r="AG274" s="1"/>
    </row>
    <row r="275" ht="15.75" customHeight="1">
      <c r="A275" s="1"/>
      <c r="B275" s="5"/>
      <c r="C275" s="16">
        <v>43686.0</v>
      </c>
      <c r="D275" s="17">
        <v>2.823204644E9</v>
      </c>
      <c r="E275" s="5" t="s">
        <v>651</v>
      </c>
      <c r="F275" s="5" t="s">
        <v>217</v>
      </c>
      <c r="G275" s="5" t="s">
        <v>33</v>
      </c>
      <c r="H275" s="5" t="s">
        <v>60</v>
      </c>
      <c r="I275" s="32" t="s">
        <v>61</v>
      </c>
      <c r="J275" s="18">
        <v>9.2</v>
      </c>
      <c r="K275" s="19">
        <f t="shared" si="35"/>
        <v>9.026007326</v>
      </c>
      <c r="L275" s="22">
        <v>10.0</v>
      </c>
      <c r="M275" s="21">
        <f t="shared" si="1"/>
        <v>9.23992674</v>
      </c>
      <c r="N275" s="22">
        <v>10.0</v>
      </c>
      <c r="O275" s="21">
        <f t="shared" si="2"/>
        <v>9.56959707</v>
      </c>
      <c r="P275" s="22">
        <v>10.0</v>
      </c>
      <c r="Q275" s="21">
        <f t="shared" si="3"/>
        <v>8.711397059</v>
      </c>
      <c r="R275" s="22">
        <v>7.5</v>
      </c>
      <c r="S275" s="21">
        <f t="shared" si="4"/>
        <v>8.763736264</v>
      </c>
      <c r="T275" s="22">
        <v>7.5</v>
      </c>
      <c r="U275" s="21">
        <f t="shared" si="5"/>
        <v>8.58974359</v>
      </c>
      <c r="V275" s="22">
        <v>10.0</v>
      </c>
      <c r="W275" s="21">
        <f t="shared" si="6"/>
        <v>9.157875458</v>
      </c>
      <c r="X275" s="27">
        <f t="shared" si="7"/>
        <v>9.171428571</v>
      </c>
      <c r="Y275" s="29" t="s">
        <v>652</v>
      </c>
      <c r="Z275" s="24" t="s">
        <v>653</v>
      </c>
      <c r="AA275" s="31"/>
      <c r="AB275" s="32"/>
      <c r="AC275" s="32"/>
      <c r="AD275" s="32"/>
      <c r="AE275" s="33"/>
      <c r="AF275" s="5"/>
      <c r="AG275" s="1"/>
    </row>
    <row r="276" ht="15.75" customHeight="1">
      <c r="A276" s="1"/>
      <c r="B276" s="5"/>
      <c r="C276" s="16">
        <v>43686.0</v>
      </c>
      <c r="D276" s="17">
        <v>3.144209087E9</v>
      </c>
      <c r="E276" s="5" t="s">
        <v>654</v>
      </c>
      <c r="F276" s="5" t="s">
        <v>427</v>
      </c>
      <c r="G276" s="5" t="s">
        <v>44</v>
      </c>
      <c r="H276" s="5" t="s">
        <v>79</v>
      </c>
      <c r="I276" s="32">
        <v>313.0</v>
      </c>
      <c r="J276" s="18">
        <v>9.2</v>
      </c>
      <c r="K276" s="19">
        <f t="shared" si="35"/>
        <v>9.026642336</v>
      </c>
      <c r="L276" s="22">
        <v>10.0</v>
      </c>
      <c r="M276" s="21">
        <f t="shared" si="1"/>
        <v>9.24270073</v>
      </c>
      <c r="N276" s="22">
        <v>10.0</v>
      </c>
      <c r="O276" s="21">
        <f t="shared" si="2"/>
        <v>9.571167883</v>
      </c>
      <c r="P276" s="22">
        <v>7.5</v>
      </c>
      <c r="Q276" s="21">
        <f t="shared" si="3"/>
        <v>8.706959707</v>
      </c>
      <c r="R276" s="22">
        <v>10.0</v>
      </c>
      <c r="S276" s="21">
        <f t="shared" si="4"/>
        <v>8.768248175</v>
      </c>
      <c r="T276" s="22">
        <v>10.0</v>
      </c>
      <c r="U276" s="21">
        <f t="shared" si="5"/>
        <v>8.594890511</v>
      </c>
      <c r="V276" s="22">
        <v>7.5</v>
      </c>
      <c r="W276" s="21">
        <f t="shared" si="6"/>
        <v>9.151824818</v>
      </c>
      <c r="X276" s="27">
        <f t="shared" si="7"/>
        <v>9.171428571</v>
      </c>
      <c r="Y276" s="44" t="s">
        <v>655</v>
      </c>
      <c r="Z276" s="24"/>
      <c r="AA276" s="31"/>
      <c r="AB276" s="32"/>
      <c r="AC276" s="32"/>
      <c r="AD276" s="32"/>
      <c r="AE276" s="33"/>
      <c r="AF276" s="5"/>
      <c r="AG276" s="1"/>
    </row>
    <row r="277" ht="15.75" customHeight="1">
      <c r="A277" s="1"/>
      <c r="B277" s="5"/>
      <c r="C277" s="16">
        <v>43686.0</v>
      </c>
      <c r="D277" s="17">
        <v>3.129296757E9</v>
      </c>
      <c r="E277" s="5" t="s">
        <v>656</v>
      </c>
      <c r="F277" s="5" t="s">
        <v>84</v>
      </c>
      <c r="G277" s="5" t="s">
        <v>33</v>
      </c>
      <c r="H277" s="5" t="s">
        <v>261</v>
      </c>
      <c r="I277" s="32" t="s">
        <v>428</v>
      </c>
      <c r="J277" s="18">
        <v>9.2</v>
      </c>
      <c r="K277" s="19">
        <f t="shared" si="35"/>
        <v>9.027272727</v>
      </c>
      <c r="L277" s="22">
        <v>10.0</v>
      </c>
      <c r="M277" s="21">
        <f t="shared" si="1"/>
        <v>9.245454545</v>
      </c>
      <c r="N277" s="22">
        <v>10.0</v>
      </c>
      <c r="O277" s="21">
        <f t="shared" si="2"/>
        <v>9.572727273</v>
      </c>
      <c r="P277" s="22">
        <v>10.0</v>
      </c>
      <c r="Q277" s="21">
        <f t="shared" si="3"/>
        <v>8.711678832</v>
      </c>
      <c r="R277" s="22">
        <v>7.5</v>
      </c>
      <c r="S277" s="21">
        <f t="shared" si="4"/>
        <v>8.763636364</v>
      </c>
      <c r="T277" s="22">
        <v>7.5</v>
      </c>
      <c r="U277" s="21">
        <f t="shared" si="5"/>
        <v>8.590909091</v>
      </c>
      <c r="V277" s="22">
        <v>10.0</v>
      </c>
      <c r="W277" s="21">
        <f t="shared" si="6"/>
        <v>9.154909091</v>
      </c>
      <c r="X277" s="27">
        <f t="shared" si="7"/>
        <v>9.171428571</v>
      </c>
      <c r="Y277" s="28" t="s">
        <v>657</v>
      </c>
      <c r="Z277" s="24" t="s">
        <v>658</v>
      </c>
      <c r="AA277" s="31"/>
      <c r="AB277" s="32"/>
      <c r="AC277" s="32"/>
      <c r="AD277" s="32"/>
      <c r="AE277" s="33"/>
      <c r="AF277" s="5"/>
      <c r="AG277" s="1"/>
    </row>
    <row r="278" ht="15.75" customHeight="1">
      <c r="A278" s="1"/>
      <c r="B278" s="5"/>
      <c r="C278" s="16">
        <v>43686.0</v>
      </c>
      <c r="D278" s="17">
        <v>3.384985187E9</v>
      </c>
      <c r="E278" s="5" t="s">
        <v>659</v>
      </c>
      <c r="F278" s="5" t="s">
        <v>494</v>
      </c>
      <c r="G278" s="5" t="s">
        <v>33</v>
      </c>
      <c r="H278" s="5" t="s">
        <v>60</v>
      </c>
      <c r="I278" s="32" t="s">
        <v>166</v>
      </c>
      <c r="J278" s="18">
        <v>10.0</v>
      </c>
      <c r="K278" s="19">
        <f t="shared" si="35"/>
        <v>9.030797101</v>
      </c>
      <c r="L278" s="22">
        <v>10.0</v>
      </c>
      <c r="M278" s="21">
        <f t="shared" si="1"/>
        <v>9.248188406</v>
      </c>
      <c r="N278" s="22">
        <v>10.0</v>
      </c>
      <c r="O278" s="21">
        <f t="shared" si="2"/>
        <v>9.574275362</v>
      </c>
      <c r="P278" s="22">
        <v>10.0</v>
      </c>
      <c r="Q278" s="21">
        <f t="shared" si="3"/>
        <v>8.716363636</v>
      </c>
      <c r="R278" s="22">
        <v>10.0</v>
      </c>
      <c r="S278" s="21">
        <f t="shared" si="4"/>
        <v>8.768115942</v>
      </c>
      <c r="T278" s="22">
        <v>10.0</v>
      </c>
      <c r="U278" s="21">
        <f t="shared" si="5"/>
        <v>8.596014493</v>
      </c>
      <c r="V278" s="22">
        <v>10.0</v>
      </c>
      <c r="W278" s="21">
        <f t="shared" si="6"/>
        <v>9.157971014</v>
      </c>
      <c r="X278" s="27">
        <f t="shared" si="7"/>
        <v>10</v>
      </c>
      <c r="Y278" s="29" t="s">
        <v>660</v>
      </c>
      <c r="Z278" s="24" t="s">
        <v>661</v>
      </c>
      <c r="AA278" s="31">
        <v>10.0</v>
      </c>
      <c r="AB278" s="32"/>
      <c r="AC278" s="32"/>
      <c r="AD278" s="32">
        <v>10.0</v>
      </c>
      <c r="AE278" s="33"/>
      <c r="AF278" s="5"/>
      <c r="AG278" s="1"/>
    </row>
    <row r="279" ht="15.75" customHeight="1">
      <c r="A279" s="1"/>
      <c r="B279" s="5"/>
      <c r="C279" s="16">
        <v>43687.0</v>
      </c>
      <c r="D279" s="17">
        <v>3.065475728E9</v>
      </c>
      <c r="E279" s="5" t="s">
        <v>662</v>
      </c>
      <c r="F279" s="5" t="s">
        <v>40</v>
      </c>
      <c r="G279" s="5" t="s">
        <v>33</v>
      </c>
      <c r="H279" s="5" t="s">
        <v>60</v>
      </c>
      <c r="I279" s="32" t="s">
        <v>85</v>
      </c>
      <c r="J279" s="18">
        <v>10.0</v>
      </c>
      <c r="K279" s="19">
        <f t="shared" si="35"/>
        <v>9.034296029</v>
      </c>
      <c r="L279" s="22">
        <v>10.0</v>
      </c>
      <c r="M279" s="21">
        <f t="shared" si="1"/>
        <v>9.250902527</v>
      </c>
      <c r="N279" s="22">
        <v>10.0</v>
      </c>
      <c r="O279" s="21">
        <f t="shared" si="2"/>
        <v>9.575812274</v>
      </c>
      <c r="P279" s="22">
        <v>10.0</v>
      </c>
      <c r="Q279" s="21">
        <f t="shared" si="3"/>
        <v>8.721014493</v>
      </c>
      <c r="R279" s="22">
        <v>10.0</v>
      </c>
      <c r="S279" s="21">
        <f t="shared" si="4"/>
        <v>8.772563177</v>
      </c>
      <c r="T279" s="22">
        <v>10.0</v>
      </c>
      <c r="U279" s="21">
        <f t="shared" si="5"/>
        <v>8.601083032</v>
      </c>
      <c r="V279" s="22">
        <v>10.0</v>
      </c>
      <c r="W279" s="21">
        <f t="shared" si="6"/>
        <v>9.16101083</v>
      </c>
      <c r="X279" s="27">
        <f t="shared" si="7"/>
        <v>10</v>
      </c>
      <c r="Y279" s="28" t="s">
        <v>663</v>
      </c>
      <c r="Z279" s="24"/>
      <c r="AA279" s="31"/>
      <c r="AB279" s="32"/>
      <c r="AC279" s="32"/>
      <c r="AD279" s="32"/>
      <c r="AE279" s="33"/>
      <c r="AF279" s="5"/>
      <c r="AG279" s="1"/>
    </row>
    <row r="280" ht="15.75" customHeight="1">
      <c r="A280" s="1"/>
      <c r="B280" s="5"/>
      <c r="C280" s="16">
        <v>43687.0</v>
      </c>
      <c r="D280" s="17">
        <v>3.067067095E9</v>
      </c>
      <c r="E280" s="5" t="s">
        <v>664</v>
      </c>
      <c r="F280" s="5" t="s">
        <v>64</v>
      </c>
      <c r="G280" s="5" t="s">
        <v>44</v>
      </c>
      <c r="H280" s="5" t="s">
        <v>60</v>
      </c>
      <c r="I280" s="32" t="s">
        <v>73</v>
      </c>
      <c r="J280" s="18">
        <v>8.3</v>
      </c>
      <c r="K280" s="19">
        <f t="shared" si="35"/>
        <v>9.031654676</v>
      </c>
      <c r="L280" s="22">
        <v>7.5</v>
      </c>
      <c r="M280" s="21">
        <f t="shared" si="1"/>
        <v>9.244604317</v>
      </c>
      <c r="N280" s="22">
        <v>10.0</v>
      </c>
      <c r="O280" s="21">
        <f t="shared" si="2"/>
        <v>9.577338129</v>
      </c>
      <c r="P280" s="22">
        <v>7.5</v>
      </c>
      <c r="Q280" s="21">
        <f t="shared" si="3"/>
        <v>8.716606498</v>
      </c>
      <c r="R280" s="22">
        <v>10.0</v>
      </c>
      <c r="S280" s="21">
        <f t="shared" si="4"/>
        <v>8.776978417</v>
      </c>
      <c r="T280" s="22">
        <v>7.5</v>
      </c>
      <c r="U280" s="21">
        <f t="shared" si="5"/>
        <v>8.597122302</v>
      </c>
      <c r="V280" s="22">
        <v>7.5</v>
      </c>
      <c r="W280" s="21">
        <f t="shared" si="6"/>
        <v>9.155035971</v>
      </c>
      <c r="X280" s="27">
        <f t="shared" si="7"/>
        <v>8.328571429</v>
      </c>
      <c r="Y280" s="28"/>
      <c r="Z280" s="24"/>
      <c r="AA280" s="31"/>
      <c r="AB280" s="32"/>
      <c r="AC280" s="32"/>
      <c r="AD280" s="32"/>
      <c r="AE280" s="33"/>
      <c r="AF280" s="5"/>
      <c r="AG280" s="1"/>
    </row>
    <row r="281" ht="15.75" customHeight="1">
      <c r="A281" s="1"/>
      <c r="B281" s="5"/>
      <c r="C281" s="16">
        <v>43687.0</v>
      </c>
      <c r="D281" s="17"/>
      <c r="E281" s="5" t="s">
        <v>514</v>
      </c>
      <c r="F281" s="5"/>
      <c r="G281" s="5" t="s">
        <v>44</v>
      </c>
      <c r="H281" s="5"/>
      <c r="I281" s="32"/>
      <c r="J281" s="18">
        <v>9.6</v>
      </c>
      <c r="K281" s="19">
        <f t="shared" si="35"/>
        <v>9.033691756</v>
      </c>
      <c r="L281" s="22">
        <v>10.0</v>
      </c>
      <c r="M281" s="21">
        <f t="shared" si="1"/>
        <v>9.247311828</v>
      </c>
      <c r="N281" s="22">
        <v>10.0</v>
      </c>
      <c r="O281" s="21">
        <f t="shared" si="2"/>
        <v>9.578853047</v>
      </c>
      <c r="P281" s="22">
        <v>7.5</v>
      </c>
      <c r="Q281" s="21">
        <f t="shared" si="3"/>
        <v>8.712230216</v>
      </c>
      <c r="R281" s="22">
        <v>10.0</v>
      </c>
      <c r="S281" s="21">
        <f t="shared" si="4"/>
        <v>8.781362007</v>
      </c>
      <c r="T281" s="22">
        <v>10.0</v>
      </c>
      <c r="U281" s="21">
        <f t="shared" si="5"/>
        <v>8.602150538</v>
      </c>
      <c r="V281" s="22">
        <v>10.0</v>
      </c>
      <c r="W281" s="21">
        <f t="shared" si="6"/>
        <v>9.158064516</v>
      </c>
      <c r="X281" s="27">
        <f t="shared" si="7"/>
        <v>9.585714286</v>
      </c>
      <c r="Y281" s="29" t="s">
        <v>665</v>
      </c>
      <c r="Z281" s="24"/>
      <c r="AA281" s="31"/>
      <c r="AB281" s="32"/>
      <c r="AC281" s="32"/>
      <c r="AD281" s="32"/>
      <c r="AE281" s="33"/>
      <c r="AF281" s="5"/>
      <c r="AG281" s="1"/>
    </row>
    <row r="282" ht="15.75" customHeight="1">
      <c r="A282" s="1"/>
      <c r="B282" s="5"/>
      <c r="C282" s="16">
        <v>43687.0</v>
      </c>
      <c r="D282" s="17"/>
      <c r="E282" s="5" t="s">
        <v>514</v>
      </c>
      <c r="F282" s="5"/>
      <c r="G282" s="5" t="s">
        <v>44</v>
      </c>
      <c r="H282" s="5"/>
      <c r="I282" s="32"/>
      <c r="J282" s="18">
        <v>7.9</v>
      </c>
      <c r="K282" s="19">
        <f t="shared" si="35"/>
        <v>9.029642857</v>
      </c>
      <c r="L282" s="22">
        <v>10.0</v>
      </c>
      <c r="M282" s="21">
        <f t="shared" si="1"/>
        <v>9.25</v>
      </c>
      <c r="N282" s="22">
        <v>10.0</v>
      </c>
      <c r="O282" s="21">
        <f t="shared" si="2"/>
        <v>9.580357143</v>
      </c>
      <c r="P282" s="22">
        <v>5.0</v>
      </c>
      <c r="Q282" s="21">
        <f t="shared" si="3"/>
        <v>8.698924731</v>
      </c>
      <c r="R282" s="22">
        <v>7.5</v>
      </c>
      <c r="S282" s="21">
        <f t="shared" si="4"/>
        <v>8.776785714</v>
      </c>
      <c r="T282" s="22">
        <v>7.5</v>
      </c>
      <c r="U282" s="21">
        <f t="shared" si="5"/>
        <v>8.598214286</v>
      </c>
      <c r="V282" s="22">
        <v>7.5</v>
      </c>
      <c r="W282" s="21">
        <f t="shared" si="6"/>
        <v>9.152142857</v>
      </c>
      <c r="X282" s="27">
        <f t="shared" si="7"/>
        <v>7.914285714</v>
      </c>
      <c r="Y282" s="28"/>
      <c r="Z282" s="24"/>
      <c r="AA282" s="31"/>
      <c r="AB282" s="32"/>
      <c r="AC282" s="32"/>
      <c r="AD282" s="32"/>
      <c r="AE282" s="33"/>
      <c r="AF282" s="5"/>
      <c r="AG282" s="1"/>
    </row>
    <row r="283" ht="15.75" customHeight="1">
      <c r="A283" s="1"/>
      <c r="B283" s="5"/>
      <c r="C283" s="16">
        <v>43689.0</v>
      </c>
      <c r="D283" s="17">
        <v>3.499778451E9</v>
      </c>
      <c r="E283" s="5" t="s">
        <v>666</v>
      </c>
      <c r="F283" s="5" t="s">
        <v>667</v>
      </c>
      <c r="G283" s="5" t="s">
        <v>33</v>
      </c>
      <c r="H283" s="5" t="s">
        <v>60</v>
      </c>
      <c r="I283" s="32" t="s">
        <v>111</v>
      </c>
      <c r="J283" s="18">
        <v>10.0</v>
      </c>
      <c r="K283" s="19">
        <f>+AVERAGE(J283)</f>
        <v>10</v>
      </c>
      <c r="L283" s="22">
        <v>10.0</v>
      </c>
      <c r="M283" s="21">
        <f t="shared" si="1"/>
        <v>9.252669039</v>
      </c>
      <c r="N283" s="22">
        <v>10.0</v>
      </c>
      <c r="O283" s="21">
        <f t="shared" si="2"/>
        <v>9.581850534</v>
      </c>
      <c r="P283" s="22">
        <v>10.0</v>
      </c>
      <c r="Q283" s="21">
        <f t="shared" si="3"/>
        <v>8.703571429</v>
      </c>
      <c r="R283" s="22">
        <v>10.0</v>
      </c>
      <c r="S283" s="21">
        <f t="shared" si="4"/>
        <v>8.78113879</v>
      </c>
      <c r="T283" s="22">
        <v>10.0</v>
      </c>
      <c r="U283" s="21">
        <f t="shared" si="5"/>
        <v>8.603202847</v>
      </c>
      <c r="V283" s="22">
        <v>10.0</v>
      </c>
      <c r="W283" s="21">
        <f t="shared" si="6"/>
        <v>9.155160142</v>
      </c>
      <c r="X283" s="27">
        <f t="shared" si="7"/>
        <v>10</v>
      </c>
      <c r="Y283" s="29" t="s">
        <v>668</v>
      </c>
      <c r="Z283" s="24" t="s">
        <v>669</v>
      </c>
      <c r="AA283" s="31"/>
      <c r="AB283" s="32"/>
      <c r="AC283" s="32"/>
      <c r="AD283" s="32"/>
      <c r="AE283" s="33"/>
      <c r="AF283" s="5"/>
      <c r="AG283" s="1"/>
    </row>
    <row r="284" ht="15.75" customHeight="1">
      <c r="A284" s="1"/>
      <c r="B284" s="5"/>
      <c r="C284" s="16">
        <v>43690.0</v>
      </c>
      <c r="D284" s="17">
        <v>3.077392821E9</v>
      </c>
      <c r="E284" s="5" t="s">
        <v>670</v>
      </c>
      <c r="F284" s="5" t="s">
        <v>100</v>
      </c>
      <c r="G284" s="5" t="s">
        <v>44</v>
      </c>
      <c r="H284" s="5" t="s">
        <v>45</v>
      </c>
      <c r="I284" s="32">
        <v>204.0</v>
      </c>
      <c r="J284" s="18">
        <v>7.9</v>
      </c>
      <c r="K284" s="19">
        <f t="shared" ref="K284:K292" si="36">+AVERAGE($J$3:J284)</f>
        <v>9.029078014</v>
      </c>
      <c r="L284" s="22">
        <v>10.0</v>
      </c>
      <c r="M284" s="21">
        <f t="shared" si="1"/>
        <v>9.255319149</v>
      </c>
      <c r="N284" s="22">
        <v>10.0</v>
      </c>
      <c r="O284" s="21">
        <f t="shared" si="2"/>
        <v>9.583333333</v>
      </c>
      <c r="P284" s="22">
        <v>7.5</v>
      </c>
      <c r="Q284" s="21">
        <f t="shared" si="3"/>
        <v>8.699288256</v>
      </c>
      <c r="R284" s="22">
        <v>5.0</v>
      </c>
      <c r="S284" s="21">
        <f t="shared" si="4"/>
        <v>8.767730496</v>
      </c>
      <c r="T284" s="22">
        <v>7.5</v>
      </c>
      <c r="U284" s="21">
        <f t="shared" si="5"/>
        <v>8.59929078</v>
      </c>
      <c r="V284" s="22">
        <v>7.5</v>
      </c>
      <c r="W284" s="21">
        <f t="shared" si="6"/>
        <v>9.14929078</v>
      </c>
      <c r="X284" s="27">
        <f t="shared" si="7"/>
        <v>7.914285714</v>
      </c>
      <c r="Y284" s="28"/>
      <c r="Z284" s="24"/>
      <c r="AA284" s="35">
        <v>7.5</v>
      </c>
      <c r="AB284" s="40">
        <v>2.5</v>
      </c>
      <c r="AC284" s="32"/>
      <c r="AD284" s="32"/>
      <c r="AE284" s="33"/>
      <c r="AF284" s="5"/>
      <c r="AG284" s="1"/>
    </row>
    <row r="285" ht="15.75" customHeight="1">
      <c r="A285" s="1"/>
      <c r="B285" s="5"/>
      <c r="C285" s="16">
        <v>43691.0</v>
      </c>
      <c r="D285" s="17">
        <v>3.546488299E9</v>
      </c>
      <c r="E285" s="5" t="s">
        <v>671</v>
      </c>
      <c r="F285" s="5" t="s">
        <v>52</v>
      </c>
      <c r="G285" s="5" t="s">
        <v>33</v>
      </c>
      <c r="H285" s="5" t="s">
        <v>60</v>
      </c>
      <c r="I285" s="32" t="s">
        <v>166</v>
      </c>
      <c r="J285" s="18">
        <v>8.3</v>
      </c>
      <c r="K285" s="19">
        <f t="shared" si="36"/>
        <v>9.026501767</v>
      </c>
      <c r="L285" s="22">
        <v>7.5</v>
      </c>
      <c r="M285" s="21">
        <f t="shared" si="1"/>
        <v>9.249116608</v>
      </c>
      <c r="N285" s="22">
        <v>10.0</v>
      </c>
      <c r="O285" s="21">
        <f t="shared" si="2"/>
        <v>9.584805654</v>
      </c>
      <c r="P285" s="22">
        <v>5.0</v>
      </c>
      <c r="Q285" s="21">
        <f t="shared" si="3"/>
        <v>8.686170213</v>
      </c>
      <c r="R285" s="22">
        <v>10.0</v>
      </c>
      <c r="S285" s="21">
        <f t="shared" si="4"/>
        <v>8.772084806</v>
      </c>
      <c r="T285" s="22">
        <v>10.0</v>
      </c>
      <c r="U285" s="21">
        <f t="shared" si="5"/>
        <v>8.604240283</v>
      </c>
      <c r="V285" s="22">
        <v>7.5</v>
      </c>
      <c r="W285" s="21">
        <f t="shared" si="6"/>
        <v>9.143462898</v>
      </c>
      <c r="X285" s="27">
        <f t="shared" si="7"/>
        <v>8.328571429</v>
      </c>
      <c r="Y285" s="24" t="s">
        <v>672</v>
      </c>
      <c r="Z285" s="24" t="s">
        <v>673</v>
      </c>
      <c r="AA285" s="31"/>
      <c r="AB285" s="32"/>
      <c r="AC285" s="32"/>
      <c r="AD285" s="32"/>
      <c r="AE285" s="33"/>
      <c r="AF285" s="5"/>
      <c r="AG285" s="1"/>
    </row>
    <row r="286" ht="15.75" customHeight="1">
      <c r="A286" s="1"/>
      <c r="B286" s="5"/>
      <c r="C286" s="16">
        <v>43691.0</v>
      </c>
      <c r="D286" s="17">
        <v>2.242577565E9</v>
      </c>
      <c r="E286" s="5" t="s">
        <v>674</v>
      </c>
      <c r="F286" s="5" t="s">
        <v>52</v>
      </c>
      <c r="G286" s="5" t="s">
        <v>44</v>
      </c>
      <c r="H286" s="5" t="s">
        <v>675</v>
      </c>
      <c r="I286" s="32">
        <v>314.0</v>
      </c>
      <c r="J286" s="18">
        <v>10.0</v>
      </c>
      <c r="K286" s="19">
        <f t="shared" si="36"/>
        <v>9.029929577</v>
      </c>
      <c r="L286" s="22">
        <v>10.0</v>
      </c>
      <c r="M286" s="21">
        <f t="shared" si="1"/>
        <v>9.251760563</v>
      </c>
      <c r="N286" s="22">
        <v>10.0</v>
      </c>
      <c r="O286" s="21">
        <f t="shared" si="2"/>
        <v>9.586267606</v>
      </c>
      <c r="P286" s="22">
        <v>10.0</v>
      </c>
      <c r="Q286" s="21">
        <f t="shared" si="3"/>
        <v>8.690812721</v>
      </c>
      <c r="R286" s="22">
        <v>10.0</v>
      </c>
      <c r="S286" s="21">
        <f t="shared" si="4"/>
        <v>8.776408451</v>
      </c>
      <c r="T286" s="22">
        <v>10.0</v>
      </c>
      <c r="U286" s="21">
        <f t="shared" si="5"/>
        <v>8.60915493</v>
      </c>
      <c r="V286" s="22">
        <v>10.0</v>
      </c>
      <c r="W286" s="21">
        <f t="shared" si="6"/>
        <v>9.146478873</v>
      </c>
      <c r="X286" s="27">
        <f t="shared" si="7"/>
        <v>10</v>
      </c>
      <c r="Y286" s="24"/>
      <c r="Z286" s="24"/>
      <c r="AA286" s="31"/>
      <c r="AB286" s="32">
        <v>5.0</v>
      </c>
      <c r="AC286" s="32"/>
      <c r="AD286" s="32"/>
      <c r="AE286" s="33"/>
      <c r="AF286" s="5"/>
      <c r="AG286" s="1"/>
    </row>
    <row r="287" ht="15.75" customHeight="1">
      <c r="A287" s="1"/>
      <c r="B287" s="5"/>
      <c r="C287" s="16">
        <v>43691.0</v>
      </c>
      <c r="D287" s="17">
        <v>3.843399504E9</v>
      </c>
      <c r="E287" s="5" t="s">
        <v>676</v>
      </c>
      <c r="F287" s="5" t="s">
        <v>72</v>
      </c>
      <c r="G287" s="5" t="s">
        <v>33</v>
      </c>
      <c r="H287" s="5" t="s">
        <v>261</v>
      </c>
      <c r="I287" s="32" t="s">
        <v>388</v>
      </c>
      <c r="J287" s="18">
        <v>7.1</v>
      </c>
      <c r="K287" s="19">
        <f t="shared" si="36"/>
        <v>9.023157895</v>
      </c>
      <c r="L287" s="22">
        <v>7.5</v>
      </c>
      <c r="M287" s="21">
        <f t="shared" si="1"/>
        <v>9.245614035</v>
      </c>
      <c r="N287" s="22">
        <v>7.5</v>
      </c>
      <c r="O287" s="21">
        <f t="shared" si="2"/>
        <v>9.578947368</v>
      </c>
      <c r="P287" s="22">
        <v>10.0</v>
      </c>
      <c r="Q287" s="21">
        <f t="shared" si="3"/>
        <v>8.695422535</v>
      </c>
      <c r="R287" s="22">
        <v>7.5</v>
      </c>
      <c r="S287" s="21">
        <f t="shared" si="4"/>
        <v>8.771929825</v>
      </c>
      <c r="T287" s="22">
        <v>2.5</v>
      </c>
      <c r="U287" s="21">
        <f t="shared" si="5"/>
        <v>8.587719298</v>
      </c>
      <c r="V287" s="22">
        <v>7.5</v>
      </c>
      <c r="W287" s="21">
        <f t="shared" si="6"/>
        <v>9.140701754</v>
      </c>
      <c r="X287" s="27">
        <f t="shared" si="7"/>
        <v>7.085714286</v>
      </c>
      <c r="Y287" s="29" t="s">
        <v>677</v>
      </c>
      <c r="Z287" s="24" t="s">
        <v>678</v>
      </c>
      <c r="AA287" s="31"/>
      <c r="AB287" s="32"/>
      <c r="AC287" s="32"/>
      <c r="AD287" s="32"/>
      <c r="AE287" s="33"/>
      <c r="AF287" s="5"/>
      <c r="AG287" s="1"/>
    </row>
    <row r="288" ht="15.75" customHeight="1">
      <c r="A288" s="1"/>
      <c r="B288" s="5"/>
      <c r="C288" s="16">
        <v>43691.0</v>
      </c>
      <c r="D288" s="17">
        <v>2.209515195E9</v>
      </c>
      <c r="E288" s="5" t="s">
        <v>679</v>
      </c>
      <c r="F288" s="5" t="s">
        <v>510</v>
      </c>
      <c r="G288" s="5" t="s">
        <v>115</v>
      </c>
      <c r="H288" s="5" t="s">
        <v>60</v>
      </c>
      <c r="I288" s="32" t="s">
        <v>90</v>
      </c>
      <c r="J288" s="18">
        <v>10.0</v>
      </c>
      <c r="K288" s="19">
        <f t="shared" si="36"/>
        <v>9.026573427</v>
      </c>
      <c r="L288" s="22">
        <v>10.0</v>
      </c>
      <c r="M288" s="21">
        <f t="shared" si="1"/>
        <v>9.248251748</v>
      </c>
      <c r="N288" s="22">
        <v>10.0</v>
      </c>
      <c r="O288" s="21">
        <f t="shared" si="2"/>
        <v>9.58041958</v>
      </c>
      <c r="P288" s="22">
        <v>10.0</v>
      </c>
      <c r="Q288" s="21">
        <f t="shared" si="3"/>
        <v>8.7</v>
      </c>
      <c r="R288" s="22">
        <v>10.0</v>
      </c>
      <c r="S288" s="21">
        <f t="shared" si="4"/>
        <v>8.776223776</v>
      </c>
      <c r="T288" s="22">
        <v>10.0</v>
      </c>
      <c r="U288" s="21">
        <f t="shared" si="5"/>
        <v>8.592657343</v>
      </c>
      <c r="V288" s="22">
        <v>10.0</v>
      </c>
      <c r="W288" s="21">
        <f t="shared" si="6"/>
        <v>9.143706294</v>
      </c>
      <c r="X288" s="27">
        <f t="shared" si="7"/>
        <v>10</v>
      </c>
      <c r="Y288" s="29" t="s">
        <v>680</v>
      </c>
      <c r="Z288" s="24"/>
      <c r="AA288" s="31"/>
      <c r="AB288" s="32"/>
      <c r="AC288" s="32"/>
      <c r="AD288" s="32"/>
      <c r="AE288" s="33"/>
      <c r="AF288" s="5"/>
      <c r="AG288" s="1"/>
    </row>
    <row r="289" ht="15.75" customHeight="1">
      <c r="A289" s="1"/>
      <c r="B289" s="5"/>
      <c r="C289" s="16">
        <v>43692.0</v>
      </c>
      <c r="D289" s="17" t="s">
        <v>681</v>
      </c>
      <c r="E289" s="5" t="s">
        <v>398</v>
      </c>
      <c r="F289" s="5" t="s">
        <v>100</v>
      </c>
      <c r="G289" s="5" t="s">
        <v>115</v>
      </c>
      <c r="H289" s="5" t="s">
        <v>60</v>
      </c>
      <c r="I289" s="32" t="s">
        <v>239</v>
      </c>
      <c r="J289" s="18">
        <v>10.0</v>
      </c>
      <c r="K289" s="19">
        <f t="shared" si="36"/>
        <v>9.029965157</v>
      </c>
      <c r="L289" s="22">
        <v>10.0</v>
      </c>
      <c r="M289" s="21">
        <f t="shared" si="1"/>
        <v>9.25087108</v>
      </c>
      <c r="N289" s="22">
        <v>10.0</v>
      </c>
      <c r="O289" s="21">
        <f t="shared" si="2"/>
        <v>9.581881533</v>
      </c>
      <c r="P289" s="22">
        <v>10.0</v>
      </c>
      <c r="Q289" s="21">
        <f t="shared" si="3"/>
        <v>8.704545455</v>
      </c>
      <c r="R289" s="22">
        <v>10.0</v>
      </c>
      <c r="S289" s="21">
        <f t="shared" si="4"/>
        <v>8.780487805</v>
      </c>
      <c r="T289" s="22">
        <v>10.0</v>
      </c>
      <c r="U289" s="21">
        <f t="shared" si="5"/>
        <v>8.597560976</v>
      </c>
      <c r="V289" s="22">
        <v>10.0</v>
      </c>
      <c r="W289" s="21">
        <f t="shared" si="6"/>
        <v>9.146689895</v>
      </c>
      <c r="X289" s="27">
        <f t="shared" si="7"/>
        <v>10</v>
      </c>
      <c r="Y289" s="29"/>
      <c r="Z289" s="24"/>
      <c r="AA289" s="31"/>
      <c r="AB289" s="32"/>
      <c r="AC289" s="32"/>
      <c r="AD289" s="32"/>
      <c r="AE289" s="33"/>
      <c r="AF289" s="5"/>
      <c r="AG289" s="1"/>
    </row>
    <row r="290" ht="15.75" customHeight="1">
      <c r="A290" s="1"/>
      <c r="B290" s="5"/>
      <c r="C290" s="16">
        <v>43693.0</v>
      </c>
      <c r="D290" s="17" t="s">
        <v>682</v>
      </c>
      <c r="E290" s="5" t="s">
        <v>683</v>
      </c>
      <c r="F290" s="5" t="s">
        <v>684</v>
      </c>
      <c r="G290" s="5" t="s">
        <v>44</v>
      </c>
      <c r="H290" s="5" t="s">
        <v>45</v>
      </c>
      <c r="I290" s="32">
        <v>304.0</v>
      </c>
      <c r="J290" s="18">
        <v>7.1</v>
      </c>
      <c r="K290" s="19">
        <f t="shared" si="36"/>
        <v>9.023263889</v>
      </c>
      <c r="L290" s="22">
        <v>10.0</v>
      </c>
      <c r="M290" s="21">
        <f t="shared" si="1"/>
        <v>9.253472222</v>
      </c>
      <c r="N290" s="22">
        <v>10.0</v>
      </c>
      <c r="O290" s="21">
        <f t="shared" si="2"/>
        <v>9.583333333</v>
      </c>
      <c r="P290" s="22">
        <v>7.5</v>
      </c>
      <c r="Q290" s="21">
        <f t="shared" si="3"/>
        <v>8.700348432</v>
      </c>
      <c r="R290" s="22">
        <v>2.5</v>
      </c>
      <c r="S290" s="21">
        <f t="shared" si="4"/>
        <v>8.758680556</v>
      </c>
      <c r="T290" s="22">
        <v>5.0</v>
      </c>
      <c r="U290" s="21">
        <f t="shared" si="5"/>
        <v>8.585069444</v>
      </c>
      <c r="V290" s="22">
        <v>7.5</v>
      </c>
      <c r="W290" s="21">
        <f t="shared" si="6"/>
        <v>9.140972222</v>
      </c>
      <c r="X290" s="27">
        <f t="shared" si="7"/>
        <v>7.085714286</v>
      </c>
      <c r="Y290" s="42" t="s">
        <v>685</v>
      </c>
      <c r="Z290" s="42" t="s">
        <v>686</v>
      </c>
      <c r="AA290" s="31"/>
      <c r="AB290" s="32"/>
      <c r="AC290" s="32"/>
      <c r="AD290" s="32"/>
      <c r="AE290" s="33"/>
      <c r="AF290" s="5"/>
      <c r="AG290" s="1"/>
    </row>
    <row r="291" ht="15.75" customHeight="1">
      <c r="A291" s="1"/>
      <c r="B291" s="5"/>
      <c r="C291" s="16">
        <v>43694.0</v>
      </c>
      <c r="D291" s="17" t="s">
        <v>687</v>
      </c>
      <c r="E291" s="5" t="s">
        <v>688</v>
      </c>
      <c r="F291" s="5" t="s">
        <v>563</v>
      </c>
      <c r="G291" s="5" t="s">
        <v>44</v>
      </c>
      <c r="H291" s="5" t="s">
        <v>45</v>
      </c>
      <c r="I291" s="33">
        <v>304.0</v>
      </c>
      <c r="J291" s="18">
        <v>7.5</v>
      </c>
      <c r="K291" s="19">
        <f t="shared" si="36"/>
        <v>9.01799308</v>
      </c>
      <c r="L291" s="22">
        <v>10.0</v>
      </c>
      <c r="M291" s="21">
        <f t="shared" si="1"/>
        <v>9.256055363</v>
      </c>
      <c r="N291" s="22">
        <v>7.5</v>
      </c>
      <c r="O291" s="21">
        <f t="shared" si="2"/>
        <v>9.576124567</v>
      </c>
      <c r="P291" s="22">
        <v>7.5</v>
      </c>
      <c r="Q291" s="21">
        <f t="shared" si="3"/>
        <v>8.696180556</v>
      </c>
      <c r="R291" s="22">
        <v>5.0</v>
      </c>
      <c r="S291" s="21">
        <f t="shared" si="4"/>
        <v>8.74567474</v>
      </c>
      <c r="T291" s="22">
        <v>7.5</v>
      </c>
      <c r="U291" s="21">
        <f t="shared" si="5"/>
        <v>8.581314879</v>
      </c>
      <c r="V291" s="22">
        <v>7.5</v>
      </c>
      <c r="W291" s="21">
        <f t="shared" si="6"/>
        <v>9.135294118</v>
      </c>
      <c r="X291" s="27">
        <f t="shared" si="7"/>
        <v>7.5</v>
      </c>
      <c r="Y291" s="28" t="s">
        <v>689</v>
      </c>
      <c r="Z291" s="28" t="s">
        <v>690</v>
      </c>
      <c r="AA291" s="31"/>
      <c r="AB291" s="32"/>
      <c r="AC291" s="32"/>
      <c r="AD291" s="32"/>
      <c r="AE291" s="33"/>
      <c r="AF291" s="5"/>
      <c r="AG291" s="1"/>
    </row>
    <row r="292" ht="15.75" customHeight="1">
      <c r="A292" s="1"/>
      <c r="B292" s="5"/>
      <c r="C292" s="16">
        <v>43695.0</v>
      </c>
      <c r="D292" s="17" t="s">
        <v>691</v>
      </c>
      <c r="E292" s="5" t="s">
        <v>157</v>
      </c>
      <c r="F292" s="5" t="s">
        <v>48</v>
      </c>
      <c r="G292" s="5" t="s">
        <v>44</v>
      </c>
      <c r="H292" s="5" t="s">
        <v>79</v>
      </c>
      <c r="I292" s="33">
        <v>313.0</v>
      </c>
      <c r="J292" s="18">
        <v>9.6</v>
      </c>
      <c r="K292" s="19">
        <f t="shared" si="36"/>
        <v>9.02</v>
      </c>
      <c r="L292" s="22">
        <v>10.0</v>
      </c>
      <c r="M292" s="21">
        <f t="shared" si="1"/>
        <v>9.25862069</v>
      </c>
      <c r="N292" s="22">
        <v>10.0</v>
      </c>
      <c r="O292" s="21">
        <f t="shared" si="2"/>
        <v>9.577586207</v>
      </c>
      <c r="P292" s="22">
        <v>10.0</v>
      </c>
      <c r="Q292" s="21">
        <f t="shared" si="3"/>
        <v>8.700692042</v>
      </c>
      <c r="R292" s="22">
        <v>7.5</v>
      </c>
      <c r="S292" s="21">
        <f t="shared" si="4"/>
        <v>8.74137931</v>
      </c>
      <c r="T292" s="22">
        <v>10.0</v>
      </c>
      <c r="U292" s="21">
        <f t="shared" si="5"/>
        <v>8.586206897</v>
      </c>
      <c r="V292" s="22">
        <v>10.0</v>
      </c>
      <c r="W292" s="21">
        <f t="shared" si="6"/>
        <v>9.138275862</v>
      </c>
      <c r="X292" s="27">
        <f t="shared" si="7"/>
        <v>9.585714286</v>
      </c>
      <c r="Y292" s="28" t="s">
        <v>692</v>
      </c>
      <c r="Z292" s="28" t="s">
        <v>693</v>
      </c>
      <c r="AA292" s="31"/>
      <c r="AB292" s="32"/>
      <c r="AC292" s="32"/>
      <c r="AD292" s="32"/>
      <c r="AE292" s="33"/>
      <c r="AF292" s="5"/>
      <c r="AG292" s="1"/>
    </row>
    <row r="293" ht="15.75" customHeight="1">
      <c r="A293" s="1"/>
      <c r="B293" s="5"/>
      <c r="C293" s="16">
        <v>43695.0</v>
      </c>
      <c r="D293" s="17"/>
      <c r="E293" s="5" t="s">
        <v>514</v>
      </c>
      <c r="F293" s="5"/>
      <c r="G293" s="5" t="s">
        <v>115</v>
      </c>
      <c r="H293" s="5"/>
      <c r="I293" s="33"/>
      <c r="J293" s="18">
        <v>10.0</v>
      </c>
      <c r="K293" s="19">
        <f>+AVERAGE(J293)</f>
        <v>10</v>
      </c>
      <c r="L293" s="22">
        <v>10.0</v>
      </c>
      <c r="M293" s="21">
        <f t="shared" si="1"/>
        <v>9.261168385</v>
      </c>
      <c r="N293" s="22">
        <v>10.0</v>
      </c>
      <c r="O293" s="21">
        <f t="shared" si="2"/>
        <v>9.579037801</v>
      </c>
      <c r="P293" s="22">
        <v>10.0</v>
      </c>
      <c r="Q293" s="21">
        <f t="shared" si="3"/>
        <v>8.705172414</v>
      </c>
      <c r="R293" s="22">
        <v>10.0</v>
      </c>
      <c r="S293" s="21">
        <f t="shared" si="4"/>
        <v>8.745704467</v>
      </c>
      <c r="T293" s="22">
        <v>10.0</v>
      </c>
      <c r="U293" s="21">
        <f t="shared" si="5"/>
        <v>8.591065292</v>
      </c>
      <c r="V293" s="22">
        <v>10.0</v>
      </c>
      <c r="W293" s="21">
        <f t="shared" si="6"/>
        <v>9.141237113</v>
      </c>
      <c r="X293" s="27">
        <f t="shared" si="7"/>
        <v>10</v>
      </c>
      <c r="Y293" s="28"/>
      <c r="Z293" s="28"/>
      <c r="AA293" s="31"/>
      <c r="AB293" s="32"/>
      <c r="AC293" s="32"/>
      <c r="AD293" s="32"/>
      <c r="AE293" s="33"/>
      <c r="AF293" s="5"/>
      <c r="AG293" s="1"/>
    </row>
    <row r="294" ht="15.75" customHeight="1">
      <c r="A294" s="1"/>
      <c r="B294" s="5"/>
      <c r="C294" s="16">
        <v>43695.0</v>
      </c>
      <c r="D294" s="17" t="s">
        <v>694</v>
      </c>
      <c r="E294" s="5" t="s">
        <v>695</v>
      </c>
      <c r="F294" s="5" t="s">
        <v>72</v>
      </c>
      <c r="G294" s="5" t="s">
        <v>33</v>
      </c>
      <c r="H294" s="5" t="s">
        <v>60</v>
      </c>
      <c r="I294" s="33" t="s">
        <v>221</v>
      </c>
      <c r="J294" s="18">
        <v>9.6</v>
      </c>
      <c r="K294" s="19">
        <f t="shared" ref="K294:K302" si="37">+AVERAGE($J$3:J294)</f>
        <v>9.025342466</v>
      </c>
      <c r="L294" s="22">
        <v>10.0</v>
      </c>
      <c r="M294" s="21">
        <f t="shared" si="1"/>
        <v>9.26369863</v>
      </c>
      <c r="N294" s="22">
        <v>10.0</v>
      </c>
      <c r="O294" s="21">
        <f t="shared" si="2"/>
        <v>9.580479452</v>
      </c>
      <c r="P294" s="22">
        <v>10.0</v>
      </c>
      <c r="Q294" s="21">
        <f t="shared" si="3"/>
        <v>8.709621993</v>
      </c>
      <c r="R294" s="22">
        <v>10.0</v>
      </c>
      <c r="S294" s="21">
        <f t="shared" si="4"/>
        <v>8.75</v>
      </c>
      <c r="T294" s="22">
        <v>7.5</v>
      </c>
      <c r="U294" s="21">
        <f t="shared" si="5"/>
        <v>8.587328767</v>
      </c>
      <c r="V294" s="22">
        <v>10.0</v>
      </c>
      <c r="W294" s="21">
        <f t="shared" si="6"/>
        <v>9.144178082</v>
      </c>
      <c r="X294" s="27">
        <f t="shared" si="7"/>
        <v>9.585714286</v>
      </c>
      <c r="Y294" s="28" t="s">
        <v>696</v>
      </c>
      <c r="Z294" s="42" t="s">
        <v>697</v>
      </c>
      <c r="AA294" s="31"/>
      <c r="AB294" s="32"/>
      <c r="AC294" s="32"/>
      <c r="AD294" s="32"/>
      <c r="AE294" s="33"/>
      <c r="AF294" s="5"/>
      <c r="AG294" s="1"/>
    </row>
    <row r="295" ht="15.75" customHeight="1">
      <c r="A295" s="1"/>
      <c r="B295" s="5"/>
      <c r="C295" s="16">
        <v>43695.0</v>
      </c>
      <c r="D295" s="17" t="s">
        <v>698</v>
      </c>
      <c r="E295" s="5" t="s">
        <v>699</v>
      </c>
      <c r="F295" s="5" t="s">
        <v>600</v>
      </c>
      <c r="G295" s="5" t="s">
        <v>44</v>
      </c>
      <c r="H295" s="5" t="s">
        <v>45</v>
      </c>
      <c r="I295" s="33">
        <v>302.0</v>
      </c>
      <c r="J295" s="18">
        <v>4.6</v>
      </c>
      <c r="K295" s="19">
        <f t="shared" si="37"/>
        <v>9.010238908</v>
      </c>
      <c r="L295" s="22">
        <v>5.0</v>
      </c>
      <c r="M295" s="21">
        <f t="shared" si="1"/>
        <v>9.249146758</v>
      </c>
      <c r="N295" s="22">
        <v>5.0</v>
      </c>
      <c r="O295" s="21">
        <f t="shared" si="2"/>
        <v>9.564846416</v>
      </c>
      <c r="P295" s="22">
        <v>7.5</v>
      </c>
      <c r="Q295" s="21">
        <f t="shared" si="3"/>
        <v>8.705479452</v>
      </c>
      <c r="R295" s="22">
        <v>2.5</v>
      </c>
      <c r="S295" s="21">
        <f t="shared" si="4"/>
        <v>8.728668942</v>
      </c>
      <c r="T295" s="22">
        <v>2.5</v>
      </c>
      <c r="U295" s="21">
        <f t="shared" si="5"/>
        <v>8.566552901</v>
      </c>
      <c r="V295" s="22">
        <v>5.0</v>
      </c>
      <c r="W295" s="21">
        <f t="shared" si="6"/>
        <v>9.13003413</v>
      </c>
      <c r="X295" s="27">
        <f t="shared" si="7"/>
        <v>4.585714286</v>
      </c>
      <c r="Y295" s="42" t="s">
        <v>700</v>
      </c>
      <c r="Z295" s="42" t="s">
        <v>701</v>
      </c>
      <c r="AA295" s="31"/>
      <c r="AB295" s="32"/>
      <c r="AC295" s="32"/>
      <c r="AD295" s="32"/>
      <c r="AE295" s="33"/>
      <c r="AF295" s="5"/>
      <c r="AG295" s="1"/>
    </row>
    <row r="296" ht="15.75" customHeight="1">
      <c r="A296" s="1"/>
      <c r="B296" s="5"/>
      <c r="C296" s="16">
        <v>43695.0</v>
      </c>
      <c r="D296" s="17" t="s">
        <v>702</v>
      </c>
      <c r="E296" s="5" t="s">
        <v>703</v>
      </c>
      <c r="F296" s="5" t="s">
        <v>84</v>
      </c>
      <c r="G296" s="5" t="s">
        <v>53</v>
      </c>
      <c r="H296" s="5" t="s">
        <v>60</v>
      </c>
      <c r="I296" s="33"/>
      <c r="J296" s="18">
        <v>9.6</v>
      </c>
      <c r="K296" s="19">
        <f t="shared" si="37"/>
        <v>9.012244898</v>
      </c>
      <c r="L296" s="22">
        <v>7.5</v>
      </c>
      <c r="M296" s="21">
        <f t="shared" si="1"/>
        <v>9.243197279</v>
      </c>
      <c r="N296" s="22">
        <v>10.0</v>
      </c>
      <c r="O296" s="21">
        <f t="shared" si="2"/>
        <v>9.566326531</v>
      </c>
      <c r="P296" s="22">
        <v>10.0</v>
      </c>
      <c r="Q296" s="21">
        <f t="shared" si="3"/>
        <v>8.709897611</v>
      </c>
      <c r="R296" s="22">
        <v>10.0</v>
      </c>
      <c r="S296" s="21">
        <f t="shared" si="4"/>
        <v>8.732993197</v>
      </c>
      <c r="T296" s="22">
        <v>10.0</v>
      </c>
      <c r="U296" s="21">
        <f t="shared" si="5"/>
        <v>8.571428571</v>
      </c>
      <c r="V296" s="22">
        <v>10.0</v>
      </c>
      <c r="W296" s="21">
        <f t="shared" si="6"/>
        <v>9.132993197</v>
      </c>
      <c r="X296" s="27">
        <f t="shared" si="7"/>
        <v>9.585714286</v>
      </c>
      <c r="Y296" s="28"/>
      <c r="Z296" s="28"/>
      <c r="AA296" s="31"/>
      <c r="AB296" s="32"/>
      <c r="AC296" s="32"/>
      <c r="AD296" s="32"/>
      <c r="AE296" s="33"/>
      <c r="AF296" s="5"/>
      <c r="AG296" s="1"/>
    </row>
    <row r="297" ht="15.75" customHeight="1">
      <c r="A297" s="1"/>
      <c r="B297" s="5"/>
      <c r="C297" s="16">
        <v>43696.0</v>
      </c>
      <c r="D297" s="17" t="s">
        <v>704</v>
      </c>
      <c r="E297" s="5" t="s">
        <v>705</v>
      </c>
      <c r="F297" s="5" t="s">
        <v>40</v>
      </c>
      <c r="G297" s="5" t="s">
        <v>44</v>
      </c>
      <c r="H297" s="5" t="s">
        <v>45</v>
      </c>
      <c r="I297" s="33">
        <v>202.0</v>
      </c>
      <c r="J297" s="18">
        <v>5.8</v>
      </c>
      <c r="K297" s="19">
        <f t="shared" si="37"/>
        <v>9.001355932</v>
      </c>
      <c r="L297" s="22">
        <v>7.5</v>
      </c>
      <c r="M297" s="21">
        <f t="shared" si="1"/>
        <v>9.237288136</v>
      </c>
      <c r="N297" s="22">
        <v>7.5</v>
      </c>
      <c r="O297" s="21">
        <f t="shared" si="2"/>
        <v>9.559322034</v>
      </c>
      <c r="P297" s="22">
        <v>5.0</v>
      </c>
      <c r="Q297" s="21">
        <f t="shared" si="3"/>
        <v>8.697278912</v>
      </c>
      <c r="R297" s="22">
        <v>5.0</v>
      </c>
      <c r="S297" s="21">
        <f t="shared" si="4"/>
        <v>8.720338983</v>
      </c>
      <c r="T297" s="22">
        <v>5.0</v>
      </c>
      <c r="U297" s="21">
        <f t="shared" si="5"/>
        <v>8.559322034</v>
      </c>
      <c r="V297" s="22">
        <v>5.0</v>
      </c>
      <c r="W297" s="21">
        <f t="shared" si="6"/>
        <v>9.118983051</v>
      </c>
      <c r="X297" s="27">
        <f t="shared" si="7"/>
        <v>5.828571429</v>
      </c>
      <c r="Y297" s="28"/>
      <c r="Z297" s="28"/>
      <c r="AA297" s="31">
        <v>5.0</v>
      </c>
      <c r="AB297" s="32"/>
      <c r="AC297" s="32"/>
      <c r="AD297" s="32"/>
      <c r="AE297" s="33"/>
      <c r="AF297" s="5"/>
      <c r="AG297" s="1"/>
    </row>
    <row r="298" ht="15.75" customHeight="1">
      <c r="A298" s="1"/>
      <c r="B298" s="5"/>
      <c r="C298" s="16">
        <v>43696.0</v>
      </c>
      <c r="D298" s="17" t="s">
        <v>706</v>
      </c>
      <c r="E298" s="5" t="s">
        <v>707</v>
      </c>
      <c r="F298" s="5" t="s">
        <v>217</v>
      </c>
      <c r="G298" s="5" t="s">
        <v>33</v>
      </c>
      <c r="H298" s="5" t="s">
        <v>261</v>
      </c>
      <c r="I298" s="33" t="s">
        <v>236</v>
      </c>
      <c r="J298" s="18">
        <v>8.8</v>
      </c>
      <c r="K298" s="19">
        <f t="shared" si="37"/>
        <v>9.000675676</v>
      </c>
      <c r="L298" s="22">
        <v>7.5</v>
      </c>
      <c r="M298" s="21">
        <f t="shared" si="1"/>
        <v>9.231418919</v>
      </c>
      <c r="N298" s="22">
        <v>10.0</v>
      </c>
      <c r="O298" s="21">
        <f t="shared" si="2"/>
        <v>9.560810811</v>
      </c>
      <c r="P298" s="22">
        <v>10.0</v>
      </c>
      <c r="Q298" s="21">
        <f t="shared" si="3"/>
        <v>8.701694915</v>
      </c>
      <c r="R298" s="22">
        <v>7.5</v>
      </c>
      <c r="S298" s="21">
        <f t="shared" si="4"/>
        <v>8.716216216</v>
      </c>
      <c r="T298" s="22">
        <v>7.5</v>
      </c>
      <c r="U298" s="21">
        <f t="shared" si="5"/>
        <v>8.555743243</v>
      </c>
      <c r="V298" s="22">
        <v>10.0</v>
      </c>
      <c r="W298" s="21">
        <f t="shared" si="6"/>
        <v>9.121959459</v>
      </c>
      <c r="X298" s="27">
        <f t="shared" si="7"/>
        <v>8.757142857</v>
      </c>
      <c r="Y298" s="28" t="s">
        <v>708</v>
      </c>
      <c r="Z298" s="28" t="s">
        <v>709</v>
      </c>
      <c r="AA298" s="31"/>
      <c r="AB298" s="32"/>
      <c r="AC298" s="32"/>
      <c r="AD298" s="32"/>
      <c r="AE298" s="33"/>
      <c r="AF298" s="5"/>
      <c r="AG298" s="1"/>
    </row>
    <row r="299" ht="15.75" customHeight="1">
      <c r="A299" s="1"/>
      <c r="B299" s="5"/>
      <c r="C299" s="16">
        <v>43696.0</v>
      </c>
      <c r="D299" s="17" t="s">
        <v>710</v>
      </c>
      <c r="E299" s="5" t="s">
        <v>596</v>
      </c>
      <c r="F299" s="5" t="s">
        <v>72</v>
      </c>
      <c r="G299" s="5" t="s">
        <v>115</v>
      </c>
      <c r="H299" s="5" t="s">
        <v>261</v>
      </c>
      <c r="I299" s="33" t="s">
        <v>236</v>
      </c>
      <c r="J299" s="18">
        <v>10.0</v>
      </c>
      <c r="K299" s="19">
        <f t="shared" si="37"/>
        <v>9.004040404</v>
      </c>
      <c r="L299" s="22">
        <v>10.0</v>
      </c>
      <c r="M299" s="21">
        <f t="shared" si="1"/>
        <v>9.234006734</v>
      </c>
      <c r="N299" s="22">
        <v>10.0</v>
      </c>
      <c r="O299" s="21">
        <f t="shared" si="2"/>
        <v>9.562289562</v>
      </c>
      <c r="P299" s="22">
        <v>10.0</v>
      </c>
      <c r="Q299" s="21">
        <f t="shared" si="3"/>
        <v>8.706081081</v>
      </c>
      <c r="R299" s="22">
        <v>10.0</v>
      </c>
      <c r="S299" s="21">
        <f t="shared" si="4"/>
        <v>8.720538721</v>
      </c>
      <c r="T299" s="22">
        <v>10.0</v>
      </c>
      <c r="U299" s="21">
        <f t="shared" si="5"/>
        <v>8.560606061</v>
      </c>
      <c r="V299" s="22">
        <v>10.0</v>
      </c>
      <c r="W299" s="21">
        <f t="shared" si="6"/>
        <v>9.124915825</v>
      </c>
      <c r="X299" s="27">
        <f t="shared" si="7"/>
        <v>10</v>
      </c>
      <c r="Y299" s="28" t="s">
        <v>711</v>
      </c>
      <c r="Z299" s="28"/>
      <c r="AA299" s="31"/>
      <c r="AB299" s="32"/>
      <c r="AC299" s="32"/>
      <c r="AD299" s="32"/>
      <c r="AE299" s="33"/>
      <c r="AF299" s="5"/>
      <c r="AG299" s="1"/>
    </row>
    <row r="300" ht="15.75" customHeight="1">
      <c r="A300" s="1"/>
      <c r="B300" s="5"/>
      <c r="C300" s="16">
        <v>43696.0</v>
      </c>
      <c r="D300" s="17" t="s">
        <v>712</v>
      </c>
      <c r="E300" s="5" t="s">
        <v>713</v>
      </c>
      <c r="F300" s="5" t="s">
        <v>84</v>
      </c>
      <c r="G300" s="5" t="s">
        <v>44</v>
      </c>
      <c r="H300" s="5" t="s">
        <v>60</v>
      </c>
      <c r="I300" s="33" t="s">
        <v>70</v>
      </c>
      <c r="J300" s="18">
        <v>9.6</v>
      </c>
      <c r="K300" s="19">
        <f t="shared" si="37"/>
        <v>9.006040268</v>
      </c>
      <c r="L300" s="22">
        <v>10.0</v>
      </c>
      <c r="M300" s="21">
        <f t="shared" si="1"/>
        <v>9.236577181</v>
      </c>
      <c r="N300" s="22">
        <v>10.0</v>
      </c>
      <c r="O300" s="21">
        <f t="shared" si="2"/>
        <v>9.563758389</v>
      </c>
      <c r="P300" s="22">
        <v>7.5</v>
      </c>
      <c r="Q300" s="21">
        <f t="shared" si="3"/>
        <v>8.702020202</v>
      </c>
      <c r="R300" s="22">
        <v>10.0</v>
      </c>
      <c r="S300" s="21">
        <f t="shared" si="4"/>
        <v>8.724832215</v>
      </c>
      <c r="T300" s="22">
        <v>10.0</v>
      </c>
      <c r="U300" s="21">
        <f t="shared" si="5"/>
        <v>8.565436242</v>
      </c>
      <c r="V300" s="22">
        <v>10.0</v>
      </c>
      <c r="W300" s="21">
        <f t="shared" si="6"/>
        <v>9.127852349</v>
      </c>
      <c r="X300" s="27">
        <f t="shared" si="7"/>
        <v>9.585714286</v>
      </c>
      <c r="Y300" s="28" t="s">
        <v>714</v>
      </c>
      <c r="Z300" s="28"/>
      <c r="AA300" s="31"/>
      <c r="AB300" s="32"/>
      <c r="AC300" s="32"/>
      <c r="AD300" s="32"/>
      <c r="AE300" s="33"/>
      <c r="AF300" s="5"/>
      <c r="AG300" s="1"/>
    </row>
    <row r="301" ht="15.75" customHeight="1">
      <c r="A301" s="1"/>
      <c r="B301" s="5"/>
      <c r="C301" s="16">
        <v>43698.0</v>
      </c>
      <c r="D301" s="17" t="s">
        <v>715</v>
      </c>
      <c r="E301" s="5" t="s">
        <v>716</v>
      </c>
      <c r="F301" s="5" t="s">
        <v>427</v>
      </c>
      <c r="G301" s="5" t="s">
        <v>115</v>
      </c>
      <c r="H301" s="5" t="s">
        <v>79</v>
      </c>
      <c r="I301" s="33">
        <v>314.0</v>
      </c>
      <c r="J301" s="18">
        <v>7.5</v>
      </c>
      <c r="K301" s="19">
        <f t="shared" si="37"/>
        <v>9.001003344</v>
      </c>
      <c r="L301" s="22">
        <v>7.5</v>
      </c>
      <c r="M301" s="21">
        <f t="shared" si="1"/>
        <v>9.230769231</v>
      </c>
      <c r="N301" s="22">
        <v>7.5</v>
      </c>
      <c r="O301" s="21">
        <f t="shared" si="2"/>
        <v>9.556856187</v>
      </c>
      <c r="P301" s="22">
        <v>10.0</v>
      </c>
      <c r="Q301" s="21">
        <f t="shared" si="3"/>
        <v>8.706375839</v>
      </c>
      <c r="R301" s="22">
        <v>7.5</v>
      </c>
      <c r="S301" s="21">
        <f t="shared" si="4"/>
        <v>8.720735786</v>
      </c>
      <c r="T301" s="22">
        <v>5.0</v>
      </c>
      <c r="U301" s="21">
        <f t="shared" si="5"/>
        <v>8.553511706</v>
      </c>
      <c r="V301" s="22">
        <v>7.5</v>
      </c>
      <c r="W301" s="21">
        <f t="shared" si="6"/>
        <v>9.122408027</v>
      </c>
      <c r="X301" s="27">
        <f t="shared" si="7"/>
        <v>7.5</v>
      </c>
      <c r="Y301" s="28"/>
      <c r="Z301" s="28"/>
      <c r="AA301" s="31"/>
      <c r="AB301" s="32"/>
      <c r="AC301" s="32"/>
      <c r="AD301" s="32"/>
      <c r="AE301" s="33"/>
      <c r="AF301" s="5"/>
      <c r="AG301" s="1"/>
    </row>
    <row r="302" ht="15.75" customHeight="1">
      <c r="A302" s="1"/>
      <c r="B302" s="5"/>
      <c r="C302" s="16">
        <v>43698.0</v>
      </c>
      <c r="D302" s="17" t="s">
        <v>717</v>
      </c>
      <c r="E302" s="5" t="s">
        <v>718</v>
      </c>
      <c r="F302" s="5" t="s">
        <v>72</v>
      </c>
      <c r="G302" s="5" t="s">
        <v>115</v>
      </c>
      <c r="H302" s="5" t="s">
        <v>60</v>
      </c>
      <c r="I302" s="33" t="s">
        <v>70</v>
      </c>
      <c r="J302" s="18">
        <v>9.2</v>
      </c>
      <c r="K302" s="19">
        <f t="shared" si="37"/>
        <v>9.001666667</v>
      </c>
      <c r="L302" s="22">
        <v>10.0</v>
      </c>
      <c r="M302" s="21">
        <f t="shared" si="1"/>
        <v>9.233333333</v>
      </c>
      <c r="N302" s="22">
        <v>10.0</v>
      </c>
      <c r="O302" s="21">
        <f t="shared" si="2"/>
        <v>9.558333333</v>
      </c>
      <c r="P302" s="22">
        <v>10.0</v>
      </c>
      <c r="Q302" s="21">
        <f t="shared" si="3"/>
        <v>8.710702341</v>
      </c>
      <c r="R302" s="22">
        <v>7.5</v>
      </c>
      <c r="S302" s="21">
        <f t="shared" si="4"/>
        <v>8.716666667</v>
      </c>
      <c r="T302" s="22">
        <v>7.5</v>
      </c>
      <c r="U302" s="21">
        <f t="shared" si="5"/>
        <v>8.55</v>
      </c>
      <c r="V302" s="22">
        <v>10.0</v>
      </c>
      <c r="W302" s="21">
        <f t="shared" si="6"/>
        <v>9.125333333</v>
      </c>
      <c r="X302" s="27">
        <f t="shared" si="7"/>
        <v>9.171428571</v>
      </c>
      <c r="Y302" s="28" t="s">
        <v>719</v>
      </c>
      <c r="Z302" s="28"/>
      <c r="AA302" s="31"/>
      <c r="AB302" s="32"/>
      <c r="AC302" s="32"/>
      <c r="AD302" s="32"/>
      <c r="AE302" s="33"/>
      <c r="AF302" s="5"/>
      <c r="AG302" s="1"/>
    </row>
    <row r="303" ht="15.75" customHeight="1">
      <c r="A303" s="1"/>
      <c r="B303" s="5"/>
      <c r="C303" s="16">
        <v>43698.0</v>
      </c>
      <c r="D303" s="17" t="s">
        <v>720</v>
      </c>
      <c r="E303" s="5" t="s">
        <v>721</v>
      </c>
      <c r="F303" s="5" t="s">
        <v>600</v>
      </c>
      <c r="G303" s="5" t="s">
        <v>44</v>
      </c>
      <c r="H303" s="5" t="s">
        <v>722</v>
      </c>
      <c r="I303" s="33">
        <v>116.0</v>
      </c>
      <c r="J303" s="18">
        <v>10.0</v>
      </c>
      <c r="K303" s="19">
        <f>+AVERAGE(J303)</f>
        <v>10</v>
      </c>
      <c r="L303" s="22">
        <v>10.0</v>
      </c>
      <c r="M303" s="21">
        <f t="shared" si="1"/>
        <v>9.235880399</v>
      </c>
      <c r="N303" s="22">
        <v>10.0</v>
      </c>
      <c r="O303" s="21">
        <f t="shared" si="2"/>
        <v>9.559800664</v>
      </c>
      <c r="P303" s="22">
        <v>10.0</v>
      </c>
      <c r="Q303" s="21">
        <f t="shared" si="3"/>
        <v>8.715</v>
      </c>
      <c r="R303" s="22">
        <v>10.0</v>
      </c>
      <c r="S303" s="21">
        <f t="shared" si="4"/>
        <v>8.720930233</v>
      </c>
      <c r="T303" s="22">
        <v>10.0</v>
      </c>
      <c r="U303" s="21">
        <f t="shared" si="5"/>
        <v>8.554817276</v>
      </c>
      <c r="V303" s="22">
        <v>10.0</v>
      </c>
      <c r="W303" s="21">
        <f t="shared" si="6"/>
        <v>9.128239203</v>
      </c>
      <c r="X303" s="27">
        <f t="shared" si="7"/>
        <v>10</v>
      </c>
      <c r="Y303" s="42" t="s">
        <v>723</v>
      </c>
      <c r="Z303" s="28"/>
      <c r="AA303" s="31"/>
      <c r="AB303" s="32"/>
      <c r="AC303" s="32"/>
      <c r="AD303" s="32"/>
      <c r="AE303" s="33"/>
      <c r="AF303" s="5"/>
      <c r="AG303" s="1"/>
    </row>
    <row r="304" ht="15.75" customHeight="1">
      <c r="A304" s="1"/>
      <c r="B304" s="5"/>
      <c r="C304" s="16">
        <v>43698.0</v>
      </c>
      <c r="D304" s="17" t="s">
        <v>724</v>
      </c>
      <c r="E304" s="5" t="s">
        <v>625</v>
      </c>
      <c r="F304" s="5" t="s">
        <v>72</v>
      </c>
      <c r="G304" s="5" t="s">
        <v>33</v>
      </c>
      <c r="H304" s="5" t="s">
        <v>60</v>
      </c>
      <c r="I304" s="33" t="s">
        <v>90</v>
      </c>
      <c r="J304" s="18">
        <v>9.2</v>
      </c>
      <c r="K304" s="19">
        <f t="shared" ref="K304:K312" si="38">+AVERAGE($J$3:J304)</f>
        <v>9.005629139</v>
      </c>
      <c r="L304" s="22">
        <v>10.0</v>
      </c>
      <c r="M304" s="21">
        <f t="shared" si="1"/>
        <v>9.238410596</v>
      </c>
      <c r="N304" s="22">
        <v>10.0</v>
      </c>
      <c r="O304" s="21">
        <f t="shared" si="2"/>
        <v>9.561258278</v>
      </c>
      <c r="P304" s="22">
        <v>10.0</v>
      </c>
      <c r="Q304" s="21">
        <f t="shared" si="3"/>
        <v>8.719269103</v>
      </c>
      <c r="R304" s="22">
        <v>7.5</v>
      </c>
      <c r="S304" s="21">
        <f t="shared" si="4"/>
        <v>8.716887417</v>
      </c>
      <c r="T304" s="22">
        <v>7.5</v>
      </c>
      <c r="U304" s="21">
        <f t="shared" si="5"/>
        <v>8.551324503</v>
      </c>
      <c r="V304" s="22">
        <v>10.0</v>
      </c>
      <c r="W304" s="21">
        <f t="shared" si="6"/>
        <v>9.131125828</v>
      </c>
      <c r="X304" s="27">
        <f t="shared" si="7"/>
        <v>9.171428571</v>
      </c>
      <c r="Y304" s="28" t="s">
        <v>725</v>
      </c>
      <c r="Z304" s="28"/>
      <c r="AA304" s="31"/>
      <c r="AB304" s="32"/>
      <c r="AC304" s="32"/>
      <c r="AD304" s="32"/>
      <c r="AE304" s="33"/>
      <c r="AF304" s="5"/>
      <c r="AG304" s="1"/>
    </row>
    <row r="305" ht="15.75" customHeight="1">
      <c r="A305" s="1"/>
      <c r="B305" s="5"/>
      <c r="C305" s="16">
        <v>43699.0</v>
      </c>
      <c r="D305" s="17" t="s">
        <v>726</v>
      </c>
      <c r="E305" s="5" t="s">
        <v>727</v>
      </c>
      <c r="F305" s="5" t="s">
        <v>32</v>
      </c>
      <c r="G305" s="5" t="s">
        <v>33</v>
      </c>
      <c r="H305" s="5" t="s">
        <v>261</v>
      </c>
      <c r="I305" s="33" t="s">
        <v>420</v>
      </c>
      <c r="J305" s="18">
        <v>10.0</v>
      </c>
      <c r="K305" s="19">
        <f t="shared" si="38"/>
        <v>9.008910891</v>
      </c>
      <c r="L305" s="22">
        <v>10.0</v>
      </c>
      <c r="M305" s="21">
        <f t="shared" si="1"/>
        <v>9.240924092</v>
      </c>
      <c r="N305" s="22">
        <v>10.0</v>
      </c>
      <c r="O305" s="21">
        <f t="shared" si="2"/>
        <v>9.562706271</v>
      </c>
      <c r="P305" s="22">
        <v>10.0</v>
      </c>
      <c r="Q305" s="21">
        <f t="shared" si="3"/>
        <v>8.723509934</v>
      </c>
      <c r="R305" s="22">
        <v>10.0</v>
      </c>
      <c r="S305" s="21">
        <f t="shared" si="4"/>
        <v>8.721122112</v>
      </c>
      <c r="T305" s="22">
        <v>10.0</v>
      </c>
      <c r="U305" s="21">
        <f t="shared" si="5"/>
        <v>8.556105611</v>
      </c>
      <c r="V305" s="22">
        <v>10.0</v>
      </c>
      <c r="W305" s="21">
        <f t="shared" si="6"/>
        <v>9.133993399</v>
      </c>
      <c r="X305" s="27">
        <f t="shared" si="7"/>
        <v>10</v>
      </c>
      <c r="Y305" s="29" t="s">
        <v>728</v>
      </c>
      <c r="Z305" s="28"/>
      <c r="AA305" s="31">
        <v>10.0</v>
      </c>
      <c r="AB305" s="32"/>
      <c r="AC305" s="32"/>
      <c r="AD305" s="32"/>
      <c r="AE305" s="33"/>
      <c r="AF305" s="5"/>
      <c r="AG305" s="1"/>
    </row>
    <row r="306" ht="15.75" customHeight="1">
      <c r="A306" s="1"/>
      <c r="B306" s="5"/>
      <c r="C306" s="16">
        <v>43699.0</v>
      </c>
      <c r="D306" s="17" t="s">
        <v>729</v>
      </c>
      <c r="E306" s="5" t="s">
        <v>730</v>
      </c>
      <c r="F306" s="5" t="s">
        <v>84</v>
      </c>
      <c r="G306" s="5" t="s">
        <v>33</v>
      </c>
      <c r="H306" s="5" t="s">
        <v>60</v>
      </c>
      <c r="I306" s="33" t="s">
        <v>90</v>
      </c>
      <c r="J306" s="18">
        <v>9.2</v>
      </c>
      <c r="K306" s="19">
        <f t="shared" si="38"/>
        <v>9.009539474</v>
      </c>
      <c r="L306" s="22">
        <v>10.0</v>
      </c>
      <c r="M306" s="21">
        <f t="shared" si="1"/>
        <v>9.243421053</v>
      </c>
      <c r="N306" s="22">
        <v>7.5</v>
      </c>
      <c r="O306" s="21">
        <f t="shared" si="2"/>
        <v>9.555921053</v>
      </c>
      <c r="P306" s="22">
        <v>10.0</v>
      </c>
      <c r="Q306" s="21">
        <f t="shared" si="3"/>
        <v>8.727722772</v>
      </c>
      <c r="R306" s="22">
        <v>7.5</v>
      </c>
      <c r="S306" s="21">
        <f t="shared" si="4"/>
        <v>8.717105263</v>
      </c>
      <c r="T306" s="22">
        <v>10.0</v>
      </c>
      <c r="U306" s="21">
        <f t="shared" si="5"/>
        <v>8.560855263</v>
      </c>
      <c r="V306" s="22">
        <v>10.0</v>
      </c>
      <c r="W306" s="21">
        <f t="shared" si="6"/>
        <v>9.136842105</v>
      </c>
      <c r="X306" s="27">
        <f t="shared" si="7"/>
        <v>9.171428571</v>
      </c>
      <c r="Y306" s="45" t="s">
        <v>731</v>
      </c>
      <c r="Z306" s="42" t="s">
        <v>732</v>
      </c>
      <c r="AA306" s="31"/>
      <c r="AB306" s="32"/>
      <c r="AC306" s="32"/>
      <c r="AD306" s="32"/>
      <c r="AE306" s="33"/>
      <c r="AF306" s="5"/>
      <c r="AG306" s="1"/>
    </row>
    <row r="307" ht="15.75" customHeight="1">
      <c r="A307" s="1"/>
      <c r="B307" s="5"/>
      <c r="C307" s="16">
        <v>43700.0</v>
      </c>
      <c r="D307" s="17" t="s">
        <v>733</v>
      </c>
      <c r="E307" s="5" t="s">
        <v>734</v>
      </c>
      <c r="F307" s="5" t="s">
        <v>84</v>
      </c>
      <c r="G307" s="5" t="s">
        <v>33</v>
      </c>
      <c r="H307" s="5" t="s">
        <v>60</v>
      </c>
      <c r="I307" s="33" t="s">
        <v>227</v>
      </c>
      <c r="J307" s="18">
        <v>10.0</v>
      </c>
      <c r="K307" s="19">
        <f t="shared" si="38"/>
        <v>9.012786885</v>
      </c>
      <c r="L307" s="22">
        <v>10.0</v>
      </c>
      <c r="M307" s="21">
        <f t="shared" si="1"/>
        <v>9.245901639</v>
      </c>
      <c r="N307" s="22">
        <v>10.0</v>
      </c>
      <c r="O307" s="21">
        <f t="shared" si="2"/>
        <v>9.557377049</v>
      </c>
      <c r="P307" s="22">
        <v>10.0</v>
      </c>
      <c r="Q307" s="21">
        <f t="shared" si="3"/>
        <v>8.731907895</v>
      </c>
      <c r="R307" s="22">
        <v>10.0</v>
      </c>
      <c r="S307" s="21">
        <f t="shared" si="4"/>
        <v>8.721311475</v>
      </c>
      <c r="T307" s="22">
        <v>10.0</v>
      </c>
      <c r="U307" s="21">
        <f t="shared" si="5"/>
        <v>8.56557377</v>
      </c>
      <c r="V307" s="22">
        <v>10.0</v>
      </c>
      <c r="W307" s="21">
        <f t="shared" si="6"/>
        <v>9.139672131</v>
      </c>
      <c r="X307" s="27">
        <f t="shared" si="7"/>
        <v>10</v>
      </c>
      <c r="Y307" s="42" t="s">
        <v>735</v>
      </c>
      <c r="Z307" s="28"/>
      <c r="AA307" s="31"/>
      <c r="AB307" s="32"/>
      <c r="AC307" s="32"/>
      <c r="AD307" s="32"/>
      <c r="AE307" s="33"/>
      <c r="AF307" s="5"/>
      <c r="AG307" s="1"/>
    </row>
    <row r="308" ht="15.75" customHeight="1">
      <c r="A308" s="1"/>
      <c r="B308" s="5"/>
      <c r="C308" s="16">
        <v>43700.0</v>
      </c>
      <c r="D308" s="17" t="s">
        <v>736</v>
      </c>
      <c r="E308" s="5" t="s">
        <v>737</v>
      </c>
      <c r="F308" s="5" t="s">
        <v>738</v>
      </c>
      <c r="G308" s="5" t="s">
        <v>33</v>
      </c>
      <c r="H308" s="5" t="s">
        <v>60</v>
      </c>
      <c r="I308" s="33" t="s">
        <v>70</v>
      </c>
      <c r="J308" s="18">
        <v>10.0</v>
      </c>
      <c r="K308" s="19">
        <f t="shared" si="38"/>
        <v>9.016013072</v>
      </c>
      <c r="L308" s="22">
        <v>10.0</v>
      </c>
      <c r="M308" s="21">
        <f t="shared" si="1"/>
        <v>9.248366013</v>
      </c>
      <c r="N308" s="22">
        <v>10.0</v>
      </c>
      <c r="O308" s="21">
        <f t="shared" si="2"/>
        <v>9.558823529</v>
      </c>
      <c r="P308" s="22">
        <v>10.0</v>
      </c>
      <c r="Q308" s="21">
        <f t="shared" si="3"/>
        <v>8.736065574</v>
      </c>
      <c r="R308" s="22">
        <v>10.0</v>
      </c>
      <c r="S308" s="21">
        <f t="shared" si="4"/>
        <v>8.725490196</v>
      </c>
      <c r="T308" s="22">
        <v>10.0</v>
      </c>
      <c r="U308" s="21">
        <f t="shared" si="5"/>
        <v>8.570261438</v>
      </c>
      <c r="V308" s="22">
        <v>10.0</v>
      </c>
      <c r="W308" s="21">
        <f t="shared" si="6"/>
        <v>9.14248366</v>
      </c>
      <c r="X308" s="27">
        <f t="shared" si="7"/>
        <v>10</v>
      </c>
      <c r="Y308" s="28" t="s">
        <v>739</v>
      </c>
      <c r="Z308" s="28" t="s">
        <v>740</v>
      </c>
      <c r="AA308" s="31"/>
      <c r="AB308" s="32"/>
      <c r="AC308" s="32"/>
      <c r="AD308" s="32"/>
      <c r="AE308" s="33"/>
      <c r="AF308" s="5"/>
      <c r="AG308" s="1"/>
    </row>
    <row r="309" ht="15.75" customHeight="1">
      <c r="A309" s="1"/>
      <c r="B309" s="5"/>
      <c r="C309" s="16">
        <v>43700.0</v>
      </c>
      <c r="D309" s="17" t="s">
        <v>741</v>
      </c>
      <c r="E309" s="5" t="s">
        <v>742</v>
      </c>
      <c r="F309" s="5" t="s">
        <v>40</v>
      </c>
      <c r="G309" s="5" t="s">
        <v>33</v>
      </c>
      <c r="H309" s="5" t="s">
        <v>261</v>
      </c>
      <c r="I309" s="33" t="s">
        <v>428</v>
      </c>
      <c r="J309" s="18">
        <v>9.6</v>
      </c>
      <c r="K309" s="19">
        <f t="shared" si="38"/>
        <v>9.017915309</v>
      </c>
      <c r="L309" s="22">
        <v>10.0</v>
      </c>
      <c r="M309" s="21">
        <f t="shared" si="1"/>
        <v>9.250814332</v>
      </c>
      <c r="N309" s="22">
        <v>10.0</v>
      </c>
      <c r="O309" s="21">
        <f t="shared" si="2"/>
        <v>9.560260586</v>
      </c>
      <c r="P309" s="22">
        <v>7.5</v>
      </c>
      <c r="Q309" s="21">
        <f t="shared" si="3"/>
        <v>8.732026144</v>
      </c>
      <c r="R309" s="22">
        <v>10.0</v>
      </c>
      <c r="S309" s="21">
        <f t="shared" si="4"/>
        <v>8.729641694</v>
      </c>
      <c r="T309" s="22">
        <v>10.0</v>
      </c>
      <c r="U309" s="21">
        <f t="shared" si="5"/>
        <v>8.574918567</v>
      </c>
      <c r="V309" s="22">
        <v>10.0</v>
      </c>
      <c r="W309" s="21">
        <f t="shared" si="6"/>
        <v>9.145276873</v>
      </c>
      <c r="X309" s="27">
        <f t="shared" si="7"/>
        <v>9.585714286</v>
      </c>
      <c r="Y309" s="42" t="s">
        <v>743</v>
      </c>
      <c r="Z309" s="28"/>
      <c r="AA309" s="31"/>
      <c r="AB309" s="32"/>
      <c r="AC309" s="32"/>
      <c r="AD309" s="32"/>
      <c r="AE309" s="33"/>
      <c r="AF309" s="5"/>
      <c r="AG309" s="1"/>
    </row>
    <row r="310" ht="15.75" customHeight="1">
      <c r="A310" s="1"/>
      <c r="B310" s="5"/>
      <c r="C310" s="16">
        <v>43700.0</v>
      </c>
      <c r="D310" s="17" t="s">
        <v>744</v>
      </c>
      <c r="E310" s="5" t="s">
        <v>745</v>
      </c>
      <c r="F310" s="5" t="s">
        <v>100</v>
      </c>
      <c r="G310" s="5" t="s">
        <v>33</v>
      </c>
      <c r="H310" s="5" t="s">
        <v>60</v>
      </c>
      <c r="I310" s="33" t="s">
        <v>163</v>
      </c>
      <c r="J310" s="18">
        <v>7.1</v>
      </c>
      <c r="K310" s="19">
        <f t="shared" si="38"/>
        <v>9.011688312</v>
      </c>
      <c r="L310" s="22">
        <v>7.5</v>
      </c>
      <c r="M310" s="21">
        <f t="shared" si="1"/>
        <v>9.24512987</v>
      </c>
      <c r="N310" s="22">
        <v>7.5</v>
      </c>
      <c r="O310" s="21">
        <f t="shared" si="2"/>
        <v>9.553571429</v>
      </c>
      <c r="P310" s="22">
        <v>5.0</v>
      </c>
      <c r="Q310" s="21">
        <f t="shared" si="3"/>
        <v>8.719869707</v>
      </c>
      <c r="R310" s="22">
        <v>7.5</v>
      </c>
      <c r="S310" s="21">
        <f t="shared" si="4"/>
        <v>8.725649351</v>
      </c>
      <c r="T310" s="22">
        <v>5.0</v>
      </c>
      <c r="U310" s="21">
        <f t="shared" si="5"/>
        <v>8.563311688</v>
      </c>
      <c r="V310" s="22">
        <v>10.0</v>
      </c>
      <c r="W310" s="21">
        <f t="shared" si="6"/>
        <v>9.148051948</v>
      </c>
      <c r="X310" s="27">
        <f t="shared" si="7"/>
        <v>7.085714286</v>
      </c>
      <c r="Y310" s="28" t="s">
        <v>746</v>
      </c>
      <c r="Z310" s="28" t="s">
        <v>747</v>
      </c>
      <c r="AA310" s="31"/>
      <c r="AB310" s="32"/>
      <c r="AC310" s="32"/>
      <c r="AD310" s="32"/>
      <c r="AE310" s="33"/>
      <c r="AF310" s="5"/>
      <c r="AG310" s="1"/>
    </row>
    <row r="311" ht="15.75" customHeight="1">
      <c r="A311" s="1"/>
      <c r="B311" s="5"/>
      <c r="C311" s="16">
        <v>43700.0</v>
      </c>
      <c r="D311" s="17" t="s">
        <v>748</v>
      </c>
      <c r="E311" s="5" t="s">
        <v>749</v>
      </c>
      <c r="F311" s="5" t="s">
        <v>48</v>
      </c>
      <c r="G311" s="5" t="s">
        <v>44</v>
      </c>
      <c r="H311" s="5" t="s">
        <v>79</v>
      </c>
      <c r="I311" s="33">
        <v>314.0</v>
      </c>
      <c r="J311" s="18">
        <v>9.2</v>
      </c>
      <c r="K311" s="19">
        <f t="shared" si="38"/>
        <v>9.012297735</v>
      </c>
      <c r="L311" s="22">
        <v>10.0</v>
      </c>
      <c r="M311" s="21">
        <f t="shared" si="1"/>
        <v>9.247572816</v>
      </c>
      <c r="N311" s="22">
        <v>10.0</v>
      </c>
      <c r="O311" s="21">
        <f t="shared" si="2"/>
        <v>9.555016181</v>
      </c>
      <c r="P311" s="22">
        <v>5.0</v>
      </c>
      <c r="Q311" s="21">
        <f t="shared" si="3"/>
        <v>8.707792208</v>
      </c>
      <c r="R311" s="22">
        <v>10.0</v>
      </c>
      <c r="S311" s="21">
        <f t="shared" si="4"/>
        <v>8.729773463</v>
      </c>
      <c r="T311" s="22">
        <v>10.0</v>
      </c>
      <c r="U311" s="21">
        <f t="shared" si="5"/>
        <v>8.567961165</v>
      </c>
      <c r="V311" s="22">
        <v>10.0</v>
      </c>
      <c r="W311" s="21">
        <f t="shared" si="6"/>
        <v>9.150809061</v>
      </c>
      <c r="X311" s="27">
        <f t="shared" si="7"/>
        <v>9.171428571</v>
      </c>
      <c r="Y311" s="28" t="s">
        <v>750</v>
      </c>
      <c r="Z311" s="28" t="s">
        <v>751</v>
      </c>
      <c r="AA311" s="31"/>
      <c r="AB311" s="32"/>
      <c r="AC311" s="32"/>
      <c r="AD311" s="32"/>
      <c r="AE311" s="33"/>
      <c r="AF311" s="5"/>
      <c r="AG311" s="1"/>
    </row>
    <row r="312" ht="15.75" customHeight="1">
      <c r="A312" s="1"/>
      <c r="B312" s="5"/>
      <c r="C312" s="16">
        <v>43700.0</v>
      </c>
      <c r="D312" s="17" t="s">
        <v>752</v>
      </c>
      <c r="E312" s="5" t="s">
        <v>753</v>
      </c>
      <c r="F312" s="5" t="s">
        <v>72</v>
      </c>
      <c r="G312" s="5" t="s">
        <v>44</v>
      </c>
      <c r="H312" s="5" t="s">
        <v>79</v>
      </c>
      <c r="I312" s="33">
        <v>313.0</v>
      </c>
      <c r="J312" s="18">
        <v>10.0</v>
      </c>
      <c r="K312" s="19">
        <f t="shared" si="38"/>
        <v>9.015483871</v>
      </c>
      <c r="L312" s="22">
        <v>10.0</v>
      </c>
      <c r="M312" s="21">
        <f t="shared" si="1"/>
        <v>9.25</v>
      </c>
      <c r="N312" s="22">
        <v>10.0</v>
      </c>
      <c r="O312" s="21">
        <f t="shared" si="2"/>
        <v>9.556451613</v>
      </c>
      <c r="P312" s="22">
        <v>10.0</v>
      </c>
      <c r="Q312" s="21">
        <f t="shared" si="3"/>
        <v>8.71197411</v>
      </c>
      <c r="R312" s="22">
        <v>10.0</v>
      </c>
      <c r="S312" s="21">
        <f t="shared" si="4"/>
        <v>8.733870968</v>
      </c>
      <c r="T312" s="22">
        <v>10.0</v>
      </c>
      <c r="U312" s="21">
        <f t="shared" si="5"/>
        <v>8.572580645</v>
      </c>
      <c r="V312" s="22">
        <v>10.0</v>
      </c>
      <c r="W312" s="21">
        <f t="shared" si="6"/>
        <v>9.153548387</v>
      </c>
      <c r="X312" s="27">
        <f t="shared" si="7"/>
        <v>10</v>
      </c>
      <c r="Y312" s="28"/>
      <c r="Z312" s="28"/>
      <c r="AA312" s="31"/>
      <c r="AB312" s="32"/>
      <c r="AC312" s="32"/>
      <c r="AD312" s="32"/>
      <c r="AE312" s="33"/>
      <c r="AF312" s="5"/>
      <c r="AG312" s="1"/>
    </row>
    <row r="313" ht="15.75" customHeight="1">
      <c r="A313" s="1"/>
      <c r="B313" s="5"/>
      <c r="C313" s="16">
        <v>43701.0</v>
      </c>
      <c r="D313" s="17" t="s">
        <v>754</v>
      </c>
      <c r="E313" s="5" t="s">
        <v>755</v>
      </c>
      <c r="F313" s="5" t="s">
        <v>217</v>
      </c>
      <c r="G313" s="5" t="s">
        <v>44</v>
      </c>
      <c r="H313" s="5" t="s">
        <v>79</v>
      </c>
      <c r="I313" s="33">
        <v>314.0</v>
      </c>
      <c r="J313" s="18">
        <v>10.0</v>
      </c>
      <c r="K313" s="19">
        <f>+AVERAGE(J313)</f>
        <v>10</v>
      </c>
      <c r="L313" s="22">
        <v>10.0</v>
      </c>
      <c r="M313" s="21">
        <f t="shared" si="1"/>
        <v>9.252411576</v>
      </c>
      <c r="N313" s="22">
        <v>10.0</v>
      </c>
      <c r="O313" s="21">
        <f t="shared" si="2"/>
        <v>9.557877814</v>
      </c>
      <c r="P313" s="22">
        <v>10.0</v>
      </c>
      <c r="Q313" s="21">
        <f t="shared" si="3"/>
        <v>8.716129032</v>
      </c>
      <c r="R313" s="22">
        <v>10.0</v>
      </c>
      <c r="S313" s="21">
        <f t="shared" si="4"/>
        <v>8.737942122</v>
      </c>
      <c r="T313" s="22">
        <v>10.0</v>
      </c>
      <c r="U313" s="21">
        <f t="shared" si="5"/>
        <v>8.577170418</v>
      </c>
      <c r="V313" s="22">
        <v>10.0</v>
      </c>
      <c r="W313" s="21">
        <f t="shared" si="6"/>
        <v>9.156270096</v>
      </c>
      <c r="X313" s="27">
        <f t="shared" si="7"/>
        <v>10</v>
      </c>
      <c r="Y313" s="28" t="s">
        <v>756</v>
      </c>
      <c r="Z313" s="28" t="s">
        <v>757</v>
      </c>
      <c r="AA313" s="31"/>
      <c r="AB313" s="32"/>
      <c r="AC313" s="32"/>
      <c r="AD313" s="32"/>
      <c r="AE313" s="33"/>
      <c r="AF313" s="5"/>
      <c r="AG313" s="1"/>
    </row>
    <row r="314" ht="15.75" customHeight="1">
      <c r="A314" s="1"/>
      <c r="B314" s="5"/>
      <c r="C314" s="16">
        <v>43701.0</v>
      </c>
      <c r="D314" s="17" t="s">
        <v>758</v>
      </c>
      <c r="E314" s="5" t="s">
        <v>759</v>
      </c>
      <c r="F314" s="5" t="s">
        <v>100</v>
      </c>
      <c r="G314" s="5" t="s">
        <v>185</v>
      </c>
      <c r="H314" s="5" t="s">
        <v>79</v>
      </c>
      <c r="I314" s="33">
        <v>313.0</v>
      </c>
      <c r="J314" s="18">
        <v>10.0</v>
      </c>
      <c r="K314" s="19">
        <f t="shared" ref="K314:K322" si="39">+AVERAGE($J$3:J314)</f>
        <v>9.021794872</v>
      </c>
      <c r="L314" s="22">
        <v>10.0</v>
      </c>
      <c r="M314" s="21">
        <f t="shared" si="1"/>
        <v>9.254807692</v>
      </c>
      <c r="N314" s="22">
        <v>10.0</v>
      </c>
      <c r="O314" s="21">
        <f t="shared" si="2"/>
        <v>9.559294872</v>
      </c>
      <c r="P314" s="22">
        <v>10.0</v>
      </c>
      <c r="Q314" s="21">
        <f t="shared" si="3"/>
        <v>8.720257235</v>
      </c>
      <c r="R314" s="22">
        <v>10.0</v>
      </c>
      <c r="S314" s="21">
        <f t="shared" si="4"/>
        <v>8.741987179</v>
      </c>
      <c r="T314" s="22">
        <v>10.0</v>
      </c>
      <c r="U314" s="21">
        <f t="shared" si="5"/>
        <v>8.581730769</v>
      </c>
      <c r="V314" s="22">
        <v>10.0</v>
      </c>
      <c r="W314" s="21">
        <f t="shared" si="6"/>
        <v>9.158974359</v>
      </c>
      <c r="X314" s="27">
        <f t="shared" si="7"/>
        <v>10</v>
      </c>
      <c r="Y314" s="28" t="s">
        <v>760</v>
      </c>
      <c r="Z314" s="28"/>
      <c r="AA314" s="31"/>
      <c r="AB314" s="32"/>
      <c r="AC314" s="32"/>
      <c r="AD314" s="32"/>
      <c r="AE314" s="33"/>
      <c r="AF314" s="5"/>
      <c r="AG314" s="1"/>
    </row>
    <row r="315" ht="15.75" customHeight="1">
      <c r="A315" s="1"/>
      <c r="B315" s="5"/>
      <c r="C315" s="16">
        <v>43702.0</v>
      </c>
      <c r="D315" s="17" t="s">
        <v>761</v>
      </c>
      <c r="E315" s="5" t="s">
        <v>762</v>
      </c>
      <c r="F315" s="5" t="s">
        <v>52</v>
      </c>
      <c r="G315" s="5" t="s">
        <v>33</v>
      </c>
      <c r="H315" s="5" t="s">
        <v>60</v>
      </c>
      <c r="I315" s="33" t="s">
        <v>120</v>
      </c>
      <c r="J315" s="18">
        <v>7.9</v>
      </c>
      <c r="K315" s="19">
        <f t="shared" si="39"/>
        <v>9.018210863</v>
      </c>
      <c r="L315" s="22">
        <v>7.5</v>
      </c>
      <c r="M315" s="21">
        <f t="shared" si="1"/>
        <v>9.249201278</v>
      </c>
      <c r="N315" s="22">
        <v>7.5</v>
      </c>
      <c r="O315" s="21">
        <f t="shared" si="2"/>
        <v>9.552715655</v>
      </c>
      <c r="P315" s="22">
        <v>10.0</v>
      </c>
      <c r="Q315" s="21">
        <f t="shared" si="3"/>
        <v>8.724358974</v>
      </c>
      <c r="R315" s="22">
        <v>7.5</v>
      </c>
      <c r="S315" s="21">
        <f t="shared" si="4"/>
        <v>8.738019169</v>
      </c>
      <c r="T315" s="22">
        <v>7.5</v>
      </c>
      <c r="U315" s="21">
        <f t="shared" si="5"/>
        <v>8.57827476</v>
      </c>
      <c r="V315" s="22">
        <v>7.5</v>
      </c>
      <c r="W315" s="21">
        <f t="shared" si="6"/>
        <v>9.153674121</v>
      </c>
      <c r="X315" s="27">
        <f t="shared" si="7"/>
        <v>7.914285714</v>
      </c>
      <c r="Y315" s="28"/>
      <c r="Z315" s="28"/>
      <c r="AA315" s="31"/>
      <c r="AB315" s="32"/>
      <c r="AC315" s="32"/>
      <c r="AD315" s="32"/>
      <c r="AE315" s="33"/>
      <c r="AF315" s="5"/>
      <c r="AG315" s="1"/>
    </row>
    <row r="316" ht="15.75" customHeight="1">
      <c r="A316" s="1"/>
      <c r="B316" s="5"/>
      <c r="C316" s="16">
        <v>43703.0</v>
      </c>
      <c r="D316" s="17"/>
      <c r="E316" s="5" t="s">
        <v>514</v>
      </c>
      <c r="F316" s="5"/>
      <c r="G316" s="5" t="s">
        <v>33</v>
      </c>
      <c r="H316" s="5"/>
      <c r="I316" s="33"/>
      <c r="J316" s="18">
        <v>4.2</v>
      </c>
      <c r="K316" s="19">
        <f t="shared" si="39"/>
        <v>9.002866242</v>
      </c>
      <c r="L316" s="22">
        <v>2.5</v>
      </c>
      <c r="M316" s="21">
        <f t="shared" si="1"/>
        <v>9.227707006</v>
      </c>
      <c r="N316" s="22">
        <v>5.0</v>
      </c>
      <c r="O316" s="21">
        <f t="shared" si="2"/>
        <v>9.538216561</v>
      </c>
      <c r="P316" s="22">
        <v>5.0</v>
      </c>
      <c r="Q316" s="21">
        <f t="shared" si="3"/>
        <v>8.712460064</v>
      </c>
      <c r="R316" s="22">
        <v>2.5</v>
      </c>
      <c r="S316" s="21">
        <f t="shared" si="4"/>
        <v>8.718152866</v>
      </c>
      <c r="T316" s="22">
        <v>5.0</v>
      </c>
      <c r="U316" s="21">
        <f t="shared" si="5"/>
        <v>8.566878981</v>
      </c>
      <c r="V316" s="22">
        <v>5.0</v>
      </c>
      <c r="W316" s="21">
        <f t="shared" si="6"/>
        <v>9.14044586</v>
      </c>
      <c r="X316" s="27">
        <f t="shared" si="7"/>
        <v>4.171428571</v>
      </c>
      <c r="Y316" s="42" t="s">
        <v>763</v>
      </c>
      <c r="Z316" s="42" t="s">
        <v>764</v>
      </c>
      <c r="AA316" s="31"/>
      <c r="AB316" s="32"/>
      <c r="AC316" s="32"/>
      <c r="AD316" s="32"/>
      <c r="AE316" s="33"/>
      <c r="AF316" s="5"/>
      <c r="AG316" s="1"/>
    </row>
    <row r="317" ht="15.75" customHeight="1">
      <c r="A317" s="1"/>
      <c r="B317" s="5"/>
      <c r="C317" s="16">
        <v>43703.0</v>
      </c>
      <c r="D317" s="17"/>
      <c r="E317" s="5" t="s">
        <v>514</v>
      </c>
      <c r="F317" s="5"/>
      <c r="G317" s="5" t="s">
        <v>115</v>
      </c>
      <c r="H317" s="5"/>
      <c r="I317" s="33"/>
      <c r="J317" s="18">
        <v>10.0</v>
      </c>
      <c r="K317" s="19">
        <f t="shared" si="39"/>
        <v>9.006031746</v>
      </c>
      <c r="L317" s="22">
        <v>10.0</v>
      </c>
      <c r="M317" s="21">
        <f t="shared" si="1"/>
        <v>9.23015873</v>
      </c>
      <c r="N317" s="22">
        <v>10.0</v>
      </c>
      <c r="O317" s="21">
        <f t="shared" si="2"/>
        <v>9.53968254</v>
      </c>
      <c r="P317" s="22">
        <v>10.0</v>
      </c>
      <c r="Q317" s="21">
        <f t="shared" si="3"/>
        <v>8.71656051</v>
      </c>
      <c r="R317" s="22">
        <v>10.0</v>
      </c>
      <c r="S317" s="21">
        <f t="shared" si="4"/>
        <v>8.722222222</v>
      </c>
      <c r="T317" s="22">
        <v>10.0</v>
      </c>
      <c r="U317" s="21">
        <f t="shared" si="5"/>
        <v>8.571428571</v>
      </c>
      <c r="V317" s="22">
        <v>10.0</v>
      </c>
      <c r="W317" s="21">
        <f t="shared" si="6"/>
        <v>9.143174603</v>
      </c>
      <c r="X317" s="27">
        <f t="shared" si="7"/>
        <v>10</v>
      </c>
      <c r="Y317" s="28"/>
      <c r="Z317" s="28"/>
      <c r="AA317" s="31"/>
      <c r="AB317" s="32"/>
      <c r="AC317" s="32"/>
      <c r="AD317" s="32"/>
      <c r="AE317" s="33"/>
      <c r="AF317" s="5"/>
      <c r="AG317" s="1"/>
    </row>
    <row r="318" ht="15.75" customHeight="1">
      <c r="A318" s="1"/>
      <c r="B318" s="5"/>
      <c r="C318" s="16">
        <v>43703.0</v>
      </c>
      <c r="D318" s="17" t="s">
        <v>765</v>
      </c>
      <c r="E318" s="5" t="s">
        <v>716</v>
      </c>
      <c r="F318" s="5" t="s">
        <v>84</v>
      </c>
      <c r="G318" s="5" t="s">
        <v>44</v>
      </c>
      <c r="H318" s="5" t="s">
        <v>45</v>
      </c>
      <c r="I318" s="33">
        <v>204.0</v>
      </c>
      <c r="J318" s="18">
        <v>7.9</v>
      </c>
      <c r="K318" s="19">
        <f t="shared" si="39"/>
        <v>9.002531646</v>
      </c>
      <c r="L318" s="22">
        <v>5.0</v>
      </c>
      <c r="M318" s="21">
        <f t="shared" si="1"/>
        <v>9.216772152</v>
      </c>
      <c r="N318" s="22">
        <v>10.0</v>
      </c>
      <c r="O318" s="21">
        <f t="shared" si="2"/>
        <v>9.541139241</v>
      </c>
      <c r="P318" s="22">
        <v>10.0</v>
      </c>
      <c r="Q318" s="21">
        <f t="shared" si="3"/>
        <v>8.720634921</v>
      </c>
      <c r="R318" s="22">
        <v>5.0</v>
      </c>
      <c r="S318" s="21">
        <f t="shared" si="4"/>
        <v>8.710443038</v>
      </c>
      <c r="T318" s="22">
        <v>7.5</v>
      </c>
      <c r="U318" s="21">
        <f t="shared" si="5"/>
        <v>8.568037975</v>
      </c>
      <c r="V318" s="22">
        <v>10.0</v>
      </c>
      <c r="W318" s="21">
        <f t="shared" si="6"/>
        <v>9.145886076</v>
      </c>
      <c r="X318" s="27">
        <f t="shared" si="7"/>
        <v>7.914285714</v>
      </c>
      <c r="Y318" s="42" t="s">
        <v>766</v>
      </c>
      <c r="Z318" s="42" t="s">
        <v>767</v>
      </c>
      <c r="AA318" s="35">
        <v>7.5</v>
      </c>
      <c r="AB318" s="32"/>
      <c r="AC318" s="32"/>
      <c r="AD318" s="32"/>
      <c r="AE318" s="33"/>
      <c r="AF318" s="5"/>
      <c r="AG318" s="1"/>
    </row>
    <row r="319" ht="15.75" customHeight="1">
      <c r="A319" s="1"/>
      <c r="B319" s="5"/>
      <c r="C319" s="16">
        <v>43705.0</v>
      </c>
      <c r="D319" s="17"/>
      <c r="E319" s="5" t="s">
        <v>514</v>
      </c>
      <c r="F319" s="5"/>
      <c r="G319" s="5" t="s">
        <v>115</v>
      </c>
      <c r="H319" s="5"/>
      <c r="I319" s="33"/>
      <c r="J319" s="18">
        <v>9.6</v>
      </c>
      <c r="K319" s="19">
        <f t="shared" si="39"/>
        <v>9.004416404</v>
      </c>
      <c r="L319" s="22">
        <v>10.0</v>
      </c>
      <c r="M319" s="21">
        <f t="shared" si="1"/>
        <v>9.219242902</v>
      </c>
      <c r="N319" s="22">
        <v>10.0</v>
      </c>
      <c r="O319" s="21">
        <f t="shared" si="2"/>
        <v>9.542586751</v>
      </c>
      <c r="P319" s="22">
        <v>10.0</v>
      </c>
      <c r="Q319" s="21">
        <f t="shared" si="3"/>
        <v>8.724683544</v>
      </c>
      <c r="R319" s="22">
        <v>10.0</v>
      </c>
      <c r="S319" s="21">
        <f t="shared" si="4"/>
        <v>8.714511041</v>
      </c>
      <c r="T319" s="22">
        <v>7.5</v>
      </c>
      <c r="U319" s="21">
        <f t="shared" si="5"/>
        <v>8.56466877</v>
      </c>
      <c r="V319" s="22">
        <v>10.0</v>
      </c>
      <c r="W319" s="21">
        <f t="shared" si="6"/>
        <v>9.148580442</v>
      </c>
      <c r="X319" s="27">
        <f t="shared" si="7"/>
        <v>9.585714286</v>
      </c>
      <c r="Y319" s="42" t="s">
        <v>768</v>
      </c>
      <c r="Z319" s="28"/>
      <c r="AA319" s="31"/>
      <c r="AB319" s="32"/>
      <c r="AC319" s="32"/>
      <c r="AD319" s="32"/>
      <c r="AE319" s="33"/>
      <c r="AF319" s="5"/>
      <c r="AG319" s="1"/>
    </row>
    <row r="320" ht="15.75" customHeight="1">
      <c r="A320" s="1"/>
      <c r="B320" s="5"/>
      <c r="C320" s="16">
        <v>43705.0</v>
      </c>
      <c r="D320" s="17" t="s">
        <v>769</v>
      </c>
      <c r="E320" s="5" t="s">
        <v>770</v>
      </c>
      <c r="F320" s="5" t="s">
        <v>126</v>
      </c>
      <c r="G320" s="5" t="s">
        <v>44</v>
      </c>
      <c r="H320" s="5" t="s">
        <v>45</v>
      </c>
      <c r="I320" s="33">
        <v>204.0</v>
      </c>
      <c r="J320" s="18">
        <v>7.1</v>
      </c>
      <c r="K320" s="19">
        <f t="shared" si="39"/>
        <v>8.998427673</v>
      </c>
      <c r="L320" s="22">
        <v>7.5</v>
      </c>
      <c r="M320" s="21">
        <f t="shared" si="1"/>
        <v>9.213836478</v>
      </c>
      <c r="N320" s="22">
        <v>7.5</v>
      </c>
      <c r="O320" s="21">
        <f t="shared" si="2"/>
        <v>9.536163522</v>
      </c>
      <c r="P320" s="22">
        <v>5.0</v>
      </c>
      <c r="Q320" s="21">
        <f t="shared" si="3"/>
        <v>8.712933754</v>
      </c>
      <c r="R320" s="22">
        <v>7.5</v>
      </c>
      <c r="S320" s="21">
        <f t="shared" si="4"/>
        <v>8.710691824</v>
      </c>
      <c r="T320" s="22">
        <v>7.5</v>
      </c>
      <c r="U320" s="21">
        <f t="shared" si="5"/>
        <v>8.561320755</v>
      </c>
      <c r="V320" s="22">
        <v>7.5</v>
      </c>
      <c r="W320" s="21">
        <f t="shared" si="6"/>
        <v>9.143396226</v>
      </c>
      <c r="X320" s="27">
        <f t="shared" si="7"/>
        <v>7.085714286</v>
      </c>
      <c r="Y320" s="28" t="s">
        <v>771</v>
      </c>
      <c r="Z320" s="28" t="s">
        <v>772</v>
      </c>
      <c r="AA320" s="31"/>
      <c r="AB320" s="32"/>
      <c r="AC320" s="32"/>
      <c r="AD320" s="32"/>
      <c r="AE320" s="33"/>
      <c r="AF320" s="5"/>
      <c r="AG320" s="1"/>
    </row>
    <row r="321" ht="15.75" customHeight="1">
      <c r="A321" s="1"/>
      <c r="B321" s="5"/>
      <c r="C321" s="16">
        <v>43705.0</v>
      </c>
      <c r="D321" s="17" t="s">
        <v>773</v>
      </c>
      <c r="E321" s="5" t="s">
        <v>210</v>
      </c>
      <c r="F321" s="5" t="s">
        <v>84</v>
      </c>
      <c r="G321" s="5" t="s">
        <v>115</v>
      </c>
      <c r="H321" s="5" t="s">
        <v>60</v>
      </c>
      <c r="I321" s="33" t="s">
        <v>85</v>
      </c>
      <c r="J321" s="18">
        <v>8.8</v>
      </c>
      <c r="K321" s="19">
        <f t="shared" si="39"/>
        <v>8.997805643</v>
      </c>
      <c r="L321" s="22">
        <v>10.0</v>
      </c>
      <c r="M321" s="21">
        <f t="shared" si="1"/>
        <v>9.21630094</v>
      </c>
      <c r="N321" s="22">
        <v>10.0</v>
      </c>
      <c r="O321" s="21">
        <f t="shared" si="2"/>
        <v>9.537617555</v>
      </c>
      <c r="P321" s="22">
        <v>7.5</v>
      </c>
      <c r="Q321" s="21">
        <f t="shared" si="3"/>
        <v>8.709119497</v>
      </c>
      <c r="R321" s="22">
        <v>7.5</v>
      </c>
      <c r="S321" s="21">
        <f t="shared" si="4"/>
        <v>8.706896552</v>
      </c>
      <c r="T321" s="22">
        <v>7.5</v>
      </c>
      <c r="U321" s="21">
        <f t="shared" si="5"/>
        <v>8.55799373</v>
      </c>
      <c r="V321" s="22">
        <v>10.0</v>
      </c>
      <c r="W321" s="21">
        <f t="shared" si="6"/>
        <v>9.146081505</v>
      </c>
      <c r="X321" s="27">
        <f t="shared" si="7"/>
        <v>8.757142857</v>
      </c>
      <c r="Y321" s="42" t="s">
        <v>774</v>
      </c>
      <c r="Z321" s="28"/>
      <c r="AA321" s="31"/>
      <c r="AB321" s="32"/>
      <c r="AC321" s="32"/>
      <c r="AD321" s="32"/>
      <c r="AE321" s="39">
        <v>7.5</v>
      </c>
      <c r="AF321" s="5"/>
      <c r="AG321" s="1"/>
    </row>
    <row r="322" ht="15.75" customHeight="1">
      <c r="A322" s="1"/>
      <c r="B322" s="5"/>
      <c r="C322" s="16">
        <v>43705.0</v>
      </c>
      <c r="D322" s="17" t="s">
        <v>775</v>
      </c>
      <c r="E322" s="5" t="s">
        <v>776</v>
      </c>
      <c r="F322" s="5" t="s">
        <v>510</v>
      </c>
      <c r="G322" s="5" t="s">
        <v>44</v>
      </c>
      <c r="H322" s="5" t="s">
        <v>45</v>
      </c>
      <c r="I322" s="33">
        <v>302.0</v>
      </c>
      <c r="J322" s="18">
        <v>10.0</v>
      </c>
      <c r="K322" s="19">
        <f t="shared" si="39"/>
        <v>9.0009375</v>
      </c>
      <c r="L322" s="22">
        <v>10.0</v>
      </c>
      <c r="M322" s="21">
        <f t="shared" si="1"/>
        <v>9.21875</v>
      </c>
      <c r="N322" s="22">
        <v>10.0</v>
      </c>
      <c r="O322" s="21">
        <f t="shared" si="2"/>
        <v>9.5390625</v>
      </c>
      <c r="P322" s="22">
        <v>10.0</v>
      </c>
      <c r="Q322" s="21">
        <f t="shared" si="3"/>
        <v>8.713166144</v>
      </c>
      <c r="R322" s="22">
        <v>10.0</v>
      </c>
      <c r="S322" s="21">
        <f t="shared" si="4"/>
        <v>8.7109375</v>
      </c>
      <c r="T322" s="22">
        <v>10.0</v>
      </c>
      <c r="U322" s="21">
        <f t="shared" si="5"/>
        <v>8.5625</v>
      </c>
      <c r="V322" s="22">
        <v>10.0</v>
      </c>
      <c r="W322" s="21">
        <f t="shared" si="6"/>
        <v>9.14875</v>
      </c>
      <c r="X322" s="27">
        <f t="shared" si="7"/>
        <v>10</v>
      </c>
      <c r="Y322" s="28"/>
      <c r="Z322" s="28"/>
      <c r="AA322" s="35">
        <v>2.5</v>
      </c>
      <c r="AB322" s="32">
        <v>5.0</v>
      </c>
      <c r="AC322" s="32"/>
      <c r="AD322" s="32"/>
      <c r="AE322" s="33"/>
      <c r="AF322" s="5"/>
      <c r="AG322" s="1"/>
    </row>
    <row r="323" ht="15.75" customHeight="1">
      <c r="A323" s="1"/>
      <c r="B323" s="5"/>
      <c r="C323" s="16">
        <v>43706.0</v>
      </c>
      <c r="D323" s="17"/>
      <c r="E323" s="5" t="s">
        <v>514</v>
      </c>
      <c r="F323" s="5"/>
      <c r="G323" s="5" t="s">
        <v>44</v>
      </c>
      <c r="H323" s="5"/>
      <c r="I323" s="33"/>
      <c r="J323" s="18">
        <v>8.3</v>
      </c>
      <c r="K323" s="19">
        <f>+AVERAGE(J323)</f>
        <v>8.3</v>
      </c>
      <c r="L323" s="22">
        <v>10.0</v>
      </c>
      <c r="M323" s="21">
        <f t="shared" si="1"/>
        <v>9.221183801</v>
      </c>
      <c r="N323" s="22">
        <v>10.0</v>
      </c>
      <c r="O323" s="21">
        <f t="shared" si="2"/>
        <v>9.540498442</v>
      </c>
      <c r="P323" s="22">
        <v>10.0</v>
      </c>
      <c r="Q323" s="21">
        <f t="shared" si="3"/>
        <v>8.7171875</v>
      </c>
      <c r="R323" s="22">
        <v>5.0</v>
      </c>
      <c r="S323" s="21">
        <f t="shared" si="4"/>
        <v>8.699376947</v>
      </c>
      <c r="T323" s="22">
        <v>5.0</v>
      </c>
      <c r="U323" s="21">
        <f t="shared" si="5"/>
        <v>8.551401869</v>
      </c>
      <c r="V323" s="22">
        <v>10.0</v>
      </c>
      <c r="W323" s="21">
        <f t="shared" si="6"/>
        <v>9.151401869</v>
      </c>
      <c r="X323" s="27">
        <f t="shared" si="7"/>
        <v>8.328571429</v>
      </c>
      <c r="Y323" s="28"/>
      <c r="Z323" s="28"/>
      <c r="AA323" s="31"/>
      <c r="AB323" s="32"/>
      <c r="AC323" s="32"/>
      <c r="AD323" s="32"/>
      <c r="AE323" s="33"/>
      <c r="AF323" s="5"/>
      <c r="AG323" s="1"/>
    </row>
    <row r="324" ht="15.75" customHeight="1">
      <c r="A324" s="1"/>
      <c r="B324" s="5"/>
      <c r="C324" s="16">
        <v>43707.0</v>
      </c>
      <c r="D324" s="17" t="s">
        <v>777</v>
      </c>
      <c r="E324" s="5" t="s">
        <v>778</v>
      </c>
      <c r="F324" s="5" t="s">
        <v>779</v>
      </c>
      <c r="G324" s="5" t="s">
        <v>33</v>
      </c>
      <c r="H324" s="5" t="s">
        <v>261</v>
      </c>
      <c r="I324" s="33" t="s">
        <v>420</v>
      </c>
      <c r="J324" s="18">
        <v>7.5</v>
      </c>
      <c r="K324" s="19">
        <f t="shared" ref="K324:K332" si="40">+AVERAGE($J$3:J324)</f>
        <v>8.994099379</v>
      </c>
      <c r="L324" s="22">
        <v>10.0</v>
      </c>
      <c r="M324" s="21">
        <f t="shared" si="1"/>
        <v>9.223602484</v>
      </c>
      <c r="N324" s="22">
        <v>2.5</v>
      </c>
      <c r="O324" s="21">
        <f t="shared" si="2"/>
        <v>9.51863354</v>
      </c>
      <c r="P324" s="22">
        <v>5.0</v>
      </c>
      <c r="Q324" s="21">
        <f t="shared" si="3"/>
        <v>8.705607477</v>
      </c>
      <c r="R324" s="22">
        <v>10.0</v>
      </c>
      <c r="S324" s="21">
        <f t="shared" si="4"/>
        <v>8.703416149</v>
      </c>
      <c r="T324" s="22">
        <v>10.0</v>
      </c>
      <c r="U324" s="21">
        <f t="shared" si="5"/>
        <v>8.555900621</v>
      </c>
      <c r="V324" s="22">
        <v>7.5</v>
      </c>
      <c r="W324" s="21">
        <f t="shared" si="6"/>
        <v>9.146273292</v>
      </c>
      <c r="X324" s="27">
        <f t="shared" si="7"/>
        <v>7.5</v>
      </c>
      <c r="Y324" s="28" t="s">
        <v>780</v>
      </c>
      <c r="Z324" s="28" t="s">
        <v>781</v>
      </c>
      <c r="AA324" s="31"/>
      <c r="AB324" s="32"/>
      <c r="AC324" s="32"/>
      <c r="AD324" s="32"/>
      <c r="AE324" s="33"/>
      <c r="AF324" s="5"/>
      <c r="AG324" s="1"/>
    </row>
    <row r="325" ht="15.75" customHeight="1">
      <c r="A325" s="1"/>
      <c r="B325" s="5"/>
      <c r="C325" s="16">
        <v>43707.0</v>
      </c>
      <c r="D325" s="17" t="s">
        <v>782</v>
      </c>
      <c r="E325" s="5" t="s">
        <v>783</v>
      </c>
      <c r="F325" s="5" t="s">
        <v>100</v>
      </c>
      <c r="G325" s="5" t="s">
        <v>44</v>
      </c>
      <c r="H325" s="5" t="s">
        <v>45</v>
      </c>
      <c r="I325" s="33">
        <v>302.0</v>
      </c>
      <c r="J325" s="18">
        <v>9.2</v>
      </c>
      <c r="K325" s="19">
        <f t="shared" si="40"/>
        <v>8.994736842</v>
      </c>
      <c r="L325" s="22">
        <v>10.0</v>
      </c>
      <c r="M325" s="21">
        <f t="shared" si="1"/>
        <v>9.226006192</v>
      </c>
      <c r="N325" s="22">
        <v>10.0</v>
      </c>
      <c r="O325" s="21">
        <f t="shared" si="2"/>
        <v>9.520123839</v>
      </c>
      <c r="P325" s="22">
        <v>7.5</v>
      </c>
      <c r="Q325" s="21">
        <f t="shared" si="3"/>
        <v>8.701863354</v>
      </c>
      <c r="R325" s="22">
        <v>10.0</v>
      </c>
      <c r="S325" s="21">
        <f t="shared" si="4"/>
        <v>8.707430341</v>
      </c>
      <c r="T325" s="22">
        <v>7.5</v>
      </c>
      <c r="U325" s="21">
        <f t="shared" si="5"/>
        <v>8.552631579</v>
      </c>
      <c r="V325" s="22">
        <v>10.0</v>
      </c>
      <c r="W325" s="21">
        <f t="shared" si="6"/>
        <v>9.148916409</v>
      </c>
      <c r="X325" s="27">
        <f t="shared" si="7"/>
        <v>9.171428571</v>
      </c>
      <c r="Y325" s="45" t="s">
        <v>784</v>
      </c>
      <c r="Z325" s="42" t="s">
        <v>785</v>
      </c>
      <c r="AA325" s="31"/>
      <c r="AB325" s="32"/>
      <c r="AC325" s="32"/>
      <c r="AD325" s="32"/>
      <c r="AE325" s="33"/>
      <c r="AF325" s="5"/>
      <c r="AG325" s="1"/>
    </row>
    <row r="326" ht="15.75" customHeight="1">
      <c r="A326" s="1"/>
      <c r="B326" s="5"/>
      <c r="C326" s="16">
        <v>43707.0</v>
      </c>
      <c r="D326" s="17" t="s">
        <v>786</v>
      </c>
      <c r="E326" s="5" t="s">
        <v>787</v>
      </c>
      <c r="F326" s="5" t="s">
        <v>487</v>
      </c>
      <c r="G326" s="5" t="s">
        <v>33</v>
      </c>
      <c r="H326" s="5" t="s">
        <v>261</v>
      </c>
      <c r="I326" s="33" t="s">
        <v>428</v>
      </c>
      <c r="J326" s="18">
        <v>10.0</v>
      </c>
      <c r="K326" s="19">
        <f t="shared" si="40"/>
        <v>8.997839506</v>
      </c>
      <c r="L326" s="22">
        <v>10.0</v>
      </c>
      <c r="M326" s="21">
        <f t="shared" si="1"/>
        <v>9.228395062</v>
      </c>
      <c r="N326" s="22">
        <v>10.0</v>
      </c>
      <c r="O326" s="21">
        <f t="shared" si="2"/>
        <v>9.521604938</v>
      </c>
      <c r="P326" s="22">
        <v>10.0</v>
      </c>
      <c r="Q326" s="21">
        <f t="shared" si="3"/>
        <v>8.705882353</v>
      </c>
      <c r="R326" s="22">
        <v>10.0</v>
      </c>
      <c r="S326" s="21">
        <f t="shared" si="4"/>
        <v>8.711419753</v>
      </c>
      <c r="T326" s="22">
        <v>10.0</v>
      </c>
      <c r="U326" s="21">
        <f t="shared" si="5"/>
        <v>8.557098765</v>
      </c>
      <c r="V326" s="22">
        <v>10.0</v>
      </c>
      <c r="W326" s="21">
        <f t="shared" si="6"/>
        <v>9.15154321</v>
      </c>
      <c r="X326" s="27">
        <f t="shared" si="7"/>
        <v>10</v>
      </c>
      <c r="Y326" s="42" t="s">
        <v>788</v>
      </c>
      <c r="Z326" s="28" t="s">
        <v>789</v>
      </c>
      <c r="AA326" s="31"/>
      <c r="AB326" s="32"/>
      <c r="AC326" s="32"/>
      <c r="AD326" s="32"/>
      <c r="AE326" s="33"/>
      <c r="AF326" s="5"/>
      <c r="AG326" s="1"/>
    </row>
    <row r="327" ht="15.75" customHeight="1">
      <c r="A327" s="1"/>
      <c r="B327" s="5"/>
      <c r="C327" s="16">
        <v>43707.0</v>
      </c>
      <c r="D327" s="17"/>
      <c r="E327" s="5" t="s">
        <v>514</v>
      </c>
      <c r="F327" s="5"/>
      <c r="G327" s="5" t="s">
        <v>33</v>
      </c>
      <c r="H327" s="5"/>
      <c r="I327" s="33"/>
      <c r="J327" s="18">
        <v>10.0</v>
      </c>
      <c r="K327" s="19">
        <f t="shared" si="40"/>
        <v>9.000923077</v>
      </c>
      <c r="L327" s="22">
        <v>10.0</v>
      </c>
      <c r="M327" s="21">
        <f t="shared" si="1"/>
        <v>9.230769231</v>
      </c>
      <c r="N327" s="22">
        <v>10.0</v>
      </c>
      <c r="O327" s="21">
        <f t="shared" si="2"/>
        <v>9.523076923</v>
      </c>
      <c r="P327" s="22">
        <v>10.0</v>
      </c>
      <c r="Q327" s="21">
        <f t="shared" si="3"/>
        <v>8.709876543</v>
      </c>
      <c r="R327" s="22">
        <v>10.0</v>
      </c>
      <c r="S327" s="21">
        <f t="shared" si="4"/>
        <v>8.715384615</v>
      </c>
      <c r="T327" s="22">
        <v>10.0</v>
      </c>
      <c r="U327" s="21">
        <f t="shared" si="5"/>
        <v>8.561538462</v>
      </c>
      <c r="V327" s="22">
        <v>10.0</v>
      </c>
      <c r="W327" s="21">
        <f t="shared" si="6"/>
        <v>9.154153846</v>
      </c>
      <c r="X327" s="27">
        <f t="shared" si="7"/>
        <v>10</v>
      </c>
      <c r="Y327" s="42" t="s">
        <v>790</v>
      </c>
      <c r="Z327" s="42" t="s">
        <v>791</v>
      </c>
      <c r="AA327" s="31"/>
      <c r="AB327" s="40">
        <v>7.5</v>
      </c>
      <c r="AC327" s="32"/>
      <c r="AD327" s="32"/>
      <c r="AE327" s="33"/>
      <c r="AF327" s="5"/>
      <c r="AG327" s="1"/>
    </row>
    <row r="328" ht="15.75" customHeight="1">
      <c r="A328" s="1"/>
      <c r="B328" s="5"/>
      <c r="C328" s="16">
        <v>43708.0</v>
      </c>
      <c r="D328" s="17" t="s">
        <v>792</v>
      </c>
      <c r="E328" s="5" t="s">
        <v>273</v>
      </c>
      <c r="F328" s="5" t="s">
        <v>72</v>
      </c>
      <c r="G328" s="5" t="s">
        <v>33</v>
      </c>
      <c r="H328" s="5" t="s">
        <v>60</v>
      </c>
      <c r="I328" s="33" t="s">
        <v>227</v>
      </c>
      <c r="J328" s="18">
        <v>9.2</v>
      </c>
      <c r="K328" s="19">
        <f t="shared" si="40"/>
        <v>9.001533742</v>
      </c>
      <c r="L328" s="22">
        <v>7.5</v>
      </c>
      <c r="M328" s="21">
        <f t="shared" si="1"/>
        <v>9.225460123</v>
      </c>
      <c r="N328" s="22">
        <v>10.0</v>
      </c>
      <c r="O328" s="21">
        <f t="shared" si="2"/>
        <v>9.524539877</v>
      </c>
      <c r="P328" s="22">
        <v>10.0</v>
      </c>
      <c r="Q328" s="21">
        <f t="shared" si="3"/>
        <v>8.713846154</v>
      </c>
      <c r="R328" s="22">
        <v>10.0</v>
      </c>
      <c r="S328" s="21">
        <f t="shared" si="4"/>
        <v>8.719325153</v>
      </c>
      <c r="T328" s="22">
        <v>7.5</v>
      </c>
      <c r="U328" s="21">
        <f t="shared" si="5"/>
        <v>8.558282209</v>
      </c>
      <c r="V328" s="22">
        <v>10.0</v>
      </c>
      <c r="W328" s="21">
        <f t="shared" si="6"/>
        <v>9.156748466</v>
      </c>
      <c r="X328" s="27">
        <f t="shared" si="7"/>
        <v>9.171428571</v>
      </c>
      <c r="Y328" s="28"/>
      <c r="Z328" s="28"/>
      <c r="AA328" s="31">
        <v>10.0</v>
      </c>
      <c r="AB328" s="32"/>
      <c r="AC328" s="32"/>
      <c r="AD328" s="32"/>
      <c r="AE328" s="33"/>
      <c r="AF328" s="5"/>
      <c r="AG328" s="1"/>
    </row>
    <row r="329" ht="15.75" customHeight="1">
      <c r="A329" s="1"/>
      <c r="B329" s="5"/>
      <c r="C329" s="16">
        <v>43709.0</v>
      </c>
      <c r="D329" s="17" t="s">
        <v>793</v>
      </c>
      <c r="E329" s="5" t="s">
        <v>794</v>
      </c>
      <c r="F329" s="5" t="s">
        <v>72</v>
      </c>
      <c r="G329" s="5" t="s">
        <v>115</v>
      </c>
      <c r="H329" s="5" t="s">
        <v>60</v>
      </c>
      <c r="I329" s="33" t="s">
        <v>163</v>
      </c>
      <c r="J329" s="18">
        <v>10.0</v>
      </c>
      <c r="K329" s="19">
        <f t="shared" si="40"/>
        <v>9.004587156</v>
      </c>
      <c r="L329" s="22">
        <v>10.0</v>
      </c>
      <c r="M329" s="21">
        <f t="shared" si="1"/>
        <v>9.227828746</v>
      </c>
      <c r="N329" s="22">
        <v>10.0</v>
      </c>
      <c r="O329" s="21">
        <f t="shared" si="2"/>
        <v>9.525993884</v>
      </c>
      <c r="P329" s="22">
        <v>10.0</v>
      </c>
      <c r="Q329" s="21">
        <f t="shared" si="3"/>
        <v>8.717791411</v>
      </c>
      <c r="R329" s="22">
        <v>10.0</v>
      </c>
      <c r="S329" s="21">
        <f t="shared" si="4"/>
        <v>8.72324159</v>
      </c>
      <c r="T329" s="22">
        <v>10.0</v>
      </c>
      <c r="U329" s="21">
        <f t="shared" si="5"/>
        <v>8.562691131</v>
      </c>
      <c r="V329" s="22">
        <v>10.0</v>
      </c>
      <c r="W329" s="21">
        <f t="shared" si="6"/>
        <v>9.159327217</v>
      </c>
      <c r="X329" s="27">
        <f t="shared" si="7"/>
        <v>10</v>
      </c>
      <c r="Y329" s="28"/>
      <c r="Z329" s="28"/>
      <c r="AA329" s="31"/>
      <c r="AB329" s="32"/>
      <c r="AC329" s="32"/>
      <c r="AD329" s="32"/>
      <c r="AE329" s="33"/>
      <c r="AF329" s="5"/>
      <c r="AG329" s="1"/>
    </row>
    <row r="330" ht="15.75" customHeight="1">
      <c r="A330" s="1"/>
      <c r="B330" s="5"/>
      <c r="C330" s="16">
        <v>43709.0</v>
      </c>
      <c r="D330" s="17" t="s">
        <v>795</v>
      </c>
      <c r="E330" s="5" t="s">
        <v>796</v>
      </c>
      <c r="F330" s="5" t="s">
        <v>217</v>
      </c>
      <c r="G330" s="5" t="s">
        <v>33</v>
      </c>
      <c r="H330" s="5" t="s">
        <v>45</v>
      </c>
      <c r="I330" s="33">
        <v>204.0</v>
      </c>
      <c r="J330" s="18">
        <v>10.0</v>
      </c>
      <c r="K330" s="19">
        <f t="shared" si="40"/>
        <v>9.007621951</v>
      </c>
      <c r="L330" s="22">
        <v>10.0</v>
      </c>
      <c r="M330" s="21">
        <f t="shared" si="1"/>
        <v>9.230182927</v>
      </c>
      <c r="N330" s="22">
        <v>10.0</v>
      </c>
      <c r="O330" s="21">
        <f t="shared" si="2"/>
        <v>9.527439024</v>
      </c>
      <c r="P330" s="22">
        <v>10.0</v>
      </c>
      <c r="Q330" s="21">
        <f t="shared" si="3"/>
        <v>8.721712538</v>
      </c>
      <c r="R330" s="22">
        <v>10.0</v>
      </c>
      <c r="S330" s="21">
        <f t="shared" si="4"/>
        <v>8.727134146</v>
      </c>
      <c r="T330" s="22">
        <v>10.0</v>
      </c>
      <c r="U330" s="21">
        <f t="shared" si="5"/>
        <v>8.567073171</v>
      </c>
      <c r="V330" s="22">
        <v>10.0</v>
      </c>
      <c r="W330" s="21">
        <f t="shared" si="6"/>
        <v>9.161890244</v>
      </c>
      <c r="X330" s="27">
        <f t="shared" si="7"/>
        <v>10</v>
      </c>
      <c r="Y330" s="28" t="s">
        <v>797</v>
      </c>
      <c r="Z330" s="28"/>
      <c r="AA330" s="31"/>
      <c r="AB330" s="32"/>
      <c r="AC330" s="32"/>
      <c r="AD330" s="32"/>
      <c r="AE330" s="33"/>
      <c r="AF330" s="5"/>
      <c r="AG330" s="1"/>
    </row>
    <row r="331" ht="15.75" customHeight="1">
      <c r="A331" s="1"/>
      <c r="B331" s="5"/>
      <c r="C331" s="16">
        <v>43709.0</v>
      </c>
      <c r="D331" s="17" t="s">
        <v>798</v>
      </c>
      <c r="E331" s="5" t="s">
        <v>157</v>
      </c>
      <c r="F331" s="5" t="s">
        <v>48</v>
      </c>
      <c r="G331" s="5" t="s">
        <v>33</v>
      </c>
      <c r="H331" s="5" t="s">
        <v>60</v>
      </c>
      <c r="I331" s="33" t="s">
        <v>61</v>
      </c>
      <c r="J331" s="18">
        <v>9.6</v>
      </c>
      <c r="K331" s="19">
        <f t="shared" si="40"/>
        <v>9.009422492</v>
      </c>
      <c r="L331" s="22">
        <v>10.0</v>
      </c>
      <c r="M331" s="21">
        <f t="shared" si="1"/>
        <v>9.232522796</v>
      </c>
      <c r="N331" s="22">
        <v>10.0</v>
      </c>
      <c r="O331" s="21">
        <f t="shared" si="2"/>
        <v>9.52887538</v>
      </c>
      <c r="P331" s="22">
        <v>7.5</v>
      </c>
      <c r="Q331" s="21">
        <f t="shared" si="3"/>
        <v>8.717987805</v>
      </c>
      <c r="R331" s="22">
        <v>10.0</v>
      </c>
      <c r="S331" s="21">
        <f t="shared" si="4"/>
        <v>8.73100304</v>
      </c>
      <c r="T331" s="22">
        <v>10.0</v>
      </c>
      <c r="U331" s="21">
        <f t="shared" si="5"/>
        <v>8.571428571</v>
      </c>
      <c r="V331" s="22">
        <v>10.0</v>
      </c>
      <c r="W331" s="21">
        <f t="shared" si="6"/>
        <v>9.16443769</v>
      </c>
      <c r="X331" s="27">
        <f t="shared" si="7"/>
        <v>9.585714286</v>
      </c>
      <c r="Y331" s="28" t="s">
        <v>799</v>
      </c>
      <c r="Z331" s="28" t="s">
        <v>800</v>
      </c>
      <c r="AA331" s="31"/>
      <c r="AB331" s="32"/>
      <c r="AC331" s="32"/>
      <c r="AD331" s="32"/>
      <c r="AE331" s="33"/>
      <c r="AF331" s="5"/>
      <c r="AG331" s="1"/>
    </row>
    <row r="332" ht="15.75" customHeight="1">
      <c r="A332" s="1"/>
      <c r="B332" s="5"/>
      <c r="C332" s="16">
        <v>43709.0</v>
      </c>
      <c r="D332" s="17" t="s">
        <v>801</v>
      </c>
      <c r="E332" s="5" t="s">
        <v>802</v>
      </c>
      <c r="F332" s="5" t="s">
        <v>32</v>
      </c>
      <c r="G332" s="5" t="s">
        <v>44</v>
      </c>
      <c r="H332" s="5" t="s">
        <v>45</v>
      </c>
      <c r="I332" s="33">
        <v>202.0</v>
      </c>
      <c r="J332" s="18">
        <v>9.6</v>
      </c>
      <c r="K332" s="19">
        <f t="shared" si="40"/>
        <v>9.011212121</v>
      </c>
      <c r="L332" s="22">
        <v>10.0</v>
      </c>
      <c r="M332" s="21">
        <f t="shared" si="1"/>
        <v>9.234848485</v>
      </c>
      <c r="N332" s="22">
        <v>10.0</v>
      </c>
      <c r="O332" s="21">
        <f t="shared" si="2"/>
        <v>9.53030303</v>
      </c>
      <c r="P332" s="22">
        <v>10.0</v>
      </c>
      <c r="Q332" s="21">
        <f t="shared" si="3"/>
        <v>8.721884498</v>
      </c>
      <c r="R332" s="22">
        <v>7.5</v>
      </c>
      <c r="S332" s="21">
        <f t="shared" si="4"/>
        <v>8.727272727</v>
      </c>
      <c r="T332" s="22">
        <v>10.0</v>
      </c>
      <c r="U332" s="21">
        <f t="shared" si="5"/>
        <v>8.575757576</v>
      </c>
      <c r="V332" s="22">
        <v>10.0</v>
      </c>
      <c r="W332" s="21">
        <f t="shared" si="6"/>
        <v>9.166969697</v>
      </c>
      <c r="X332" s="27">
        <f t="shared" si="7"/>
        <v>9.585714286</v>
      </c>
      <c r="Y332" s="28" t="s">
        <v>803</v>
      </c>
      <c r="Z332" s="28" t="s">
        <v>804</v>
      </c>
      <c r="AA332" s="31"/>
      <c r="AB332" s="32"/>
      <c r="AC332" s="32"/>
      <c r="AD332" s="32"/>
      <c r="AE332" s="33"/>
      <c r="AF332" s="5"/>
      <c r="AG332" s="1"/>
    </row>
    <row r="333" ht="15.75" customHeight="1">
      <c r="A333" s="1"/>
      <c r="B333" s="5"/>
      <c r="C333" s="16">
        <v>43710.0</v>
      </c>
      <c r="D333" s="17" t="s">
        <v>805</v>
      </c>
      <c r="E333" s="5" t="s">
        <v>398</v>
      </c>
      <c r="F333" s="5" t="s">
        <v>100</v>
      </c>
      <c r="G333" s="5" t="s">
        <v>115</v>
      </c>
      <c r="H333" s="5" t="s">
        <v>60</v>
      </c>
      <c r="I333" s="33" t="s">
        <v>239</v>
      </c>
      <c r="J333" s="18">
        <v>9.0</v>
      </c>
      <c r="K333" s="19">
        <f>+AVERAGE(J333)</f>
        <v>9</v>
      </c>
      <c r="L333" s="22">
        <v>10.0</v>
      </c>
      <c r="M333" s="21">
        <f t="shared" si="1"/>
        <v>9.237160121</v>
      </c>
      <c r="N333" s="22">
        <v>10.0</v>
      </c>
      <c r="O333" s="21">
        <f t="shared" si="2"/>
        <v>9.531722054</v>
      </c>
      <c r="P333" s="22">
        <v>10.0</v>
      </c>
      <c r="Q333" s="21">
        <f t="shared" si="3"/>
        <v>8.725757576</v>
      </c>
      <c r="R333" s="22">
        <v>10.0</v>
      </c>
      <c r="S333" s="21">
        <f t="shared" si="4"/>
        <v>8.731117825</v>
      </c>
      <c r="T333" s="22">
        <v>7.5</v>
      </c>
      <c r="U333" s="21">
        <f t="shared" si="5"/>
        <v>8.572507553</v>
      </c>
      <c r="V333" s="22">
        <v>10.0</v>
      </c>
      <c r="W333" s="21">
        <f t="shared" si="6"/>
        <v>9.169486405</v>
      </c>
      <c r="X333" s="27">
        <f t="shared" si="7"/>
        <v>9.5</v>
      </c>
      <c r="Y333" s="28" t="s">
        <v>806</v>
      </c>
      <c r="Z333" s="28"/>
      <c r="AA333" s="31"/>
      <c r="AB333" s="32"/>
      <c r="AC333" s="32"/>
      <c r="AD333" s="32"/>
      <c r="AE333" s="33"/>
      <c r="AF333" s="5"/>
      <c r="AG333" s="1"/>
    </row>
    <row r="334" ht="15.75" customHeight="1">
      <c r="A334" s="1"/>
      <c r="B334" s="5"/>
      <c r="C334" s="16">
        <v>43710.0</v>
      </c>
      <c r="D334" s="17" t="s">
        <v>807</v>
      </c>
      <c r="E334" s="5" t="s">
        <v>808</v>
      </c>
      <c r="F334" s="5" t="s">
        <v>84</v>
      </c>
      <c r="G334" s="5" t="s">
        <v>115</v>
      </c>
      <c r="H334" s="5" t="s">
        <v>60</v>
      </c>
      <c r="I334" s="33" t="s">
        <v>239</v>
      </c>
      <c r="J334" s="18">
        <v>8.8</v>
      </c>
      <c r="K334" s="19">
        <f t="shared" ref="K334:K342" si="41">+AVERAGE($J$3:J334)</f>
        <v>9.010542169</v>
      </c>
      <c r="L334" s="22">
        <v>10.0</v>
      </c>
      <c r="M334" s="21">
        <f t="shared" si="1"/>
        <v>9.239457831</v>
      </c>
      <c r="N334" s="22">
        <v>7.5</v>
      </c>
      <c r="O334" s="21">
        <f t="shared" si="2"/>
        <v>9.52560241</v>
      </c>
      <c r="P334" s="22">
        <v>10.0</v>
      </c>
      <c r="Q334" s="21">
        <f t="shared" si="3"/>
        <v>8.729607251</v>
      </c>
      <c r="R334" s="22">
        <v>7.5</v>
      </c>
      <c r="S334" s="21">
        <f t="shared" si="4"/>
        <v>8.727409639</v>
      </c>
      <c r="T334" s="22">
        <v>7.5</v>
      </c>
      <c r="U334" s="21">
        <f t="shared" si="5"/>
        <v>8.569277108</v>
      </c>
      <c r="V334" s="22">
        <v>10.0</v>
      </c>
      <c r="W334" s="21">
        <f t="shared" si="6"/>
        <v>9.171987952</v>
      </c>
      <c r="X334" s="27">
        <f t="shared" si="7"/>
        <v>8.757142857</v>
      </c>
      <c r="Y334" s="28" t="s">
        <v>809</v>
      </c>
      <c r="Z334" s="28" t="s">
        <v>810</v>
      </c>
      <c r="AA334" s="31"/>
      <c r="AB334" s="32"/>
      <c r="AC334" s="32"/>
      <c r="AD334" s="32"/>
      <c r="AE334" s="33"/>
      <c r="AF334" s="5"/>
      <c r="AG334" s="1"/>
    </row>
    <row r="335" ht="15.75" customHeight="1">
      <c r="A335" s="1"/>
      <c r="B335" s="5"/>
      <c r="C335" s="16">
        <v>43711.0</v>
      </c>
      <c r="D335" s="17" t="s">
        <v>811</v>
      </c>
      <c r="E335" s="5" t="s">
        <v>92</v>
      </c>
      <c r="F335" s="5" t="s">
        <v>72</v>
      </c>
      <c r="G335" s="5" t="s">
        <v>44</v>
      </c>
      <c r="H335" s="5" t="s">
        <v>45</v>
      </c>
      <c r="I335" s="33">
        <v>204.0</v>
      </c>
      <c r="J335" s="18">
        <v>9.6</v>
      </c>
      <c r="K335" s="19">
        <f t="shared" si="41"/>
        <v>9.012312312</v>
      </c>
      <c r="L335" s="22">
        <v>7.5</v>
      </c>
      <c r="M335" s="21">
        <f t="shared" si="1"/>
        <v>9.234234234</v>
      </c>
      <c r="N335" s="22">
        <v>10.0</v>
      </c>
      <c r="O335" s="21">
        <f t="shared" si="2"/>
        <v>9.527027027</v>
      </c>
      <c r="P335" s="22">
        <v>10.0</v>
      </c>
      <c r="Q335" s="21">
        <f t="shared" si="3"/>
        <v>8.733433735</v>
      </c>
      <c r="R335" s="22">
        <v>10.0</v>
      </c>
      <c r="S335" s="21">
        <f t="shared" si="4"/>
        <v>8.731231231</v>
      </c>
      <c r="T335" s="22">
        <v>10.0</v>
      </c>
      <c r="U335" s="21">
        <f t="shared" si="5"/>
        <v>8.573573574</v>
      </c>
      <c r="V335" s="22">
        <v>10.0</v>
      </c>
      <c r="W335" s="21">
        <f t="shared" si="6"/>
        <v>9.174474474</v>
      </c>
      <c r="X335" s="27">
        <f t="shared" si="7"/>
        <v>9.585714286</v>
      </c>
      <c r="Y335" s="28"/>
      <c r="Z335" s="28"/>
      <c r="AA335" s="31"/>
      <c r="AB335" s="32"/>
      <c r="AC335" s="32"/>
      <c r="AD335" s="32"/>
      <c r="AE335" s="33"/>
      <c r="AF335" s="5"/>
      <c r="AG335" s="1"/>
    </row>
    <row r="336" ht="15.75" customHeight="1">
      <c r="A336" s="1"/>
      <c r="B336" s="5"/>
      <c r="C336" s="16">
        <v>43711.0</v>
      </c>
      <c r="D336" s="17" t="s">
        <v>812</v>
      </c>
      <c r="E336" s="5" t="s">
        <v>813</v>
      </c>
      <c r="F336" s="5" t="s">
        <v>667</v>
      </c>
      <c r="G336" s="5" t="s">
        <v>33</v>
      </c>
      <c r="H336" s="5" t="s">
        <v>722</v>
      </c>
      <c r="I336" s="33">
        <v>106.0</v>
      </c>
      <c r="J336" s="18">
        <v>7.9</v>
      </c>
      <c r="K336" s="19">
        <f t="shared" si="41"/>
        <v>9.008982036</v>
      </c>
      <c r="L336" s="22">
        <v>7.5</v>
      </c>
      <c r="M336" s="21">
        <f t="shared" si="1"/>
        <v>9.229041916</v>
      </c>
      <c r="N336" s="22">
        <v>7.5</v>
      </c>
      <c r="O336" s="21">
        <f t="shared" si="2"/>
        <v>9.520958084</v>
      </c>
      <c r="P336" s="22">
        <v>7.5</v>
      </c>
      <c r="Q336" s="21">
        <f t="shared" si="3"/>
        <v>8.72972973</v>
      </c>
      <c r="R336" s="22">
        <v>10.0</v>
      </c>
      <c r="S336" s="21">
        <f t="shared" si="4"/>
        <v>8.73502994</v>
      </c>
      <c r="T336" s="22">
        <v>7.5</v>
      </c>
      <c r="U336" s="21">
        <f t="shared" si="5"/>
        <v>8.570359281</v>
      </c>
      <c r="V336" s="22">
        <v>7.5</v>
      </c>
      <c r="W336" s="21">
        <f t="shared" si="6"/>
        <v>9.169461078</v>
      </c>
      <c r="X336" s="27">
        <f t="shared" si="7"/>
        <v>7.914285714</v>
      </c>
      <c r="Y336" s="42" t="s">
        <v>814</v>
      </c>
      <c r="Z336" s="28"/>
      <c r="AA336" s="31"/>
      <c r="AB336" s="32"/>
      <c r="AC336" s="32"/>
      <c r="AD336" s="32"/>
      <c r="AE336" s="33"/>
      <c r="AF336" s="5"/>
      <c r="AG336" s="1"/>
    </row>
    <row r="337" ht="15.75" customHeight="1">
      <c r="A337" s="1"/>
      <c r="B337" s="5"/>
      <c r="C337" s="16">
        <v>43711.0</v>
      </c>
      <c r="D337" s="17" t="s">
        <v>815</v>
      </c>
      <c r="E337" s="5" t="s">
        <v>816</v>
      </c>
      <c r="F337" s="5" t="s">
        <v>48</v>
      </c>
      <c r="G337" s="5" t="s">
        <v>33</v>
      </c>
      <c r="H337" s="5" t="s">
        <v>60</v>
      </c>
      <c r="I337" s="33" t="s">
        <v>128</v>
      </c>
      <c r="J337" s="18">
        <v>10.0</v>
      </c>
      <c r="K337" s="19">
        <f t="shared" si="41"/>
        <v>9.011940299</v>
      </c>
      <c r="L337" s="22">
        <v>10.0</v>
      </c>
      <c r="M337" s="21">
        <f t="shared" si="1"/>
        <v>9.231343284</v>
      </c>
      <c r="N337" s="22">
        <v>10.0</v>
      </c>
      <c r="O337" s="21">
        <f t="shared" si="2"/>
        <v>9.52238806</v>
      </c>
      <c r="P337" s="22">
        <v>10.0</v>
      </c>
      <c r="Q337" s="21">
        <f t="shared" si="3"/>
        <v>8.733532934</v>
      </c>
      <c r="R337" s="22">
        <v>10.0</v>
      </c>
      <c r="S337" s="21">
        <f t="shared" si="4"/>
        <v>8.73880597</v>
      </c>
      <c r="T337" s="22">
        <v>10.0</v>
      </c>
      <c r="U337" s="21">
        <f t="shared" si="5"/>
        <v>8.574626866</v>
      </c>
      <c r="V337" s="22">
        <v>10.0</v>
      </c>
      <c r="W337" s="21">
        <f t="shared" si="6"/>
        <v>9.171940299</v>
      </c>
      <c r="X337" s="27">
        <f t="shared" si="7"/>
        <v>10</v>
      </c>
      <c r="Y337" s="45" t="s">
        <v>817</v>
      </c>
      <c r="Z337" s="42" t="s">
        <v>818</v>
      </c>
      <c r="AA337" s="31"/>
      <c r="AB337" s="32"/>
      <c r="AC337" s="32"/>
      <c r="AD337" s="32"/>
      <c r="AE337" s="33"/>
      <c r="AF337" s="5"/>
      <c r="AG337" s="1"/>
    </row>
    <row r="338" ht="15.75" customHeight="1">
      <c r="A338" s="1"/>
      <c r="B338" s="5"/>
      <c r="C338" s="16">
        <v>43711.0</v>
      </c>
      <c r="D338" s="17" t="s">
        <v>819</v>
      </c>
      <c r="E338" s="5" t="s">
        <v>820</v>
      </c>
      <c r="F338" s="5" t="s">
        <v>126</v>
      </c>
      <c r="G338" s="5" t="s">
        <v>33</v>
      </c>
      <c r="H338" s="5" t="s">
        <v>60</v>
      </c>
      <c r="I338" s="33" t="s">
        <v>85</v>
      </c>
      <c r="J338" s="18">
        <v>9.2</v>
      </c>
      <c r="K338" s="19">
        <f t="shared" si="41"/>
        <v>9.0125</v>
      </c>
      <c r="L338" s="22">
        <v>10.0</v>
      </c>
      <c r="M338" s="21">
        <f t="shared" si="1"/>
        <v>9.233630952</v>
      </c>
      <c r="N338" s="22">
        <v>10.0</v>
      </c>
      <c r="O338" s="21">
        <f t="shared" si="2"/>
        <v>9.523809524</v>
      </c>
      <c r="P338" s="22">
        <v>7.5</v>
      </c>
      <c r="Q338" s="21">
        <f t="shared" si="3"/>
        <v>8.729850746</v>
      </c>
      <c r="R338" s="22">
        <v>7.5</v>
      </c>
      <c r="S338" s="21">
        <f t="shared" si="4"/>
        <v>8.735119048</v>
      </c>
      <c r="T338" s="22">
        <v>10.0</v>
      </c>
      <c r="U338" s="21">
        <f t="shared" si="5"/>
        <v>8.578869048</v>
      </c>
      <c r="V338" s="22">
        <v>10.0</v>
      </c>
      <c r="W338" s="21">
        <f t="shared" si="6"/>
        <v>9.174404762</v>
      </c>
      <c r="X338" s="27">
        <f t="shared" si="7"/>
        <v>9.171428571</v>
      </c>
      <c r="Y338" s="28"/>
      <c r="Z338" s="28"/>
      <c r="AA338" s="35">
        <v>7.5</v>
      </c>
      <c r="AB338" s="32"/>
      <c r="AC338" s="32"/>
      <c r="AD338" s="32"/>
      <c r="AE338" s="33"/>
      <c r="AF338" s="5"/>
      <c r="AG338" s="1"/>
    </row>
    <row r="339" ht="15.75" customHeight="1">
      <c r="A339" s="1"/>
      <c r="B339" s="5"/>
      <c r="C339" s="16">
        <v>43711.0</v>
      </c>
      <c r="D339" s="17" t="s">
        <v>821</v>
      </c>
      <c r="E339" s="5" t="s">
        <v>822</v>
      </c>
      <c r="F339" s="5" t="s">
        <v>84</v>
      </c>
      <c r="G339" s="5" t="s">
        <v>33</v>
      </c>
      <c r="H339" s="5" t="s">
        <v>60</v>
      </c>
      <c r="I339" s="33" t="s">
        <v>221</v>
      </c>
      <c r="J339" s="18">
        <v>10.0</v>
      </c>
      <c r="K339" s="19">
        <f t="shared" si="41"/>
        <v>9.015430267</v>
      </c>
      <c r="L339" s="22">
        <v>10.0</v>
      </c>
      <c r="M339" s="21">
        <f t="shared" si="1"/>
        <v>9.235905045</v>
      </c>
      <c r="N339" s="22">
        <v>10.0</v>
      </c>
      <c r="O339" s="21">
        <f t="shared" si="2"/>
        <v>9.525222552</v>
      </c>
      <c r="P339" s="22">
        <v>10.0</v>
      </c>
      <c r="Q339" s="21">
        <f t="shared" si="3"/>
        <v>8.733630952</v>
      </c>
      <c r="R339" s="22">
        <v>10.0</v>
      </c>
      <c r="S339" s="21">
        <f t="shared" si="4"/>
        <v>8.738872404</v>
      </c>
      <c r="T339" s="22">
        <v>10.0</v>
      </c>
      <c r="U339" s="21">
        <f t="shared" si="5"/>
        <v>8.583086053</v>
      </c>
      <c r="V339" s="22">
        <v>10.0</v>
      </c>
      <c r="W339" s="21">
        <f t="shared" si="6"/>
        <v>9.176854599</v>
      </c>
      <c r="X339" s="27">
        <f t="shared" si="7"/>
        <v>10</v>
      </c>
      <c r="Y339" s="45" t="s">
        <v>823</v>
      </c>
      <c r="Z339" s="42" t="s">
        <v>824</v>
      </c>
      <c r="AA339" s="31"/>
      <c r="AB339" s="32"/>
      <c r="AC339" s="32"/>
      <c r="AD339" s="32"/>
      <c r="AE339" s="33"/>
      <c r="AF339" s="5"/>
      <c r="AG339" s="1"/>
    </row>
    <row r="340" ht="15.75" customHeight="1">
      <c r="A340" s="1"/>
      <c r="B340" s="5"/>
      <c r="C340" s="16">
        <v>43711.0</v>
      </c>
      <c r="D340" s="17" t="s">
        <v>825</v>
      </c>
      <c r="E340" s="5" t="s">
        <v>826</v>
      </c>
      <c r="F340" s="5" t="s">
        <v>126</v>
      </c>
      <c r="G340" s="5" t="s">
        <v>44</v>
      </c>
      <c r="H340" s="5" t="s">
        <v>45</v>
      </c>
      <c r="I340" s="33">
        <v>304.0</v>
      </c>
      <c r="J340" s="18">
        <v>10.0</v>
      </c>
      <c r="K340" s="19">
        <f t="shared" si="41"/>
        <v>9.018343195</v>
      </c>
      <c r="L340" s="22">
        <v>10.0</v>
      </c>
      <c r="M340" s="21">
        <f t="shared" si="1"/>
        <v>9.23816568</v>
      </c>
      <c r="N340" s="22">
        <v>10.0</v>
      </c>
      <c r="O340" s="21">
        <f t="shared" si="2"/>
        <v>9.526627219</v>
      </c>
      <c r="P340" s="22">
        <v>10.0</v>
      </c>
      <c r="Q340" s="21">
        <f t="shared" si="3"/>
        <v>8.737388724</v>
      </c>
      <c r="R340" s="22">
        <v>10.0</v>
      </c>
      <c r="S340" s="21">
        <f t="shared" si="4"/>
        <v>8.74260355</v>
      </c>
      <c r="T340" s="22">
        <v>10.0</v>
      </c>
      <c r="U340" s="21">
        <f t="shared" si="5"/>
        <v>8.587278107</v>
      </c>
      <c r="V340" s="22">
        <v>10.0</v>
      </c>
      <c r="W340" s="21">
        <f t="shared" si="6"/>
        <v>9.179289941</v>
      </c>
      <c r="X340" s="27">
        <f t="shared" si="7"/>
        <v>10</v>
      </c>
      <c r="Y340" s="28" t="s">
        <v>827</v>
      </c>
      <c r="Z340" s="28"/>
      <c r="AA340" s="31"/>
      <c r="AB340" s="32"/>
      <c r="AC340" s="32"/>
      <c r="AD340" s="32"/>
      <c r="AE340" s="33"/>
      <c r="AF340" s="5"/>
      <c r="AG340" s="1"/>
    </row>
    <row r="341" ht="15.75" customHeight="1">
      <c r="A341" s="1"/>
      <c r="B341" s="5"/>
      <c r="C341" s="16">
        <v>43713.0</v>
      </c>
      <c r="D341" s="17" t="s">
        <v>828</v>
      </c>
      <c r="E341" s="5" t="s">
        <v>486</v>
      </c>
      <c r="F341" s="5" t="s">
        <v>84</v>
      </c>
      <c r="G341" s="5" t="s">
        <v>44</v>
      </c>
      <c r="H341" s="5" t="s">
        <v>79</v>
      </c>
      <c r="I341" s="33">
        <v>313.0</v>
      </c>
      <c r="J341" s="18">
        <v>7.5</v>
      </c>
      <c r="K341" s="19">
        <f t="shared" si="41"/>
        <v>9.013864307</v>
      </c>
      <c r="L341" s="22">
        <v>10.0</v>
      </c>
      <c r="M341" s="21">
        <f t="shared" si="1"/>
        <v>9.240412979</v>
      </c>
      <c r="N341" s="22">
        <v>10.0</v>
      </c>
      <c r="O341" s="21">
        <f t="shared" si="2"/>
        <v>9.528023599</v>
      </c>
      <c r="P341" s="22">
        <v>5.0</v>
      </c>
      <c r="Q341" s="21">
        <f t="shared" si="3"/>
        <v>8.726331361</v>
      </c>
      <c r="R341" s="22">
        <v>5.0</v>
      </c>
      <c r="S341" s="21">
        <f t="shared" si="4"/>
        <v>8.731563422</v>
      </c>
      <c r="T341" s="22">
        <v>7.5</v>
      </c>
      <c r="U341" s="21">
        <f t="shared" si="5"/>
        <v>8.584070796</v>
      </c>
      <c r="V341" s="22">
        <v>7.5</v>
      </c>
      <c r="W341" s="21">
        <f t="shared" si="6"/>
        <v>9.174336283</v>
      </c>
      <c r="X341" s="27">
        <f t="shared" si="7"/>
        <v>7.5</v>
      </c>
      <c r="Y341" s="45" t="s">
        <v>829</v>
      </c>
      <c r="Z341" s="42" t="s">
        <v>830</v>
      </c>
      <c r="AA341" s="31"/>
      <c r="AB341" s="32"/>
      <c r="AC341" s="32"/>
      <c r="AD341" s="32"/>
      <c r="AE341" s="33"/>
      <c r="AF341" s="5"/>
      <c r="AG341" s="1"/>
    </row>
    <row r="342" ht="15.75" customHeight="1">
      <c r="A342" s="1"/>
      <c r="B342" s="5"/>
      <c r="C342" s="16">
        <v>43713.0</v>
      </c>
      <c r="D342" s="17">
        <v>3.072556921E9</v>
      </c>
      <c r="E342" s="5" t="s">
        <v>831</v>
      </c>
      <c r="F342" s="5" t="s">
        <v>72</v>
      </c>
      <c r="G342" s="5" t="s">
        <v>33</v>
      </c>
      <c r="H342" s="5" t="s">
        <v>261</v>
      </c>
      <c r="I342" s="33" t="s">
        <v>428</v>
      </c>
      <c r="J342" s="18">
        <v>10.0</v>
      </c>
      <c r="K342" s="19">
        <f t="shared" si="41"/>
        <v>9.016764706</v>
      </c>
      <c r="L342" s="22">
        <v>10.0</v>
      </c>
      <c r="M342" s="21">
        <f t="shared" si="1"/>
        <v>9.242647059</v>
      </c>
      <c r="N342" s="22">
        <v>10.0</v>
      </c>
      <c r="O342" s="21">
        <f t="shared" si="2"/>
        <v>9.529411765</v>
      </c>
      <c r="P342" s="22">
        <v>10.0</v>
      </c>
      <c r="Q342" s="21">
        <f t="shared" si="3"/>
        <v>8.730088496</v>
      </c>
      <c r="R342" s="22">
        <v>10.0</v>
      </c>
      <c r="S342" s="21">
        <f t="shared" si="4"/>
        <v>8.735294118</v>
      </c>
      <c r="T342" s="22">
        <v>10.0</v>
      </c>
      <c r="U342" s="21">
        <f t="shared" si="5"/>
        <v>8.588235294</v>
      </c>
      <c r="V342" s="22">
        <v>10.0</v>
      </c>
      <c r="W342" s="21">
        <f t="shared" si="6"/>
        <v>9.176764706</v>
      </c>
      <c r="X342" s="27">
        <f t="shared" si="7"/>
        <v>10</v>
      </c>
      <c r="Y342" s="24"/>
      <c r="Z342" s="28"/>
      <c r="AA342" s="31"/>
      <c r="AB342" s="32"/>
      <c r="AC342" s="32"/>
      <c r="AD342" s="32"/>
      <c r="AE342" s="33"/>
      <c r="AF342" s="5"/>
      <c r="AG342" s="1"/>
    </row>
    <row r="343" ht="15.75" customHeight="1">
      <c r="A343" s="1"/>
      <c r="B343" s="5"/>
      <c r="C343" s="16">
        <v>43713.0</v>
      </c>
      <c r="D343" s="17" t="s">
        <v>832</v>
      </c>
      <c r="E343" s="5" t="s">
        <v>820</v>
      </c>
      <c r="F343" s="5" t="s">
        <v>40</v>
      </c>
      <c r="G343" s="5" t="s">
        <v>115</v>
      </c>
      <c r="H343" s="5" t="s">
        <v>60</v>
      </c>
      <c r="I343" s="33" t="s">
        <v>70</v>
      </c>
      <c r="J343" s="18">
        <v>10.0</v>
      </c>
      <c r="K343" s="19">
        <f>+AVERAGE(J343)</f>
        <v>10</v>
      </c>
      <c r="L343" s="22">
        <v>10.0</v>
      </c>
      <c r="M343" s="21">
        <f t="shared" si="1"/>
        <v>9.244868035</v>
      </c>
      <c r="N343" s="22">
        <v>10.0</v>
      </c>
      <c r="O343" s="21">
        <f t="shared" si="2"/>
        <v>9.530791789</v>
      </c>
      <c r="P343" s="22">
        <v>10.0</v>
      </c>
      <c r="Q343" s="21">
        <f t="shared" si="3"/>
        <v>8.733823529</v>
      </c>
      <c r="R343" s="22">
        <v>10.0</v>
      </c>
      <c r="S343" s="21">
        <f t="shared" si="4"/>
        <v>8.739002933</v>
      </c>
      <c r="T343" s="22">
        <v>10.0</v>
      </c>
      <c r="U343" s="21">
        <f t="shared" si="5"/>
        <v>8.592375367</v>
      </c>
      <c r="V343" s="22">
        <v>10.0</v>
      </c>
      <c r="W343" s="21">
        <f t="shared" si="6"/>
        <v>9.179178886</v>
      </c>
      <c r="X343" s="27">
        <f t="shared" si="7"/>
        <v>10</v>
      </c>
      <c r="Y343" s="42" t="s">
        <v>833</v>
      </c>
      <c r="Z343" s="28" t="s">
        <v>113</v>
      </c>
      <c r="AA343" s="31"/>
      <c r="AB343" s="32"/>
      <c r="AC343" s="32"/>
      <c r="AD343" s="32"/>
      <c r="AE343" s="33"/>
      <c r="AF343" s="5"/>
      <c r="AG343" s="1"/>
    </row>
    <row r="344" ht="15.75" customHeight="1">
      <c r="A344" s="1"/>
      <c r="B344" s="5"/>
      <c r="C344" s="16">
        <v>43714.0</v>
      </c>
      <c r="D344" s="17" t="s">
        <v>834</v>
      </c>
      <c r="E344" s="5" t="s">
        <v>835</v>
      </c>
      <c r="F344" s="5" t="s">
        <v>48</v>
      </c>
      <c r="G344" s="5" t="s">
        <v>33</v>
      </c>
      <c r="H344" s="5" t="s">
        <v>45</v>
      </c>
      <c r="I344" s="33">
        <v>304.0</v>
      </c>
      <c r="J344" s="18">
        <v>10.0</v>
      </c>
      <c r="K344" s="19">
        <f t="shared" ref="K344:K352" si="42">+AVERAGE($J$3:J344)</f>
        <v>9.02251462</v>
      </c>
      <c r="L344" s="22">
        <v>10.0</v>
      </c>
      <c r="M344" s="21">
        <f t="shared" si="1"/>
        <v>9.247076023</v>
      </c>
      <c r="N344" s="22">
        <v>10.0</v>
      </c>
      <c r="O344" s="21">
        <f t="shared" si="2"/>
        <v>9.532163743</v>
      </c>
      <c r="P344" s="22">
        <v>7.5</v>
      </c>
      <c r="Q344" s="21">
        <f t="shared" si="3"/>
        <v>8.730205279</v>
      </c>
      <c r="R344" s="22">
        <v>7.5</v>
      </c>
      <c r="S344" s="21">
        <f t="shared" si="4"/>
        <v>8.735380117</v>
      </c>
      <c r="T344" s="22">
        <v>7.5</v>
      </c>
      <c r="U344" s="21">
        <f t="shared" si="5"/>
        <v>8.589181287</v>
      </c>
      <c r="V344" s="22">
        <v>10.0</v>
      </c>
      <c r="W344" s="21">
        <f t="shared" si="6"/>
        <v>9.181578947</v>
      </c>
      <c r="X344" s="27">
        <f t="shared" si="7"/>
        <v>8.928571429</v>
      </c>
      <c r="Y344" s="28" t="s">
        <v>836</v>
      </c>
      <c r="Z344" s="28"/>
      <c r="AA344" s="31"/>
      <c r="AB344" s="32"/>
      <c r="AC344" s="32"/>
      <c r="AD344" s="32"/>
      <c r="AE344" s="33"/>
      <c r="AF344" s="5"/>
      <c r="AG344" s="1"/>
    </row>
    <row r="345" ht="15.75" customHeight="1">
      <c r="A345" s="1"/>
      <c r="B345" s="5"/>
      <c r="C345" s="16">
        <v>43714.0</v>
      </c>
      <c r="D345" s="17" t="s">
        <v>837</v>
      </c>
      <c r="E345" s="5" t="s">
        <v>838</v>
      </c>
      <c r="F345" s="5" t="s">
        <v>839</v>
      </c>
      <c r="G345" s="5" t="s">
        <v>33</v>
      </c>
      <c r="H345" s="5" t="s">
        <v>60</v>
      </c>
      <c r="I345" s="33" t="s">
        <v>187</v>
      </c>
      <c r="J345" s="18">
        <v>10.0</v>
      </c>
      <c r="K345" s="19">
        <f t="shared" si="42"/>
        <v>9.025364431</v>
      </c>
      <c r="L345" s="22">
        <v>10.0</v>
      </c>
      <c r="M345" s="21">
        <f t="shared" si="1"/>
        <v>9.249271137</v>
      </c>
      <c r="N345" s="22">
        <v>10.0</v>
      </c>
      <c r="O345" s="21">
        <f t="shared" si="2"/>
        <v>9.533527697</v>
      </c>
      <c r="P345" s="22">
        <v>10.0</v>
      </c>
      <c r="Q345" s="21">
        <f t="shared" si="3"/>
        <v>8.733918129</v>
      </c>
      <c r="R345" s="22">
        <v>10.0</v>
      </c>
      <c r="S345" s="21">
        <f t="shared" si="4"/>
        <v>8.739067055</v>
      </c>
      <c r="T345" s="22">
        <v>10.0</v>
      </c>
      <c r="U345" s="21">
        <f t="shared" si="5"/>
        <v>8.593294461</v>
      </c>
      <c r="V345" s="22">
        <v>10.0</v>
      </c>
      <c r="W345" s="21">
        <f t="shared" si="6"/>
        <v>9.183965015</v>
      </c>
      <c r="X345" s="27">
        <f t="shared" si="7"/>
        <v>10</v>
      </c>
      <c r="Y345" s="42" t="s">
        <v>840</v>
      </c>
      <c r="Z345" s="28"/>
      <c r="AA345" s="31">
        <v>10.0</v>
      </c>
      <c r="AB345" s="32"/>
      <c r="AC345" s="32"/>
      <c r="AD345" s="32"/>
      <c r="AE345" s="33"/>
      <c r="AF345" s="5"/>
      <c r="AG345" s="1"/>
    </row>
    <row r="346" ht="15.75" customHeight="1">
      <c r="A346" s="1"/>
      <c r="B346" s="5"/>
      <c r="C346" s="16">
        <v>43715.0</v>
      </c>
      <c r="D346" s="17" t="s">
        <v>841</v>
      </c>
      <c r="E346" s="5" t="s">
        <v>842</v>
      </c>
      <c r="F346" s="5" t="s">
        <v>72</v>
      </c>
      <c r="G346" s="5" t="s">
        <v>33</v>
      </c>
      <c r="H346" s="5" t="s">
        <v>60</v>
      </c>
      <c r="I346" s="33" t="s">
        <v>120</v>
      </c>
      <c r="J346" s="18">
        <v>9.2</v>
      </c>
      <c r="K346" s="19">
        <f t="shared" si="42"/>
        <v>9.025872093</v>
      </c>
      <c r="L346" s="22">
        <v>7.5</v>
      </c>
      <c r="M346" s="21">
        <f t="shared" si="1"/>
        <v>9.244186047</v>
      </c>
      <c r="N346" s="22">
        <v>10.0</v>
      </c>
      <c r="O346" s="21">
        <f t="shared" si="2"/>
        <v>9.534883721</v>
      </c>
      <c r="P346" s="22">
        <v>10.0</v>
      </c>
      <c r="Q346" s="21">
        <f t="shared" si="3"/>
        <v>8.737609329</v>
      </c>
      <c r="R346" s="22">
        <v>10.0</v>
      </c>
      <c r="S346" s="21">
        <f t="shared" si="4"/>
        <v>8.742732558</v>
      </c>
      <c r="T346" s="22">
        <v>7.5</v>
      </c>
      <c r="U346" s="21">
        <f t="shared" si="5"/>
        <v>8.590116279</v>
      </c>
      <c r="V346" s="22">
        <v>10.0</v>
      </c>
      <c r="W346" s="21">
        <f t="shared" si="6"/>
        <v>9.186337209</v>
      </c>
      <c r="X346" s="27">
        <f t="shared" si="7"/>
        <v>9.171428571</v>
      </c>
      <c r="Y346" s="42" t="s">
        <v>843</v>
      </c>
      <c r="Z346" s="42" t="s">
        <v>844</v>
      </c>
      <c r="AA346" s="31"/>
      <c r="AB346" s="32"/>
      <c r="AC346" s="32"/>
      <c r="AD346" s="32"/>
      <c r="AE346" s="33"/>
      <c r="AF346" s="5"/>
      <c r="AG346" s="1"/>
    </row>
    <row r="347" ht="15.75" customHeight="1">
      <c r="A347" s="1"/>
      <c r="B347" s="5"/>
      <c r="C347" s="16">
        <v>43715.0</v>
      </c>
      <c r="D347" s="17" t="s">
        <v>845</v>
      </c>
      <c r="E347" s="5" t="s">
        <v>846</v>
      </c>
      <c r="F347" s="5" t="s">
        <v>847</v>
      </c>
      <c r="G347" s="5" t="s">
        <v>33</v>
      </c>
      <c r="H347" s="5" t="s">
        <v>60</v>
      </c>
      <c r="I347" s="33" t="s">
        <v>166</v>
      </c>
      <c r="J347" s="18">
        <v>9.2</v>
      </c>
      <c r="K347" s="19">
        <f t="shared" si="42"/>
        <v>9.026376812</v>
      </c>
      <c r="L347" s="22">
        <v>10.0</v>
      </c>
      <c r="M347" s="21">
        <f t="shared" si="1"/>
        <v>9.246376812</v>
      </c>
      <c r="N347" s="22">
        <v>7.5</v>
      </c>
      <c r="O347" s="21">
        <f t="shared" si="2"/>
        <v>9.528985507</v>
      </c>
      <c r="P347" s="22">
        <v>10.0</v>
      </c>
      <c r="Q347" s="21">
        <f t="shared" si="3"/>
        <v>8.74127907</v>
      </c>
      <c r="R347" s="22">
        <v>10.0</v>
      </c>
      <c r="S347" s="21">
        <f t="shared" si="4"/>
        <v>8.746376812</v>
      </c>
      <c r="T347" s="22">
        <v>7.5</v>
      </c>
      <c r="U347" s="21">
        <f t="shared" si="5"/>
        <v>8.586956522</v>
      </c>
      <c r="V347" s="22">
        <v>10.0</v>
      </c>
      <c r="W347" s="21">
        <f t="shared" si="6"/>
        <v>9.188695652</v>
      </c>
      <c r="X347" s="27">
        <f t="shared" si="7"/>
        <v>9.171428571</v>
      </c>
      <c r="Y347" s="45" t="s">
        <v>848</v>
      </c>
      <c r="Z347" s="28"/>
      <c r="AA347" s="31"/>
      <c r="AB347" s="32"/>
      <c r="AC347" s="32"/>
      <c r="AD347" s="32"/>
      <c r="AE347" s="33"/>
      <c r="AF347" s="5"/>
      <c r="AG347" s="1"/>
    </row>
    <row r="348" ht="15.75" customHeight="1">
      <c r="A348" s="1"/>
      <c r="B348" s="5"/>
      <c r="C348" s="16">
        <v>43716.0</v>
      </c>
      <c r="D348" s="17" t="s">
        <v>849</v>
      </c>
      <c r="E348" s="5" t="s">
        <v>835</v>
      </c>
      <c r="F348" s="5" t="s">
        <v>48</v>
      </c>
      <c r="G348" s="5" t="s">
        <v>44</v>
      </c>
      <c r="H348" s="5" t="s">
        <v>79</v>
      </c>
      <c r="I348" s="33">
        <v>314.0</v>
      </c>
      <c r="J348" s="18">
        <v>7.9</v>
      </c>
      <c r="K348" s="19">
        <f t="shared" si="42"/>
        <v>9.023121387</v>
      </c>
      <c r="L348" s="22">
        <v>7.5</v>
      </c>
      <c r="M348" s="21">
        <f t="shared" si="1"/>
        <v>9.24132948</v>
      </c>
      <c r="N348" s="22">
        <v>10.0</v>
      </c>
      <c r="O348" s="21">
        <f t="shared" si="2"/>
        <v>9.530346821</v>
      </c>
      <c r="P348" s="22">
        <v>7.5</v>
      </c>
      <c r="Q348" s="21">
        <f t="shared" si="3"/>
        <v>8.737681159</v>
      </c>
      <c r="R348" s="22">
        <v>7.5</v>
      </c>
      <c r="S348" s="21">
        <f t="shared" si="4"/>
        <v>8.742774566</v>
      </c>
      <c r="T348" s="22">
        <v>7.5</v>
      </c>
      <c r="U348" s="21">
        <f t="shared" si="5"/>
        <v>8.583815029</v>
      </c>
      <c r="V348" s="22">
        <v>7.5</v>
      </c>
      <c r="W348" s="21">
        <f t="shared" si="6"/>
        <v>9.183815029</v>
      </c>
      <c r="X348" s="27">
        <f t="shared" si="7"/>
        <v>7.914285714</v>
      </c>
      <c r="Y348" s="28"/>
      <c r="Z348" s="28"/>
      <c r="AA348" s="31"/>
      <c r="AB348" s="32"/>
      <c r="AC348" s="32"/>
      <c r="AD348" s="32"/>
      <c r="AE348" s="33"/>
      <c r="AF348" s="5"/>
      <c r="AG348" s="1"/>
    </row>
    <row r="349" ht="15.75" customHeight="1">
      <c r="A349" s="1"/>
      <c r="B349" s="5"/>
      <c r="C349" s="16">
        <v>43716.0</v>
      </c>
      <c r="D349" s="17" t="s">
        <v>850</v>
      </c>
      <c r="E349" s="5" t="s">
        <v>851</v>
      </c>
      <c r="F349" s="5" t="s">
        <v>72</v>
      </c>
      <c r="G349" s="5" t="s">
        <v>44</v>
      </c>
      <c r="H349" s="5" t="s">
        <v>45</v>
      </c>
      <c r="I349" s="33">
        <v>304.0</v>
      </c>
      <c r="J349" s="18">
        <v>7.1</v>
      </c>
      <c r="K349" s="19">
        <f t="shared" si="42"/>
        <v>9.017579251</v>
      </c>
      <c r="L349" s="22">
        <v>5.0</v>
      </c>
      <c r="M349" s="21">
        <f t="shared" si="1"/>
        <v>9.229106628</v>
      </c>
      <c r="N349" s="22">
        <v>10.0</v>
      </c>
      <c r="O349" s="21">
        <f t="shared" si="2"/>
        <v>9.531700288</v>
      </c>
      <c r="P349" s="22">
        <v>10.0</v>
      </c>
      <c r="Q349" s="21">
        <f t="shared" si="3"/>
        <v>8.74132948</v>
      </c>
      <c r="R349" s="22">
        <v>5.0</v>
      </c>
      <c r="S349" s="21">
        <f t="shared" si="4"/>
        <v>8.731988473</v>
      </c>
      <c r="T349" s="22">
        <v>7.5</v>
      </c>
      <c r="U349" s="21">
        <f t="shared" si="5"/>
        <v>8.580691643</v>
      </c>
      <c r="V349" s="22">
        <v>5.0</v>
      </c>
      <c r="W349" s="21">
        <f t="shared" si="6"/>
        <v>9.171757925</v>
      </c>
      <c r="X349" s="27">
        <f t="shared" si="7"/>
        <v>7.085714286</v>
      </c>
      <c r="Y349" s="28" t="s">
        <v>852</v>
      </c>
      <c r="Z349" s="28" t="s">
        <v>853</v>
      </c>
      <c r="AA349" s="31"/>
      <c r="AB349" s="40">
        <v>2.5</v>
      </c>
      <c r="AC349" s="32"/>
      <c r="AD349" s="32"/>
      <c r="AE349" s="33"/>
      <c r="AF349" s="5"/>
      <c r="AG349" s="1"/>
    </row>
    <row r="350" ht="15.75" customHeight="1">
      <c r="A350" s="1"/>
      <c r="B350" s="5"/>
      <c r="C350" s="16">
        <v>43716.0</v>
      </c>
      <c r="D350" s="17">
        <v>2.273477145E9</v>
      </c>
      <c r="E350" s="5" t="s">
        <v>854</v>
      </c>
      <c r="F350" s="5" t="s">
        <v>126</v>
      </c>
      <c r="G350" s="5" t="s">
        <v>33</v>
      </c>
      <c r="H350" s="5"/>
      <c r="I350" s="33"/>
      <c r="J350" s="18">
        <v>9.2</v>
      </c>
      <c r="K350" s="19">
        <f t="shared" si="42"/>
        <v>9.018103448</v>
      </c>
      <c r="L350" s="22">
        <v>7.5</v>
      </c>
      <c r="M350" s="21">
        <f t="shared" si="1"/>
        <v>9.224137931</v>
      </c>
      <c r="N350" s="22">
        <v>10.0</v>
      </c>
      <c r="O350" s="21">
        <f t="shared" si="2"/>
        <v>9.533045977</v>
      </c>
      <c r="P350" s="22">
        <v>7.5</v>
      </c>
      <c r="Q350" s="21">
        <f t="shared" si="3"/>
        <v>8.737752161</v>
      </c>
      <c r="R350" s="22">
        <v>10.0</v>
      </c>
      <c r="S350" s="21">
        <f t="shared" si="4"/>
        <v>8.735632184</v>
      </c>
      <c r="T350" s="22">
        <v>10.0</v>
      </c>
      <c r="U350" s="21">
        <f t="shared" si="5"/>
        <v>8.584770115</v>
      </c>
      <c r="V350" s="22">
        <v>10.0</v>
      </c>
      <c r="W350" s="21">
        <f t="shared" si="6"/>
        <v>9.174137931</v>
      </c>
      <c r="X350" s="27">
        <f t="shared" si="7"/>
        <v>9.171428571</v>
      </c>
      <c r="Y350" s="28" t="s">
        <v>855</v>
      </c>
      <c r="Z350" s="28"/>
      <c r="AA350" s="31"/>
      <c r="AB350" s="32"/>
      <c r="AC350" s="32"/>
      <c r="AD350" s="32"/>
      <c r="AE350" s="33"/>
      <c r="AF350" s="5"/>
      <c r="AG350" s="1"/>
    </row>
    <row r="351" ht="15.75" customHeight="1">
      <c r="A351" s="1"/>
      <c r="B351" s="5"/>
      <c r="C351" s="16">
        <v>43716.0</v>
      </c>
      <c r="D351" s="17" t="s">
        <v>856</v>
      </c>
      <c r="E351" s="5" t="s">
        <v>857</v>
      </c>
      <c r="F351" s="5" t="s">
        <v>126</v>
      </c>
      <c r="G351" s="5" t="s">
        <v>33</v>
      </c>
      <c r="H351" s="5" t="s">
        <v>60</v>
      </c>
      <c r="I351" s="33" t="s">
        <v>178</v>
      </c>
      <c r="J351" s="18">
        <v>7.9</v>
      </c>
      <c r="K351" s="19">
        <f t="shared" si="42"/>
        <v>9.014899713</v>
      </c>
      <c r="L351" s="22">
        <v>10.0</v>
      </c>
      <c r="M351" s="21">
        <f t="shared" si="1"/>
        <v>9.226361032</v>
      </c>
      <c r="N351" s="22">
        <v>7.5</v>
      </c>
      <c r="O351" s="21">
        <f t="shared" si="2"/>
        <v>9.52722063</v>
      </c>
      <c r="P351" s="22">
        <v>7.5</v>
      </c>
      <c r="Q351" s="21">
        <f t="shared" si="3"/>
        <v>8.734195402</v>
      </c>
      <c r="R351" s="22">
        <v>7.5</v>
      </c>
      <c r="S351" s="21">
        <f t="shared" si="4"/>
        <v>8.732091691</v>
      </c>
      <c r="T351" s="22">
        <v>7.5</v>
      </c>
      <c r="U351" s="21">
        <f t="shared" si="5"/>
        <v>8.581661891</v>
      </c>
      <c r="V351" s="22">
        <v>7.5</v>
      </c>
      <c r="W351" s="21">
        <f t="shared" si="6"/>
        <v>9.169340974</v>
      </c>
      <c r="X351" s="27">
        <f t="shared" si="7"/>
        <v>7.914285714</v>
      </c>
      <c r="Y351" s="28"/>
      <c r="Z351" s="28"/>
      <c r="AA351" s="31"/>
      <c r="AB351" s="32"/>
      <c r="AC351" s="32"/>
      <c r="AD351" s="32"/>
      <c r="AE351" s="33"/>
      <c r="AF351" s="5"/>
      <c r="AG351" s="1"/>
    </row>
    <row r="352" ht="15.75" customHeight="1">
      <c r="A352" s="1"/>
      <c r="B352" s="5"/>
      <c r="C352" s="16">
        <v>43716.0</v>
      </c>
      <c r="D352" s="17" t="s">
        <v>858</v>
      </c>
      <c r="E352" s="5" t="s">
        <v>859</v>
      </c>
      <c r="F352" s="5" t="s">
        <v>100</v>
      </c>
      <c r="G352" s="5" t="s">
        <v>44</v>
      </c>
      <c r="H352" s="5" t="s">
        <v>45</v>
      </c>
      <c r="I352" s="33">
        <v>304.0</v>
      </c>
      <c r="J352" s="18">
        <v>7.5</v>
      </c>
      <c r="K352" s="19">
        <f t="shared" si="42"/>
        <v>9.010571429</v>
      </c>
      <c r="L352" s="22">
        <v>7.5</v>
      </c>
      <c r="M352" s="21">
        <f t="shared" si="1"/>
        <v>9.221428571</v>
      </c>
      <c r="N352" s="22">
        <v>7.5</v>
      </c>
      <c r="O352" s="21">
        <f t="shared" si="2"/>
        <v>9.521428571</v>
      </c>
      <c r="P352" s="22">
        <v>7.5</v>
      </c>
      <c r="Q352" s="21">
        <f t="shared" si="3"/>
        <v>8.730659026</v>
      </c>
      <c r="R352" s="22">
        <v>7.5</v>
      </c>
      <c r="S352" s="21">
        <f t="shared" si="4"/>
        <v>8.728571429</v>
      </c>
      <c r="T352" s="22">
        <v>7.5</v>
      </c>
      <c r="U352" s="21">
        <f t="shared" si="5"/>
        <v>8.578571429</v>
      </c>
      <c r="V352" s="22">
        <v>7.5</v>
      </c>
      <c r="W352" s="21">
        <f t="shared" si="6"/>
        <v>9.164571429</v>
      </c>
      <c r="X352" s="27">
        <f t="shared" si="7"/>
        <v>7.5</v>
      </c>
      <c r="Y352" s="28" t="s">
        <v>860</v>
      </c>
      <c r="Z352" s="28" t="s">
        <v>861</v>
      </c>
      <c r="AA352" s="31"/>
      <c r="AB352" s="32"/>
      <c r="AC352" s="32"/>
      <c r="AD352" s="32"/>
      <c r="AE352" s="33"/>
      <c r="AF352" s="5"/>
      <c r="AG352" s="1"/>
    </row>
    <row r="353" ht="15.75" customHeight="1">
      <c r="A353" s="1"/>
      <c r="B353" s="5"/>
      <c r="C353" s="16">
        <v>43717.0</v>
      </c>
      <c r="D353" s="17" t="s">
        <v>862</v>
      </c>
      <c r="E353" s="5" t="s">
        <v>863</v>
      </c>
      <c r="F353" s="5" t="s">
        <v>84</v>
      </c>
      <c r="G353" s="5" t="s">
        <v>115</v>
      </c>
      <c r="H353" s="5" t="s">
        <v>79</v>
      </c>
      <c r="I353" s="33">
        <v>313.0</v>
      </c>
      <c r="J353" s="18">
        <v>10.0</v>
      </c>
      <c r="K353" s="19">
        <f>+AVERAGE(J353)</f>
        <v>10</v>
      </c>
      <c r="L353" s="22">
        <v>10.0</v>
      </c>
      <c r="M353" s="21">
        <f t="shared" si="1"/>
        <v>9.223646724</v>
      </c>
      <c r="N353" s="22">
        <v>10.0</v>
      </c>
      <c r="O353" s="21">
        <f t="shared" si="2"/>
        <v>9.522792023</v>
      </c>
      <c r="P353" s="22">
        <v>10.0</v>
      </c>
      <c r="Q353" s="21">
        <f t="shared" si="3"/>
        <v>8.734285714</v>
      </c>
      <c r="R353" s="22">
        <v>10.0</v>
      </c>
      <c r="S353" s="21">
        <f t="shared" si="4"/>
        <v>8.732193732</v>
      </c>
      <c r="T353" s="22">
        <v>10.0</v>
      </c>
      <c r="U353" s="21">
        <f t="shared" si="5"/>
        <v>8.582621083</v>
      </c>
      <c r="V353" s="22">
        <v>10.0</v>
      </c>
      <c r="W353" s="21">
        <f t="shared" si="6"/>
        <v>9.166951567</v>
      </c>
      <c r="X353" s="27">
        <f t="shared" si="7"/>
        <v>10</v>
      </c>
      <c r="Y353" s="42" t="s">
        <v>864</v>
      </c>
      <c r="Z353" s="28"/>
      <c r="AA353" s="31"/>
      <c r="AB353" s="32"/>
      <c r="AC353" s="32"/>
      <c r="AD353" s="32"/>
      <c r="AE353" s="33"/>
      <c r="AF353" s="5"/>
      <c r="AG353" s="1"/>
    </row>
    <row r="354" ht="15.75" customHeight="1">
      <c r="A354" s="1"/>
      <c r="B354" s="5"/>
      <c r="C354" s="16">
        <v>43717.0</v>
      </c>
      <c r="D354" s="17" t="s">
        <v>865</v>
      </c>
      <c r="E354" s="5" t="s">
        <v>866</v>
      </c>
      <c r="F354" s="5" t="s">
        <v>217</v>
      </c>
      <c r="G354" s="5" t="s">
        <v>185</v>
      </c>
      <c r="H354" s="5" t="s">
        <v>45</v>
      </c>
      <c r="I354" s="33">
        <v>302.0</v>
      </c>
      <c r="J354" s="18">
        <v>7.5</v>
      </c>
      <c r="K354" s="19">
        <f t="shared" ref="K354:K362" si="43">+AVERAGE($J$3:J354)</f>
        <v>9.009090909</v>
      </c>
      <c r="L354" s="22">
        <v>10.0</v>
      </c>
      <c r="M354" s="21">
        <f t="shared" si="1"/>
        <v>9.225852273</v>
      </c>
      <c r="N354" s="22">
        <v>7.5</v>
      </c>
      <c r="O354" s="21">
        <f t="shared" si="2"/>
        <v>9.517045455</v>
      </c>
      <c r="P354" s="22">
        <v>5.0</v>
      </c>
      <c r="Q354" s="21">
        <f t="shared" si="3"/>
        <v>8.723646724</v>
      </c>
      <c r="R354" s="22">
        <v>7.5</v>
      </c>
      <c r="S354" s="21">
        <f t="shared" si="4"/>
        <v>8.728693182</v>
      </c>
      <c r="T354" s="22">
        <v>7.5</v>
      </c>
      <c r="U354" s="21">
        <f t="shared" si="5"/>
        <v>8.579545455</v>
      </c>
      <c r="V354" s="22">
        <v>7.5</v>
      </c>
      <c r="W354" s="21">
        <f t="shared" si="6"/>
        <v>9.162215909</v>
      </c>
      <c r="X354" s="27">
        <f t="shared" si="7"/>
        <v>7.5</v>
      </c>
      <c r="Y354" s="28"/>
      <c r="Z354" s="28"/>
      <c r="AA354" s="31"/>
      <c r="AB354" s="32"/>
      <c r="AC354" s="32"/>
      <c r="AD354" s="32"/>
      <c r="AE354" s="33"/>
      <c r="AF354" s="5"/>
      <c r="AG354" s="1"/>
    </row>
    <row r="355" ht="15.75" customHeight="1">
      <c r="A355" s="1"/>
      <c r="B355" s="5"/>
      <c r="C355" s="16">
        <v>43717.0</v>
      </c>
      <c r="D355" s="17" t="s">
        <v>867</v>
      </c>
      <c r="E355" s="5" t="s">
        <v>868</v>
      </c>
      <c r="F355" s="5" t="s">
        <v>84</v>
      </c>
      <c r="G355" s="5" t="s">
        <v>115</v>
      </c>
      <c r="H355" s="5" t="s">
        <v>60</v>
      </c>
      <c r="I355" s="33" t="s">
        <v>869</v>
      </c>
      <c r="J355" s="18">
        <v>8.8</v>
      </c>
      <c r="K355" s="19">
        <f t="shared" si="43"/>
        <v>9.008498584</v>
      </c>
      <c r="L355" s="22">
        <v>10.0</v>
      </c>
      <c r="M355" s="21">
        <f t="shared" si="1"/>
        <v>9.228045326</v>
      </c>
      <c r="N355" s="22">
        <v>7.5</v>
      </c>
      <c r="O355" s="21">
        <f t="shared" si="2"/>
        <v>9.511331445</v>
      </c>
      <c r="P355" s="22">
        <v>10.0</v>
      </c>
      <c r="Q355" s="21">
        <f t="shared" si="3"/>
        <v>8.727272727</v>
      </c>
      <c r="R355" s="22">
        <v>7.5</v>
      </c>
      <c r="S355" s="21">
        <f t="shared" si="4"/>
        <v>8.725212465</v>
      </c>
      <c r="T355" s="22">
        <v>7.5</v>
      </c>
      <c r="U355" s="21">
        <f t="shared" si="5"/>
        <v>8.576487252</v>
      </c>
      <c r="V355" s="22">
        <v>10.0</v>
      </c>
      <c r="W355" s="21">
        <f t="shared" si="6"/>
        <v>9.164589235</v>
      </c>
      <c r="X355" s="27">
        <f t="shared" si="7"/>
        <v>8.757142857</v>
      </c>
      <c r="Y355" s="28"/>
      <c r="Z355" s="28"/>
      <c r="AA355" s="31"/>
      <c r="AB355" s="32"/>
      <c r="AC355" s="32"/>
      <c r="AD355" s="32"/>
      <c r="AE355" s="33"/>
      <c r="AF355" s="5"/>
      <c r="AG355" s="1"/>
    </row>
    <row r="356" ht="15.75" customHeight="1">
      <c r="A356" s="1"/>
      <c r="B356" s="5"/>
      <c r="C356" s="16">
        <v>43718.0</v>
      </c>
      <c r="D356" s="17" t="s">
        <v>870</v>
      </c>
      <c r="E356" s="5" t="s">
        <v>871</v>
      </c>
      <c r="F356" s="5" t="s">
        <v>427</v>
      </c>
      <c r="G356" s="5" t="s">
        <v>33</v>
      </c>
      <c r="H356" s="5" t="s">
        <v>60</v>
      </c>
      <c r="I356" s="33" t="s">
        <v>227</v>
      </c>
      <c r="J356" s="18">
        <v>10.0</v>
      </c>
      <c r="K356" s="19">
        <f t="shared" si="43"/>
        <v>9.011299435</v>
      </c>
      <c r="L356" s="22">
        <v>10.0</v>
      </c>
      <c r="M356" s="21">
        <f t="shared" si="1"/>
        <v>9.230225989</v>
      </c>
      <c r="N356" s="22">
        <v>10.0</v>
      </c>
      <c r="O356" s="21">
        <f t="shared" si="2"/>
        <v>9.512711864</v>
      </c>
      <c r="P356" s="22">
        <v>10.0</v>
      </c>
      <c r="Q356" s="21">
        <f t="shared" si="3"/>
        <v>8.730878187</v>
      </c>
      <c r="R356" s="22">
        <v>10.0</v>
      </c>
      <c r="S356" s="21">
        <f t="shared" si="4"/>
        <v>8.728813559</v>
      </c>
      <c r="T356" s="22">
        <v>10.0</v>
      </c>
      <c r="U356" s="21">
        <f t="shared" si="5"/>
        <v>8.580508475</v>
      </c>
      <c r="V356" s="22">
        <v>10.0</v>
      </c>
      <c r="W356" s="21">
        <f t="shared" si="6"/>
        <v>9.166949153</v>
      </c>
      <c r="X356" s="27">
        <f t="shared" si="7"/>
        <v>10</v>
      </c>
      <c r="Y356" s="42" t="s">
        <v>872</v>
      </c>
      <c r="Z356" s="28"/>
      <c r="AA356" s="31"/>
      <c r="AB356" s="32"/>
      <c r="AC356" s="32"/>
      <c r="AD356" s="32"/>
      <c r="AE356" s="33">
        <v>10.0</v>
      </c>
      <c r="AF356" s="5"/>
      <c r="AG356" s="1"/>
    </row>
    <row r="357" ht="15.75" customHeight="1">
      <c r="A357" s="1"/>
      <c r="B357" s="5"/>
      <c r="C357" s="16">
        <v>43718.0</v>
      </c>
      <c r="D357" s="17" t="s">
        <v>873</v>
      </c>
      <c r="E357" s="5" t="s">
        <v>874</v>
      </c>
      <c r="F357" s="5" t="s">
        <v>52</v>
      </c>
      <c r="G357" s="5" t="s">
        <v>115</v>
      </c>
      <c r="H357" s="5" t="s">
        <v>79</v>
      </c>
      <c r="I357" s="33">
        <v>313.0</v>
      </c>
      <c r="J357" s="18">
        <v>7.5</v>
      </c>
      <c r="K357" s="19">
        <f t="shared" si="43"/>
        <v>9.007042254</v>
      </c>
      <c r="L357" s="22">
        <v>7.5</v>
      </c>
      <c r="M357" s="21">
        <f t="shared" si="1"/>
        <v>9.225352113</v>
      </c>
      <c r="N357" s="22">
        <v>7.5</v>
      </c>
      <c r="O357" s="21">
        <f t="shared" si="2"/>
        <v>9.507042254</v>
      </c>
      <c r="P357" s="22">
        <v>7.5</v>
      </c>
      <c r="Q357" s="21">
        <f t="shared" si="3"/>
        <v>8.72740113</v>
      </c>
      <c r="R357" s="22">
        <v>7.5</v>
      </c>
      <c r="S357" s="21">
        <f t="shared" si="4"/>
        <v>8.725352113</v>
      </c>
      <c r="T357" s="22">
        <v>7.5</v>
      </c>
      <c r="U357" s="21">
        <f t="shared" si="5"/>
        <v>8.577464789</v>
      </c>
      <c r="V357" s="22">
        <v>7.5</v>
      </c>
      <c r="W357" s="21">
        <f t="shared" si="6"/>
        <v>9.162253521</v>
      </c>
      <c r="X357" s="27">
        <f t="shared" si="7"/>
        <v>7.5</v>
      </c>
      <c r="Y357" s="28" t="s">
        <v>875</v>
      </c>
      <c r="Z357" s="28"/>
      <c r="AA357" s="31"/>
      <c r="AB357" s="32"/>
      <c r="AC357" s="32"/>
      <c r="AD357" s="32"/>
      <c r="AE357" s="33"/>
      <c r="AF357" s="5"/>
      <c r="AG357" s="1"/>
    </row>
    <row r="358" ht="15.75" customHeight="1">
      <c r="A358" s="1"/>
      <c r="B358" s="5"/>
      <c r="C358" s="16">
        <v>43718.0</v>
      </c>
      <c r="D358" s="17" t="s">
        <v>876</v>
      </c>
      <c r="E358" s="5" t="s">
        <v>395</v>
      </c>
      <c r="F358" s="5" t="s">
        <v>100</v>
      </c>
      <c r="G358" s="5" t="s">
        <v>44</v>
      </c>
      <c r="H358" s="5" t="s">
        <v>45</v>
      </c>
      <c r="I358" s="33">
        <v>204.0</v>
      </c>
      <c r="J358" s="18">
        <v>9.2</v>
      </c>
      <c r="K358" s="19">
        <f t="shared" si="43"/>
        <v>9.00758427</v>
      </c>
      <c r="L358" s="22">
        <v>10.0</v>
      </c>
      <c r="M358" s="21">
        <f t="shared" si="1"/>
        <v>9.22752809</v>
      </c>
      <c r="N358" s="22">
        <v>10.0</v>
      </c>
      <c r="O358" s="21">
        <f t="shared" si="2"/>
        <v>9.508426966</v>
      </c>
      <c r="P358" s="22">
        <v>7.5</v>
      </c>
      <c r="Q358" s="21">
        <f t="shared" si="3"/>
        <v>8.723943662</v>
      </c>
      <c r="R358" s="22">
        <v>10.0</v>
      </c>
      <c r="S358" s="21">
        <f t="shared" si="4"/>
        <v>8.728932584</v>
      </c>
      <c r="T358" s="22">
        <v>7.5</v>
      </c>
      <c r="U358" s="21">
        <f t="shared" si="5"/>
        <v>8.574438202</v>
      </c>
      <c r="V358" s="22">
        <v>10.0</v>
      </c>
      <c r="W358" s="21">
        <f t="shared" si="6"/>
        <v>9.164606742</v>
      </c>
      <c r="X358" s="27">
        <f t="shared" si="7"/>
        <v>9.171428571</v>
      </c>
      <c r="Y358" s="28" t="s">
        <v>877</v>
      </c>
      <c r="Z358" s="28" t="s">
        <v>878</v>
      </c>
      <c r="AA358" s="31"/>
      <c r="AB358" s="32"/>
      <c r="AC358" s="32"/>
      <c r="AD358" s="32"/>
      <c r="AE358" s="39">
        <v>7.5</v>
      </c>
      <c r="AF358" s="5"/>
      <c r="AG358" s="1"/>
    </row>
    <row r="359" ht="15.75" customHeight="1">
      <c r="A359" s="1"/>
      <c r="B359" s="5"/>
      <c r="C359" s="16">
        <v>43719.0</v>
      </c>
      <c r="D359" s="17"/>
      <c r="E359" s="5" t="s">
        <v>879</v>
      </c>
      <c r="F359" s="5"/>
      <c r="G359" s="5" t="s">
        <v>44</v>
      </c>
      <c r="H359" s="5"/>
      <c r="I359" s="33"/>
      <c r="J359" s="18">
        <v>10.0</v>
      </c>
      <c r="K359" s="19">
        <f t="shared" si="43"/>
        <v>9.010364146</v>
      </c>
      <c r="L359" s="22">
        <v>10.0</v>
      </c>
      <c r="M359" s="21">
        <f t="shared" si="1"/>
        <v>9.229691877</v>
      </c>
      <c r="N359" s="22">
        <v>10.0</v>
      </c>
      <c r="O359" s="21">
        <f t="shared" si="2"/>
        <v>9.509803922</v>
      </c>
      <c r="P359" s="22">
        <v>10.0</v>
      </c>
      <c r="Q359" s="21">
        <f t="shared" si="3"/>
        <v>8.72752809</v>
      </c>
      <c r="R359" s="22">
        <v>10.0</v>
      </c>
      <c r="S359" s="21">
        <f t="shared" si="4"/>
        <v>8.732492997</v>
      </c>
      <c r="T359" s="22">
        <v>10.0</v>
      </c>
      <c r="U359" s="21">
        <f t="shared" si="5"/>
        <v>8.578431373</v>
      </c>
      <c r="V359" s="22">
        <v>10.0</v>
      </c>
      <c r="W359" s="21">
        <f t="shared" si="6"/>
        <v>9.166946779</v>
      </c>
      <c r="X359" s="27">
        <f t="shared" si="7"/>
        <v>10</v>
      </c>
      <c r="Y359" s="28"/>
      <c r="Z359" s="28"/>
      <c r="AA359" s="31"/>
      <c r="AB359" s="32"/>
      <c r="AC359" s="32"/>
      <c r="AD359" s="32"/>
      <c r="AE359" s="33"/>
      <c r="AF359" s="5"/>
      <c r="AG359" s="1"/>
    </row>
    <row r="360" ht="15.75" customHeight="1">
      <c r="A360" s="1"/>
      <c r="B360" s="5"/>
      <c r="C360" s="16">
        <v>43719.0</v>
      </c>
      <c r="D360" s="17" t="s">
        <v>880</v>
      </c>
      <c r="E360" s="5" t="s">
        <v>881</v>
      </c>
      <c r="F360" s="5" t="s">
        <v>510</v>
      </c>
      <c r="G360" s="5" t="s">
        <v>33</v>
      </c>
      <c r="H360" s="5" t="s">
        <v>60</v>
      </c>
      <c r="I360" s="33" t="s">
        <v>120</v>
      </c>
      <c r="J360" s="18">
        <v>10.0</v>
      </c>
      <c r="K360" s="19">
        <f t="shared" si="43"/>
        <v>9.013128492</v>
      </c>
      <c r="L360" s="22">
        <v>10.0</v>
      </c>
      <c r="M360" s="21">
        <f t="shared" si="1"/>
        <v>9.231843575</v>
      </c>
      <c r="N360" s="22">
        <v>10.0</v>
      </c>
      <c r="O360" s="21">
        <f t="shared" si="2"/>
        <v>9.511173184</v>
      </c>
      <c r="P360" s="22">
        <v>10.0</v>
      </c>
      <c r="Q360" s="21">
        <f t="shared" si="3"/>
        <v>8.731092437</v>
      </c>
      <c r="R360" s="22">
        <v>10.0</v>
      </c>
      <c r="S360" s="21">
        <f t="shared" si="4"/>
        <v>8.73603352</v>
      </c>
      <c r="T360" s="22">
        <v>10.0</v>
      </c>
      <c r="U360" s="21">
        <f t="shared" si="5"/>
        <v>8.582402235</v>
      </c>
      <c r="V360" s="22">
        <v>10.0</v>
      </c>
      <c r="W360" s="21">
        <f t="shared" si="6"/>
        <v>9.169273743</v>
      </c>
      <c r="X360" s="27">
        <f t="shared" si="7"/>
        <v>10</v>
      </c>
      <c r="Y360" s="42" t="s">
        <v>882</v>
      </c>
      <c r="Z360" s="28"/>
      <c r="AA360" s="31"/>
      <c r="AB360" s="32"/>
      <c r="AC360" s="32"/>
      <c r="AD360" s="32"/>
      <c r="AE360" s="33"/>
      <c r="AF360" s="5"/>
      <c r="AG360" s="1"/>
    </row>
    <row r="361" ht="15.75" customHeight="1">
      <c r="A361" s="1"/>
      <c r="B361" s="5"/>
      <c r="C361" s="16">
        <v>43720.0</v>
      </c>
      <c r="D361" s="17" t="s">
        <v>883</v>
      </c>
      <c r="E361" s="5" t="s">
        <v>884</v>
      </c>
      <c r="F361" s="5" t="s">
        <v>48</v>
      </c>
      <c r="G361" s="5" t="s">
        <v>33</v>
      </c>
      <c r="H361" s="5" t="s">
        <v>79</v>
      </c>
      <c r="I361" s="33">
        <v>314.0</v>
      </c>
      <c r="J361" s="18">
        <v>9.0</v>
      </c>
      <c r="K361" s="19">
        <f t="shared" si="43"/>
        <v>9.013091922</v>
      </c>
      <c r="L361" s="22">
        <v>10.0</v>
      </c>
      <c r="M361" s="21">
        <f t="shared" si="1"/>
        <v>9.233983287</v>
      </c>
      <c r="N361" s="22">
        <v>10.0</v>
      </c>
      <c r="O361" s="21">
        <f t="shared" si="2"/>
        <v>9.512534819</v>
      </c>
      <c r="P361" s="22">
        <v>10.0</v>
      </c>
      <c r="Q361" s="21">
        <f t="shared" si="3"/>
        <v>8.734636872</v>
      </c>
      <c r="R361" s="22">
        <v>7.5</v>
      </c>
      <c r="S361" s="21">
        <f t="shared" si="4"/>
        <v>8.732590529</v>
      </c>
      <c r="T361" s="22">
        <v>7.5</v>
      </c>
      <c r="U361" s="21">
        <f t="shared" si="5"/>
        <v>8.579387187</v>
      </c>
      <c r="V361" s="22">
        <v>10.0</v>
      </c>
      <c r="W361" s="21">
        <f t="shared" si="6"/>
        <v>9.171587744</v>
      </c>
      <c r="X361" s="27">
        <f t="shared" si="7"/>
        <v>9.142857143</v>
      </c>
      <c r="Y361" s="28"/>
      <c r="Z361" s="28"/>
      <c r="AA361" s="31"/>
      <c r="AB361" s="40">
        <v>7.5</v>
      </c>
      <c r="AC361" s="32"/>
      <c r="AD361" s="32"/>
      <c r="AE361" s="33"/>
      <c r="AF361" s="5"/>
      <c r="AG361" s="1"/>
    </row>
    <row r="362" ht="15.75" customHeight="1">
      <c r="A362" s="1"/>
      <c r="B362" s="5"/>
      <c r="C362" s="16">
        <v>43720.0</v>
      </c>
      <c r="D362" s="17" t="s">
        <v>885</v>
      </c>
      <c r="E362" s="5" t="s">
        <v>886</v>
      </c>
      <c r="F362" s="5" t="s">
        <v>126</v>
      </c>
      <c r="G362" s="5" t="s">
        <v>33</v>
      </c>
      <c r="H362" s="5" t="s">
        <v>261</v>
      </c>
      <c r="I362" s="33" t="s">
        <v>388</v>
      </c>
      <c r="J362" s="18">
        <v>9.2</v>
      </c>
      <c r="K362" s="19">
        <f t="shared" si="43"/>
        <v>9.013611111</v>
      </c>
      <c r="L362" s="22">
        <v>10.0</v>
      </c>
      <c r="M362" s="21">
        <f t="shared" si="1"/>
        <v>9.236111111</v>
      </c>
      <c r="N362" s="22">
        <v>10.0</v>
      </c>
      <c r="O362" s="21">
        <f t="shared" si="2"/>
        <v>9.513888889</v>
      </c>
      <c r="P362" s="22">
        <v>10.0</v>
      </c>
      <c r="Q362" s="21">
        <f t="shared" si="3"/>
        <v>8.73816156</v>
      </c>
      <c r="R362" s="22">
        <v>7.5</v>
      </c>
      <c r="S362" s="21">
        <f t="shared" si="4"/>
        <v>8.729166667</v>
      </c>
      <c r="T362" s="22">
        <v>7.5</v>
      </c>
      <c r="U362" s="21">
        <f t="shared" si="5"/>
        <v>8.576388889</v>
      </c>
      <c r="V362" s="22">
        <v>10.0</v>
      </c>
      <c r="W362" s="21">
        <f t="shared" si="6"/>
        <v>9.173888889</v>
      </c>
      <c r="X362" s="27">
        <f t="shared" si="7"/>
        <v>9.171428571</v>
      </c>
      <c r="Y362" s="28"/>
      <c r="Z362" s="28"/>
      <c r="AA362" s="31"/>
      <c r="AB362" s="32"/>
      <c r="AC362" s="32"/>
      <c r="AD362" s="32"/>
      <c r="AE362" s="33"/>
      <c r="AF362" s="5"/>
      <c r="AG362" s="1"/>
    </row>
    <row r="363" ht="15.75" customHeight="1">
      <c r="A363" s="1"/>
      <c r="B363" s="5"/>
      <c r="C363" s="16">
        <v>43721.0</v>
      </c>
      <c r="D363" s="17">
        <v>3.346812339E9</v>
      </c>
      <c r="E363" s="5" t="s">
        <v>887</v>
      </c>
      <c r="F363" s="5" t="s">
        <v>84</v>
      </c>
      <c r="G363" s="5" t="s">
        <v>44</v>
      </c>
      <c r="H363" s="5" t="s">
        <v>45</v>
      </c>
      <c r="I363" s="33">
        <v>304.0</v>
      </c>
      <c r="J363" s="18">
        <v>7.5</v>
      </c>
      <c r="K363" s="19">
        <f>+AVERAGE(J363)</f>
        <v>7.5</v>
      </c>
      <c r="L363" s="22">
        <v>7.5</v>
      </c>
      <c r="M363" s="21">
        <f t="shared" si="1"/>
        <v>9.231301939</v>
      </c>
      <c r="N363" s="22">
        <v>10.0</v>
      </c>
      <c r="O363" s="21">
        <f t="shared" si="2"/>
        <v>9.515235457</v>
      </c>
      <c r="P363" s="22">
        <v>5.0</v>
      </c>
      <c r="Q363" s="21">
        <f t="shared" si="3"/>
        <v>8.727777778</v>
      </c>
      <c r="R363" s="22">
        <v>7.5</v>
      </c>
      <c r="S363" s="21">
        <f t="shared" si="4"/>
        <v>8.725761773</v>
      </c>
      <c r="T363" s="22">
        <v>5.0</v>
      </c>
      <c r="U363" s="21">
        <f t="shared" si="5"/>
        <v>8.566481994</v>
      </c>
      <c r="V363" s="22">
        <v>10.0</v>
      </c>
      <c r="W363" s="21">
        <f t="shared" si="6"/>
        <v>9.176177285</v>
      </c>
      <c r="X363" s="27">
        <f t="shared" si="7"/>
        <v>7.5</v>
      </c>
      <c r="Y363" s="42" t="s">
        <v>888</v>
      </c>
      <c r="Z363" s="42" t="s">
        <v>889</v>
      </c>
      <c r="AA363" s="31"/>
      <c r="AB363" s="32"/>
      <c r="AC363" s="32"/>
      <c r="AD363" s="32"/>
      <c r="AE363" s="33"/>
      <c r="AF363" s="5"/>
      <c r="AG363" s="1"/>
    </row>
    <row r="364" ht="15.75" customHeight="1">
      <c r="A364" s="1"/>
      <c r="B364" s="5"/>
      <c r="C364" s="16">
        <v>43721.0</v>
      </c>
      <c r="D364" s="17">
        <v>2.167220082E9</v>
      </c>
      <c r="E364" s="5" t="s">
        <v>890</v>
      </c>
      <c r="F364" s="5" t="s">
        <v>126</v>
      </c>
      <c r="G364" s="5" t="s">
        <v>115</v>
      </c>
      <c r="H364" s="5" t="s">
        <v>45</v>
      </c>
      <c r="I364" s="33">
        <v>302.0</v>
      </c>
      <c r="J364" s="18">
        <v>8.8</v>
      </c>
      <c r="K364" s="19">
        <f t="shared" ref="K364:K372" si="44">+AVERAGE($J$3:J364)</f>
        <v>9.008839779</v>
      </c>
      <c r="L364" s="22">
        <v>10.0</v>
      </c>
      <c r="M364" s="21">
        <f t="shared" si="1"/>
        <v>9.233425414</v>
      </c>
      <c r="N364" s="22">
        <v>10.0</v>
      </c>
      <c r="O364" s="21">
        <f t="shared" si="2"/>
        <v>9.516574586</v>
      </c>
      <c r="P364" s="22">
        <v>7.5</v>
      </c>
      <c r="Q364" s="21">
        <f t="shared" si="3"/>
        <v>8.724376731</v>
      </c>
      <c r="R364" s="22">
        <v>7.5</v>
      </c>
      <c r="S364" s="21">
        <f t="shared" si="4"/>
        <v>8.722375691</v>
      </c>
      <c r="T364" s="22">
        <v>7.5</v>
      </c>
      <c r="U364" s="21">
        <f t="shared" si="5"/>
        <v>8.563535912</v>
      </c>
      <c r="V364" s="22">
        <v>10.0</v>
      </c>
      <c r="W364" s="21">
        <f t="shared" si="6"/>
        <v>9.178453039</v>
      </c>
      <c r="X364" s="27">
        <f t="shared" si="7"/>
        <v>8.757142857</v>
      </c>
      <c r="Y364" s="28" t="s">
        <v>597</v>
      </c>
      <c r="Z364" s="28" t="s">
        <v>891</v>
      </c>
      <c r="AA364" s="31"/>
      <c r="AB364" s="32"/>
      <c r="AC364" s="32"/>
      <c r="AD364" s="32"/>
      <c r="AE364" s="33"/>
      <c r="AF364" s="5"/>
      <c r="AG364" s="1"/>
    </row>
    <row r="365" ht="15.75" customHeight="1">
      <c r="A365" s="1"/>
      <c r="B365" s="5"/>
      <c r="C365" s="16">
        <v>43722.0</v>
      </c>
      <c r="D365" s="17">
        <v>3.423540571E9</v>
      </c>
      <c r="E365" s="5" t="s">
        <v>892</v>
      </c>
      <c r="F365" s="5" t="s">
        <v>72</v>
      </c>
      <c r="G365" s="5" t="s">
        <v>44</v>
      </c>
      <c r="H365" s="5" t="s">
        <v>79</v>
      </c>
      <c r="I365" s="33">
        <v>313.0</v>
      </c>
      <c r="J365" s="18">
        <v>7.9</v>
      </c>
      <c r="K365" s="19">
        <f t="shared" si="44"/>
        <v>9.005785124</v>
      </c>
      <c r="L365" s="22">
        <v>10.0</v>
      </c>
      <c r="M365" s="21">
        <f t="shared" si="1"/>
        <v>9.23553719</v>
      </c>
      <c r="N365" s="22">
        <v>10.0</v>
      </c>
      <c r="O365" s="21">
        <f t="shared" si="2"/>
        <v>9.517906336</v>
      </c>
      <c r="P365" s="22">
        <v>5.0</v>
      </c>
      <c r="Q365" s="21">
        <f t="shared" si="3"/>
        <v>8.714088398</v>
      </c>
      <c r="R365" s="22">
        <v>7.5</v>
      </c>
      <c r="S365" s="21">
        <f t="shared" si="4"/>
        <v>8.719008264</v>
      </c>
      <c r="T365" s="22">
        <v>7.5</v>
      </c>
      <c r="U365" s="21">
        <f t="shared" si="5"/>
        <v>8.560606061</v>
      </c>
      <c r="V365" s="22">
        <v>7.5</v>
      </c>
      <c r="W365" s="21">
        <f t="shared" si="6"/>
        <v>9.173829201</v>
      </c>
      <c r="X365" s="27">
        <f t="shared" si="7"/>
        <v>7.914285714</v>
      </c>
      <c r="Y365" s="28" t="s">
        <v>893</v>
      </c>
      <c r="Z365" s="28" t="s">
        <v>894</v>
      </c>
      <c r="AA365" s="31"/>
      <c r="AB365" s="32"/>
      <c r="AC365" s="32"/>
      <c r="AD365" s="32"/>
      <c r="AE365" s="33"/>
      <c r="AF365" s="5"/>
      <c r="AG365" s="1"/>
    </row>
    <row r="366" ht="15.75" customHeight="1">
      <c r="A366" s="1"/>
      <c r="B366" s="5"/>
      <c r="C366" s="16">
        <v>43722.0</v>
      </c>
      <c r="D366" s="17">
        <v>3.976900005E9</v>
      </c>
      <c r="E366" s="5" t="s">
        <v>895</v>
      </c>
      <c r="F366" s="5" t="s">
        <v>126</v>
      </c>
      <c r="G366" s="5" t="s">
        <v>44</v>
      </c>
      <c r="H366" s="5" t="s">
        <v>45</v>
      </c>
      <c r="I366" s="33">
        <v>302.0</v>
      </c>
      <c r="J366" s="18">
        <v>7.5</v>
      </c>
      <c r="K366" s="19">
        <f t="shared" si="44"/>
        <v>9.001648352</v>
      </c>
      <c r="L366" s="22">
        <v>10.0</v>
      </c>
      <c r="M366" s="21">
        <f t="shared" si="1"/>
        <v>9.237637363</v>
      </c>
      <c r="N366" s="22">
        <v>10.0</v>
      </c>
      <c r="O366" s="21">
        <f t="shared" si="2"/>
        <v>9.519230769</v>
      </c>
      <c r="P366" s="22">
        <v>5.0</v>
      </c>
      <c r="Q366" s="21">
        <f t="shared" si="3"/>
        <v>8.703856749</v>
      </c>
      <c r="R366" s="22">
        <v>5.0</v>
      </c>
      <c r="S366" s="21">
        <f t="shared" si="4"/>
        <v>8.708791209</v>
      </c>
      <c r="T366" s="22">
        <v>7.5</v>
      </c>
      <c r="U366" s="21">
        <f t="shared" si="5"/>
        <v>8.557692308</v>
      </c>
      <c r="V366" s="22">
        <v>7.5</v>
      </c>
      <c r="W366" s="21">
        <f t="shared" si="6"/>
        <v>9.169230769</v>
      </c>
      <c r="X366" s="27">
        <f t="shared" si="7"/>
        <v>7.5</v>
      </c>
      <c r="Y366" s="28" t="s">
        <v>896</v>
      </c>
      <c r="Z366" s="28" t="s">
        <v>897</v>
      </c>
      <c r="AA366" s="31"/>
      <c r="AB366" s="32"/>
      <c r="AC366" s="32"/>
      <c r="AD366" s="32"/>
      <c r="AE366" s="33"/>
      <c r="AF366" s="5"/>
      <c r="AG366" s="1"/>
    </row>
    <row r="367" ht="15.75" customHeight="1">
      <c r="A367" s="1"/>
      <c r="B367" s="5"/>
      <c r="C367" s="16">
        <v>43722.0</v>
      </c>
      <c r="D367" s="17">
        <v>3.704656104E9</v>
      </c>
      <c r="E367" s="5" t="s">
        <v>898</v>
      </c>
      <c r="F367" s="5" t="s">
        <v>32</v>
      </c>
      <c r="G367" s="5" t="s">
        <v>33</v>
      </c>
      <c r="H367" s="5" t="s">
        <v>60</v>
      </c>
      <c r="I367" s="33" t="s">
        <v>178</v>
      </c>
      <c r="J367" s="18">
        <v>10.0</v>
      </c>
      <c r="K367" s="19">
        <f t="shared" si="44"/>
        <v>9.004383562</v>
      </c>
      <c r="L367" s="22">
        <v>10.0</v>
      </c>
      <c r="M367" s="21">
        <f t="shared" si="1"/>
        <v>9.239726027</v>
      </c>
      <c r="N367" s="22">
        <v>10.0</v>
      </c>
      <c r="O367" s="21">
        <f t="shared" si="2"/>
        <v>9.520547945</v>
      </c>
      <c r="P367" s="22">
        <v>10.0</v>
      </c>
      <c r="Q367" s="21">
        <f t="shared" si="3"/>
        <v>8.707417582</v>
      </c>
      <c r="R367" s="22">
        <v>10.0</v>
      </c>
      <c r="S367" s="21">
        <f t="shared" si="4"/>
        <v>8.712328767</v>
      </c>
      <c r="T367" s="22">
        <v>10.0</v>
      </c>
      <c r="U367" s="21">
        <f t="shared" si="5"/>
        <v>8.561643836</v>
      </c>
      <c r="V367" s="22">
        <v>10.0</v>
      </c>
      <c r="W367" s="21">
        <f t="shared" si="6"/>
        <v>9.171506849</v>
      </c>
      <c r="X367" s="27">
        <f t="shared" si="7"/>
        <v>10</v>
      </c>
      <c r="Y367" s="28"/>
      <c r="Z367" s="28"/>
      <c r="AA367" s="31"/>
      <c r="AB367" s="32"/>
      <c r="AC367" s="32"/>
      <c r="AD367" s="32"/>
      <c r="AE367" s="33"/>
      <c r="AF367" s="5"/>
      <c r="AG367" s="1"/>
    </row>
    <row r="368" ht="15.75" customHeight="1">
      <c r="A368" s="1"/>
      <c r="B368" s="5"/>
      <c r="C368" s="16">
        <v>43723.0</v>
      </c>
      <c r="D368" s="17">
        <v>3.200491799E9</v>
      </c>
      <c r="E368" s="5" t="s">
        <v>645</v>
      </c>
      <c r="F368" s="5" t="s">
        <v>40</v>
      </c>
      <c r="G368" s="5" t="s">
        <v>33</v>
      </c>
      <c r="H368" s="5" t="s">
        <v>60</v>
      </c>
      <c r="I368" s="33" t="s">
        <v>85</v>
      </c>
      <c r="J368" s="18">
        <v>10.0</v>
      </c>
      <c r="K368" s="19">
        <f t="shared" si="44"/>
        <v>9.007103825</v>
      </c>
      <c r="L368" s="22">
        <v>10.0</v>
      </c>
      <c r="M368" s="21">
        <f t="shared" si="1"/>
        <v>9.241803279</v>
      </c>
      <c r="N368" s="22">
        <v>10.0</v>
      </c>
      <c r="O368" s="21">
        <f t="shared" si="2"/>
        <v>9.521857923</v>
      </c>
      <c r="P368" s="22">
        <v>10.0</v>
      </c>
      <c r="Q368" s="21">
        <f t="shared" si="3"/>
        <v>8.710958904</v>
      </c>
      <c r="R368" s="22">
        <v>10.0</v>
      </c>
      <c r="S368" s="21">
        <f t="shared" si="4"/>
        <v>8.715846995</v>
      </c>
      <c r="T368" s="22">
        <v>10.0</v>
      </c>
      <c r="U368" s="21">
        <f t="shared" si="5"/>
        <v>8.56557377</v>
      </c>
      <c r="V368" s="22">
        <v>10.0</v>
      </c>
      <c r="W368" s="21">
        <f t="shared" si="6"/>
        <v>9.173770492</v>
      </c>
      <c r="X368" s="27">
        <f t="shared" si="7"/>
        <v>10</v>
      </c>
      <c r="Y368" s="28"/>
      <c r="Z368" s="28"/>
      <c r="AA368" s="31"/>
      <c r="AB368" s="32"/>
      <c r="AC368" s="32"/>
      <c r="AD368" s="32"/>
      <c r="AE368" s="33"/>
      <c r="AF368" s="5"/>
      <c r="AG368" s="1"/>
    </row>
    <row r="369" ht="15.75" customHeight="1">
      <c r="A369" s="1"/>
      <c r="B369" s="5"/>
      <c r="C369" s="16">
        <v>43724.0</v>
      </c>
      <c r="D369" s="17" t="s">
        <v>899</v>
      </c>
      <c r="E369" s="5" t="s">
        <v>900</v>
      </c>
      <c r="F369" s="5" t="s">
        <v>48</v>
      </c>
      <c r="G369" s="5" t="s">
        <v>33</v>
      </c>
      <c r="H369" s="5" t="s">
        <v>60</v>
      </c>
      <c r="I369" s="33" t="s">
        <v>111</v>
      </c>
      <c r="J369" s="18">
        <v>8.8</v>
      </c>
      <c r="K369" s="19">
        <f t="shared" si="44"/>
        <v>9.00653951</v>
      </c>
      <c r="L369" s="22">
        <v>10.0</v>
      </c>
      <c r="M369" s="21">
        <f t="shared" si="1"/>
        <v>9.24386921</v>
      </c>
      <c r="N369" s="22">
        <v>10.0</v>
      </c>
      <c r="O369" s="21">
        <f t="shared" si="2"/>
        <v>9.523160763</v>
      </c>
      <c r="P369" s="22">
        <v>7.5</v>
      </c>
      <c r="Q369" s="21">
        <f t="shared" si="3"/>
        <v>8.707650273</v>
      </c>
      <c r="R369" s="22">
        <v>7.5</v>
      </c>
      <c r="S369" s="21">
        <f t="shared" si="4"/>
        <v>8.71253406</v>
      </c>
      <c r="T369" s="22">
        <v>7.5</v>
      </c>
      <c r="U369" s="21">
        <f t="shared" si="5"/>
        <v>8.5626703</v>
      </c>
      <c r="V369" s="22">
        <v>10.0</v>
      </c>
      <c r="W369" s="21">
        <f t="shared" si="6"/>
        <v>9.176021798</v>
      </c>
      <c r="X369" s="27">
        <f t="shared" si="7"/>
        <v>8.757142857</v>
      </c>
      <c r="Y369" s="28" t="s">
        <v>901</v>
      </c>
      <c r="Z369" s="28"/>
      <c r="AA369" s="31"/>
      <c r="AB369" s="32"/>
      <c r="AC369" s="32"/>
      <c r="AD369" s="32"/>
      <c r="AE369" s="33"/>
      <c r="AF369" s="5"/>
      <c r="AG369" s="1"/>
    </row>
    <row r="370" ht="15.75" customHeight="1">
      <c r="A370" s="1"/>
      <c r="B370" s="5"/>
      <c r="C370" s="16">
        <v>43724.0</v>
      </c>
      <c r="D370" s="17">
        <v>3.343882908E9</v>
      </c>
      <c r="E370" s="5" t="s">
        <v>902</v>
      </c>
      <c r="F370" s="5" t="s">
        <v>217</v>
      </c>
      <c r="G370" s="5" t="s">
        <v>44</v>
      </c>
      <c r="H370" s="5" t="s">
        <v>45</v>
      </c>
      <c r="I370" s="33">
        <v>202.0</v>
      </c>
      <c r="J370" s="18">
        <v>8.3</v>
      </c>
      <c r="K370" s="19">
        <f t="shared" si="44"/>
        <v>9.004619565</v>
      </c>
      <c r="L370" s="22">
        <v>10.0</v>
      </c>
      <c r="M370" s="21">
        <f t="shared" si="1"/>
        <v>9.245923913</v>
      </c>
      <c r="N370" s="22">
        <v>10.0</v>
      </c>
      <c r="O370" s="21">
        <f t="shared" si="2"/>
        <v>9.524456522</v>
      </c>
      <c r="P370" s="22">
        <v>7.5</v>
      </c>
      <c r="Q370" s="21">
        <f t="shared" si="3"/>
        <v>8.704359673</v>
      </c>
      <c r="R370" s="22">
        <v>7.5</v>
      </c>
      <c r="S370" s="21">
        <f t="shared" si="4"/>
        <v>8.70923913</v>
      </c>
      <c r="T370" s="22">
        <v>7.5</v>
      </c>
      <c r="U370" s="21">
        <f t="shared" si="5"/>
        <v>8.559782609</v>
      </c>
      <c r="V370" s="22">
        <v>7.5</v>
      </c>
      <c r="W370" s="21">
        <f t="shared" si="6"/>
        <v>9.171467391</v>
      </c>
      <c r="X370" s="27">
        <f t="shared" si="7"/>
        <v>8.328571429</v>
      </c>
      <c r="Y370" s="28" t="s">
        <v>903</v>
      </c>
      <c r="Z370" s="28" t="s">
        <v>904</v>
      </c>
      <c r="AA370" s="31"/>
      <c r="AB370" s="32"/>
      <c r="AC370" s="32"/>
      <c r="AD370" s="32"/>
      <c r="AE370" s="33"/>
      <c r="AF370" s="5"/>
      <c r="AG370" s="1"/>
    </row>
    <row r="371" ht="15.75" customHeight="1">
      <c r="A371" s="1"/>
      <c r="B371" s="5"/>
      <c r="C371" s="16">
        <v>43724.0</v>
      </c>
      <c r="D371" s="17">
        <v>2.556598552E9</v>
      </c>
      <c r="E371" s="5" t="s">
        <v>88</v>
      </c>
      <c r="F371" s="5" t="s">
        <v>48</v>
      </c>
      <c r="G371" s="5" t="s">
        <v>115</v>
      </c>
      <c r="H371" s="5" t="s">
        <v>45</v>
      </c>
      <c r="I371" s="33">
        <v>204.0</v>
      </c>
      <c r="J371" s="18">
        <v>8.3</v>
      </c>
      <c r="K371" s="19">
        <f t="shared" si="44"/>
        <v>9.002710027</v>
      </c>
      <c r="L371" s="22">
        <v>10.0</v>
      </c>
      <c r="M371" s="21">
        <f t="shared" si="1"/>
        <v>9.24796748</v>
      </c>
      <c r="N371" s="22">
        <v>10.0</v>
      </c>
      <c r="O371" s="21">
        <f t="shared" si="2"/>
        <v>9.525745257</v>
      </c>
      <c r="P371" s="22">
        <v>7.5</v>
      </c>
      <c r="Q371" s="21">
        <f t="shared" si="3"/>
        <v>8.701086957</v>
      </c>
      <c r="R371" s="22">
        <v>7.5</v>
      </c>
      <c r="S371" s="21">
        <f t="shared" si="4"/>
        <v>8.70596206</v>
      </c>
      <c r="T371" s="22">
        <v>7.5</v>
      </c>
      <c r="U371" s="21">
        <f t="shared" si="5"/>
        <v>8.556910569</v>
      </c>
      <c r="V371" s="22">
        <v>7.5</v>
      </c>
      <c r="W371" s="21">
        <f t="shared" si="6"/>
        <v>9.166937669</v>
      </c>
      <c r="X371" s="27">
        <f t="shared" si="7"/>
        <v>8.328571429</v>
      </c>
      <c r="Y371" s="28"/>
      <c r="Z371" s="28"/>
      <c r="AA371" s="35">
        <v>7.5</v>
      </c>
      <c r="AB371" s="32"/>
      <c r="AC371" s="32"/>
      <c r="AD371" s="32"/>
      <c r="AE371" s="33"/>
      <c r="AF371" s="5"/>
      <c r="AG371" s="1"/>
    </row>
    <row r="372" ht="15.75" customHeight="1">
      <c r="A372" s="1"/>
      <c r="B372" s="5"/>
      <c r="C372" s="16">
        <v>43724.0</v>
      </c>
      <c r="D372" s="17">
        <v>2.716741732E9</v>
      </c>
      <c r="E372" s="5" t="s">
        <v>713</v>
      </c>
      <c r="F372" s="5" t="s">
        <v>905</v>
      </c>
      <c r="G372" s="5" t="s">
        <v>33</v>
      </c>
      <c r="H372" s="5" t="s">
        <v>60</v>
      </c>
      <c r="I372" s="33" t="s">
        <v>70</v>
      </c>
      <c r="J372" s="18">
        <v>10.0</v>
      </c>
      <c r="K372" s="19">
        <f t="shared" si="44"/>
        <v>9.005405405</v>
      </c>
      <c r="L372" s="22">
        <v>10.0</v>
      </c>
      <c r="M372" s="21">
        <f t="shared" si="1"/>
        <v>9.25</v>
      </c>
      <c r="N372" s="22">
        <v>10.0</v>
      </c>
      <c r="O372" s="21">
        <f t="shared" si="2"/>
        <v>9.527027027</v>
      </c>
      <c r="P372" s="22">
        <v>10.0</v>
      </c>
      <c r="Q372" s="21">
        <f t="shared" si="3"/>
        <v>8.704607046</v>
      </c>
      <c r="R372" s="22">
        <v>10.0</v>
      </c>
      <c r="S372" s="21">
        <f t="shared" si="4"/>
        <v>8.709459459</v>
      </c>
      <c r="T372" s="22">
        <v>10.0</v>
      </c>
      <c r="U372" s="21">
        <f t="shared" si="5"/>
        <v>8.560810811</v>
      </c>
      <c r="V372" s="22">
        <v>10.0</v>
      </c>
      <c r="W372" s="21">
        <f t="shared" si="6"/>
        <v>9.169189189</v>
      </c>
      <c r="X372" s="27">
        <f t="shared" si="7"/>
        <v>10</v>
      </c>
      <c r="Y372" s="28"/>
      <c r="Z372" s="28"/>
      <c r="AA372" s="31"/>
      <c r="AB372" s="32"/>
      <c r="AC372" s="32"/>
      <c r="AD372" s="32"/>
      <c r="AE372" s="33"/>
      <c r="AF372" s="5"/>
      <c r="AG372" s="1"/>
    </row>
    <row r="373" ht="15.75" customHeight="1">
      <c r="A373" s="1"/>
      <c r="B373" s="5"/>
      <c r="C373" s="16">
        <v>43724.0</v>
      </c>
      <c r="D373" s="34">
        <v>3.831334402E9</v>
      </c>
      <c r="E373" s="5" t="s">
        <v>906</v>
      </c>
      <c r="F373" s="5" t="s">
        <v>346</v>
      </c>
      <c r="G373" s="5" t="s">
        <v>33</v>
      </c>
      <c r="H373" s="5" t="s">
        <v>60</v>
      </c>
      <c r="I373" s="33" t="s">
        <v>73</v>
      </c>
      <c r="J373" s="18">
        <v>8.8</v>
      </c>
      <c r="K373" s="19">
        <f>+AVERAGE(J373)</f>
        <v>8.8</v>
      </c>
      <c r="L373" s="22">
        <v>10.0</v>
      </c>
      <c r="M373" s="21">
        <f t="shared" si="1"/>
        <v>9.252021563</v>
      </c>
      <c r="N373" s="22">
        <v>10.0</v>
      </c>
      <c r="O373" s="21">
        <f t="shared" si="2"/>
        <v>9.528301887</v>
      </c>
      <c r="P373" s="22">
        <v>7.5</v>
      </c>
      <c r="Q373" s="21">
        <f t="shared" si="3"/>
        <v>8.701351351</v>
      </c>
      <c r="R373" s="22">
        <v>7.5</v>
      </c>
      <c r="S373" s="21">
        <f t="shared" si="4"/>
        <v>8.706199461</v>
      </c>
      <c r="T373" s="22">
        <v>7.5</v>
      </c>
      <c r="U373" s="21">
        <f t="shared" si="5"/>
        <v>8.557951482</v>
      </c>
      <c r="V373" s="22">
        <v>10.0</v>
      </c>
      <c r="W373" s="21">
        <f t="shared" si="6"/>
        <v>9.171428571</v>
      </c>
      <c r="X373" s="27">
        <f t="shared" si="7"/>
        <v>8.757142857</v>
      </c>
      <c r="Y373" s="28" t="s">
        <v>907</v>
      </c>
      <c r="Z373" s="28"/>
      <c r="AA373" s="31"/>
      <c r="AB373" s="32"/>
      <c r="AC373" s="32"/>
      <c r="AD373" s="32"/>
      <c r="AE373" s="33"/>
      <c r="AF373" s="5"/>
      <c r="AG373" s="1"/>
    </row>
    <row r="374" ht="15.75" customHeight="1">
      <c r="A374" s="1"/>
      <c r="B374" s="5"/>
      <c r="C374" s="16">
        <v>43725.0</v>
      </c>
      <c r="D374" s="17">
        <v>2.724816682E9</v>
      </c>
      <c r="E374" s="5" t="s">
        <v>908</v>
      </c>
      <c r="F374" s="5" t="s">
        <v>126</v>
      </c>
      <c r="G374" s="5" t="s">
        <v>33</v>
      </c>
      <c r="H374" s="5" t="s">
        <v>60</v>
      </c>
      <c r="I374" s="33" t="s">
        <v>221</v>
      </c>
      <c r="J374" s="18">
        <v>8.3</v>
      </c>
      <c r="K374" s="19">
        <f t="shared" ref="K374:K382" si="45">+AVERAGE($J$3:J374)</f>
        <v>9.002956989</v>
      </c>
      <c r="L374" s="22">
        <v>7.5</v>
      </c>
      <c r="M374" s="21"/>
      <c r="N374" s="22">
        <v>10.0</v>
      </c>
      <c r="O374" s="21">
        <f t="shared" si="2"/>
        <v>9.529569892</v>
      </c>
      <c r="P374" s="22">
        <v>7.5</v>
      </c>
      <c r="Q374" s="21"/>
      <c r="R374" s="22">
        <v>10.0</v>
      </c>
      <c r="S374" s="21">
        <f t="shared" si="4"/>
        <v>8.709677419</v>
      </c>
      <c r="T374" s="22">
        <v>7.5</v>
      </c>
      <c r="U374" s="21">
        <f t="shared" si="5"/>
        <v>8.555107527</v>
      </c>
      <c r="V374" s="22">
        <v>7.5</v>
      </c>
      <c r="W374" s="21">
        <f t="shared" si="6"/>
        <v>9.166935484</v>
      </c>
      <c r="X374" s="27"/>
      <c r="Y374" s="28" t="s">
        <v>909</v>
      </c>
      <c r="Z374" s="28" t="s">
        <v>910</v>
      </c>
      <c r="AA374" s="31"/>
      <c r="AB374" s="32"/>
      <c r="AC374" s="32"/>
      <c r="AD374" s="32"/>
      <c r="AE374" s="33"/>
      <c r="AF374" s="5"/>
      <c r="AG374" s="1"/>
    </row>
    <row r="375" ht="15.75" customHeight="1">
      <c r="A375" s="1"/>
      <c r="B375" s="5"/>
      <c r="C375" s="16">
        <v>43726.0</v>
      </c>
      <c r="D375" s="17">
        <v>3.418607105E9</v>
      </c>
      <c r="E375" s="5" t="s">
        <v>911</v>
      </c>
      <c r="F375" s="5" t="s">
        <v>72</v>
      </c>
      <c r="G375" s="5" t="s">
        <v>33</v>
      </c>
      <c r="H375" s="5" t="s">
        <v>261</v>
      </c>
      <c r="I375" s="33" t="s">
        <v>420</v>
      </c>
      <c r="J375" s="18">
        <v>9.6</v>
      </c>
      <c r="K375" s="19">
        <f t="shared" si="45"/>
        <v>9.004557641</v>
      </c>
      <c r="L375" s="22">
        <v>10.0</v>
      </c>
      <c r="M375" s="21">
        <f t="shared" ref="M375:M392" si="46">+AVERAGE($L$3:L375)</f>
        <v>9.249329759</v>
      </c>
      <c r="N375" s="22">
        <v>10.0</v>
      </c>
      <c r="O375" s="21">
        <f t="shared" si="2"/>
        <v>9.530831099</v>
      </c>
      <c r="P375" s="22">
        <v>10.0</v>
      </c>
      <c r="Q375" s="21">
        <f t="shared" ref="Q375:Q994" si="47">+AVERAGE($P$3:P375)</f>
        <v>8.701612903</v>
      </c>
      <c r="R375" s="22">
        <v>10.0</v>
      </c>
      <c r="S375" s="21">
        <f t="shared" si="4"/>
        <v>8.713136729</v>
      </c>
      <c r="T375" s="22">
        <v>7.5</v>
      </c>
      <c r="U375" s="21">
        <f t="shared" si="5"/>
        <v>8.55227882</v>
      </c>
      <c r="V375" s="22">
        <v>10.0</v>
      </c>
      <c r="W375" s="21">
        <f t="shared" si="6"/>
        <v>9.169168901</v>
      </c>
      <c r="X375" s="27">
        <f t="shared" ref="X375:X392" si="48">+AVERAGE(V375,T375,R375,P375,N375,L375,J375)</f>
        <v>9.585714286</v>
      </c>
      <c r="Y375" s="28"/>
      <c r="Z375" s="28"/>
      <c r="AA375" s="31"/>
      <c r="AB375" s="32"/>
      <c r="AC375" s="32"/>
      <c r="AD375" s="32"/>
      <c r="AE375" s="33"/>
      <c r="AF375" s="5"/>
      <c r="AG375" s="1"/>
    </row>
    <row r="376" ht="15.75" customHeight="1">
      <c r="A376" s="1"/>
      <c r="B376" s="5"/>
      <c r="C376" s="16">
        <v>43726.0</v>
      </c>
      <c r="D376" s="17">
        <v>3.02257533E9</v>
      </c>
      <c r="E376" s="5" t="s">
        <v>699</v>
      </c>
      <c r="F376" s="5" t="s">
        <v>72</v>
      </c>
      <c r="G376" s="5" t="s">
        <v>44</v>
      </c>
      <c r="H376" s="5" t="s">
        <v>79</v>
      </c>
      <c r="I376" s="33">
        <v>313.0</v>
      </c>
      <c r="J376" s="18">
        <v>8.3</v>
      </c>
      <c r="K376" s="19">
        <f t="shared" si="45"/>
        <v>9.002673797</v>
      </c>
      <c r="L376" s="22">
        <v>10.0</v>
      </c>
      <c r="M376" s="21">
        <f t="shared" si="46"/>
        <v>9.251336898</v>
      </c>
      <c r="N376" s="22">
        <v>10.0</v>
      </c>
      <c r="O376" s="21">
        <f t="shared" si="2"/>
        <v>9.532085561</v>
      </c>
      <c r="P376" s="22">
        <v>7.5</v>
      </c>
      <c r="Q376" s="21">
        <f t="shared" si="47"/>
        <v>8.698391421</v>
      </c>
      <c r="R376" s="22">
        <v>10.0</v>
      </c>
      <c r="S376" s="21">
        <f t="shared" si="4"/>
        <v>8.71657754</v>
      </c>
      <c r="T376" s="22">
        <v>5.0</v>
      </c>
      <c r="U376" s="21">
        <f t="shared" si="5"/>
        <v>8.542780749</v>
      </c>
      <c r="V376" s="22">
        <v>7.5</v>
      </c>
      <c r="W376" s="21">
        <f t="shared" si="6"/>
        <v>9.164705882</v>
      </c>
      <c r="X376" s="27">
        <f t="shared" si="48"/>
        <v>8.328571429</v>
      </c>
      <c r="Y376" s="28" t="s">
        <v>912</v>
      </c>
      <c r="Z376" s="28" t="s">
        <v>913</v>
      </c>
      <c r="AA376" s="31"/>
      <c r="AB376" s="40">
        <v>7.5</v>
      </c>
      <c r="AC376" s="32"/>
      <c r="AD376" s="32"/>
      <c r="AE376" s="33"/>
      <c r="AF376" s="5"/>
      <c r="AG376" s="1"/>
    </row>
    <row r="377" ht="15.75" customHeight="1">
      <c r="A377" s="1"/>
      <c r="B377" s="5"/>
      <c r="C377" s="16">
        <v>43726.0</v>
      </c>
      <c r="D377" s="17">
        <v>3.605960557E9</v>
      </c>
      <c r="E377" s="5" t="s">
        <v>914</v>
      </c>
      <c r="F377" s="5" t="s">
        <v>56</v>
      </c>
      <c r="G377" s="5" t="s">
        <v>33</v>
      </c>
      <c r="H377" s="5" t="s">
        <v>60</v>
      </c>
      <c r="I377" s="33" t="s">
        <v>163</v>
      </c>
      <c r="J377" s="18">
        <v>10.0</v>
      </c>
      <c r="K377" s="19">
        <f t="shared" si="45"/>
        <v>9.005333333</v>
      </c>
      <c r="L377" s="22">
        <v>10.0</v>
      </c>
      <c r="M377" s="21">
        <f t="shared" si="46"/>
        <v>9.253333333</v>
      </c>
      <c r="N377" s="22">
        <v>10.0</v>
      </c>
      <c r="O377" s="21">
        <f t="shared" si="2"/>
        <v>9.533333333</v>
      </c>
      <c r="P377" s="22">
        <v>10.0</v>
      </c>
      <c r="Q377" s="21">
        <f t="shared" si="47"/>
        <v>8.701871658</v>
      </c>
      <c r="R377" s="22">
        <v>10.0</v>
      </c>
      <c r="S377" s="21">
        <f t="shared" si="4"/>
        <v>8.72</v>
      </c>
      <c r="T377" s="22">
        <v>10.0</v>
      </c>
      <c r="U377" s="21">
        <f t="shared" si="5"/>
        <v>8.546666667</v>
      </c>
      <c r="V377" s="22">
        <v>10.0</v>
      </c>
      <c r="W377" s="21">
        <f t="shared" si="6"/>
        <v>9.166933333</v>
      </c>
      <c r="X377" s="27">
        <f t="shared" si="48"/>
        <v>10</v>
      </c>
      <c r="Y377" s="45" t="s">
        <v>915</v>
      </c>
      <c r="Z377" s="42" t="s">
        <v>916</v>
      </c>
      <c r="AA377" s="31"/>
      <c r="AB377" s="32"/>
      <c r="AC377" s="32"/>
      <c r="AD377" s="32"/>
      <c r="AE377" s="33"/>
      <c r="AF377" s="5"/>
      <c r="AG377" s="1"/>
    </row>
    <row r="378" ht="15.75" customHeight="1">
      <c r="A378" s="1"/>
      <c r="B378" s="5"/>
      <c r="C378" s="16">
        <v>43727.0</v>
      </c>
      <c r="D378" s="17">
        <v>2.826484387E9</v>
      </c>
      <c r="E378" s="5" t="s">
        <v>917</v>
      </c>
      <c r="F378" s="5" t="s">
        <v>312</v>
      </c>
      <c r="G378" s="5" t="s">
        <v>33</v>
      </c>
      <c r="H378" s="5" t="s">
        <v>60</v>
      </c>
      <c r="I378" s="33" t="s">
        <v>120</v>
      </c>
      <c r="J378" s="18">
        <v>9.2</v>
      </c>
      <c r="K378" s="19">
        <f t="shared" si="45"/>
        <v>9.005851064</v>
      </c>
      <c r="L378" s="22">
        <v>10.0</v>
      </c>
      <c r="M378" s="21">
        <f t="shared" si="46"/>
        <v>9.255319149</v>
      </c>
      <c r="N378" s="22">
        <v>10.0</v>
      </c>
      <c r="O378" s="21">
        <f t="shared" si="2"/>
        <v>9.534574468</v>
      </c>
      <c r="P378" s="22">
        <v>10.0</v>
      </c>
      <c r="Q378" s="21">
        <f t="shared" si="47"/>
        <v>8.705333333</v>
      </c>
      <c r="R378" s="22">
        <v>7.5</v>
      </c>
      <c r="S378" s="21">
        <f t="shared" si="4"/>
        <v>8.716755319</v>
      </c>
      <c r="T378" s="22">
        <v>7.5</v>
      </c>
      <c r="U378" s="21">
        <f t="shared" si="5"/>
        <v>8.543882979</v>
      </c>
      <c r="V378" s="22">
        <v>10.0</v>
      </c>
      <c r="W378" s="21">
        <f t="shared" si="6"/>
        <v>9.169148936</v>
      </c>
      <c r="X378" s="27">
        <f t="shared" si="48"/>
        <v>9.171428571</v>
      </c>
      <c r="Y378" s="28" t="s">
        <v>918</v>
      </c>
      <c r="Z378" s="28" t="s">
        <v>919</v>
      </c>
      <c r="AA378" s="31">
        <v>10.0</v>
      </c>
      <c r="AB378" s="32"/>
      <c r="AC378" s="32"/>
      <c r="AD378" s="32"/>
      <c r="AE378" s="33"/>
      <c r="AF378" s="5"/>
      <c r="AG378" s="1"/>
    </row>
    <row r="379" ht="15.75" customHeight="1">
      <c r="A379" s="1"/>
      <c r="B379" s="5"/>
      <c r="C379" s="16">
        <v>43727.0</v>
      </c>
      <c r="D379" s="34">
        <v>3.893891327E9</v>
      </c>
      <c r="E379" s="5" t="s">
        <v>920</v>
      </c>
      <c r="F379" s="5" t="s">
        <v>52</v>
      </c>
      <c r="G379" s="5" t="s">
        <v>53</v>
      </c>
      <c r="H379" s="5" t="s">
        <v>79</v>
      </c>
      <c r="I379" s="33">
        <v>314.0</v>
      </c>
      <c r="J379" s="18">
        <v>7.9</v>
      </c>
      <c r="K379" s="19">
        <f t="shared" si="45"/>
        <v>9.002917772</v>
      </c>
      <c r="L379" s="22">
        <v>10.0</v>
      </c>
      <c r="M379" s="21">
        <f t="shared" si="46"/>
        <v>9.25729443</v>
      </c>
      <c r="N379" s="22">
        <v>7.5</v>
      </c>
      <c r="O379" s="21">
        <f t="shared" si="2"/>
        <v>9.529177719</v>
      </c>
      <c r="P379" s="22">
        <v>7.5</v>
      </c>
      <c r="Q379" s="21">
        <f t="shared" si="47"/>
        <v>8.70212766</v>
      </c>
      <c r="R379" s="22">
        <v>7.5</v>
      </c>
      <c r="S379" s="21">
        <f t="shared" si="4"/>
        <v>8.713527851</v>
      </c>
      <c r="T379" s="22">
        <v>7.5</v>
      </c>
      <c r="U379" s="21">
        <f t="shared" si="5"/>
        <v>8.541114058</v>
      </c>
      <c r="V379" s="22">
        <v>7.5</v>
      </c>
      <c r="W379" s="21">
        <f t="shared" si="6"/>
        <v>9.164721485</v>
      </c>
      <c r="X379" s="27">
        <f t="shared" si="48"/>
        <v>7.914285714</v>
      </c>
      <c r="Y379" s="28" t="s">
        <v>921</v>
      </c>
      <c r="Z379" s="28" t="s">
        <v>922</v>
      </c>
      <c r="AA379" s="31"/>
      <c r="AB379" s="32"/>
      <c r="AC379" s="32"/>
      <c r="AD379" s="32"/>
      <c r="AE379" s="33"/>
      <c r="AF379" s="5"/>
      <c r="AG379" s="1"/>
    </row>
    <row r="380" ht="15.75" customHeight="1">
      <c r="A380" s="1"/>
      <c r="B380" s="5"/>
      <c r="C380" s="16">
        <v>43727.0</v>
      </c>
      <c r="D380" s="17">
        <v>2.917051535E9</v>
      </c>
      <c r="E380" s="5" t="s">
        <v>923</v>
      </c>
      <c r="F380" s="5" t="s">
        <v>72</v>
      </c>
      <c r="G380" s="5" t="s">
        <v>44</v>
      </c>
      <c r="H380" s="5" t="s">
        <v>79</v>
      </c>
      <c r="I380" s="33">
        <v>314.0</v>
      </c>
      <c r="J380" s="18">
        <v>7.9</v>
      </c>
      <c r="K380" s="19">
        <f t="shared" si="45"/>
        <v>9</v>
      </c>
      <c r="L380" s="22">
        <v>7.5</v>
      </c>
      <c r="M380" s="21">
        <f t="shared" si="46"/>
        <v>9.252645503</v>
      </c>
      <c r="N380" s="22">
        <v>10.0</v>
      </c>
      <c r="O380" s="21">
        <f t="shared" si="2"/>
        <v>9.53042328</v>
      </c>
      <c r="P380" s="22">
        <v>7.5</v>
      </c>
      <c r="Q380" s="21">
        <f t="shared" si="47"/>
        <v>8.698938992</v>
      </c>
      <c r="R380" s="22">
        <v>7.5</v>
      </c>
      <c r="S380" s="21">
        <f t="shared" si="4"/>
        <v>8.71031746</v>
      </c>
      <c r="T380" s="22">
        <v>7.5</v>
      </c>
      <c r="U380" s="21">
        <f t="shared" si="5"/>
        <v>8.538359788</v>
      </c>
      <c r="V380" s="22">
        <v>7.5</v>
      </c>
      <c r="W380" s="21">
        <f t="shared" si="6"/>
        <v>9.16031746</v>
      </c>
      <c r="X380" s="27">
        <f t="shared" si="48"/>
        <v>7.914285714</v>
      </c>
      <c r="Y380" s="28" t="s">
        <v>924</v>
      </c>
      <c r="Z380" s="28" t="s">
        <v>925</v>
      </c>
      <c r="AA380" s="31"/>
      <c r="AB380" s="32"/>
      <c r="AC380" s="32"/>
      <c r="AD380" s="32"/>
      <c r="AE380" s="33"/>
      <c r="AF380" s="5"/>
      <c r="AG380" s="1"/>
    </row>
    <row r="381" ht="15.75" customHeight="1">
      <c r="A381" s="1"/>
      <c r="B381" s="5"/>
      <c r="C381" s="16">
        <v>43727.0</v>
      </c>
      <c r="D381" s="17">
        <v>3.631092344E9</v>
      </c>
      <c r="E381" s="5" t="s">
        <v>559</v>
      </c>
      <c r="F381" s="5" t="s">
        <v>72</v>
      </c>
      <c r="G381" s="5" t="s">
        <v>115</v>
      </c>
      <c r="H381" s="5" t="s">
        <v>261</v>
      </c>
      <c r="I381" s="33" t="s">
        <v>926</v>
      </c>
      <c r="J381" s="18">
        <v>10.0</v>
      </c>
      <c r="K381" s="19">
        <f t="shared" si="45"/>
        <v>9.002638522</v>
      </c>
      <c r="L381" s="22">
        <v>10.0</v>
      </c>
      <c r="M381" s="21">
        <f t="shared" si="46"/>
        <v>9.254617414</v>
      </c>
      <c r="N381" s="22">
        <v>10.0</v>
      </c>
      <c r="O381" s="21">
        <f t="shared" si="2"/>
        <v>9.531662269</v>
      </c>
      <c r="P381" s="22">
        <v>10.0</v>
      </c>
      <c r="Q381" s="21">
        <f t="shared" si="47"/>
        <v>8.702380952</v>
      </c>
      <c r="R381" s="22">
        <v>10.0</v>
      </c>
      <c r="S381" s="21">
        <f t="shared" si="4"/>
        <v>8.713720317</v>
      </c>
      <c r="T381" s="22">
        <v>10.0</v>
      </c>
      <c r="U381" s="21">
        <f t="shared" si="5"/>
        <v>8.542216359</v>
      </c>
      <c r="V381" s="22">
        <v>10.0</v>
      </c>
      <c r="W381" s="21">
        <f t="shared" si="6"/>
        <v>9.162532982</v>
      </c>
      <c r="X381" s="27">
        <f t="shared" si="48"/>
        <v>10</v>
      </c>
      <c r="Y381" s="42" t="s">
        <v>927</v>
      </c>
      <c r="Z381" s="28"/>
      <c r="AA381" s="31"/>
      <c r="AB381" s="32"/>
      <c r="AC381" s="32"/>
      <c r="AD381" s="32"/>
      <c r="AE381" s="33"/>
      <c r="AF381" s="5"/>
      <c r="AG381" s="1"/>
    </row>
    <row r="382" ht="15.75" customHeight="1">
      <c r="A382" s="1"/>
      <c r="B382" s="5"/>
      <c r="C382" s="16">
        <v>43727.0</v>
      </c>
      <c r="D382" s="17">
        <v>3.537456059E9</v>
      </c>
      <c r="E382" s="5" t="s">
        <v>928</v>
      </c>
      <c r="F382" s="5" t="s">
        <v>84</v>
      </c>
      <c r="G382" s="5" t="s">
        <v>33</v>
      </c>
      <c r="H382" s="5" t="s">
        <v>60</v>
      </c>
      <c r="I382" s="33" t="s">
        <v>178</v>
      </c>
      <c r="J382" s="18">
        <v>8.8</v>
      </c>
      <c r="K382" s="19">
        <f t="shared" si="45"/>
        <v>9.002105263</v>
      </c>
      <c r="L382" s="22">
        <v>10.0</v>
      </c>
      <c r="M382" s="21">
        <f t="shared" si="46"/>
        <v>9.256578947</v>
      </c>
      <c r="N382" s="22">
        <v>10.0</v>
      </c>
      <c r="O382" s="21">
        <f t="shared" si="2"/>
        <v>9.532894737</v>
      </c>
      <c r="P382" s="22">
        <v>10.0</v>
      </c>
      <c r="Q382" s="21">
        <f t="shared" si="47"/>
        <v>8.705804749</v>
      </c>
      <c r="R382" s="22">
        <v>7.5</v>
      </c>
      <c r="S382" s="21">
        <f t="shared" si="4"/>
        <v>8.710526316</v>
      </c>
      <c r="T382" s="22">
        <v>7.5</v>
      </c>
      <c r="U382" s="21">
        <f t="shared" si="5"/>
        <v>8.539473684</v>
      </c>
      <c r="V382" s="22">
        <v>7.5</v>
      </c>
      <c r="W382" s="21">
        <f t="shared" si="6"/>
        <v>9.158157895</v>
      </c>
      <c r="X382" s="27">
        <f t="shared" si="48"/>
        <v>8.757142857</v>
      </c>
      <c r="Y382" s="42" t="s">
        <v>929</v>
      </c>
      <c r="Z382" s="28"/>
      <c r="AA382" s="31"/>
      <c r="AB382" s="32"/>
      <c r="AC382" s="32"/>
      <c r="AD382" s="32"/>
      <c r="AE382" s="33"/>
      <c r="AF382" s="5"/>
      <c r="AG382" s="1"/>
    </row>
    <row r="383" ht="15.75" customHeight="1">
      <c r="A383" s="1"/>
      <c r="B383" s="5"/>
      <c r="C383" s="16">
        <v>43727.0</v>
      </c>
      <c r="D383" s="17">
        <v>3.725764709E9</v>
      </c>
      <c r="E383" s="5" t="s">
        <v>930</v>
      </c>
      <c r="F383" s="5" t="s">
        <v>72</v>
      </c>
      <c r="G383" s="5" t="s">
        <v>44</v>
      </c>
      <c r="H383" s="5" t="s">
        <v>60</v>
      </c>
      <c r="I383" s="33" t="s">
        <v>163</v>
      </c>
      <c r="J383" s="18">
        <v>9.2</v>
      </c>
      <c r="K383" s="19">
        <f>+AVERAGE(J383)</f>
        <v>9.2</v>
      </c>
      <c r="L383" s="22">
        <v>10.0</v>
      </c>
      <c r="M383" s="21">
        <f t="shared" si="46"/>
        <v>9.258530184</v>
      </c>
      <c r="N383" s="22">
        <v>10.0</v>
      </c>
      <c r="O383" s="21">
        <f t="shared" si="2"/>
        <v>9.534120735</v>
      </c>
      <c r="P383" s="22">
        <v>10.0</v>
      </c>
      <c r="Q383" s="21">
        <f t="shared" si="47"/>
        <v>8.709210526</v>
      </c>
      <c r="R383" s="22">
        <v>7.5</v>
      </c>
      <c r="S383" s="21">
        <f t="shared" si="4"/>
        <v>8.707349081</v>
      </c>
      <c r="T383" s="22">
        <v>7.5</v>
      </c>
      <c r="U383" s="21">
        <f t="shared" si="5"/>
        <v>8.536745407</v>
      </c>
      <c r="V383" s="22">
        <v>10.0</v>
      </c>
      <c r="W383" s="21">
        <f t="shared" si="6"/>
        <v>9.160367454</v>
      </c>
      <c r="X383" s="27">
        <f t="shared" si="48"/>
        <v>9.171428571</v>
      </c>
      <c r="Y383" s="28" t="s">
        <v>931</v>
      </c>
      <c r="Z383" s="28" t="s">
        <v>932</v>
      </c>
      <c r="AA383" s="31">
        <v>10.0</v>
      </c>
      <c r="AB383" s="32"/>
      <c r="AC383" s="32"/>
      <c r="AD383" s="32"/>
      <c r="AE383" s="33">
        <v>5.0</v>
      </c>
      <c r="AF383" s="5"/>
      <c r="AG383" s="1"/>
    </row>
    <row r="384" ht="15.75" customHeight="1">
      <c r="A384" s="1"/>
      <c r="B384" s="5"/>
      <c r="C384" s="16">
        <v>43729.0</v>
      </c>
      <c r="D384" s="17">
        <v>2.949397749E9</v>
      </c>
      <c r="E384" s="5" t="s">
        <v>933</v>
      </c>
      <c r="F384" s="5" t="s">
        <v>32</v>
      </c>
      <c r="G384" s="5" t="s">
        <v>33</v>
      </c>
      <c r="H384" s="5"/>
      <c r="I384" s="33"/>
      <c r="J384" s="18">
        <v>10.0</v>
      </c>
      <c r="K384" s="19">
        <f t="shared" ref="K384:K392" si="49">+AVERAGE($J$3:J384)</f>
        <v>9.005235602</v>
      </c>
      <c r="L384" s="22">
        <v>10.0</v>
      </c>
      <c r="M384" s="21">
        <f t="shared" si="46"/>
        <v>9.260471204</v>
      </c>
      <c r="N384" s="22">
        <v>10.0</v>
      </c>
      <c r="O384" s="21">
        <f t="shared" si="2"/>
        <v>9.535340314</v>
      </c>
      <c r="P384" s="22">
        <v>10.0</v>
      </c>
      <c r="Q384" s="21">
        <f t="shared" si="47"/>
        <v>8.712598425</v>
      </c>
      <c r="R384" s="22">
        <v>10.0</v>
      </c>
      <c r="S384" s="21">
        <f t="shared" si="4"/>
        <v>8.710732984</v>
      </c>
      <c r="T384" s="22">
        <v>10.0</v>
      </c>
      <c r="U384" s="21">
        <f t="shared" si="5"/>
        <v>8.540575916</v>
      </c>
      <c r="V384" s="22">
        <v>10.0</v>
      </c>
      <c r="W384" s="21">
        <f t="shared" si="6"/>
        <v>9.162565445</v>
      </c>
      <c r="X384" s="27">
        <f t="shared" si="48"/>
        <v>10</v>
      </c>
      <c r="Y384" s="28"/>
      <c r="Z384" s="28"/>
      <c r="AA384" s="31"/>
      <c r="AB384" s="32"/>
      <c r="AC384" s="32"/>
      <c r="AD384" s="32"/>
      <c r="AE384" s="33"/>
      <c r="AF384" s="5"/>
      <c r="AG384" s="1"/>
    </row>
    <row r="385" ht="15.75" customHeight="1">
      <c r="A385" s="1"/>
      <c r="B385" s="5"/>
      <c r="C385" s="16">
        <v>43729.0</v>
      </c>
      <c r="D385" s="17"/>
      <c r="E385" s="5" t="s">
        <v>514</v>
      </c>
      <c r="F385" s="5"/>
      <c r="G385" s="5" t="s">
        <v>115</v>
      </c>
      <c r="H385" s="5"/>
      <c r="I385" s="33"/>
      <c r="J385" s="18">
        <v>7.1</v>
      </c>
      <c r="K385" s="19">
        <f t="shared" si="49"/>
        <v>9.000261097</v>
      </c>
      <c r="L385" s="22">
        <v>7.5</v>
      </c>
      <c r="M385" s="21">
        <f t="shared" si="46"/>
        <v>9.255874674</v>
      </c>
      <c r="N385" s="22">
        <v>7.5</v>
      </c>
      <c r="O385" s="21">
        <f t="shared" si="2"/>
        <v>9.53002611</v>
      </c>
      <c r="P385" s="22">
        <v>7.5</v>
      </c>
      <c r="Q385" s="21">
        <f t="shared" si="47"/>
        <v>8.709424084</v>
      </c>
      <c r="R385" s="22">
        <v>5.0</v>
      </c>
      <c r="S385" s="21">
        <f t="shared" si="4"/>
        <v>8.701044386</v>
      </c>
      <c r="T385" s="22">
        <v>7.5</v>
      </c>
      <c r="U385" s="21">
        <f t="shared" si="5"/>
        <v>8.537859008</v>
      </c>
      <c r="V385" s="22">
        <v>7.5</v>
      </c>
      <c r="W385" s="21">
        <f t="shared" si="6"/>
        <v>9.158224543</v>
      </c>
      <c r="X385" s="27">
        <f t="shared" si="48"/>
        <v>7.085714286</v>
      </c>
      <c r="Y385" s="45" t="s">
        <v>934</v>
      </c>
      <c r="Z385" s="42" t="s">
        <v>935</v>
      </c>
      <c r="AA385" s="31"/>
      <c r="AB385" s="32"/>
      <c r="AC385" s="32"/>
      <c r="AD385" s="32"/>
      <c r="AE385" s="33"/>
      <c r="AF385" s="5"/>
      <c r="AG385" s="1"/>
    </row>
    <row r="386" ht="15.75" customHeight="1">
      <c r="A386" s="1"/>
      <c r="B386" s="5"/>
      <c r="C386" s="16">
        <v>43729.0</v>
      </c>
      <c r="D386" s="17">
        <v>3.340954136E9</v>
      </c>
      <c r="E386" s="5" t="s">
        <v>936</v>
      </c>
      <c r="F386" s="5" t="s">
        <v>399</v>
      </c>
      <c r="G386" s="5" t="s">
        <v>44</v>
      </c>
      <c r="H386" s="5" t="s">
        <v>79</v>
      </c>
      <c r="I386" s="33">
        <v>314.0</v>
      </c>
      <c r="J386" s="18">
        <v>9.6</v>
      </c>
      <c r="K386" s="19">
        <f t="shared" si="49"/>
        <v>9.001822917</v>
      </c>
      <c r="L386" s="22">
        <v>10.0</v>
      </c>
      <c r="M386" s="21">
        <f t="shared" si="46"/>
        <v>9.2578125</v>
      </c>
      <c r="N386" s="22">
        <v>10.0</v>
      </c>
      <c r="O386" s="21">
        <f t="shared" si="2"/>
        <v>9.53125</v>
      </c>
      <c r="P386" s="22">
        <v>10.0</v>
      </c>
      <c r="Q386" s="21">
        <f t="shared" si="47"/>
        <v>8.712793734</v>
      </c>
      <c r="R386" s="22">
        <v>10.0</v>
      </c>
      <c r="S386" s="21">
        <f t="shared" si="4"/>
        <v>8.704427083</v>
      </c>
      <c r="T386" s="22">
        <v>7.5</v>
      </c>
      <c r="U386" s="21">
        <f t="shared" si="5"/>
        <v>8.53515625</v>
      </c>
      <c r="V386" s="22">
        <v>10.0</v>
      </c>
      <c r="W386" s="21">
        <f t="shared" si="6"/>
        <v>9.160416667</v>
      </c>
      <c r="X386" s="27">
        <f t="shared" si="48"/>
        <v>9.585714286</v>
      </c>
      <c r="Y386" s="28" t="s">
        <v>937</v>
      </c>
      <c r="Z386" s="28" t="s">
        <v>938</v>
      </c>
      <c r="AA386" s="31"/>
      <c r="AB386" s="32"/>
      <c r="AC386" s="32"/>
      <c r="AD386" s="32"/>
      <c r="AE386" s="33"/>
      <c r="AF386" s="5"/>
      <c r="AG386" s="1"/>
    </row>
    <row r="387" ht="15.75" customHeight="1">
      <c r="A387" s="1"/>
      <c r="B387" s="5"/>
      <c r="C387" s="16">
        <v>43729.0</v>
      </c>
      <c r="D387" s="17">
        <v>2.182074381E9</v>
      </c>
      <c r="E387" s="5" t="s">
        <v>939</v>
      </c>
      <c r="F387" s="5" t="s">
        <v>427</v>
      </c>
      <c r="G387" s="5" t="s">
        <v>115</v>
      </c>
      <c r="H387" s="5" t="s">
        <v>60</v>
      </c>
      <c r="I387" s="33" t="s">
        <v>85</v>
      </c>
      <c r="J387" s="18">
        <v>8.8</v>
      </c>
      <c r="K387" s="19">
        <f t="shared" si="49"/>
        <v>9.001298701</v>
      </c>
      <c r="L387" s="22">
        <v>10.0</v>
      </c>
      <c r="M387" s="21">
        <f t="shared" si="46"/>
        <v>9.25974026</v>
      </c>
      <c r="N387" s="22">
        <v>10.0</v>
      </c>
      <c r="O387" s="21">
        <f t="shared" si="2"/>
        <v>9.532467532</v>
      </c>
      <c r="P387" s="22">
        <v>10.0</v>
      </c>
      <c r="Q387" s="21">
        <f t="shared" si="47"/>
        <v>8.716145833</v>
      </c>
      <c r="R387" s="22">
        <v>7.5</v>
      </c>
      <c r="S387" s="21">
        <f t="shared" si="4"/>
        <v>8.701298701</v>
      </c>
      <c r="T387" s="22">
        <v>7.5</v>
      </c>
      <c r="U387" s="21">
        <f t="shared" si="5"/>
        <v>8.532467532</v>
      </c>
      <c r="V387" s="22">
        <v>7.5</v>
      </c>
      <c r="W387" s="21">
        <f t="shared" si="6"/>
        <v>9.156103896</v>
      </c>
      <c r="X387" s="27">
        <f t="shared" si="48"/>
        <v>8.757142857</v>
      </c>
      <c r="Y387" s="45" t="s">
        <v>940</v>
      </c>
      <c r="Z387" s="28" t="s">
        <v>941</v>
      </c>
      <c r="AA387" s="31"/>
      <c r="AB387" s="32"/>
      <c r="AC387" s="32"/>
      <c r="AD387" s="32"/>
      <c r="AE387" s="33"/>
      <c r="AF387" s="5"/>
      <c r="AG387" s="1"/>
    </row>
    <row r="388" ht="15.75" customHeight="1">
      <c r="A388" s="1"/>
      <c r="B388" s="5"/>
      <c r="C388" s="16">
        <v>43730.0</v>
      </c>
      <c r="D388" s="17">
        <v>3.735418579E9</v>
      </c>
      <c r="E388" s="5" t="s">
        <v>942</v>
      </c>
      <c r="F388" s="5" t="s">
        <v>56</v>
      </c>
      <c r="G388" s="5" t="s">
        <v>33</v>
      </c>
      <c r="H388" s="5" t="s">
        <v>261</v>
      </c>
      <c r="I388" s="33" t="s">
        <v>332</v>
      </c>
      <c r="J388" s="18">
        <v>10.0</v>
      </c>
      <c r="K388" s="19">
        <f t="shared" si="49"/>
        <v>9.00388601</v>
      </c>
      <c r="L388" s="22">
        <v>10.0</v>
      </c>
      <c r="M388" s="21">
        <f t="shared" si="46"/>
        <v>9.261658031</v>
      </c>
      <c r="N388" s="22">
        <v>10.0</v>
      </c>
      <c r="O388" s="21">
        <f t="shared" si="2"/>
        <v>9.533678756</v>
      </c>
      <c r="P388" s="22">
        <v>10.0</v>
      </c>
      <c r="Q388" s="21">
        <f t="shared" si="47"/>
        <v>8.719480519</v>
      </c>
      <c r="R388" s="22">
        <v>10.0</v>
      </c>
      <c r="S388" s="21">
        <f t="shared" si="4"/>
        <v>8.704663212</v>
      </c>
      <c r="T388" s="22">
        <v>10.0</v>
      </c>
      <c r="U388" s="21">
        <f t="shared" si="5"/>
        <v>8.53626943</v>
      </c>
      <c r="V388" s="22">
        <v>10.0</v>
      </c>
      <c r="W388" s="21">
        <f t="shared" si="6"/>
        <v>9.158290155</v>
      </c>
      <c r="X388" s="27">
        <f t="shared" si="48"/>
        <v>10</v>
      </c>
      <c r="Y388" s="45" t="s">
        <v>943</v>
      </c>
      <c r="Z388" s="28" t="s">
        <v>944</v>
      </c>
      <c r="AA388" s="31"/>
      <c r="AB388" s="32"/>
      <c r="AC388" s="32"/>
      <c r="AD388" s="32"/>
      <c r="AE388" s="33"/>
      <c r="AF388" s="5"/>
      <c r="AG388" s="1"/>
    </row>
    <row r="389" ht="15.75" customHeight="1">
      <c r="A389" s="1"/>
      <c r="B389" s="5"/>
      <c r="C389" s="16">
        <v>43730.0</v>
      </c>
      <c r="D389" s="17">
        <v>3.587405233E9</v>
      </c>
      <c r="E389" s="5" t="s">
        <v>945</v>
      </c>
      <c r="F389" s="5" t="s">
        <v>190</v>
      </c>
      <c r="G389" s="5" t="s">
        <v>33</v>
      </c>
      <c r="H389" s="5" t="s">
        <v>60</v>
      </c>
      <c r="I389" s="33" t="s">
        <v>221</v>
      </c>
      <c r="J389" s="18">
        <v>10.0</v>
      </c>
      <c r="K389" s="19">
        <f t="shared" si="49"/>
        <v>9.006459948</v>
      </c>
      <c r="L389" s="22">
        <v>10.0</v>
      </c>
      <c r="M389" s="21">
        <f t="shared" si="46"/>
        <v>9.263565891</v>
      </c>
      <c r="N389" s="22">
        <v>10.0</v>
      </c>
      <c r="O389" s="21">
        <f t="shared" si="2"/>
        <v>9.534883721</v>
      </c>
      <c r="P389" s="22">
        <v>10.0</v>
      </c>
      <c r="Q389" s="21">
        <f t="shared" si="47"/>
        <v>8.722797927</v>
      </c>
      <c r="R389" s="22">
        <v>10.0</v>
      </c>
      <c r="S389" s="21">
        <f t="shared" si="4"/>
        <v>8.708010336</v>
      </c>
      <c r="T389" s="22">
        <v>10.0</v>
      </c>
      <c r="U389" s="21">
        <f t="shared" si="5"/>
        <v>8.54005168</v>
      </c>
      <c r="V389" s="22">
        <v>10.0</v>
      </c>
      <c r="W389" s="21">
        <f t="shared" si="6"/>
        <v>9.160465116</v>
      </c>
      <c r="X389" s="27">
        <f t="shared" si="48"/>
        <v>10</v>
      </c>
      <c r="Y389" s="28"/>
      <c r="Z389" s="28"/>
      <c r="AA389" s="31"/>
      <c r="AB389" s="32"/>
      <c r="AC389" s="32"/>
      <c r="AD389" s="32"/>
      <c r="AE389" s="33"/>
      <c r="AF389" s="5"/>
      <c r="AG389" s="1"/>
    </row>
    <row r="390" ht="15.75" customHeight="1">
      <c r="A390" s="1"/>
      <c r="B390" s="5"/>
      <c r="C390" s="16">
        <v>43730.0</v>
      </c>
      <c r="D390" s="17">
        <v>2.115342948E9</v>
      </c>
      <c r="E390" s="5" t="s">
        <v>222</v>
      </c>
      <c r="F390" s="5" t="s">
        <v>32</v>
      </c>
      <c r="G390" s="5" t="s">
        <v>33</v>
      </c>
      <c r="H390" s="5" t="s">
        <v>60</v>
      </c>
      <c r="I390" s="33" t="s">
        <v>70</v>
      </c>
      <c r="J390" s="18">
        <v>10.0</v>
      </c>
      <c r="K390" s="19">
        <f t="shared" si="49"/>
        <v>9.009020619</v>
      </c>
      <c r="L390" s="22">
        <v>10.0</v>
      </c>
      <c r="M390" s="21">
        <f t="shared" si="46"/>
        <v>9.265463918</v>
      </c>
      <c r="N390" s="22">
        <v>10.0</v>
      </c>
      <c r="O390" s="21">
        <f t="shared" si="2"/>
        <v>9.536082474</v>
      </c>
      <c r="P390" s="22">
        <v>10.0</v>
      </c>
      <c r="Q390" s="21">
        <f t="shared" si="47"/>
        <v>8.726098191</v>
      </c>
      <c r="R390" s="22">
        <v>10.0</v>
      </c>
      <c r="S390" s="21">
        <f t="shared" si="4"/>
        <v>8.711340206</v>
      </c>
      <c r="T390" s="22">
        <v>10.0</v>
      </c>
      <c r="U390" s="21">
        <f t="shared" si="5"/>
        <v>8.543814433</v>
      </c>
      <c r="V390" s="22">
        <v>10.0</v>
      </c>
      <c r="W390" s="21">
        <f t="shared" si="6"/>
        <v>9.162628866</v>
      </c>
      <c r="X390" s="27">
        <f t="shared" si="48"/>
        <v>10</v>
      </c>
      <c r="Y390" s="42" t="s">
        <v>946</v>
      </c>
      <c r="Z390" s="28"/>
      <c r="AA390" s="31"/>
      <c r="AB390" s="40">
        <v>7.5</v>
      </c>
      <c r="AC390" s="32"/>
      <c r="AD390" s="32"/>
      <c r="AE390" s="33"/>
      <c r="AF390" s="5"/>
      <c r="AG390" s="1"/>
    </row>
    <row r="391" ht="15.75" customHeight="1">
      <c r="A391" s="1"/>
      <c r="B391" s="5"/>
      <c r="C391" s="16">
        <v>43732.0</v>
      </c>
      <c r="D391" s="17">
        <v>2.63584065E9</v>
      </c>
      <c r="E391" s="5" t="s">
        <v>210</v>
      </c>
      <c r="F391" s="5" t="s">
        <v>126</v>
      </c>
      <c r="G391" s="5" t="s">
        <v>44</v>
      </c>
      <c r="H391" s="5" t="s">
        <v>45</v>
      </c>
      <c r="I391" s="33">
        <v>204.0</v>
      </c>
      <c r="J391" s="18">
        <v>9.6</v>
      </c>
      <c r="K391" s="19">
        <f t="shared" si="49"/>
        <v>9.010539846</v>
      </c>
      <c r="L391" s="22">
        <v>7.5</v>
      </c>
      <c r="M391" s="21">
        <f t="shared" si="46"/>
        <v>9.26092545</v>
      </c>
      <c r="N391" s="22">
        <v>10.0</v>
      </c>
      <c r="O391" s="21">
        <f t="shared" si="2"/>
        <v>9.537275064</v>
      </c>
      <c r="P391" s="22">
        <v>10.0</v>
      </c>
      <c r="Q391" s="21">
        <f t="shared" si="47"/>
        <v>8.729381443</v>
      </c>
      <c r="R391" s="22">
        <v>10.0</v>
      </c>
      <c r="S391" s="21">
        <f t="shared" si="4"/>
        <v>8.714652956</v>
      </c>
      <c r="T391" s="22">
        <v>10.0</v>
      </c>
      <c r="U391" s="21">
        <f t="shared" si="5"/>
        <v>8.547557841</v>
      </c>
      <c r="V391" s="22">
        <v>10.0</v>
      </c>
      <c r="W391" s="21">
        <f t="shared" si="6"/>
        <v>9.164781491</v>
      </c>
      <c r="X391" s="27">
        <f t="shared" si="48"/>
        <v>9.585714286</v>
      </c>
      <c r="Y391" s="28"/>
      <c r="Z391" s="28"/>
      <c r="AA391" s="31"/>
      <c r="AB391" s="32"/>
      <c r="AC391" s="32"/>
      <c r="AD391" s="32"/>
      <c r="AE391" s="33"/>
      <c r="AF391" s="5"/>
      <c r="AG391" s="1"/>
    </row>
    <row r="392" ht="15.75" customHeight="1">
      <c r="A392" s="1"/>
      <c r="B392" s="5"/>
      <c r="C392" s="16">
        <v>43732.0</v>
      </c>
      <c r="D392" s="17">
        <v>2.53743743E9</v>
      </c>
      <c r="E392" s="5" t="s">
        <v>947</v>
      </c>
      <c r="F392" s="5" t="s">
        <v>126</v>
      </c>
      <c r="G392" s="5" t="s">
        <v>33</v>
      </c>
      <c r="H392" s="5" t="s">
        <v>60</v>
      </c>
      <c r="I392" s="33" t="s">
        <v>166</v>
      </c>
      <c r="J392" s="18">
        <v>7.5</v>
      </c>
      <c r="K392" s="19">
        <f t="shared" si="49"/>
        <v>9.006666667</v>
      </c>
      <c r="L392" s="22">
        <v>10.0</v>
      </c>
      <c r="M392" s="21">
        <f t="shared" si="46"/>
        <v>9.262820513</v>
      </c>
      <c r="N392" s="22">
        <v>7.5</v>
      </c>
      <c r="O392" s="21">
        <f t="shared" si="2"/>
        <v>9.532051282</v>
      </c>
      <c r="P392" s="22">
        <v>5.0</v>
      </c>
      <c r="Q392" s="21">
        <f t="shared" si="47"/>
        <v>8.719794344</v>
      </c>
      <c r="R392" s="22">
        <v>7.5</v>
      </c>
      <c r="S392" s="21">
        <f t="shared" si="4"/>
        <v>8.711538462</v>
      </c>
      <c r="T392" s="22">
        <v>7.5</v>
      </c>
      <c r="U392" s="21">
        <f t="shared" si="5"/>
        <v>8.544871795</v>
      </c>
      <c r="V392" s="22">
        <v>7.5</v>
      </c>
      <c r="W392" s="21">
        <f t="shared" si="6"/>
        <v>9.160512821</v>
      </c>
      <c r="X392" s="27">
        <f t="shared" si="48"/>
        <v>7.5</v>
      </c>
      <c r="Y392" s="28"/>
      <c r="Z392" s="28"/>
      <c r="AA392" s="31"/>
      <c r="AB392" s="32"/>
      <c r="AC392" s="32"/>
      <c r="AD392" s="32"/>
      <c r="AE392" s="33"/>
      <c r="AF392" s="5"/>
      <c r="AG392" s="1"/>
    </row>
    <row r="393" ht="15.75" customHeight="1">
      <c r="A393" s="1"/>
      <c r="B393" s="5"/>
      <c r="C393" s="16">
        <v>43733.0</v>
      </c>
      <c r="D393" s="17">
        <v>2.51833696E9</v>
      </c>
      <c r="E393" s="5" t="s">
        <v>948</v>
      </c>
      <c r="F393" s="5" t="s">
        <v>72</v>
      </c>
      <c r="G393" s="5" t="s">
        <v>44</v>
      </c>
      <c r="H393" s="5" t="s">
        <v>79</v>
      </c>
      <c r="I393" s="32">
        <v>314.0</v>
      </c>
      <c r="J393" s="18">
        <v>10.0</v>
      </c>
      <c r="K393" s="19">
        <f>+AVERAGE(J393)</f>
        <v>10</v>
      </c>
      <c r="L393" s="22">
        <v>10.0</v>
      </c>
      <c r="M393" s="21"/>
      <c r="N393" s="22">
        <v>10.0</v>
      </c>
      <c r="O393" s="21">
        <f t="shared" si="2"/>
        <v>9.533248082</v>
      </c>
      <c r="P393" s="22">
        <v>10.0</v>
      </c>
      <c r="Q393" s="21">
        <f t="shared" si="47"/>
        <v>8.723076923</v>
      </c>
      <c r="R393" s="22">
        <v>10.0</v>
      </c>
      <c r="S393" s="21">
        <f t="shared" si="4"/>
        <v>8.71483376</v>
      </c>
      <c r="T393" s="22">
        <v>10.0</v>
      </c>
      <c r="U393" s="21">
        <f t="shared" si="5"/>
        <v>8.54859335</v>
      </c>
      <c r="V393" s="22">
        <v>10.0</v>
      </c>
      <c r="W393" s="21">
        <f t="shared" si="6"/>
        <v>9.162659847</v>
      </c>
      <c r="X393" s="27"/>
      <c r="Y393" s="24" t="s">
        <v>949</v>
      </c>
      <c r="Z393" s="24"/>
      <c r="AA393" s="31"/>
      <c r="AB393" s="32"/>
      <c r="AC393" s="32"/>
      <c r="AD393" s="32"/>
      <c r="AE393" s="33"/>
      <c r="AF393" s="5"/>
      <c r="AG393" s="1"/>
    </row>
    <row r="394" ht="15.75" customHeight="1">
      <c r="A394" s="1"/>
      <c r="B394" s="5"/>
      <c r="C394" s="16">
        <v>43733.0</v>
      </c>
      <c r="D394" s="17">
        <v>2.532590454E9</v>
      </c>
      <c r="E394" s="5" t="s">
        <v>569</v>
      </c>
      <c r="F394" s="5" t="s">
        <v>950</v>
      </c>
      <c r="G394" s="5" t="s">
        <v>33</v>
      </c>
      <c r="H394" s="5" t="s">
        <v>60</v>
      </c>
      <c r="I394" s="33" t="s">
        <v>163</v>
      </c>
      <c r="J394" s="18">
        <v>9.6</v>
      </c>
      <c r="K394" s="19">
        <f t="shared" ref="K394:K402" si="50">+AVERAGE($J$3:J394)</f>
        <v>9.010714286</v>
      </c>
      <c r="L394" s="22">
        <v>7.5</v>
      </c>
      <c r="M394" s="21">
        <f t="shared" ref="M394:M426" si="51">+AVERAGE($L$3:L394)</f>
        <v>9.260204082</v>
      </c>
      <c r="N394" s="22">
        <v>10.0</v>
      </c>
      <c r="O394" s="21">
        <f t="shared" si="2"/>
        <v>9.534438776</v>
      </c>
      <c r="P394" s="22">
        <v>10.0</v>
      </c>
      <c r="Q394" s="21">
        <f t="shared" si="47"/>
        <v>8.726342711</v>
      </c>
      <c r="R394" s="22">
        <v>10.0</v>
      </c>
      <c r="S394" s="21">
        <f t="shared" si="4"/>
        <v>8.718112245</v>
      </c>
      <c r="T394" s="22">
        <v>10.0</v>
      </c>
      <c r="U394" s="21">
        <f t="shared" si="5"/>
        <v>8.552295918</v>
      </c>
      <c r="V394" s="22">
        <v>10.0</v>
      </c>
      <c r="W394" s="21">
        <f t="shared" si="6"/>
        <v>9.164795918</v>
      </c>
      <c r="X394" s="27">
        <f t="shared" ref="X394:X857" si="52">+AVERAGE(V394,T394,R394,P394,N394,L394,J394)</f>
        <v>9.585714286</v>
      </c>
      <c r="Y394" s="42" t="s">
        <v>951</v>
      </c>
      <c r="Z394" s="42" t="s">
        <v>952</v>
      </c>
      <c r="AA394" s="31"/>
      <c r="AB394" s="32"/>
      <c r="AC394" s="32"/>
      <c r="AD394" s="32"/>
      <c r="AE394" s="33"/>
      <c r="AF394" s="5"/>
      <c r="AG394" s="1"/>
    </row>
    <row r="395" ht="15.75" customHeight="1">
      <c r="A395" s="1"/>
      <c r="B395" s="5"/>
      <c r="C395" s="16">
        <v>43734.0</v>
      </c>
      <c r="D395" s="17" t="s">
        <v>953</v>
      </c>
      <c r="E395" s="5" t="s">
        <v>288</v>
      </c>
      <c r="F395" s="5" t="s">
        <v>487</v>
      </c>
      <c r="G395" s="5" t="s">
        <v>33</v>
      </c>
      <c r="H395" s="5" t="s">
        <v>60</v>
      </c>
      <c r="I395" s="33" t="s">
        <v>227</v>
      </c>
      <c r="J395" s="18">
        <v>10.0</v>
      </c>
      <c r="K395" s="19">
        <f t="shared" si="50"/>
        <v>9.013231552</v>
      </c>
      <c r="L395" s="22">
        <v>10.0</v>
      </c>
      <c r="M395" s="21">
        <f t="shared" si="51"/>
        <v>9.262086514</v>
      </c>
      <c r="N395" s="22">
        <v>10.0</v>
      </c>
      <c r="O395" s="21">
        <f t="shared" si="2"/>
        <v>9.53562341</v>
      </c>
      <c r="P395" s="22">
        <v>10.0</v>
      </c>
      <c r="Q395" s="21">
        <f t="shared" si="47"/>
        <v>8.729591837</v>
      </c>
      <c r="R395" s="22">
        <v>10.0</v>
      </c>
      <c r="S395" s="21">
        <f t="shared" si="4"/>
        <v>8.721374046</v>
      </c>
      <c r="T395" s="22">
        <v>10.0</v>
      </c>
      <c r="U395" s="21">
        <f t="shared" si="5"/>
        <v>8.555979644</v>
      </c>
      <c r="V395" s="22">
        <v>10.0</v>
      </c>
      <c r="W395" s="21">
        <f t="shared" si="6"/>
        <v>9.16692112</v>
      </c>
      <c r="X395" s="27">
        <f t="shared" si="52"/>
        <v>10</v>
      </c>
      <c r="Y395" s="42" t="s">
        <v>954</v>
      </c>
      <c r="Z395" s="24"/>
      <c r="AA395" s="31"/>
      <c r="AB395" s="32"/>
      <c r="AC395" s="32"/>
      <c r="AD395" s="32"/>
      <c r="AE395" s="33"/>
      <c r="AF395" s="5"/>
      <c r="AG395" s="1"/>
    </row>
    <row r="396" ht="15.75" customHeight="1">
      <c r="A396" s="1"/>
      <c r="B396" s="5"/>
      <c r="C396" s="16">
        <v>43734.0</v>
      </c>
      <c r="D396" s="17" t="s">
        <v>955</v>
      </c>
      <c r="E396" s="5" t="s">
        <v>956</v>
      </c>
      <c r="F396" s="5" t="s">
        <v>563</v>
      </c>
      <c r="G396" s="5" t="s">
        <v>44</v>
      </c>
      <c r="H396" s="5" t="s">
        <v>60</v>
      </c>
      <c r="I396" s="33" t="s">
        <v>128</v>
      </c>
      <c r="J396" s="18">
        <v>7.1</v>
      </c>
      <c r="K396" s="19">
        <f t="shared" si="50"/>
        <v>9.008375635</v>
      </c>
      <c r="L396" s="22">
        <v>7.5</v>
      </c>
      <c r="M396" s="21">
        <f t="shared" si="51"/>
        <v>9.257614213</v>
      </c>
      <c r="N396" s="22">
        <v>7.5</v>
      </c>
      <c r="O396" s="21">
        <f t="shared" si="2"/>
        <v>9.530456853</v>
      </c>
      <c r="P396" s="22">
        <v>7.5</v>
      </c>
      <c r="Q396" s="21">
        <f t="shared" si="47"/>
        <v>8.726463104</v>
      </c>
      <c r="R396" s="22">
        <v>5.0</v>
      </c>
      <c r="S396" s="21">
        <f t="shared" si="4"/>
        <v>8.711928934</v>
      </c>
      <c r="T396" s="22">
        <v>7.5</v>
      </c>
      <c r="U396" s="21">
        <f t="shared" si="5"/>
        <v>8.553299492</v>
      </c>
      <c r="V396" s="22">
        <v>7.5</v>
      </c>
      <c r="W396" s="21">
        <f t="shared" si="6"/>
        <v>9.162690355</v>
      </c>
      <c r="X396" s="27">
        <f t="shared" si="52"/>
        <v>7.085714286</v>
      </c>
      <c r="Y396" s="24"/>
      <c r="Z396" s="24"/>
      <c r="AA396" s="31"/>
      <c r="AB396" s="32"/>
      <c r="AC396" s="32"/>
      <c r="AD396" s="32"/>
      <c r="AE396" s="33"/>
      <c r="AF396" s="5"/>
      <c r="AG396" s="1"/>
    </row>
    <row r="397" ht="15.75" customHeight="1">
      <c r="A397" s="1"/>
      <c r="B397" s="5"/>
      <c r="C397" s="16">
        <v>43734.0</v>
      </c>
      <c r="D397" s="17"/>
      <c r="E397" s="5" t="s">
        <v>514</v>
      </c>
      <c r="F397" s="5"/>
      <c r="G397" s="5" t="s">
        <v>126</v>
      </c>
      <c r="H397" s="5"/>
      <c r="I397" s="33"/>
      <c r="J397" s="18">
        <v>9.2</v>
      </c>
      <c r="K397" s="19">
        <f t="shared" si="50"/>
        <v>9.008860759</v>
      </c>
      <c r="L397" s="22">
        <v>10.0</v>
      </c>
      <c r="M397" s="21">
        <f t="shared" si="51"/>
        <v>9.259493671</v>
      </c>
      <c r="N397" s="22">
        <v>10.0</v>
      </c>
      <c r="O397" s="21">
        <f t="shared" si="2"/>
        <v>9.53164557</v>
      </c>
      <c r="P397" s="22">
        <v>10.0</v>
      </c>
      <c r="Q397" s="21">
        <f t="shared" si="47"/>
        <v>8.729695431</v>
      </c>
      <c r="R397" s="22">
        <v>7.5</v>
      </c>
      <c r="S397" s="21">
        <f t="shared" si="4"/>
        <v>8.708860759</v>
      </c>
      <c r="T397" s="22">
        <v>7.5</v>
      </c>
      <c r="U397" s="21">
        <f t="shared" si="5"/>
        <v>8.550632911</v>
      </c>
      <c r="V397" s="22">
        <v>10.0</v>
      </c>
      <c r="W397" s="21">
        <f t="shared" si="6"/>
        <v>9.164810127</v>
      </c>
      <c r="X397" s="27">
        <f t="shared" si="52"/>
        <v>9.171428571</v>
      </c>
      <c r="Y397" s="42" t="s">
        <v>957</v>
      </c>
      <c r="Z397" s="24"/>
      <c r="AA397" s="31"/>
      <c r="AB397" s="32"/>
      <c r="AC397" s="32"/>
      <c r="AD397" s="32"/>
      <c r="AE397" s="33"/>
      <c r="AF397" s="5"/>
      <c r="AG397" s="1"/>
    </row>
    <row r="398" ht="15.75" customHeight="1">
      <c r="A398" s="1"/>
      <c r="B398" s="5"/>
      <c r="C398" s="16">
        <v>43734.0</v>
      </c>
      <c r="D398" s="17" t="s">
        <v>958</v>
      </c>
      <c r="E398" s="5" t="s">
        <v>959</v>
      </c>
      <c r="F398" s="5" t="s">
        <v>960</v>
      </c>
      <c r="G398" s="5" t="s">
        <v>44</v>
      </c>
      <c r="H398" s="5" t="s">
        <v>60</v>
      </c>
      <c r="I398" s="33" t="s">
        <v>61</v>
      </c>
      <c r="J398" s="18">
        <v>9.2</v>
      </c>
      <c r="K398" s="19">
        <f t="shared" si="50"/>
        <v>9.009343434</v>
      </c>
      <c r="L398" s="22">
        <v>10.0</v>
      </c>
      <c r="M398" s="21">
        <f t="shared" si="51"/>
        <v>9.261363636</v>
      </c>
      <c r="N398" s="22">
        <v>10.0</v>
      </c>
      <c r="O398" s="21">
        <f t="shared" si="2"/>
        <v>9.532828283</v>
      </c>
      <c r="P398" s="22">
        <v>7.5</v>
      </c>
      <c r="Q398" s="21">
        <f t="shared" si="47"/>
        <v>8.726582278</v>
      </c>
      <c r="R398" s="22">
        <v>10.0</v>
      </c>
      <c r="S398" s="21">
        <f t="shared" si="4"/>
        <v>8.712121212</v>
      </c>
      <c r="T398" s="22">
        <v>10.0</v>
      </c>
      <c r="U398" s="21">
        <f t="shared" si="5"/>
        <v>8.554292929</v>
      </c>
      <c r="V398" s="22">
        <v>7.5</v>
      </c>
      <c r="W398" s="21">
        <f t="shared" si="6"/>
        <v>9.160606061</v>
      </c>
      <c r="X398" s="27">
        <f t="shared" si="52"/>
        <v>9.171428571</v>
      </c>
      <c r="Y398" s="45" t="s">
        <v>961</v>
      </c>
      <c r="Z398" s="42" t="s">
        <v>962</v>
      </c>
      <c r="AA398" s="31"/>
      <c r="AB398" s="32"/>
      <c r="AC398" s="32"/>
      <c r="AD398" s="32"/>
      <c r="AE398" s="33"/>
      <c r="AF398" s="5"/>
      <c r="AG398" s="1"/>
    </row>
    <row r="399" ht="15.75" customHeight="1">
      <c r="A399" s="1"/>
      <c r="B399" s="5"/>
      <c r="C399" s="16">
        <v>43734.0</v>
      </c>
      <c r="D399" s="17" t="s">
        <v>963</v>
      </c>
      <c r="E399" s="5" t="s">
        <v>964</v>
      </c>
      <c r="F399" s="5" t="s">
        <v>494</v>
      </c>
      <c r="G399" s="5" t="s">
        <v>33</v>
      </c>
      <c r="H399" s="5" t="s">
        <v>261</v>
      </c>
      <c r="I399" s="33" t="s">
        <v>332</v>
      </c>
      <c r="J399" s="18">
        <v>7.5</v>
      </c>
      <c r="K399" s="19">
        <f t="shared" si="50"/>
        <v>9.005541562</v>
      </c>
      <c r="L399" s="22">
        <v>5.0</v>
      </c>
      <c r="M399" s="21">
        <f t="shared" si="51"/>
        <v>9.250629723</v>
      </c>
      <c r="N399" s="22">
        <v>10.0</v>
      </c>
      <c r="O399" s="21">
        <f t="shared" si="2"/>
        <v>9.534005038</v>
      </c>
      <c r="P399" s="22">
        <v>7.5</v>
      </c>
      <c r="Q399" s="21">
        <f t="shared" si="47"/>
        <v>8.723484848</v>
      </c>
      <c r="R399" s="22">
        <v>7.5</v>
      </c>
      <c r="S399" s="21">
        <f t="shared" si="4"/>
        <v>8.70906801</v>
      </c>
      <c r="T399" s="22">
        <v>7.5</v>
      </c>
      <c r="U399" s="21">
        <f t="shared" si="5"/>
        <v>8.55163728</v>
      </c>
      <c r="V399" s="22">
        <v>7.5</v>
      </c>
      <c r="W399" s="21">
        <f t="shared" si="6"/>
        <v>9.156423174</v>
      </c>
      <c r="X399" s="27">
        <f t="shared" si="52"/>
        <v>7.5</v>
      </c>
      <c r="Y399" s="45" t="s">
        <v>965</v>
      </c>
      <c r="Z399" s="42" t="s">
        <v>966</v>
      </c>
      <c r="AA399" s="31"/>
      <c r="AB399" s="32"/>
      <c r="AC399" s="32"/>
      <c r="AD399" s="32"/>
      <c r="AE399" s="33"/>
      <c r="AF399" s="5"/>
      <c r="AG399" s="1"/>
    </row>
    <row r="400" ht="15.75" customHeight="1">
      <c r="A400" s="1"/>
      <c r="B400" s="5"/>
      <c r="C400" s="16">
        <v>43735.0</v>
      </c>
      <c r="D400" s="17" t="s">
        <v>967</v>
      </c>
      <c r="E400" s="5" t="s">
        <v>968</v>
      </c>
      <c r="F400" s="5" t="s">
        <v>960</v>
      </c>
      <c r="G400" s="5" t="s">
        <v>115</v>
      </c>
      <c r="H400" s="5" t="s">
        <v>261</v>
      </c>
      <c r="I400" s="33">
        <v>303.0</v>
      </c>
      <c r="J400" s="18">
        <v>9.2</v>
      </c>
      <c r="K400" s="19">
        <f t="shared" si="50"/>
        <v>9.006030151</v>
      </c>
      <c r="L400" s="22">
        <v>10.0</v>
      </c>
      <c r="M400" s="21">
        <f t="shared" si="51"/>
        <v>9.252512563</v>
      </c>
      <c r="N400" s="22">
        <v>7.5</v>
      </c>
      <c r="O400" s="21">
        <f t="shared" si="2"/>
        <v>9.528894472</v>
      </c>
      <c r="P400" s="22">
        <v>10.0</v>
      </c>
      <c r="Q400" s="21">
        <f t="shared" si="47"/>
        <v>8.726700252</v>
      </c>
      <c r="R400" s="22">
        <v>10.0</v>
      </c>
      <c r="S400" s="21">
        <f t="shared" si="4"/>
        <v>8.712311558</v>
      </c>
      <c r="T400" s="22">
        <v>7.5</v>
      </c>
      <c r="U400" s="21">
        <f t="shared" si="5"/>
        <v>8.548994975</v>
      </c>
      <c r="V400" s="22">
        <v>10.0</v>
      </c>
      <c r="W400" s="21">
        <f t="shared" si="6"/>
        <v>9.158542714</v>
      </c>
      <c r="X400" s="27">
        <f t="shared" si="52"/>
        <v>9.171428571</v>
      </c>
      <c r="Y400" s="42" t="s">
        <v>969</v>
      </c>
      <c r="Z400" s="24"/>
      <c r="AA400" s="31"/>
      <c r="AB400" s="32"/>
      <c r="AC400" s="32"/>
      <c r="AD400" s="32"/>
      <c r="AE400" s="33"/>
      <c r="AF400" s="5"/>
      <c r="AG400" s="1"/>
    </row>
    <row r="401" ht="15.75" customHeight="1">
      <c r="A401" s="1"/>
      <c r="B401" s="5"/>
      <c r="C401" s="16">
        <v>43735.0</v>
      </c>
      <c r="D401" s="17"/>
      <c r="E401" s="5" t="s">
        <v>514</v>
      </c>
      <c r="F401" s="5" t="s">
        <v>312</v>
      </c>
      <c r="G401" s="5" t="s">
        <v>33</v>
      </c>
      <c r="H401" s="5"/>
      <c r="I401" s="33"/>
      <c r="J401" s="18">
        <v>9.2</v>
      </c>
      <c r="K401" s="19">
        <f t="shared" si="50"/>
        <v>9.006516291</v>
      </c>
      <c r="L401" s="22">
        <v>10.0</v>
      </c>
      <c r="M401" s="21">
        <f t="shared" si="51"/>
        <v>9.254385965</v>
      </c>
      <c r="N401" s="22">
        <v>10.0</v>
      </c>
      <c r="O401" s="21">
        <f t="shared" si="2"/>
        <v>9.530075188</v>
      </c>
      <c r="P401" s="22">
        <v>10.0</v>
      </c>
      <c r="Q401" s="21">
        <f t="shared" si="47"/>
        <v>8.729899497</v>
      </c>
      <c r="R401" s="22">
        <v>7.5</v>
      </c>
      <c r="S401" s="21">
        <f t="shared" si="4"/>
        <v>8.709273183</v>
      </c>
      <c r="T401" s="22">
        <v>7.5</v>
      </c>
      <c r="U401" s="21">
        <f t="shared" si="5"/>
        <v>8.546365915</v>
      </c>
      <c r="V401" s="22">
        <v>10.0</v>
      </c>
      <c r="W401" s="21">
        <f t="shared" si="6"/>
        <v>9.160651629</v>
      </c>
      <c r="X401" s="27">
        <f t="shared" si="52"/>
        <v>9.171428571</v>
      </c>
      <c r="Y401" s="45" t="s">
        <v>970</v>
      </c>
      <c r="Z401" s="42" t="s">
        <v>971</v>
      </c>
      <c r="AA401" s="31"/>
      <c r="AB401" s="32"/>
      <c r="AC401" s="32"/>
      <c r="AD401" s="32"/>
      <c r="AE401" s="33"/>
      <c r="AF401" s="5"/>
      <c r="AG401" s="1"/>
    </row>
    <row r="402" ht="15.75" customHeight="1">
      <c r="A402" s="1"/>
      <c r="B402" s="5"/>
      <c r="C402" s="16">
        <v>43736.0</v>
      </c>
      <c r="D402" s="17" t="s">
        <v>972</v>
      </c>
      <c r="E402" s="5" t="s">
        <v>973</v>
      </c>
      <c r="F402" s="5" t="s">
        <v>48</v>
      </c>
      <c r="G402" s="5" t="s">
        <v>33</v>
      </c>
      <c r="H402" s="5" t="s">
        <v>60</v>
      </c>
      <c r="I402" s="33" t="s">
        <v>166</v>
      </c>
      <c r="J402" s="18">
        <v>8.8</v>
      </c>
      <c r="K402" s="19">
        <f t="shared" si="50"/>
        <v>9.006</v>
      </c>
      <c r="L402" s="22">
        <v>10.0</v>
      </c>
      <c r="M402" s="21">
        <f t="shared" si="51"/>
        <v>9.25625</v>
      </c>
      <c r="N402" s="22">
        <v>10.0</v>
      </c>
      <c r="O402" s="21">
        <f t="shared" si="2"/>
        <v>9.53125</v>
      </c>
      <c r="P402" s="22">
        <v>7.5</v>
      </c>
      <c r="Q402" s="21">
        <f t="shared" si="47"/>
        <v>8.726817043</v>
      </c>
      <c r="R402" s="22">
        <v>7.5</v>
      </c>
      <c r="S402" s="21">
        <f t="shared" si="4"/>
        <v>8.70625</v>
      </c>
      <c r="T402" s="22">
        <v>10.0</v>
      </c>
      <c r="U402" s="21">
        <f t="shared" si="5"/>
        <v>8.55</v>
      </c>
      <c r="V402" s="22">
        <v>7.5</v>
      </c>
      <c r="W402" s="21">
        <f t="shared" si="6"/>
        <v>9.1565</v>
      </c>
      <c r="X402" s="27">
        <f t="shared" si="52"/>
        <v>8.757142857</v>
      </c>
      <c r="Y402" s="24"/>
      <c r="Z402" s="24"/>
      <c r="AA402" s="31"/>
      <c r="AB402" s="32"/>
      <c r="AC402" s="32"/>
      <c r="AD402" s="32"/>
      <c r="AE402" s="33"/>
      <c r="AF402" s="5"/>
      <c r="AG402" s="1"/>
    </row>
    <row r="403" ht="15.75" customHeight="1">
      <c r="A403" s="1"/>
      <c r="B403" s="5"/>
      <c r="C403" s="16">
        <v>43736.0</v>
      </c>
      <c r="D403" s="17" t="s">
        <v>974</v>
      </c>
      <c r="E403" s="5" t="s">
        <v>975</v>
      </c>
      <c r="F403" s="5" t="s">
        <v>427</v>
      </c>
      <c r="G403" s="5" t="s">
        <v>33</v>
      </c>
      <c r="H403" s="5" t="s">
        <v>60</v>
      </c>
      <c r="I403" s="33" t="s">
        <v>70</v>
      </c>
      <c r="J403" s="18">
        <v>9.6</v>
      </c>
      <c r="K403" s="19">
        <f>+AVERAGE(J403)</f>
        <v>9.6</v>
      </c>
      <c r="L403" s="22">
        <v>10.0</v>
      </c>
      <c r="M403" s="21">
        <f t="shared" si="51"/>
        <v>9.258104738</v>
      </c>
      <c r="N403" s="22">
        <v>10.0</v>
      </c>
      <c r="O403" s="21">
        <f t="shared" si="2"/>
        <v>9.532418953</v>
      </c>
      <c r="P403" s="22">
        <v>10.0</v>
      </c>
      <c r="Q403" s="21">
        <f t="shared" si="47"/>
        <v>8.73</v>
      </c>
      <c r="R403" s="22">
        <v>10.0</v>
      </c>
      <c r="S403" s="21">
        <f t="shared" si="4"/>
        <v>8.709476309</v>
      </c>
      <c r="T403" s="22">
        <v>7.5</v>
      </c>
      <c r="U403" s="21">
        <f t="shared" si="5"/>
        <v>8.547381546</v>
      </c>
      <c r="V403" s="22">
        <v>10.0</v>
      </c>
      <c r="W403" s="21">
        <f t="shared" si="6"/>
        <v>9.158603491</v>
      </c>
      <c r="X403" s="27">
        <f t="shared" si="52"/>
        <v>9.585714286</v>
      </c>
      <c r="Y403" s="24" t="s">
        <v>976</v>
      </c>
      <c r="Z403" s="24"/>
      <c r="AA403" s="31"/>
      <c r="AB403" s="32"/>
      <c r="AC403" s="32"/>
      <c r="AD403" s="32"/>
      <c r="AE403" s="33"/>
      <c r="AF403" s="5"/>
      <c r="AG403" s="1"/>
    </row>
    <row r="404" ht="15.75" customHeight="1">
      <c r="A404" s="1"/>
      <c r="B404" s="5"/>
      <c r="C404" s="16">
        <v>43736.0</v>
      </c>
      <c r="D404" s="17" t="s">
        <v>977</v>
      </c>
      <c r="E404" s="5" t="s">
        <v>978</v>
      </c>
      <c r="F404" s="5" t="s">
        <v>600</v>
      </c>
      <c r="G404" s="5" t="s">
        <v>33</v>
      </c>
      <c r="H404" s="5" t="s">
        <v>60</v>
      </c>
      <c r="I404" s="33" t="s">
        <v>85</v>
      </c>
      <c r="J404" s="18">
        <v>6.0</v>
      </c>
      <c r="K404" s="19">
        <f t="shared" ref="K404:K412" si="53">+AVERAGE($J$3:J404)</f>
        <v>9</v>
      </c>
      <c r="L404" s="22">
        <v>7.5</v>
      </c>
      <c r="M404" s="21">
        <f t="shared" si="51"/>
        <v>9.253731343</v>
      </c>
      <c r="N404" s="22">
        <v>7.5</v>
      </c>
      <c r="O404" s="21">
        <f t="shared" si="2"/>
        <v>9.527363184</v>
      </c>
      <c r="P404" s="22">
        <v>7.5</v>
      </c>
      <c r="Q404" s="21">
        <f t="shared" si="47"/>
        <v>8.726932668</v>
      </c>
      <c r="R404" s="22">
        <v>7.5</v>
      </c>
      <c r="S404" s="21">
        <f t="shared" si="4"/>
        <v>8.706467662</v>
      </c>
      <c r="T404" s="22">
        <v>5.0</v>
      </c>
      <c r="U404" s="21">
        <f t="shared" si="5"/>
        <v>8.538557214</v>
      </c>
      <c r="V404" s="22">
        <v>7.5</v>
      </c>
      <c r="W404" s="21">
        <f t="shared" si="6"/>
        <v>9.154477612</v>
      </c>
      <c r="X404" s="27">
        <f t="shared" si="52"/>
        <v>6.928571429</v>
      </c>
      <c r="Y404" s="45" t="s">
        <v>979</v>
      </c>
      <c r="Z404" s="42" t="s">
        <v>980</v>
      </c>
      <c r="AA404" s="31"/>
      <c r="AB404" s="32"/>
      <c r="AC404" s="32"/>
      <c r="AD404" s="32"/>
      <c r="AE404" s="33"/>
      <c r="AF404" s="5"/>
      <c r="AG404" s="1"/>
    </row>
    <row r="405" ht="15.75" customHeight="1">
      <c r="A405" s="1"/>
      <c r="B405" s="5"/>
      <c r="C405" s="16">
        <v>43737.0</v>
      </c>
      <c r="D405" s="17" t="s">
        <v>981</v>
      </c>
      <c r="E405" s="5" t="s">
        <v>982</v>
      </c>
      <c r="F405" s="5" t="s">
        <v>52</v>
      </c>
      <c r="G405" s="5" t="s">
        <v>115</v>
      </c>
      <c r="H405" s="5" t="s">
        <v>60</v>
      </c>
      <c r="I405" s="33" t="s">
        <v>221</v>
      </c>
      <c r="J405" s="18">
        <v>9.6</v>
      </c>
      <c r="K405" s="19">
        <f t="shared" si="53"/>
        <v>9.001488834</v>
      </c>
      <c r="L405" s="22">
        <v>10.0</v>
      </c>
      <c r="M405" s="21">
        <f t="shared" si="51"/>
        <v>9.255583127</v>
      </c>
      <c r="N405" s="22">
        <v>10.0</v>
      </c>
      <c r="O405" s="21">
        <f t="shared" si="2"/>
        <v>9.52853598</v>
      </c>
      <c r="P405" s="22">
        <v>10.0</v>
      </c>
      <c r="Q405" s="21">
        <f t="shared" si="47"/>
        <v>8.730099502</v>
      </c>
      <c r="R405" s="22">
        <v>7.5</v>
      </c>
      <c r="S405" s="21">
        <f t="shared" si="4"/>
        <v>8.703473945</v>
      </c>
      <c r="T405" s="22">
        <v>10.0</v>
      </c>
      <c r="U405" s="21">
        <f t="shared" si="5"/>
        <v>8.542183623</v>
      </c>
      <c r="V405" s="22">
        <v>10.0</v>
      </c>
      <c r="W405" s="21">
        <f t="shared" si="6"/>
        <v>9.156575682</v>
      </c>
      <c r="X405" s="27">
        <f t="shared" si="52"/>
        <v>9.585714286</v>
      </c>
      <c r="Y405" s="24" t="s">
        <v>983</v>
      </c>
      <c r="Z405" s="24" t="s">
        <v>984</v>
      </c>
      <c r="AA405" s="31"/>
      <c r="AB405" s="32"/>
      <c r="AC405" s="32"/>
      <c r="AD405" s="32"/>
      <c r="AE405" s="33"/>
      <c r="AF405" s="5"/>
      <c r="AG405" s="1"/>
    </row>
    <row r="406" ht="15.75" customHeight="1">
      <c r="A406" s="1"/>
      <c r="B406" s="5"/>
      <c r="C406" s="16">
        <v>43737.0</v>
      </c>
      <c r="D406" s="17" t="s">
        <v>985</v>
      </c>
      <c r="E406" s="5" t="s">
        <v>405</v>
      </c>
      <c r="F406" s="5" t="s">
        <v>437</v>
      </c>
      <c r="G406" s="5" t="s">
        <v>33</v>
      </c>
      <c r="H406" s="5" t="s">
        <v>60</v>
      </c>
      <c r="I406" s="33" t="s">
        <v>128</v>
      </c>
      <c r="J406" s="18">
        <v>7.9</v>
      </c>
      <c r="K406" s="19">
        <f t="shared" si="53"/>
        <v>8.998762376</v>
      </c>
      <c r="L406" s="22">
        <v>10.0</v>
      </c>
      <c r="M406" s="21">
        <f t="shared" si="51"/>
        <v>9.257425743</v>
      </c>
      <c r="N406" s="22">
        <v>5.0</v>
      </c>
      <c r="O406" s="21">
        <f t="shared" si="2"/>
        <v>9.517326733</v>
      </c>
      <c r="P406" s="22">
        <v>7.5</v>
      </c>
      <c r="Q406" s="21">
        <f t="shared" si="47"/>
        <v>8.727047146</v>
      </c>
      <c r="R406" s="22">
        <v>7.5</v>
      </c>
      <c r="S406" s="21">
        <f t="shared" si="4"/>
        <v>8.70049505</v>
      </c>
      <c r="T406" s="22">
        <v>7.5</v>
      </c>
      <c r="U406" s="21">
        <f t="shared" si="5"/>
        <v>8.53960396</v>
      </c>
      <c r="V406" s="22">
        <v>10.0</v>
      </c>
      <c r="W406" s="21">
        <f t="shared" si="6"/>
        <v>9.158663366</v>
      </c>
      <c r="X406" s="27">
        <f t="shared" si="52"/>
        <v>7.914285714</v>
      </c>
      <c r="Y406" s="42" t="s">
        <v>986</v>
      </c>
      <c r="Z406" s="24"/>
      <c r="AA406" s="31"/>
      <c r="AB406" s="32"/>
      <c r="AC406" s="32"/>
      <c r="AD406" s="32"/>
      <c r="AE406" s="33"/>
      <c r="AF406" s="5"/>
      <c r="AG406" s="1"/>
    </row>
    <row r="407" ht="15.75" customHeight="1">
      <c r="A407" s="1"/>
      <c r="B407" s="5"/>
      <c r="C407" s="16">
        <v>43737.0</v>
      </c>
      <c r="D407" s="17" t="s">
        <v>987</v>
      </c>
      <c r="E407" s="5" t="s">
        <v>988</v>
      </c>
      <c r="F407" s="5" t="s">
        <v>48</v>
      </c>
      <c r="G407" s="5" t="s">
        <v>44</v>
      </c>
      <c r="H407" s="5" t="s">
        <v>45</v>
      </c>
      <c r="I407" s="33">
        <v>204.0</v>
      </c>
      <c r="J407" s="18">
        <v>9.2</v>
      </c>
      <c r="K407" s="19">
        <f t="shared" si="53"/>
        <v>8.999259259</v>
      </c>
      <c r="L407" s="22">
        <v>10.0</v>
      </c>
      <c r="M407" s="21">
        <f t="shared" si="51"/>
        <v>9.259259259</v>
      </c>
      <c r="N407" s="22">
        <v>10.0</v>
      </c>
      <c r="O407" s="21">
        <f t="shared" si="2"/>
        <v>9.518518519</v>
      </c>
      <c r="P407" s="22">
        <v>10.0</v>
      </c>
      <c r="Q407" s="21">
        <f t="shared" si="47"/>
        <v>8.73019802</v>
      </c>
      <c r="R407" s="22">
        <v>7.5</v>
      </c>
      <c r="S407" s="21">
        <f t="shared" si="4"/>
        <v>8.697530864</v>
      </c>
      <c r="T407" s="22">
        <v>7.5</v>
      </c>
      <c r="U407" s="21">
        <f t="shared" si="5"/>
        <v>8.537037037</v>
      </c>
      <c r="V407" s="22">
        <v>10.0</v>
      </c>
      <c r="W407" s="21">
        <f t="shared" si="6"/>
        <v>9.160740741</v>
      </c>
      <c r="X407" s="27">
        <f t="shared" si="52"/>
        <v>9.171428571</v>
      </c>
      <c r="Y407" s="24"/>
      <c r="Z407" s="24"/>
      <c r="AA407" s="31"/>
      <c r="AB407" s="32"/>
      <c r="AC407" s="32"/>
      <c r="AD407" s="32"/>
      <c r="AE407" s="33"/>
      <c r="AF407" s="5"/>
      <c r="AG407" s="1"/>
    </row>
    <row r="408" ht="15.75" customHeight="1">
      <c r="A408" s="1"/>
      <c r="B408" s="5"/>
      <c r="C408" s="16">
        <v>43737.0</v>
      </c>
      <c r="D408" s="17" t="s">
        <v>989</v>
      </c>
      <c r="E408" s="5" t="s">
        <v>990</v>
      </c>
      <c r="F408" s="5" t="s">
        <v>84</v>
      </c>
      <c r="G408" s="5" t="s">
        <v>44</v>
      </c>
      <c r="H408" s="5" t="s">
        <v>79</v>
      </c>
      <c r="I408" s="33">
        <v>314.0</v>
      </c>
      <c r="J408" s="18">
        <v>8.8</v>
      </c>
      <c r="K408" s="19">
        <f t="shared" si="53"/>
        <v>8.998768473</v>
      </c>
      <c r="L408" s="22">
        <v>10.0</v>
      </c>
      <c r="M408" s="21">
        <f t="shared" si="51"/>
        <v>9.261083744</v>
      </c>
      <c r="N408" s="22">
        <v>10.0</v>
      </c>
      <c r="O408" s="21">
        <f t="shared" si="2"/>
        <v>9.519704433</v>
      </c>
      <c r="P408" s="22">
        <v>7.5</v>
      </c>
      <c r="Q408" s="21">
        <f t="shared" si="47"/>
        <v>8.727160494</v>
      </c>
      <c r="R408" s="22">
        <v>10.0</v>
      </c>
      <c r="S408" s="21">
        <f t="shared" si="4"/>
        <v>8.700738916</v>
      </c>
      <c r="T408" s="22">
        <v>7.5</v>
      </c>
      <c r="U408" s="21">
        <f t="shared" si="5"/>
        <v>8.534482759</v>
      </c>
      <c r="V408" s="22">
        <v>7.5</v>
      </c>
      <c r="W408" s="21">
        <f t="shared" si="6"/>
        <v>9.156650246</v>
      </c>
      <c r="X408" s="27">
        <f t="shared" si="52"/>
        <v>8.757142857</v>
      </c>
      <c r="Y408" s="45" t="s">
        <v>991</v>
      </c>
      <c r="Z408" s="24" t="s">
        <v>992</v>
      </c>
      <c r="AA408" s="31"/>
      <c r="AB408" s="40">
        <v>2.5</v>
      </c>
      <c r="AC408" s="32"/>
      <c r="AD408" s="32"/>
      <c r="AE408" s="33"/>
      <c r="AF408" s="5"/>
      <c r="AG408" s="1"/>
    </row>
    <row r="409" ht="15.75" customHeight="1">
      <c r="A409" s="1"/>
      <c r="B409" s="5"/>
      <c r="C409" s="16">
        <v>43737.0</v>
      </c>
      <c r="D409" s="17" t="s">
        <v>993</v>
      </c>
      <c r="E409" s="5" t="s">
        <v>994</v>
      </c>
      <c r="F409" s="5" t="s">
        <v>217</v>
      </c>
      <c r="G409" s="5" t="s">
        <v>115</v>
      </c>
      <c r="H409" s="5" t="s">
        <v>60</v>
      </c>
      <c r="I409" s="33" t="s">
        <v>128</v>
      </c>
      <c r="J409" s="18">
        <v>8.3</v>
      </c>
      <c r="K409" s="19">
        <f t="shared" si="53"/>
        <v>8.997051597</v>
      </c>
      <c r="L409" s="22">
        <v>10.0</v>
      </c>
      <c r="M409" s="21">
        <f t="shared" si="51"/>
        <v>9.262899263</v>
      </c>
      <c r="N409" s="22">
        <v>10.0</v>
      </c>
      <c r="O409" s="21">
        <f t="shared" si="2"/>
        <v>9.520884521</v>
      </c>
      <c r="P409" s="22">
        <v>7.5</v>
      </c>
      <c r="Q409" s="21">
        <f t="shared" si="47"/>
        <v>8.724137931</v>
      </c>
      <c r="R409" s="22">
        <v>5.0</v>
      </c>
      <c r="S409" s="21">
        <f t="shared" si="4"/>
        <v>8.691646192</v>
      </c>
      <c r="T409" s="22">
        <v>7.5</v>
      </c>
      <c r="U409" s="21">
        <f t="shared" si="5"/>
        <v>8.531941032</v>
      </c>
      <c r="V409" s="22">
        <v>10.0</v>
      </c>
      <c r="W409" s="21">
        <f t="shared" si="6"/>
        <v>9.158722359</v>
      </c>
      <c r="X409" s="27">
        <f t="shared" si="52"/>
        <v>8.328571429</v>
      </c>
      <c r="Y409" s="24"/>
      <c r="Z409" s="24"/>
      <c r="AA409" s="31"/>
      <c r="AB409" s="40">
        <v>7.5</v>
      </c>
      <c r="AC409" s="32"/>
      <c r="AD409" s="32"/>
      <c r="AE409" s="33"/>
      <c r="AF409" s="5"/>
      <c r="AG409" s="1"/>
    </row>
    <row r="410" ht="15.75" customHeight="1">
      <c r="A410" s="1"/>
      <c r="B410" s="5"/>
      <c r="C410" s="16">
        <v>43737.0</v>
      </c>
      <c r="D410" s="17" t="s">
        <v>995</v>
      </c>
      <c r="E410" s="5" t="s">
        <v>851</v>
      </c>
      <c r="F410" s="5" t="s">
        <v>72</v>
      </c>
      <c r="G410" s="5" t="s">
        <v>33</v>
      </c>
      <c r="H410" s="5" t="s">
        <v>60</v>
      </c>
      <c r="I410" s="33" t="s">
        <v>128</v>
      </c>
      <c r="J410" s="18">
        <v>10.0</v>
      </c>
      <c r="K410" s="19">
        <f t="shared" si="53"/>
        <v>8.999509804</v>
      </c>
      <c r="L410" s="22">
        <v>10.0</v>
      </c>
      <c r="M410" s="21">
        <f t="shared" si="51"/>
        <v>9.264705882</v>
      </c>
      <c r="N410" s="22">
        <v>10.0</v>
      </c>
      <c r="O410" s="21">
        <f t="shared" si="2"/>
        <v>9.522058824</v>
      </c>
      <c r="P410" s="22">
        <v>10.0</v>
      </c>
      <c r="Q410" s="21">
        <f t="shared" si="47"/>
        <v>8.727272727</v>
      </c>
      <c r="R410" s="22">
        <v>10.0</v>
      </c>
      <c r="S410" s="21">
        <f t="shared" si="4"/>
        <v>8.694852941</v>
      </c>
      <c r="T410" s="22">
        <v>10.0</v>
      </c>
      <c r="U410" s="21">
        <f t="shared" si="5"/>
        <v>8.535539216</v>
      </c>
      <c r="V410" s="22">
        <v>10.0</v>
      </c>
      <c r="W410" s="21">
        <f t="shared" si="6"/>
        <v>9.160784314</v>
      </c>
      <c r="X410" s="27">
        <f t="shared" si="52"/>
        <v>10</v>
      </c>
      <c r="Y410" s="24" t="s">
        <v>996</v>
      </c>
      <c r="Z410" s="24"/>
      <c r="AA410" s="31"/>
      <c r="AB410" s="32"/>
      <c r="AC410" s="32"/>
      <c r="AD410" s="32"/>
      <c r="AE410" s="33"/>
      <c r="AF410" s="5"/>
      <c r="AG410" s="1"/>
    </row>
    <row r="411" ht="15.75" customHeight="1">
      <c r="A411" s="1"/>
      <c r="B411" s="5"/>
      <c r="C411" s="16">
        <v>43738.0</v>
      </c>
      <c r="D411" s="17" t="s">
        <v>997</v>
      </c>
      <c r="E411" s="5" t="s">
        <v>998</v>
      </c>
      <c r="F411" s="5" t="s">
        <v>126</v>
      </c>
      <c r="G411" s="5" t="s">
        <v>33</v>
      </c>
      <c r="H411" s="5" t="s">
        <v>60</v>
      </c>
      <c r="I411" s="33" t="s">
        <v>85</v>
      </c>
      <c r="J411" s="18">
        <v>9.2</v>
      </c>
      <c r="K411" s="19">
        <f t="shared" si="53"/>
        <v>9</v>
      </c>
      <c r="L411" s="22">
        <v>7.5</v>
      </c>
      <c r="M411" s="21">
        <f t="shared" si="51"/>
        <v>9.260391198</v>
      </c>
      <c r="N411" s="22">
        <v>10.0</v>
      </c>
      <c r="O411" s="21">
        <f t="shared" si="2"/>
        <v>9.523227384</v>
      </c>
      <c r="P411" s="22">
        <v>10.0</v>
      </c>
      <c r="Q411" s="21">
        <f t="shared" si="47"/>
        <v>8.730392157</v>
      </c>
      <c r="R411" s="22">
        <v>10.0</v>
      </c>
      <c r="S411" s="21">
        <f t="shared" si="4"/>
        <v>8.69804401</v>
      </c>
      <c r="T411" s="22">
        <v>7.5</v>
      </c>
      <c r="U411" s="21">
        <f t="shared" si="5"/>
        <v>8.533007335</v>
      </c>
      <c r="V411" s="22">
        <v>10.0</v>
      </c>
      <c r="W411" s="21">
        <f t="shared" si="6"/>
        <v>9.162836186</v>
      </c>
      <c r="X411" s="27">
        <f t="shared" si="52"/>
        <v>9.171428571</v>
      </c>
      <c r="Y411" s="24" t="s">
        <v>999</v>
      </c>
      <c r="Z411" s="24" t="s">
        <v>1000</v>
      </c>
      <c r="AA411" s="31"/>
      <c r="AB411" s="32"/>
      <c r="AC411" s="32"/>
      <c r="AD411" s="32"/>
      <c r="AE411" s="39">
        <v>7.5</v>
      </c>
      <c r="AF411" s="5"/>
      <c r="AG411" s="1"/>
    </row>
    <row r="412" ht="15.75" customHeight="1">
      <c r="A412" s="1"/>
      <c r="B412" s="5"/>
      <c r="C412" s="16">
        <v>43738.0</v>
      </c>
      <c r="D412" s="17" t="s">
        <v>1001</v>
      </c>
      <c r="E412" s="5" t="s">
        <v>1002</v>
      </c>
      <c r="F412" s="5" t="s">
        <v>32</v>
      </c>
      <c r="G412" s="5" t="s">
        <v>44</v>
      </c>
      <c r="H412" s="5" t="s">
        <v>79</v>
      </c>
      <c r="I412" s="33">
        <v>314.0</v>
      </c>
      <c r="J412" s="18">
        <v>10.0</v>
      </c>
      <c r="K412" s="19">
        <f t="shared" si="53"/>
        <v>9.002439024</v>
      </c>
      <c r="L412" s="22">
        <v>10.0</v>
      </c>
      <c r="M412" s="21">
        <f t="shared" si="51"/>
        <v>9.262195122</v>
      </c>
      <c r="N412" s="22">
        <v>10.0</v>
      </c>
      <c r="O412" s="21">
        <f t="shared" si="2"/>
        <v>9.524390244</v>
      </c>
      <c r="P412" s="22">
        <v>10.0</v>
      </c>
      <c r="Q412" s="21">
        <f t="shared" si="47"/>
        <v>8.733496333</v>
      </c>
      <c r="R412" s="22">
        <v>10.0</v>
      </c>
      <c r="S412" s="21">
        <f t="shared" si="4"/>
        <v>8.701219512</v>
      </c>
      <c r="T412" s="22">
        <v>10.0</v>
      </c>
      <c r="U412" s="21">
        <f t="shared" si="5"/>
        <v>8.536585366</v>
      </c>
      <c r="V412" s="22">
        <v>10.0</v>
      </c>
      <c r="W412" s="21">
        <f t="shared" si="6"/>
        <v>9.164878049</v>
      </c>
      <c r="X412" s="27">
        <f t="shared" si="52"/>
        <v>10</v>
      </c>
      <c r="Y412" s="24"/>
      <c r="Z412" s="24"/>
      <c r="AA412" s="31"/>
      <c r="AB412" s="32"/>
      <c r="AC412" s="32"/>
      <c r="AD412" s="32"/>
      <c r="AE412" s="33"/>
      <c r="AF412" s="5"/>
      <c r="AG412" s="1"/>
    </row>
    <row r="413" ht="15.75" customHeight="1">
      <c r="A413" s="1"/>
      <c r="B413" s="5"/>
      <c r="C413" s="16">
        <v>43738.0</v>
      </c>
      <c r="D413" s="17" t="s">
        <v>1003</v>
      </c>
      <c r="E413" s="5" t="s">
        <v>1004</v>
      </c>
      <c r="F413" s="5" t="s">
        <v>779</v>
      </c>
      <c r="G413" s="5" t="s">
        <v>185</v>
      </c>
      <c r="H413" s="5" t="s">
        <v>261</v>
      </c>
      <c r="I413" s="33" t="s">
        <v>420</v>
      </c>
      <c r="J413" s="18">
        <v>7.1</v>
      </c>
      <c r="K413" s="19">
        <f>+AVERAGE(J413)</f>
        <v>7.1</v>
      </c>
      <c r="L413" s="22">
        <v>7.5</v>
      </c>
      <c r="M413" s="21">
        <f t="shared" si="51"/>
        <v>9.257907543</v>
      </c>
      <c r="N413" s="22">
        <v>10.0</v>
      </c>
      <c r="O413" s="21">
        <f t="shared" si="2"/>
        <v>9.525547445</v>
      </c>
      <c r="P413" s="22">
        <v>7.5</v>
      </c>
      <c r="Q413" s="21">
        <f t="shared" si="47"/>
        <v>8.730487805</v>
      </c>
      <c r="R413" s="22">
        <v>5.0</v>
      </c>
      <c r="S413" s="21">
        <f t="shared" si="4"/>
        <v>8.692214112</v>
      </c>
      <c r="T413" s="22">
        <v>5.0</v>
      </c>
      <c r="U413" s="21">
        <f t="shared" si="5"/>
        <v>8.527980535</v>
      </c>
      <c r="V413" s="22">
        <v>7.5</v>
      </c>
      <c r="W413" s="21">
        <f t="shared" si="6"/>
        <v>9.160827251</v>
      </c>
      <c r="X413" s="27">
        <f t="shared" si="52"/>
        <v>7.085714286</v>
      </c>
      <c r="Y413" s="24"/>
      <c r="Z413" s="24"/>
      <c r="AA413" s="31"/>
      <c r="AB413" s="32"/>
      <c r="AC413" s="32"/>
      <c r="AD413" s="32"/>
      <c r="AE413" s="33"/>
      <c r="AF413" s="5"/>
      <c r="AG413" s="1"/>
    </row>
    <row r="414" ht="15.75" customHeight="1">
      <c r="A414" s="1"/>
      <c r="B414" s="5"/>
      <c r="C414" s="16">
        <v>43739.0</v>
      </c>
      <c r="D414" s="17" t="s">
        <v>1005</v>
      </c>
      <c r="E414" s="5" t="s">
        <v>1006</v>
      </c>
      <c r="F414" s="5" t="s">
        <v>1007</v>
      </c>
      <c r="G414" s="5" t="s">
        <v>44</v>
      </c>
      <c r="H414" s="5" t="s">
        <v>45</v>
      </c>
      <c r="I414" s="33">
        <v>304.0</v>
      </c>
      <c r="J414" s="18">
        <v>5.4</v>
      </c>
      <c r="K414" s="19">
        <f t="shared" ref="K414:K422" si="54">+AVERAGE($J$3:J414)</f>
        <v>8.98907767</v>
      </c>
      <c r="L414" s="22">
        <v>10.0</v>
      </c>
      <c r="M414" s="21">
        <f t="shared" si="51"/>
        <v>9.259708738</v>
      </c>
      <c r="N414" s="22">
        <v>10.0</v>
      </c>
      <c r="O414" s="21">
        <f t="shared" si="2"/>
        <v>9.526699029</v>
      </c>
      <c r="P414" s="22">
        <v>2.5</v>
      </c>
      <c r="Q414" s="21">
        <f t="shared" si="47"/>
        <v>8.715328467</v>
      </c>
      <c r="R414" s="22">
        <v>2.5</v>
      </c>
      <c r="S414" s="21">
        <f t="shared" si="4"/>
        <v>8.677184466</v>
      </c>
      <c r="T414" s="22">
        <v>2.5</v>
      </c>
      <c r="U414" s="21">
        <f t="shared" si="5"/>
        <v>8.513349515</v>
      </c>
      <c r="V414" s="22">
        <v>5.0</v>
      </c>
      <c r="W414" s="21">
        <f t="shared" si="6"/>
        <v>9.150728155</v>
      </c>
      <c r="X414" s="27">
        <f t="shared" si="52"/>
        <v>5.414285714</v>
      </c>
      <c r="Y414" s="45" t="s">
        <v>1008</v>
      </c>
      <c r="Z414" s="42" t="s">
        <v>1009</v>
      </c>
      <c r="AA414" s="31"/>
      <c r="AB414" s="32"/>
      <c r="AC414" s="32"/>
      <c r="AD414" s="32"/>
      <c r="AE414" s="33"/>
      <c r="AF414" s="5"/>
      <c r="AG414" s="1"/>
    </row>
    <row r="415" ht="15.75" customHeight="1">
      <c r="A415" s="1"/>
      <c r="B415" s="5"/>
      <c r="C415" s="16">
        <v>43739.0</v>
      </c>
      <c r="D415" s="17" t="s">
        <v>1010</v>
      </c>
      <c r="E415" s="5" t="s">
        <v>1011</v>
      </c>
      <c r="F415" s="5" t="s">
        <v>32</v>
      </c>
      <c r="G415" s="5" t="s">
        <v>33</v>
      </c>
      <c r="H415" s="5" t="s">
        <v>1012</v>
      </c>
      <c r="I415" s="33">
        <v>115.0</v>
      </c>
      <c r="J415" s="18">
        <v>8.0</v>
      </c>
      <c r="K415" s="19">
        <f t="shared" si="54"/>
        <v>8.986682809</v>
      </c>
      <c r="L415" s="22">
        <v>7.5</v>
      </c>
      <c r="M415" s="21">
        <f t="shared" si="51"/>
        <v>9.255447942</v>
      </c>
      <c r="N415" s="22">
        <v>10.0</v>
      </c>
      <c r="O415" s="21">
        <f t="shared" si="2"/>
        <v>9.527845036</v>
      </c>
      <c r="P415" s="22">
        <v>7.5</v>
      </c>
      <c r="Q415" s="21">
        <f t="shared" si="47"/>
        <v>8.712378641</v>
      </c>
      <c r="R415" s="22">
        <v>7.5</v>
      </c>
      <c r="S415" s="21">
        <f t="shared" si="4"/>
        <v>8.67433414</v>
      </c>
      <c r="T415" s="22">
        <v>7.5</v>
      </c>
      <c r="U415" s="21">
        <f t="shared" si="5"/>
        <v>8.510895884</v>
      </c>
      <c r="V415" s="22">
        <v>7.5</v>
      </c>
      <c r="W415" s="21">
        <f t="shared" si="6"/>
        <v>9.146731235</v>
      </c>
      <c r="X415" s="27">
        <f t="shared" si="52"/>
        <v>7.928571429</v>
      </c>
      <c r="Y415" s="42" t="s">
        <v>1013</v>
      </c>
      <c r="Z415" s="24"/>
      <c r="AA415" s="31"/>
      <c r="AB415" s="32"/>
      <c r="AC415" s="32"/>
      <c r="AD415" s="32"/>
      <c r="AE415" s="33"/>
      <c r="AF415" s="5"/>
      <c r="AG415" s="1"/>
    </row>
    <row r="416" ht="15.75" customHeight="1">
      <c r="A416" s="1"/>
      <c r="B416" s="5"/>
      <c r="C416" s="16">
        <v>43740.0</v>
      </c>
      <c r="D416" s="17" t="s">
        <v>1014</v>
      </c>
      <c r="E416" s="5" t="s">
        <v>1015</v>
      </c>
      <c r="F416" s="5" t="s">
        <v>427</v>
      </c>
      <c r="G416" s="5" t="s">
        <v>33</v>
      </c>
      <c r="H416" s="5" t="s">
        <v>60</v>
      </c>
      <c r="I416" s="33" t="s">
        <v>61</v>
      </c>
      <c r="J416" s="18">
        <v>7.9</v>
      </c>
      <c r="K416" s="19">
        <f t="shared" si="54"/>
        <v>8.984057971</v>
      </c>
      <c r="L416" s="22">
        <v>7.5</v>
      </c>
      <c r="M416" s="21">
        <f t="shared" si="51"/>
        <v>9.251207729</v>
      </c>
      <c r="N416" s="22">
        <v>10.0</v>
      </c>
      <c r="O416" s="21">
        <f t="shared" si="2"/>
        <v>9.528985507</v>
      </c>
      <c r="P416" s="22">
        <v>5.0</v>
      </c>
      <c r="Q416" s="21">
        <f t="shared" si="47"/>
        <v>8.703389831</v>
      </c>
      <c r="R416" s="22">
        <v>7.5</v>
      </c>
      <c r="S416" s="21">
        <f t="shared" si="4"/>
        <v>8.671497585</v>
      </c>
      <c r="T416" s="22">
        <v>7.5</v>
      </c>
      <c r="U416" s="21">
        <f t="shared" si="5"/>
        <v>8.508454106</v>
      </c>
      <c r="V416" s="22">
        <v>10.0</v>
      </c>
      <c r="W416" s="21">
        <f t="shared" si="6"/>
        <v>9.148792271</v>
      </c>
      <c r="X416" s="27">
        <f t="shared" si="52"/>
        <v>7.914285714</v>
      </c>
      <c r="Y416" s="45" t="s">
        <v>1016</v>
      </c>
      <c r="Z416" s="24" t="s">
        <v>1017</v>
      </c>
      <c r="AA416" s="31"/>
      <c r="AB416" s="32"/>
      <c r="AC416" s="32"/>
      <c r="AD416" s="32"/>
      <c r="AE416" s="33"/>
      <c r="AF416" s="5"/>
      <c r="AG416" s="1"/>
    </row>
    <row r="417" ht="15.75" customHeight="1">
      <c r="A417" s="1"/>
      <c r="B417" s="5"/>
      <c r="C417" s="16">
        <v>43740.0</v>
      </c>
      <c r="D417" s="17" t="s">
        <v>1018</v>
      </c>
      <c r="E417" s="5" t="s">
        <v>531</v>
      </c>
      <c r="F417" s="5" t="s">
        <v>84</v>
      </c>
      <c r="G417" s="5" t="s">
        <v>115</v>
      </c>
      <c r="H417" s="5" t="s">
        <v>45</v>
      </c>
      <c r="I417" s="33">
        <v>302.0</v>
      </c>
      <c r="J417" s="18">
        <v>9.6</v>
      </c>
      <c r="K417" s="19">
        <f t="shared" si="54"/>
        <v>8.985542169</v>
      </c>
      <c r="L417" s="22">
        <v>10.0</v>
      </c>
      <c r="M417" s="21">
        <f t="shared" si="51"/>
        <v>9.253012048</v>
      </c>
      <c r="N417" s="22">
        <v>10.0</v>
      </c>
      <c r="O417" s="21">
        <f t="shared" si="2"/>
        <v>9.530120482</v>
      </c>
      <c r="P417" s="22">
        <v>7.5</v>
      </c>
      <c r="Q417" s="21">
        <f t="shared" si="47"/>
        <v>8.700483092</v>
      </c>
      <c r="R417" s="22">
        <v>10.0</v>
      </c>
      <c r="S417" s="21">
        <f t="shared" si="4"/>
        <v>8.674698795</v>
      </c>
      <c r="T417" s="22">
        <v>10.0</v>
      </c>
      <c r="U417" s="21">
        <f t="shared" si="5"/>
        <v>8.512048193</v>
      </c>
      <c r="V417" s="22">
        <v>10.0</v>
      </c>
      <c r="W417" s="21">
        <f t="shared" si="6"/>
        <v>9.150843373</v>
      </c>
      <c r="X417" s="27">
        <f t="shared" si="52"/>
        <v>9.585714286</v>
      </c>
      <c r="Y417" s="42" t="s">
        <v>1019</v>
      </c>
      <c r="Z417" s="24"/>
      <c r="AA417" s="31"/>
      <c r="AB417" s="32"/>
      <c r="AC417" s="32"/>
      <c r="AD417" s="32"/>
      <c r="AE417" s="33"/>
      <c r="AF417" s="5"/>
      <c r="AG417" s="1"/>
    </row>
    <row r="418" ht="15.75" customHeight="1">
      <c r="A418" s="1"/>
      <c r="B418" s="5"/>
      <c r="C418" s="16">
        <v>43740.0</v>
      </c>
      <c r="D418" s="17"/>
      <c r="E418" s="5" t="s">
        <v>514</v>
      </c>
      <c r="F418" s="5" t="s">
        <v>847</v>
      </c>
      <c r="G418" s="5" t="s">
        <v>44</v>
      </c>
      <c r="H418" s="5"/>
      <c r="I418" s="33"/>
      <c r="J418" s="18">
        <v>8.3</v>
      </c>
      <c r="K418" s="19">
        <f t="shared" si="54"/>
        <v>8.983894231</v>
      </c>
      <c r="L418" s="22">
        <v>10.0</v>
      </c>
      <c r="M418" s="21">
        <f t="shared" si="51"/>
        <v>9.254807692</v>
      </c>
      <c r="N418" s="22">
        <v>10.0</v>
      </c>
      <c r="O418" s="21">
        <f t="shared" si="2"/>
        <v>9.53125</v>
      </c>
      <c r="P418" s="22">
        <v>7.5</v>
      </c>
      <c r="Q418" s="21">
        <f t="shared" si="47"/>
        <v>8.697590361</v>
      </c>
      <c r="R418" s="22">
        <v>7.5</v>
      </c>
      <c r="S418" s="21">
        <f t="shared" si="4"/>
        <v>8.671875</v>
      </c>
      <c r="T418" s="22">
        <v>5.0</v>
      </c>
      <c r="U418" s="21">
        <f t="shared" si="5"/>
        <v>8.503605769</v>
      </c>
      <c r="V418" s="22">
        <v>10.0</v>
      </c>
      <c r="W418" s="21">
        <f t="shared" si="6"/>
        <v>9.152884615</v>
      </c>
      <c r="X418" s="27">
        <f t="shared" si="52"/>
        <v>8.328571429</v>
      </c>
      <c r="Y418" s="28" t="s">
        <v>1020</v>
      </c>
      <c r="Z418" s="24"/>
      <c r="AA418" s="31"/>
      <c r="AB418" s="32"/>
      <c r="AC418" s="32"/>
      <c r="AD418" s="32"/>
      <c r="AE418" s="33"/>
      <c r="AF418" s="5"/>
      <c r="AG418" s="1"/>
    </row>
    <row r="419" ht="15.75" customHeight="1">
      <c r="A419" s="1"/>
      <c r="B419" s="5"/>
      <c r="C419" s="16">
        <v>43741.0</v>
      </c>
      <c r="D419" s="17" t="s">
        <v>1021</v>
      </c>
      <c r="E419" s="5" t="s">
        <v>1022</v>
      </c>
      <c r="F419" s="5" t="s">
        <v>56</v>
      </c>
      <c r="G419" s="5" t="s">
        <v>33</v>
      </c>
      <c r="H419" s="5" t="s">
        <v>261</v>
      </c>
      <c r="I419" s="33" t="s">
        <v>420</v>
      </c>
      <c r="J419" s="18">
        <v>10.0</v>
      </c>
      <c r="K419" s="19">
        <f t="shared" si="54"/>
        <v>8.986330935</v>
      </c>
      <c r="L419" s="22">
        <v>7.5</v>
      </c>
      <c r="M419" s="21">
        <f t="shared" si="51"/>
        <v>9.25059952</v>
      </c>
      <c r="N419" s="22">
        <v>7.5</v>
      </c>
      <c r="O419" s="21">
        <f t="shared" si="2"/>
        <v>9.526378897</v>
      </c>
      <c r="P419" s="22">
        <v>7.5</v>
      </c>
      <c r="Q419" s="21">
        <f t="shared" si="47"/>
        <v>8.694711538</v>
      </c>
      <c r="R419" s="22">
        <v>7.5</v>
      </c>
      <c r="S419" s="21">
        <f t="shared" si="4"/>
        <v>8.669064748</v>
      </c>
      <c r="T419" s="22">
        <v>7.5</v>
      </c>
      <c r="U419" s="21">
        <f t="shared" si="5"/>
        <v>8.501199041</v>
      </c>
      <c r="V419" s="22">
        <v>7.5</v>
      </c>
      <c r="W419" s="21">
        <f t="shared" si="6"/>
        <v>9.148920863</v>
      </c>
      <c r="X419" s="27">
        <f t="shared" si="52"/>
        <v>7.857142857</v>
      </c>
      <c r="Y419" s="28"/>
      <c r="Z419" s="24"/>
      <c r="AA419" s="31"/>
      <c r="AB419" s="32"/>
      <c r="AC419" s="32"/>
      <c r="AD419" s="32"/>
      <c r="AE419" s="33"/>
      <c r="AF419" s="5"/>
      <c r="AG419" s="1"/>
    </row>
    <row r="420" ht="15.75" customHeight="1">
      <c r="A420" s="1"/>
      <c r="B420" s="5"/>
      <c r="C420" s="16">
        <v>43742.0</v>
      </c>
      <c r="D420" s="17"/>
      <c r="E420" s="5" t="s">
        <v>514</v>
      </c>
      <c r="F420" s="5" t="s">
        <v>563</v>
      </c>
      <c r="G420" s="5" t="s">
        <v>44</v>
      </c>
      <c r="H420" s="5"/>
      <c r="I420" s="33"/>
      <c r="J420" s="18">
        <v>6.7</v>
      </c>
      <c r="K420" s="19">
        <f t="shared" si="54"/>
        <v>8.980861244</v>
      </c>
      <c r="L420" s="22">
        <v>7.5</v>
      </c>
      <c r="M420" s="21">
        <f t="shared" si="51"/>
        <v>9.246411483</v>
      </c>
      <c r="N420" s="22">
        <v>7.5</v>
      </c>
      <c r="O420" s="21">
        <f t="shared" si="2"/>
        <v>9.5215311</v>
      </c>
      <c r="P420" s="22">
        <v>7.5</v>
      </c>
      <c r="Q420" s="21">
        <f t="shared" si="47"/>
        <v>8.691846523</v>
      </c>
      <c r="R420" s="22">
        <v>5.0</v>
      </c>
      <c r="S420" s="21">
        <f t="shared" si="4"/>
        <v>8.660287081</v>
      </c>
      <c r="T420" s="22">
        <v>5.0</v>
      </c>
      <c r="U420" s="21">
        <f t="shared" si="5"/>
        <v>8.492822967</v>
      </c>
      <c r="V420" s="22">
        <v>7.5</v>
      </c>
      <c r="W420" s="21">
        <f t="shared" si="6"/>
        <v>9.144976077</v>
      </c>
      <c r="X420" s="27">
        <f t="shared" si="52"/>
        <v>6.671428571</v>
      </c>
      <c r="Y420" s="28"/>
      <c r="Z420" s="24"/>
      <c r="AA420" s="35">
        <v>7.5</v>
      </c>
      <c r="AB420" s="32"/>
      <c r="AC420" s="32"/>
      <c r="AD420" s="32"/>
      <c r="AE420" s="33"/>
      <c r="AF420" s="5"/>
      <c r="AG420" s="1"/>
    </row>
    <row r="421" ht="15.75" customHeight="1">
      <c r="A421" s="1"/>
      <c r="B421" s="5"/>
      <c r="C421" s="16">
        <v>43742.0</v>
      </c>
      <c r="D421" s="17" t="s">
        <v>1023</v>
      </c>
      <c r="E421" s="5" t="s">
        <v>457</v>
      </c>
      <c r="F421" s="5" t="s">
        <v>32</v>
      </c>
      <c r="G421" s="5" t="s">
        <v>33</v>
      </c>
      <c r="H421" s="5" t="s">
        <v>60</v>
      </c>
      <c r="I421" s="33" t="s">
        <v>239</v>
      </c>
      <c r="J421" s="18">
        <v>9.2</v>
      </c>
      <c r="K421" s="19">
        <f t="shared" si="54"/>
        <v>8.981384248</v>
      </c>
      <c r="L421" s="22">
        <v>7.5</v>
      </c>
      <c r="M421" s="21">
        <f t="shared" si="51"/>
        <v>9.242243437</v>
      </c>
      <c r="N421" s="22">
        <v>7.5</v>
      </c>
      <c r="O421" s="21">
        <f t="shared" si="2"/>
        <v>9.516706444</v>
      </c>
      <c r="P421" s="22">
        <v>10.0</v>
      </c>
      <c r="Q421" s="21">
        <f t="shared" si="47"/>
        <v>8.694976077</v>
      </c>
      <c r="R421" s="22">
        <v>10.0</v>
      </c>
      <c r="S421" s="21">
        <f t="shared" si="4"/>
        <v>8.663484487</v>
      </c>
      <c r="T421" s="22">
        <v>10.0</v>
      </c>
      <c r="U421" s="21">
        <f t="shared" si="5"/>
        <v>8.496420048</v>
      </c>
      <c r="V421" s="22">
        <v>10.0</v>
      </c>
      <c r="W421" s="21">
        <f t="shared" si="6"/>
        <v>9.147016706</v>
      </c>
      <c r="X421" s="27">
        <f t="shared" si="52"/>
        <v>9.171428571</v>
      </c>
      <c r="Y421" s="42" t="s">
        <v>1024</v>
      </c>
      <c r="Z421" s="24"/>
      <c r="AA421" s="31"/>
      <c r="AB421" s="32"/>
      <c r="AC421" s="32"/>
      <c r="AD421" s="32"/>
      <c r="AE421" s="33"/>
      <c r="AF421" s="5"/>
      <c r="AG421" s="1"/>
    </row>
    <row r="422" ht="15.75" customHeight="1">
      <c r="A422" s="1"/>
      <c r="B422" s="5"/>
      <c r="C422" s="16">
        <v>43742.0</v>
      </c>
      <c r="D422" s="17" t="s">
        <v>1025</v>
      </c>
      <c r="E422" s="5" t="s">
        <v>572</v>
      </c>
      <c r="F422" s="5" t="s">
        <v>72</v>
      </c>
      <c r="G422" s="5" t="s">
        <v>33</v>
      </c>
      <c r="H422" s="5" t="s">
        <v>261</v>
      </c>
      <c r="I422" s="33" t="s">
        <v>471</v>
      </c>
      <c r="J422" s="18">
        <v>9.6</v>
      </c>
      <c r="K422" s="19">
        <f t="shared" si="54"/>
        <v>8.982857143</v>
      </c>
      <c r="L422" s="22">
        <v>10.0</v>
      </c>
      <c r="M422" s="21">
        <f t="shared" si="51"/>
        <v>9.244047619</v>
      </c>
      <c r="N422" s="22">
        <v>10.0</v>
      </c>
      <c r="O422" s="21">
        <f t="shared" si="2"/>
        <v>9.517857143</v>
      </c>
      <c r="P422" s="22">
        <v>10.0</v>
      </c>
      <c r="Q422" s="21">
        <f t="shared" si="47"/>
        <v>8.698090692</v>
      </c>
      <c r="R422" s="22">
        <v>10.0</v>
      </c>
      <c r="S422" s="21">
        <f t="shared" si="4"/>
        <v>8.666666667</v>
      </c>
      <c r="T422" s="22">
        <v>7.5</v>
      </c>
      <c r="U422" s="21">
        <f t="shared" si="5"/>
        <v>8.494047619</v>
      </c>
      <c r="V422" s="22">
        <v>10.0</v>
      </c>
      <c r="W422" s="21">
        <f t="shared" si="6"/>
        <v>9.149047619</v>
      </c>
      <c r="X422" s="27">
        <f t="shared" si="52"/>
        <v>9.585714286</v>
      </c>
      <c r="Y422" s="28" t="s">
        <v>1026</v>
      </c>
      <c r="Z422" s="24" t="s">
        <v>1027</v>
      </c>
      <c r="AA422" s="31"/>
      <c r="AB422" s="32">
        <v>5.0</v>
      </c>
      <c r="AC422" s="32"/>
      <c r="AD422" s="32"/>
      <c r="AE422" s="33"/>
      <c r="AF422" s="5"/>
      <c r="AG422" s="1"/>
    </row>
    <row r="423" ht="15.75" customHeight="1">
      <c r="A423" s="1"/>
      <c r="B423" s="5"/>
      <c r="C423" s="16">
        <v>43742.0</v>
      </c>
      <c r="D423" s="17" t="s">
        <v>1028</v>
      </c>
      <c r="E423" s="5" t="s">
        <v>1029</v>
      </c>
      <c r="F423" s="5" t="s">
        <v>84</v>
      </c>
      <c r="G423" s="5" t="s">
        <v>115</v>
      </c>
      <c r="H423" s="5" t="s">
        <v>261</v>
      </c>
      <c r="I423" s="33" t="s">
        <v>428</v>
      </c>
      <c r="J423" s="18">
        <v>10.0</v>
      </c>
      <c r="K423" s="19">
        <f>+AVERAGE(J423)</f>
        <v>10</v>
      </c>
      <c r="L423" s="22">
        <v>10.0</v>
      </c>
      <c r="M423" s="21">
        <f t="shared" si="51"/>
        <v>9.24584323</v>
      </c>
      <c r="N423" s="22">
        <v>10.0</v>
      </c>
      <c r="O423" s="21">
        <f t="shared" si="2"/>
        <v>9.519002375</v>
      </c>
      <c r="P423" s="22">
        <v>10.0</v>
      </c>
      <c r="Q423" s="21">
        <f t="shared" si="47"/>
        <v>8.701190476</v>
      </c>
      <c r="R423" s="22">
        <v>10.0</v>
      </c>
      <c r="S423" s="21">
        <f t="shared" si="4"/>
        <v>8.669833729</v>
      </c>
      <c r="T423" s="22">
        <v>10.0</v>
      </c>
      <c r="U423" s="21">
        <f t="shared" si="5"/>
        <v>8.497624703</v>
      </c>
      <c r="V423" s="22">
        <v>10.0</v>
      </c>
      <c r="W423" s="21">
        <f t="shared" si="6"/>
        <v>9.151068884</v>
      </c>
      <c r="X423" s="27">
        <f t="shared" si="52"/>
        <v>10</v>
      </c>
      <c r="Y423" s="42" t="s">
        <v>1030</v>
      </c>
      <c r="Z423" s="24"/>
      <c r="AA423" s="31"/>
      <c r="AB423" s="32"/>
      <c r="AC423" s="32"/>
      <c r="AD423" s="32"/>
      <c r="AE423" s="33"/>
      <c r="AF423" s="5"/>
      <c r="AG423" s="1"/>
    </row>
    <row r="424" ht="15.75" customHeight="1">
      <c r="A424" s="1"/>
      <c r="B424" s="5"/>
      <c r="C424" s="16">
        <v>43743.0</v>
      </c>
      <c r="D424" s="17" t="s">
        <v>1031</v>
      </c>
      <c r="E424" s="5" t="s">
        <v>396</v>
      </c>
      <c r="F424" s="5" t="s">
        <v>346</v>
      </c>
      <c r="G424" s="5" t="s">
        <v>33</v>
      </c>
      <c r="H424" s="5" t="s">
        <v>60</v>
      </c>
      <c r="I424" s="33" t="s">
        <v>221</v>
      </c>
      <c r="J424" s="18">
        <v>10.0</v>
      </c>
      <c r="K424" s="19">
        <f t="shared" ref="K424:K432" si="55">+AVERAGE($J$3:J424)</f>
        <v>8.987677725</v>
      </c>
      <c r="L424" s="22">
        <v>10.0</v>
      </c>
      <c r="M424" s="21">
        <f t="shared" si="51"/>
        <v>9.247630332</v>
      </c>
      <c r="N424" s="22">
        <v>10.0</v>
      </c>
      <c r="O424" s="21">
        <f t="shared" si="2"/>
        <v>9.52014218</v>
      </c>
      <c r="P424" s="22">
        <v>10.0</v>
      </c>
      <c r="Q424" s="21">
        <f t="shared" si="47"/>
        <v>8.704275534</v>
      </c>
      <c r="R424" s="22">
        <v>10.0</v>
      </c>
      <c r="S424" s="21">
        <f t="shared" si="4"/>
        <v>8.672985782</v>
      </c>
      <c r="T424" s="22">
        <v>10.0</v>
      </c>
      <c r="U424" s="21">
        <f t="shared" si="5"/>
        <v>8.501184834</v>
      </c>
      <c r="V424" s="22">
        <v>10.0</v>
      </c>
      <c r="W424" s="21">
        <f t="shared" si="6"/>
        <v>9.153080569</v>
      </c>
      <c r="X424" s="27">
        <f t="shared" si="52"/>
        <v>10</v>
      </c>
      <c r="Y424" s="28"/>
      <c r="Z424" s="24"/>
      <c r="AA424" s="31"/>
      <c r="AB424" s="32"/>
      <c r="AC424" s="32"/>
      <c r="AD424" s="32"/>
      <c r="AE424" s="33"/>
      <c r="AF424" s="5"/>
      <c r="AG424" s="1"/>
    </row>
    <row r="425" ht="15.75" customHeight="1">
      <c r="A425" s="1"/>
      <c r="B425" s="5"/>
      <c r="C425" s="16">
        <v>43743.0</v>
      </c>
      <c r="D425" s="17" t="s">
        <v>1032</v>
      </c>
      <c r="E425" s="5" t="s">
        <v>816</v>
      </c>
      <c r="F425" s="5" t="s">
        <v>72</v>
      </c>
      <c r="G425" s="5" t="s">
        <v>44</v>
      </c>
      <c r="H425" s="5" t="s">
        <v>45</v>
      </c>
      <c r="I425" s="33">
        <v>202.0</v>
      </c>
      <c r="J425" s="18">
        <v>7.1</v>
      </c>
      <c r="K425" s="19">
        <f t="shared" si="55"/>
        <v>8.98321513</v>
      </c>
      <c r="L425" s="22">
        <v>7.5</v>
      </c>
      <c r="M425" s="21">
        <f t="shared" si="51"/>
        <v>9.243498818</v>
      </c>
      <c r="N425" s="22">
        <v>7.5</v>
      </c>
      <c r="O425" s="21">
        <f t="shared" si="2"/>
        <v>9.51536643</v>
      </c>
      <c r="P425" s="22">
        <v>5.0</v>
      </c>
      <c r="Q425" s="21">
        <f t="shared" si="47"/>
        <v>8.69549763</v>
      </c>
      <c r="R425" s="22">
        <v>7.5</v>
      </c>
      <c r="S425" s="21">
        <f t="shared" si="4"/>
        <v>8.670212766</v>
      </c>
      <c r="T425" s="22">
        <v>7.5</v>
      </c>
      <c r="U425" s="21">
        <f t="shared" si="5"/>
        <v>8.498817967</v>
      </c>
      <c r="V425" s="22">
        <v>7.5</v>
      </c>
      <c r="W425" s="21">
        <f t="shared" si="6"/>
        <v>9.149172577</v>
      </c>
      <c r="X425" s="27">
        <f t="shared" si="52"/>
        <v>7.085714286</v>
      </c>
      <c r="Y425" s="28" t="s">
        <v>1033</v>
      </c>
      <c r="Z425" s="24" t="s">
        <v>1034</v>
      </c>
      <c r="AA425" s="31"/>
      <c r="AB425" s="40">
        <v>7.5</v>
      </c>
      <c r="AC425" s="32"/>
      <c r="AD425" s="32"/>
      <c r="AE425" s="33"/>
      <c r="AF425" s="5"/>
      <c r="AG425" s="1"/>
    </row>
    <row r="426" ht="15.75" customHeight="1">
      <c r="A426" s="1"/>
      <c r="B426" s="5"/>
      <c r="C426" s="16">
        <v>43745.0</v>
      </c>
      <c r="D426" s="17" t="s">
        <v>1035</v>
      </c>
      <c r="E426" s="5" t="s">
        <v>1036</v>
      </c>
      <c r="F426" s="5" t="s">
        <v>48</v>
      </c>
      <c r="G426" s="5" t="s">
        <v>33</v>
      </c>
      <c r="H426" s="5" t="s">
        <v>60</v>
      </c>
      <c r="I426" s="33" t="s">
        <v>166</v>
      </c>
      <c r="J426" s="18">
        <v>9.2</v>
      </c>
      <c r="K426" s="19">
        <f t="shared" si="55"/>
        <v>8.983726415</v>
      </c>
      <c r="L426" s="22">
        <v>7.5</v>
      </c>
      <c r="M426" s="21">
        <f t="shared" si="51"/>
        <v>9.239386792</v>
      </c>
      <c r="N426" s="22">
        <v>10.0</v>
      </c>
      <c r="O426" s="21">
        <f t="shared" si="2"/>
        <v>9.516509434</v>
      </c>
      <c r="P426" s="22">
        <v>10.0</v>
      </c>
      <c r="Q426" s="21">
        <f t="shared" si="47"/>
        <v>8.69858156</v>
      </c>
      <c r="R426" s="22">
        <v>7.5</v>
      </c>
      <c r="S426" s="21">
        <f t="shared" si="4"/>
        <v>8.66745283</v>
      </c>
      <c r="T426" s="22">
        <v>10.0</v>
      </c>
      <c r="U426" s="21">
        <f t="shared" si="5"/>
        <v>8.502358491</v>
      </c>
      <c r="V426" s="22">
        <v>10.0</v>
      </c>
      <c r="W426" s="21">
        <f t="shared" si="6"/>
        <v>9.151179245</v>
      </c>
      <c r="X426" s="27">
        <f t="shared" si="52"/>
        <v>9.171428571</v>
      </c>
      <c r="Y426" s="28"/>
      <c r="Z426" s="24"/>
      <c r="AA426" s="31"/>
      <c r="AB426" s="32"/>
      <c r="AC426" s="32"/>
      <c r="AD426" s="32"/>
      <c r="AE426" s="39">
        <v>7.5</v>
      </c>
      <c r="AF426" s="5"/>
      <c r="AG426" s="1"/>
    </row>
    <row r="427" ht="15.75" customHeight="1">
      <c r="A427" s="1"/>
      <c r="B427" s="5"/>
      <c r="C427" s="16">
        <v>43745.0</v>
      </c>
      <c r="D427" s="17" t="s">
        <v>1037</v>
      </c>
      <c r="E427" s="5" t="s">
        <v>1038</v>
      </c>
      <c r="F427" s="5" t="s">
        <v>56</v>
      </c>
      <c r="G427" s="5" t="s">
        <v>33</v>
      </c>
      <c r="H427" s="5" t="s">
        <v>284</v>
      </c>
      <c r="I427" s="33" t="s">
        <v>1039</v>
      </c>
      <c r="J427" s="18">
        <v>8.0</v>
      </c>
      <c r="K427" s="19">
        <f t="shared" si="55"/>
        <v>8.981411765</v>
      </c>
      <c r="L427" s="22">
        <v>7.5</v>
      </c>
      <c r="M427" s="21">
        <v>10.0</v>
      </c>
      <c r="N427" s="22">
        <v>10.0</v>
      </c>
      <c r="O427" s="21">
        <f t="shared" si="2"/>
        <v>9.517647059</v>
      </c>
      <c r="P427" s="22">
        <v>7.5</v>
      </c>
      <c r="Q427" s="21">
        <f t="shared" si="47"/>
        <v>8.695754717</v>
      </c>
      <c r="R427" s="22">
        <v>10.0</v>
      </c>
      <c r="S427" s="21">
        <f t="shared" si="4"/>
        <v>8.670588235</v>
      </c>
      <c r="T427" s="22">
        <v>10.0</v>
      </c>
      <c r="U427" s="21">
        <f t="shared" si="5"/>
        <v>8.505882353</v>
      </c>
      <c r="V427" s="22">
        <v>10.0</v>
      </c>
      <c r="W427" s="21">
        <f t="shared" si="6"/>
        <v>9.153176471</v>
      </c>
      <c r="X427" s="27">
        <f t="shared" si="52"/>
        <v>9</v>
      </c>
      <c r="Y427" s="42" t="s">
        <v>1040</v>
      </c>
      <c r="Z427" s="42" t="s">
        <v>1041</v>
      </c>
      <c r="AA427" s="31"/>
      <c r="AB427" s="32"/>
      <c r="AC427" s="32"/>
      <c r="AD427" s="32"/>
      <c r="AE427" s="33"/>
      <c r="AF427" s="5"/>
      <c r="AG427" s="1"/>
    </row>
    <row r="428" ht="15.75" customHeight="1">
      <c r="A428" s="1"/>
      <c r="B428" s="5"/>
      <c r="C428" s="16">
        <v>43746.0</v>
      </c>
      <c r="D428" s="17" t="s">
        <v>1042</v>
      </c>
      <c r="E428" s="5" t="s">
        <v>1043</v>
      </c>
      <c r="F428" s="5" t="s">
        <v>217</v>
      </c>
      <c r="G428" s="5" t="s">
        <v>44</v>
      </c>
      <c r="H428" s="5" t="s">
        <v>45</v>
      </c>
      <c r="I428" s="33">
        <v>302.0</v>
      </c>
      <c r="J428" s="18">
        <v>7.9</v>
      </c>
      <c r="K428" s="19">
        <f t="shared" si="55"/>
        <v>8.978873239</v>
      </c>
      <c r="L428" s="22">
        <v>10.0</v>
      </c>
      <c r="M428" s="21">
        <f t="shared" ref="M428:M1061" si="56">+AVERAGE($L$3:L428)</f>
        <v>9.237089202</v>
      </c>
      <c r="N428" s="22">
        <v>7.5</v>
      </c>
      <c r="O428" s="21">
        <f t="shared" si="2"/>
        <v>9.512910798</v>
      </c>
      <c r="P428" s="22">
        <v>7.5</v>
      </c>
      <c r="Q428" s="21">
        <f t="shared" si="47"/>
        <v>8.692941176</v>
      </c>
      <c r="R428" s="22">
        <v>7.5</v>
      </c>
      <c r="S428" s="21">
        <f t="shared" si="4"/>
        <v>8.667840376</v>
      </c>
      <c r="T428" s="22">
        <v>7.5</v>
      </c>
      <c r="U428" s="21">
        <f t="shared" si="5"/>
        <v>8.503521127</v>
      </c>
      <c r="V428" s="22">
        <v>7.5</v>
      </c>
      <c r="W428" s="21">
        <f t="shared" si="6"/>
        <v>9.149295775</v>
      </c>
      <c r="X428" s="27">
        <f t="shared" si="52"/>
        <v>7.914285714</v>
      </c>
      <c r="Y428" s="28"/>
      <c r="Z428" s="24"/>
      <c r="AA428" s="31"/>
      <c r="AB428" s="32"/>
      <c r="AC428" s="32"/>
      <c r="AD428" s="32"/>
      <c r="AE428" s="33"/>
      <c r="AF428" s="5"/>
      <c r="AG428" s="1"/>
    </row>
    <row r="429" ht="15.75" customHeight="1">
      <c r="A429" s="1"/>
      <c r="B429" s="5"/>
      <c r="C429" s="16">
        <v>43746.0</v>
      </c>
      <c r="D429" s="17" t="s">
        <v>1044</v>
      </c>
      <c r="E429" s="5" t="s">
        <v>1045</v>
      </c>
      <c r="F429" s="5" t="s">
        <v>487</v>
      </c>
      <c r="G429" s="5" t="s">
        <v>33</v>
      </c>
      <c r="H429" s="5" t="s">
        <v>45</v>
      </c>
      <c r="I429" s="33">
        <v>204.0</v>
      </c>
      <c r="J429" s="18">
        <v>10.0</v>
      </c>
      <c r="K429" s="19">
        <f t="shared" si="55"/>
        <v>8.981264637</v>
      </c>
      <c r="L429" s="22">
        <v>10.0</v>
      </c>
      <c r="M429" s="21">
        <f t="shared" si="56"/>
        <v>9.238875878</v>
      </c>
      <c r="N429" s="22">
        <v>10.0</v>
      </c>
      <c r="O429" s="21">
        <f t="shared" si="2"/>
        <v>9.514051522</v>
      </c>
      <c r="P429" s="22">
        <v>10.0</v>
      </c>
      <c r="Q429" s="21">
        <f t="shared" si="47"/>
        <v>8.69600939</v>
      </c>
      <c r="R429" s="22">
        <v>10.0</v>
      </c>
      <c r="S429" s="21">
        <f t="shared" si="4"/>
        <v>8.670960187</v>
      </c>
      <c r="T429" s="22">
        <v>10.0</v>
      </c>
      <c r="U429" s="21">
        <f t="shared" si="5"/>
        <v>8.507025761</v>
      </c>
      <c r="V429" s="22">
        <v>10.0</v>
      </c>
      <c r="W429" s="21">
        <f t="shared" si="6"/>
        <v>9.151288056</v>
      </c>
      <c r="X429" s="27">
        <f t="shared" si="52"/>
        <v>10</v>
      </c>
      <c r="Y429" s="42" t="s">
        <v>1046</v>
      </c>
      <c r="Z429" s="24"/>
      <c r="AA429" s="31"/>
      <c r="AB429" s="32">
        <v>10.0</v>
      </c>
      <c r="AC429" s="32"/>
      <c r="AD429" s="32"/>
      <c r="AE429" s="33"/>
      <c r="AF429" s="5"/>
      <c r="AG429" s="1"/>
    </row>
    <row r="430" ht="15.75" customHeight="1">
      <c r="A430" s="1"/>
      <c r="B430" s="5"/>
      <c r="C430" s="16">
        <v>43746.0</v>
      </c>
      <c r="D430" s="17" t="s">
        <v>1047</v>
      </c>
      <c r="E430" s="5" t="s">
        <v>1048</v>
      </c>
      <c r="F430" s="5" t="s">
        <v>905</v>
      </c>
      <c r="G430" s="5" t="s">
        <v>33</v>
      </c>
      <c r="H430" s="5" t="s">
        <v>60</v>
      </c>
      <c r="I430" s="33" t="s">
        <v>70</v>
      </c>
      <c r="J430" s="18">
        <v>9.6</v>
      </c>
      <c r="K430" s="19">
        <f t="shared" si="55"/>
        <v>8.98271028</v>
      </c>
      <c r="L430" s="22">
        <v>10.0</v>
      </c>
      <c r="M430" s="21">
        <f t="shared" si="56"/>
        <v>9.240654206</v>
      </c>
      <c r="N430" s="22">
        <v>10.0</v>
      </c>
      <c r="O430" s="21">
        <f t="shared" si="2"/>
        <v>9.515186916</v>
      </c>
      <c r="P430" s="22">
        <v>10.0</v>
      </c>
      <c r="Q430" s="21">
        <f t="shared" si="47"/>
        <v>8.699063232</v>
      </c>
      <c r="R430" s="22">
        <v>10.0</v>
      </c>
      <c r="S430" s="21">
        <f t="shared" si="4"/>
        <v>8.674065421</v>
      </c>
      <c r="T430" s="22">
        <v>7.5</v>
      </c>
      <c r="U430" s="21">
        <f t="shared" si="5"/>
        <v>8.504672897</v>
      </c>
      <c r="V430" s="22">
        <v>10.0</v>
      </c>
      <c r="W430" s="21">
        <f t="shared" si="6"/>
        <v>9.153271028</v>
      </c>
      <c r="X430" s="27">
        <f t="shared" si="52"/>
        <v>9.585714286</v>
      </c>
      <c r="Y430" s="42" t="s">
        <v>1049</v>
      </c>
      <c r="Z430" s="24"/>
      <c r="AA430" s="31"/>
      <c r="AB430" s="32">
        <v>10.0</v>
      </c>
      <c r="AC430" s="32"/>
      <c r="AD430" s="32"/>
      <c r="AE430" s="33"/>
      <c r="AF430" s="5"/>
      <c r="AG430" s="1"/>
    </row>
    <row r="431" ht="15.75" customHeight="1">
      <c r="A431" s="1"/>
      <c r="B431" s="5"/>
      <c r="C431" s="16">
        <v>43747.0</v>
      </c>
      <c r="D431" s="17" t="s">
        <v>1050</v>
      </c>
      <c r="E431" s="5" t="s">
        <v>947</v>
      </c>
      <c r="F431" s="5" t="s">
        <v>84</v>
      </c>
      <c r="G431" s="5" t="s">
        <v>44</v>
      </c>
      <c r="H431" s="5" t="s">
        <v>45</v>
      </c>
      <c r="I431" s="33">
        <v>304.0</v>
      </c>
      <c r="J431" s="18">
        <v>5.4</v>
      </c>
      <c r="K431" s="19">
        <f t="shared" si="55"/>
        <v>8.974358974</v>
      </c>
      <c r="L431" s="22">
        <v>5.0</v>
      </c>
      <c r="M431" s="21">
        <f t="shared" si="56"/>
        <v>9.230769231</v>
      </c>
      <c r="N431" s="22">
        <v>10.0</v>
      </c>
      <c r="O431" s="21">
        <f t="shared" si="2"/>
        <v>9.516317016</v>
      </c>
      <c r="P431" s="22">
        <v>2.5</v>
      </c>
      <c r="Q431" s="21">
        <f t="shared" si="47"/>
        <v>8.684579439</v>
      </c>
      <c r="R431" s="22">
        <v>5.0</v>
      </c>
      <c r="S431" s="21">
        <f t="shared" si="4"/>
        <v>8.665501166</v>
      </c>
      <c r="T431" s="22">
        <v>5.0</v>
      </c>
      <c r="U431" s="21">
        <f t="shared" si="5"/>
        <v>8.496503497</v>
      </c>
      <c r="V431" s="22">
        <v>5.0</v>
      </c>
      <c r="W431" s="21">
        <f t="shared" si="6"/>
        <v>9.143589744</v>
      </c>
      <c r="X431" s="27">
        <f t="shared" si="52"/>
        <v>5.414285714</v>
      </c>
      <c r="Y431" s="28" t="s">
        <v>1051</v>
      </c>
      <c r="Z431" s="24"/>
      <c r="AA431" s="31"/>
      <c r="AB431" s="32"/>
      <c r="AC431" s="32"/>
      <c r="AD431" s="32"/>
      <c r="AE431" s="33"/>
      <c r="AF431" s="5"/>
      <c r="AG431" s="1"/>
    </row>
    <row r="432" ht="15.75" customHeight="1">
      <c r="A432" s="1"/>
      <c r="B432" s="5"/>
      <c r="C432" s="16">
        <v>43748.0</v>
      </c>
      <c r="D432" s="17" t="s">
        <v>1052</v>
      </c>
      <c r="E432" s="5" t="s">
        <v>1053</v>
      </c>
      <c r="F432" s="5" t="s">
        <v>40</v>
      </c>
      <c r="G432" s="5" t="s">
        <v>115</v>
      </c>
      <c r="H432" s="5" t="s">
        <v>60</v>
      </c>
      <c r="I432" s="33" t="s">
        <v>85</v>
      </c>
      <c r="J432" s="18">
        <v>8.8</v>
      </c>
      <c r="K432" s="19">
        <f t="shared" si="55"/>
        <v>8.973953488</v>
      </c>
      <c r="L432" s="22">
        <v>5.0</v>
      </c>
      <c r="M432" s="21">
        <f t="shared" si="56"/>
        <v>9.220930233</v>
      </c>
      <c r="N432" s="22">
        <v>10.0</v>
      </c>
      <c r="O432" s="21">
        <f t="shared" si="2"/>
        <v>9.51744186</v>
      </c>
      <c r="P432" s="22">
        <v>10.0</v>
      </c>
      <c r="Q432" s="21">
        <f t="shared" si="47"/>
        <v>8.687645688</v>
      </c>
      <c r="R432" s="22">
        <v>10.0</v>
      </c>
      <c r="S432" s="21">
        <f t="shared" si="4"/>
        <v>8.668604651</v>
      </c>
      <c r="T432" s="22">
        <v>7.5</v>
      </c>
      <c r="U432" s="21">
        <f t="shared" si="5"/>
        <v>8.494186047</v>
      </c>
      <c r="V432" s="22">
        <v>10.0</v>
      </c>
      <c r="W432" s="21">
        <f t="shared" si="6"/>
        <v>9.145581395</v>
      </c>
      <c r="X432" s="27">
        <f t="shared" si="52"/>
        <v>8.757142857</v>
      </c>
      <c r="Y432" s="28" t="s">
        <v>1054</v>
      </c>
      <c r="Z432" s="42" t="s">
        <v>1055</v>
      </c>
      <c r="AA432" s="31"/>
      <c r="AB432" s="40">
        <v>2.5</v>
      </c>
      <c r="AC432" s="32"/>
      <c r="AD432" s="32"/>
      <c r="AE432" s="33">
        <v>5.0</v>
      </c>
      <c r="AF432" s="5"/>
      <c r="AG432" s="1"/>
    </row>
    <row r="433" ht="15.75" customHeight="1">
      <c r="A433" s="1"/>
      <c r="B433" s="5"/>
      <c r="C433" s="16">
        <v>43748.0</v>
      </c>
      <c r="D433" s="17" t="s">
        <v>1056</v>
      </c>
      <c r="E433" s="5" t="s">
        <v>1057</v>
      </c>
      <c r="F433" s="5" t="s">
        <v>217</v>
      </c>
      <c r="G433" s="5" t="s">
        <v>44</v>
      </c>
      <c r="H433" s="5" t="s">
        <v>60</v>
      </c>
      <c r="I433" s="33" t="s">
        <v>73</v>
      </c>
      <c r="J433" s="18">
        <v>9.6</v>
      </c>
      <c r="K433" s="19">
        <f>+AVERAGE(J433)</f>
        <v>9.6</v>
      </c>
      <c r="L433" s="22">
        <v>10.0</v>
      </c>
      <c r="M433" s="21">
        <f t="shared" si="56"/>
        <v>9.222737819</v>
      </c>
      <c r="N433" s="22">
        <v>10.0</v>
      </c>
      <c r="O433" s="21">
        <f t="shared" si="2"/>
        <v>9.518561485</v>
      </c>
      <c r="P433" s="22">
        <v>10.0</v>
      </c>
      <c r="Q433" s="21">
        <f t="shared" si="47"/>
        <v>8.690697674</v>
      </c>
      <c r="R433" s="22">
        <v>7.5</v>
      </c>
      <c r="S433" s="21">
        <f t="shared" si="4"/>
        <v>8.665893271</v>
      </c>
      <c r="T433" s="22">
        <v>10.0</v>
      </c>
      <c r="U433" s="21">
        <f t="shared" si="5"/>
        <v>8.497679814</v>
      </c>
      <c r="V433" s="22">
        <v>10.0</v>
      </c>
      <c r="W433" s="21">
        <f t="shared" si="6"/>
        <v>9.147563805</v>
      </c>
      <c r="X433" s="27">
        <f t="shared" si="52"/>
        <v>9.585714286</v>
      </c>
      <c r="Y433" s="28" t="s">
        <v>1058</v>
      </c>
      <c r="Z433" s="42" t="s">
        <v>1059</v>
      </c>
      <c r="AA433" s="31"/>
      <c r="AB433" s="32"/>
      <c r="AC433" s="32"/>
      <c r="AD433" s="32"/>
      <c r="AE433" s="33"/>
      <c r="AF433" s="5"/>
      <c r="AG433" s="1"/>
    </row>
    <row r="434" ht="15.75" customHeight="1">
      <c r="A434" s="1"/>
      <c r="B434" s="5"/>
      <c r="C434" s="16">
        <v>43750.0</v>
      </c>
      <c r="D434" s="17"/>
      <c r="E434" s="5" t="s">
        <v>514</v>
      </c>
      <c r="F434" s="5" t="s">
        <v>32</v>
      </c>
      <c r="G434" s="5" t="s">
        <v>44</v>
      </c>
      <c r="H434" s="5"/>
      <c r="I434" s="33"/>
      <c r="J434" s="18">
        <v>7.5</v>
      </c>
      <c r="K434" s="19">
        <f t="shared" ref="K434:K442" si="57">+AVERAGE($J$3:J434)</f>
        <v>8.971990741</v>
      </c>
      <c r="L434" s="22">
        <v>7.5</v>
      </c>
      <c r="M434" s="21">
        <f t="shared" si="56"/>
        <v>9.21875</v>
      </c>
      <c r="N434" s="22">
        <v>7.5</v>
      </c>
      <c r="O434" s="21">
        <f t="shared" si="2"/>
        <v>9.513888889</v>
      </c>
      <c r="P434" s="22">
        <v>7.5</v>
      </c>
      <c r="Q434" s="21">
        <f t="shared" si="47"/>
        <v>8.687935035</v>
      </c>
      <c r="R434" s="22">
        <v>7.5</v>
      </c>
      <c r="S434" s="21">
        <f t="shared" si="4"/>
        <v>8.663194444</v>
      </c>
      <c r="T434" s="22">
        <v>7.5</v>
      </c>
      <c r="U434" s="21">
        <f t="shared" si="5"/>
        <v>8.49537037</v>
      </c>
      <c r="V434" s="22">
        <v>7.5</v>
      </c>
      <c r="W434" s="21">
        <f t="shared" si="6"/>
        <v>9.14375</v>
      </c>
      <c r="X434" s="27">
        <f t="shared" si="52"/>
        <v>7.5</v>
      </c>
      <c r="Y434" s="28"/>
      <c r="Z434" s="24"/>
      <c r="AA434" s="31"/>
      <c r="AB434" s="32"/>
      <c r="AC434" s="32"/>
      <c r="AD434" s="32"/>
      <c r="AE434" s="33"/>
      <c r="AF434" s="5"/>
      <c r="AG434" s="1"/>
    </row>
    <row r="435" ht="15.75" customHeight="1">
      <c r="A435" s="1"/>
      <c r="B435" s="5"/>
      <c r="C435" s="16">
        <v>43751.0</v>
      </c>
      <c r="D435" s="17" t="s">
        <v>1060</v>
      </c>
      <c r="E435" s="5" t="s">
        <v>1061</v>
      </c>
      <c r="F435" s="5" t="s">
        <v>950</v>
      </c>
      <c r="G435" s="5" t="s">
        <v>33</v>
      </c>
      <c r="H435" s="5" t="s">
        <v>60</v>
      </c>
      <c r="I435" s="33" t="s">
        <v>111</v>
      </c>
      <c r="J435" s="18">
        <v>9.6</v>
      </c>
      <c r="K435" s="19">
        <f t="shared" si="57"/>
        <v>8.973441109</v>
      </c>
      <c r="L435" s="22">
        <v>10.0</v>
      </c>
      <c r="M435" s="21">
        <f t="shared" si="56"/>
        <v>9.220554273</v>
      </c>
      <c r="N435" s="22">
        <v>10.0</v>
      </c>
      <c r="O435" s="21">
        <f t="shared" si="2"/>
        <v>9.515011547</v>
      </c>
      <c r="P435" s="22">
        <v>10.0</v>
      </c>
      <c r="Q435" s="21">
        <f t="shared" si="47"/>
        <v>8.690972222</v>
      </c>
      <c r="R435" s="22">
        <v>10.0</v>
      </c>
      <c r="S435" s="21">
        <f t="shared" si="4"/>
        <v>8.666281755</v>
      </c>
      <c r="T435" s="22">
        <v>7.5</v>
      </c>
      <c r="U435" s="21">
        <f t="shared" si="5"/>
        <v>8.493071594</v>
      </c>
      <c r="V435" s="22">
        <v>10.0</v>
      </c>
      <c r="W435" s="21">
        <f t="shared" si="6"/>
        <v>9.145727483</v>
      </c>
      <c r="X435" s="27">
        <f t="shared" si="52"/>
        <v>9.585714286</v>
      </c>
      <c r="Y435" s="28" t="s">
        <v>1062</v>
      </c>
      <c r="Z435" s="24" t="s">
        <v>1063</v>
      </c>
      <c r="AA435" s="35">
        <v>7.5</v>
      </c>
      <c r="AB435" s="32"/>
      <c r="AC435" s="32"/>
      <c r="AD435" s="32"/>
      <c r="AE435" s="33"/>
      <c r="AF435" s="5"/>
      <c r="AG435" s="1"/>
    </row>
    <row r="436" ht="15.75" customHeight="1">
      <c r="A436" s="1"/>
      <c r="B436" s="5"/>
      <c r="C436" s="16">
        <v>43751.0</v>
      </c>
      <c r="D436" s="17" t="s">
        <v>1064</v>
      </c>
      <c r="E436" s="5" t="s">
        <v>936</v>
      </c>
      <c r="F436" s="5" t="s">
        <v>399</v>
      </c>
      <c r="G436" s="5" t="s">
        <v>44</v>
      </c>
      <c r="H436" s="5" t="s">
        <v>79</v>
      </c>
      <c r="I436" s="33">
        <v>313.0</v>
      </c>
      <c r="J436" s="18">
        <v>10.0</v>
      </c>
      <c r="K436" s="19">
        <f t="shared" si="57"/>
        <v>8.975806452</v>
      </c>
      <c r="L436" s="22">
        <v>10.0</v>
      </c>
      <c r="M436" s="21">
        <f t="shared" si="56"/>
        <v>9.22235023</v>
      </c>
      <c r="N436" s="22">
        <v>10.0</v>
      </c>
      <c r="O436" s="21">
        <f t="shared" si="2"/>
        <v>9.516129032</v>
      </c>
      <c r="P436" s="22">
        <v>10.0</v>
      </c>
      <c r="Q436" s="21">
        <f t="shared" si="47"/>
        <v>8.693995381</v>
      </c>
      <c r="R436" s="22">
        <v>10.0</v>
      </c>
      <c r="S436" s="21">
        <f t="shared" si="4"/>
        <v>8.669354839</v>
      </c>
      <c r="T436" s="22">
        <v>10.0</v>
      </c>
      <c r="U436" s="21">
        <f t="shared" si="5"/>
        <v>8.496543779</v>
      </c>
      <c r="V436" s="22">
        <v>10.0</v>
      </c>
      <c r="W436" s="21">
        <f t="shared" si="6"/>
        <v>9.147695853</v>
      </c>
      <c r="X436" s="27">
        <f t="shared" si="52"/>
        <v>10</v>
      </c>
      <c r="Y436" s="28"/>
      <c r="Z436" s="24"/>
      <c r="AA436" s="31"/>
      <c r="AB436" s="32"/>
      <c r="AC436" s="32"/>
      <c r="AD436" s="32"/>
      <c r="AE436" s="33"/>
      <c r="AF436" s="5"/>
      <c r="AG436" s="1"/>
    </row>
    <row r="437" ht="15.75" customHeight="1">
      <c r="A437" s="1"/>
      <c r="B437" s="5"/>
      <c r="C437" s="16">
        <v>43751.0</v>
      </c>
      <c r="D437" s="17" t="s">
        <v>1065</v>
      </c>
      <c r="E437" s="5" t="s">
        <v>110</v>
      </c>
      <c r="F437" s="5" t="s">
        <v>40</v>
      </c>
      <c r="G437" s="5" t="s">
        <v>33</v>
      </c>
      <c r="H437" s="5" t="s">
        <v>60</v>
      </c>
      <c r="I437" s="33" t="s">
        <v>85</v>
      </c>
      <c r="J437" s="18">
        <v>10.0</v>
      </c>
      <c r="K437" s="19">
        <f t="shared" si="57"/>
        <v>8.97816092</v>
      </c>
      <c r="L437" s="22">
        <v>10.0</v>
      </c>
      <c r="M437" s="21">
        <f t="shared" si="56"/>
        <v>9.224137931</v>
      </c>
      <c r="N437" s="22">
        <v>10.0</v>
      </c>
      <c r="O437" s="21">
        <f t="shared" si="2"/>
        <v>9.517241379</v>
      </c>
      <c r="P437" s="22">
        <v>10.0</v>
      </c>
      <c r="Q437" s="21">
        <f t="shared" si="47"/>
        <v>8.697004608</v>
      </c>
      <c r="R437" s="22">
        <v>10.0</v>
      </c>
      <c r="S437" s="21">
        <f t="shared" si="4"/>
        <v>8.672413793</v>
      </c>
      <c r="T437" s="22">
        <v>10.0</v>
      </c>
      <c r="U437" s="21">
        <f t="shared" si="5"/>
        <v>8.5</v>
      </c>
      <c r="V437" s="22">
        <v>10.0</v>
      </c>
      <c r="W437" s="21">
        <f t="shared" si="6"/>
        <v>9.149655172</v>
      </c>
      <c r="X437" s="27">
        <f t="shared" si="52"/>
        <v>10</v>
      </c>
      <c r="Y437" s="28" t="s">
        <v>1066</v>
      </c>
      <c r="Z437" s="24"/>
      <c r="AA437" s="31">
        <v>10.0</v>
      </c>
      <c r="AB437" s="32"/>
      <c r="AC437" s="32"/>
      <c r="AD437" s="32"/>
      <c r="AE437" s="39">
        <v>7.5</v>
      </c>
      <c r="AF437" s="5"/>
      <c r="AG437" s="1"/>
    </row>
    <row r="438" ht="15.75" customHeight="1">
      <c r="A438" s="1"/>
      <c r="B438" s="5"/>
      <c r="C438" s="16">
        <v>43751.0</v>
      </c>
      <c r="D438" s="17" t="s">
        <v>1067</v>
      </c>
      <c r="E438" s="5" t="s">
        <v>1068</v>
      </c>
      <c r="F438" s="5" t="s">
        <v>427</v>
      </c>
      <c r="G438" s="5" t="s">
        <v>185</v>
      </c>
      <c r="H438" s="5" t="s">
        <v>45</v>
      </c>
      <c r="I438" s="33">
        <v>302.0</v>
      </c>
      <c r="J438" s="18">
        <v>6.7</v>
      </c>
      <c r="K438" s="19">
        <f t="shared" si="57"/>
        <v>8.97293578</v>
      </c>
      <c r="L438" s="22">
        <v>5.0</v>
      </c>
      <c r="M438" s="21">
        <f t="shared" si="56"/>
        <v>9.214449541</v>
      </c>
      <c r="N438" s="22">
        <v>10.0</v>
      </c>
      <c r="O438" s="21">
        <f t="shared" si="2"/>
        <v>9.518348624</v>
      </c>
      <c r="P438" s="22">
        <v>7.5</v>
      </c>
      <c r="Q438" s="21">
        <f t="shared" si="47"/>
        <v>8.694252874</v>
      </c>
      <c r="R438" s="22">
        <v>5.0</v>
      </c>
      <c r="S438" s="21">
        <f t="shared" si="4"/>
        <v>8.663990826</v>
      </c>
      <c r="T438" s="22">
        <v>5.0</v>
      </c>
      <c r="U438" s="21">
        <f t="shared" si="5"/>
        <v>8.491972477</v>
      </c>
      <c r="V438" s="22">
        <v>7.5</v>
      </c>
      <c r="W438" s="21">
        <f t="shared" si="6"/>
        <v>9.14587156</v>
      </c>
      <c r="X438" s="27">
        <f t="shared" si="52"/>
        <v>6.671428571</v>
      </c>
      <c r="Y438" s="45" t="s">
        <v>1069</v>
      </c>
      <c r="Z438" s="42" t="s">
        <v>1070</v>
      </c>
      <c r="AA438" s="31"/>
      <c r="AB438" s="32"/>
      <c r="AC438" s="32"/>
      <c r="AD438" s="32"/>
      <c r="AE438" s="33"/>
      <c r="AF438" s="5"/>
      <c r="AG438" s="1"/>
    </row>
    <row r="439" ht="15.75" customHeight="1">
      <c r="A439" s="1"/>
      <c r="B439" s="5"/>
      <c r="C439" s="16">
        <v>43752.0</v>
      </c>
      <c r="D439" s="17" t="s">
        <v>1071</v>
      </c>
      <c r="E439" s="5" t="s">
        <v>1072</v>
      </c>
      <c r="F439" s="5" t="s">
        <v>950</v>
      </c>
      <c r="G439" s="5" t="s">
        <v>44</v>
      </c>
      <c r="H439" s="5" t="s">
        <v>79</v>
      </c>
      <c r="I439" s="33">
        <v>313.0</v>
      </c>
      <c r="J439" s="18">
        <v>10.0</v>
      </c>
      <c r="K439" s="19">
        <f t="shared" si="57"/>
        <v>8.975286041</v>
      </c>
      <c r="L439" s="22">
        <v>10.0</v>
      </c>
      <c r="M439" s="21">
        <f t="shared" si="56"/>
        <v>9.21624714</v>
      </c>
      <c r="N439" s="22">
        <v>10.0</v>
      </c>
      <c r="O439" s="21">
        <f t="shared" si="2"/>
        <v>9.519450801</v>
      </c>
      <c r="P439" s="22">
        <v>10.0</v>
      </c>
      <c r="Q439" s="21">
        <f t="shared" si="47"/>
        <v>8.697247706</v>
      </c>
      <c r="R439" s="22">
        <v>10.0</v>
      </c>
      <c r="S439" s="21">
        <f t="shared" si="4"/>
        <v>8.667048055</v>
      </c>
      <c r="T439" s="22">
        <v>10.0</v>
      </c>
      <c r="U439" s="21">
        <f t="shared" si="5"/>
        <v>8.495423341</v>
      </c>
      <c r="V439" s="22">
        <v>10.0</v>
      </c>
      <c r="W439" s="21">
        <f t="shared" si="6"/>
        <v>9.147826087</v>
      </c>
      <c r="X439" s="27">
        <f t="shared" si="52"/>
        <v>10</v>
      </c>
      <c r="Y439" s="28"/>
      <c r="Z439" s="46">
        <v>43752.0</v>
      </c>
      <c r="AA439" s="47" t="s">
        <v>1071</v>
      </c>
      <c r="AB439" s="5" t="s">
        <v>1072</v>
      </c>
      <c r="AC439" s="5" t="s">
        <v>950</v>
      </c>
      <c r="AD439" s="5" t="s">
        <v>44</v>
      </c>
      <c r="AE439" s="5" t="s">
        <v>79</v>
      </c>
      <c r="AF439" s="5"/>
      <c r="AG439" s="1"/>
    </row>
    <row r="440" ht="15.75" customHeight="1">
      <c r="A440" s="1"/>
      <c r="B440" s="5"/>
      <c r="C440" s="16">
        <v>43752.0</v>
      </c>
      <c r="D440" s="17" t="s">
        <v>1073</v>
      </c>
      <c r="E440" s="5" t="s">
        <v>243</v>
      </c>
      <c r="F440" s="5" t="s">
        <v>48</v>
      </c>
      <c r="G440" s="5" t="s">
        <v>33</v>
      </c>
      <c r="H440" s="5" t="s">
        <v>60</v>
      </c>
      <c r="I440" s="33" t="s">
        <v>73</v>
      </c>
      <c r="J440" s="18">
        <v>10.0</v>
      </c>
      <c r="K440" s="19">
        <f t="shared" si="57"/>
        <v>8.977625571</v>
      </c>
      <c r="L440" s="22">
        <v>10.0</v>
      </c>
      <c r="M440" s="21">
        <f t="shared" si="56"/>
        <v>9.21803653</v>
      </c>
      <c r="N440" s="22">
        <v>10.0</v>
      </c>
      <c r="O440" s="21">
        <f t="shared" si="2"/>
        <v>9.520547945</v>
      </c>
      <c r="P440" s="22">
        <v>10.0</v>
      </c>
      <c r="Q440" s="21">
        <f t="shared" si="47"/>
        <v>8.700228833</v>
      </c>
      <c r="R440" s="22">
        <v>10.0</v>
      </c>
      <c r="S440" s="21">
        <f t="shared" si="4"/>
        <v>8.670091324</v>
      </c>
      <c r="T440" s="22">
        <v>10.0</v>
      </c>
      <c r="U440" s="21">
        <f t="shared" si="5"/>
        <v>8.498858447</v>
      </c>
      <c r="V440" s="22">
        <v>10.0</v>
      </c>
      <c r="W440" s="21">
        <f t="shared" si="6"/>
        <v>9.149771689</v>
      </c>
      <c r="X440" s="27">
        <f t="shared" si="52"/>
        <v>10</v>
      </c>
      <c r="Y440" s="45" t="s">
        <v>1074</v>
      </c>
      <c r="Z440" s="46">
        <v>43752.0</v>
      </c>
      <c r="AA440" s="47" t="s">
        <v>1073</v>
      </c>
      <c r="AB440" s="5" t="s">
        <v>243</v>
      </c>
      <c r="AC440" s="5" t="s">
        <v>48</v>
      </c>
      <c r="AD440" s="5" t="s">
        <v>33</v>
      </c>
      <c r="AE440" s="5" t="s">
        <v>60</v>
      </c>
      <c r="AF440" s="5"/>
      <c r="AG440" s="1"/>
    </row>
    <row r="441" ht="15.75" customHeight="1">
      <c r="A441" s="1"/>
      <c r="B441" s="5"/>
      <c r="C441" s="16">
        <v>43752.0</v>
      </c>
      <c r="D441" s="17" t="s">
        <v>1075</v>
      </c>
      <c r="E441" s="5" t="s">
        <v>1076</v>
      </c>
      <c r="F441" s="5" t="s">
        <v>401</v>
      </c>
      <c r="G441" s="5" t="s">
        <v>33</v>
      </c>
      <c r="H441" s="5" t="s">
        <v>284</v>
      </c>
      <c r="I441" s="33" t="s">
        <v>1077</v>
      </c>
      <c r="J441" s="18">
        <v>10.0</v>
      </c>
      <c r="K441" s="19">
        <f t="shared" si="57"/>
        <v>8.979954442</v>
      </c>
      <c r="L441" s="22">
        <v>10.0</v>
      </c>
      <c r="M441" s="21">
        <f t="shared" si="56"/>
        <v>9.219817768</v>
      </c>
      <c r="N441" s="22">
        <v>10.0</v>
      </c>
      <c r="O441" s="21">
        <f t="shared" si="2"/>
        <v>9.521640091</v>
      </c>
      <c r="P441" s="22">
        <v>10.0</v>
      </c>
      <c r="Q441" s="21">
        <f t="shared" si="47"/>
        <v>8.703196347</v>
      </c>
      <c r="R441" s="22">
        <v>10.0</v>
      </c>
      <c r="S441" s="21">
        <f t="shared" si="4"/>
        <v>8.673120729</v>
      </c>
      <c r="T441" s="22">
        <v>10.0</v>
      </c>
      <c r="U441" s="21">
        <f t="shared" si="5"/>
        <v>8.502277904</v>
      </c>
      <c r="V441" s="22">
        <v>10.0</v>
      </c>
      <c r="W441" s="21">
        <f t="shared" si="6"/>
        <v>9.151708428</v>
      </c>
      <c r="X441" s="27">
        <f t="shared" si="52"/>
        <v>10</v>
      </c>
      <c r="Y441" s="42" t="s">
        <v>1078</v>
      </c>
      <c r="Z441" s="46">
        <v>43752.0</v>
      </c>
      <c r="AA441" s="47" t="s">
        <v>1075</v>
      </c>
      <c r="AB441" s="5" t="s">
        <v>1076</v>
      </c>
      <c r="AC441" s="5" t="s">
        <v>401</v>
      </c>
      <c r="AD441" s="5" t="s">
        <v>33</v>
      </c>
      <c r="AE441" s="5" t="s">
        <v>284</v>
      </c>
      <c r="AF441" s="5"/>
      <c r="AG441" s="1"/>
    </row>
    <row r="442" ht="15.75" customHeight="1">
      <c r="A442" s="1"/>
      <c r="B442" s="5"/>
      <c r="C442" s="16">
        <v>43752.0</v>
      </c>
      <c r="D442" s="34" t="s">
        <v>1079</v>
      </c>
      <c r="E442" s="5" t="s">
        <v>1080</v>
      </c>
      <c r="F442" s="5" t="s">
        <v>126</v>
      </c>
      <c r="G442" s="5" t="s">
        <v>33</v>
      </c>
      <c r="H442" s="5" t="s">
        <v>261</v>
      </c>
      <c r="I442" s="33" t="s">
        <v>236</v>
      </c>
      <c r="J442" s="18">
        <v>10.0</v>
      </c>
      <c r="K442" s="19">
        <f t="shared" si="57"/>
        <v>8.982272727</v>
      </c>
      <c r="L442" s="22">
        <v>10.0</v>
      </c>
      <c r="M442" s="21">
        <f t="shared" si="56"/>
        <v>9.221590909</v>
      </c>
      <c r="N442" s="22">
        <v>10.0</v>
      </c>
      <c r="O442" s="21">
        <f t="shared" si="2"/>
        <v>9.522727273</v>
      </c>
      <c r="P442" s="22">
        <v>10.0</v>
      </c>
      <c r="Q442" s="21">
        <f t="shared" si="47"/>
        <v>8.706150342</v>
      </c>
      <c r="R442" s="22">
        <v>10.0</v>
      </c>
      <c r="S442" s="21">
        <f t="shared" si="4"/>
        <v>8.676136364</v>
      </c>
      <c r="T442" s="22">
        <v>10.0</v>
      </c>
      <c r="U442" s="21">
        <f t="shared" si="5"/>
        <v>8.505681818</v>
      </c>
      <c r="V442" s="22">
        <v>10.0</v>
      </c>
      <c r="W442" s="21">
        <f t="shared" si="6"/>
        <v>9.153636364</v>
      </c>
      <c r="X442" s="27">
        <f t="shared" si="52"/>
        <v>10</v>
      </c>
      <c r="Y442" s="28" t="s">
        <v>1081</v>
      </c>
      <c r="Z442" s="46"/>
      <c r="AA442" s="48"/>
      <c r="AB442" s="5"/>
      <c r="AC442" s="5"/>
      <c r="AD442" s="5"/>
      <c r="AE442" s="5"/>
      <c r="AF442" s="5"/>
      <c r="AG442" s="1"/>
    </row>
    <row r="443" ht="15.75" customHeight="1">
      <c r="A443" s="1"/>
      <c r="B443" s="5"/>
      <c r="C443" s="16">
        <v>43752.0</v>
      </c>
      <c r="D443" s="17" t="s">
        <v>1082</v>
      </c>
      <c r="E443" s="5" t="s">
        <v>512</v>
      </c>
      <c r="F443" s="5" t="s">
        <v>48</v>
      </c>
      <c r="G443" s="5" t="s">
        <v>33</v>
      </c>
      <c r="H443" s="5" t="s">
        <v>45</v>
      </c>
      <c r="I443" s="33">
        <v>202.0</v>
      </c>
      <c r="J443" s="18">
        <v>9.2</v>
      </c>
      <c r="K443" s="19">
        <f>+AVERAGE(J443)</f>
        <v>9.2</v>
      </c>
      <c r="L443" s="22">
        <v>10.0</v>
      </c>
      <c r="M443" s="21">
        <f t="shared" si="56"/>
        <v>9.223356009</v>
      </c>
      <c r="N443" s="22">
        <v>10.0</v>
      </c>
      <c r="O443" s="21">
        <f t="shared" si="2"/>
        <v>9.523809524</v>
      </c>
      <c r="P443" s="22">
        <v>10.0</v>
      </c>
      <c r="Q443" s="21">
        <f t="shared" si="47"/>
        <v>8.709090909</v>
      </c>
      <c r="R443" s="22">
        <v>10.0</v>
      </c>
      <c r="S443" s="21">
        <f t="shared" si="4"/>
        <v>8.679138322</v>
      </c>
      <c r="T443" s="22">
        <v>7.5</v>
      </c>
      <c r="U443" s="21">
        <f t="shared" si="5"/>
        <v>8.503401361</v>
      </c>
      <c r="V443" s="22">
        <v>7.5</v>
      </c>
      <c r="W443" s="21">
        <f t="shared" si="6"/>
        <v>9.149886621</v>
      </c>
      <c r="X443" s="27">
        <f t="shared" si="52"/>
        <v>9.171428571</v>
      </c>
      <c r="Y443" s="28"/>
      <c r="Z443" s="46"/>
      <c r="AA443" s="47"/>
      <c r="AB443" s="5"/>
      <c r="AC443" s="5"/>
      <c r="AD443" s="5"/>
      <c r="AE443" s="5"/>
      <c r="AF443" s="5"/>
      <c r="AG443" s="1"/>
    </row>
    <row r="444" ht="15.75" customHeight="1">
      <c r="A444" s="1"/>
      <c r="B444" s="5"/>
      <c r="C444" s="16">
        <v>43752.0</v>
      </c>
      <c r="D444" s="17" t="s">
        <v>1083</v>
      </c>
      <c r="E444" s="5" t="s">
        <v>1084</v>
      </c>
      <c r="F444" s="5" t="s">
        <v>72</v>
      </c>
      <c r="G444" s="5" t="s">
        <v>33</v>
      </c>
      <c r="H444" s="5" t="s">
        <v>261</v>
      </c>
      <c r="I444" s="33" t="s">
        <v>420</v>
      </c>
      <c r="J444" s="18">
        <v>10.0</v>
      </c>
      <c r="K444" s="19">
        <f t="shared" ref="K444:K452" si="58">+AVERAGE($J$3:J444)</f>
        <v>8.985067873</v>
      </c>
      <c r="L444" s="22">
        <v>10.0</v>
      </c>
      <c r="M444" s="21">
        <f t="shared" si="56"/>
        <v>9.225113122</v>
      </c>
      <c r="N444" s="22">
        <v>10.0</v>
      </c>
      <c r="O444" s="21">
        <f t="shared" si="2"/>
        <v>9.524886878</v>
      </c>
      <c r="P444" s="22">
        <v>10.0</v>
      </c>
      <c r="Q444" s="21">
        <f t="shared" si="47"/>
        <v>8.712018141</v>
      </c>
      <c r="R444" s="22">
        <v>10.0</v>
      </c>
      <c r="S444" s="21">
        <f t="shared" si="4"/>
        <v>8.682126697</v>
      </c>
      <c r="T444" s="22">
        <v>10.0</v>
      </c>
      <c r="U444" s="21">
        <f t="shared" si="5"/>
        <v>8.50678733</v>
      </c>
      <c r="V444" s="22">
        <v>10.0</v>
      </c>
      <c r="W444" s="21">
        <f t="shared" si="6"/>
        <v>9.151809955</v>
      </c>
      <c r="X444" s="27">
        <f t="shared" si="52"/>
        <v>10</v>
      </c>
      <c r="Y444" s="42" t="s">
        <v>1085</v>
      </c>
      <c r="Z444" s="46"/>
      <c r="AA444" s="47"/>
      <c r="AB444" s="5"/>
      <c r="AC444" s="5"/>
      <c r="AD444" s="5"/>
      <c r="AE444" s="5"/>
      <c r="AF444" s="5"/>
      <c r="AG444" s="1"/>
    </row>
    <row r="445" ht="15.75" customHeight="1">
      <c r="A445" s="1"/>
      <c r="B445" s="5"/>
      <c r="C445" s="16">
        <v>43753.0</v>
      </c>
      <c r="D445" s="17" t="s">
        <v>1086</v>
      </c>
      <c r="E445" s="5" t="s">
        <v>215</v>
      </c>
      <c r="F445" s="5" t="s">
        <v>126</v>
      </c>
      <c r="G445" s="5" t="s">
        <v>33</v>
      </c>
      <c r="H445" s="5" t="s">
        <v>60</v>
      </c>
      <c r="I445" s="33" t="s">
        <v>90</v>
      </c>
      <c r="J445" s="18">
        <v>9.2</v>
      </c>
      <c r="K445" s="19">
        <f t="shared" si="58"/>
        <v>8.985553047</v>
      </c>
      <c r="L445" s="22">
        <v>10.0</v>
      </c>
      <c r="M445" s="21">
        <f t="shared" si="56"/>
        <v>9.226862302</v>
      </c>
      <c r="N445" s="22">
        <v>10.0</v>
      </c>
      <c r="O445" s="21">
        <f t="shared" si="2"/>
        <v>9.525959368</v>
      </c>
      <c r="P445" s="22">
        <v>10.0</v>
      </c>
      <c r="Q445" s="21">
        <f t="shared" si="47"/>
        <v>8.714932127</v>
      </c>
      <c r="R445" s="22">
        <v>7.5</v>
      </c>
      <c r="S445" s="21">
        <f t="shared" si="4"/>
        <v>8.679458239</v>
      </c>
      <c r="T445" s="22">
        <v>7.5</v>
      </c>
      <c r="U445" s="21">
        <f t="shared" si="5"/>
        <v>8.504514673</v>
      </c>
      <c r="V445" s="22">
        <v>10.0</v>
      </c>
      <c r="W445" s="21">
        <f t="shared" si="6"/>
        <v>9.153724605</v>
      </c>
      <c r="X445" s="27">
        <f t="shared" si="52"/>
        <v>9.171428571</v>
      </c>
      <c r="Y445" s="28"/>
      <c r="Z445" s="46"/>
      <c r="AA445" s="47"/>
      <c r="AB445" s="5"/>
      <c r="AC445" s="5"/>
      <c r="AD445" s="5"/>
      <c r="AE445" s="5"/>
      <c r="AF445" s="5"/>
      <c r="AG445" s="1"/>
    </row>
    <row r="446" ht="15.75" customHeight="1">
      <c r="A446" s="1"/>
      <c r="B446" s="5"/>
      <c r="C446" s="16">
        <v>43753.0</v>
      </c>
      <c r="D446" s="17"/>
      <c r="E446" s="5" t="s">
        <v>514</v>
      </c>
      <c r="F446" s="5" t="s">
        <v>563</v>
      </c>
      <c r="G446" s="5" t="s">
        <v>44</v>
      </c>
      <c r="H446" s="5"/>
      <c r="I446" s="33"/>
      <c r="J446" s="18">
        <v>6.3</v>
      </c>
      <c r="K446" s="19">
        <f t="shared" si="58"/>
        <v>8.979504505</v>
      </c>
      <c r="L446" s="22">
        <v>7.5</v>
      </c>
      <c r="M446" s="21">
        <f t="shared" si="56"/>
        <v>9.222972973</v>
      </c>
      <c r="N446" s="22">
        <v>10.0</v>
      </c>
      <c r="O446" s="21">
        <f t="shared" si="2"/>
        <v>9.527027027</v>
      </c>
      <c r="P446" s="22">
        <v>2.5</v>
      </c>
      <c r="Q446" s="21">
        <f t="shared" si="47"/>
        <v>8.700902935</v>
      </c>
      <c r="R446" s="22">
        <v>5.0</v>
      </c>
      <c r="S446" s="21">
        <f t="shared" si="4"/>
        <v>8.671171171</v>
      </c>
      <c r="T446" s="22">
        <v>5.0</v>
      </c>
      <c r="U446" s="21">
        <f t="shared" si="5"/>
        <v>8.496621622</v>
      </c>
      <c r="V446" s="22">
        <v>7.5</v>
      </c>
      <c r="W446" s="21">
        <f t="shared" si="6"/>
        <v>9.15</v>
      </c>
      <c r="X446" s="27">
        <f t="shared" si="52"/>
        <v>6.257142857</v>
      </c>
      <c r="Y446" s="42" t="s">
        <v>1087</v>
      </c>
      <c r="Z446" s="46"/>
      <c r="AA446" s="17"/>
      <c r="AB446" s="5"/>
      <c r="AC446" s="5"/>
      <c r="AD446" s="5"/>
      <c r="AE446" s="5"/>
      <c r="AF446" s="5"/>
      <c r="AG446" s="1"/>
    </row>
    <row r="447" ht="15.75" customHeight="1">
      <c r="A447" s="1"/>
      <c r="B447" s="5"/>
      <c r="C447" s="16">
        <v>43753.0</v>
      </c>
      <c r="D447" s="17"/>
      <c r="E447" s="5" t="s">
        <v>514</v>
      </c>
      <c r="F447" s="5" t="s">
        <v>32</v>
      </c>
      <c r="G447" s="5" t="s">
        <v>33</v>
      </c>
      <c r="H447" s="5"/>
      <c r="I447" s="33"/>
      <c r="J447" s="18">
        <v>7.1</v>
      </c>
      <c r="K447" s="19">
        <f t="shared" si="58"/>
        <v>8.975280899</v>
      </c>
      <c r="L447" s="22">
        <v>7.5</v>
      </c>
      <c r="M447" s="21">
        <f t="shared" si="56"/>
        <v>9.219101124</v>
      </c>
      <c r="N447" s="22">
        <v>10.0</v>
      </c>
      <c r="O447" s="21">
        <f t="shared" si="2"/>
        <v>9.528089888</v>
      </c>
      <c r="P447" s="22">
        <v>5.0</v>
      </c>
      <c r="Q447" s="21">
        <f t="shared" si="47"/>
        <v>8.692567568</v>
      </c>
      <c r="R447" s="22">
        <v>7.5</v>
      </c>
      <c r="S447" s="21">
        <f t="shared" si="4"/>
        <v>8.668539326</v>
      </c>
      <c r="T447" s="22">
        <v>7.5</v>
      </c>
      <c r="U447" s="21">
        <f t="shared" si="5"/>
        <v>8.494382022</v>
      </c>
      <c r="V447" s="22">
        <v>5.0</v>
      </c>
      <c r="W447" s="21">
        <f t="shared" si="6"/>
        <v>9.140674157</v>
      </c>
      <c r="X447" s="27">
        <f t="shared" si="52"/>
        <v>7.085714286</v>
      </c>
      <c r="Y447" s="28"/>
      <c r="Z447" s="46"/>
      <c r="AA447" s="17"/>
      <c r="AB447" s="5"/>
      <c r="AC447" s="5"/>
      <c r="AD447" s="5"/>
      <c r="AE447" s="5"/>
      <c r="AF447" s="5"/>
      <c r="AG447" s="1"/>
    </row>
    <row r="448" ht="15.75" customHeight="1">
      <c r="A448" s="1"/>
      <c r="B448" s="5"/>
      <c r="C448" s="16">
        <v>43754.0</v>
      </c>
      <c r="D448" s="17" t="s">
        <v>1088</v>
      </c>
      <c r="E448" s="5" t="s">
        <v>1089</v>
      </c>
      <c r="F448" s="5" t="s">
        <v>427</v>
      </c>
      <c r="G448" s="5" t="s">
        <v>185</v>
      </c>
      <c r="H448" s="5" t="s">
        <v>45</v>
      </c>
      <c r="I448" s="33">
        <v>304.0</v>
      </c>
      <c r="J448" s="18">
        <v>9.6</v>
      </c>
      <c r="K448" s="19">
        <f t="shared" si="58"/>
        <v>8.976681614</v>
      </c>
      <c r="L448" s="22">
        <v>10.0</v>
      </c>
      <c r="M448" s="21">
        <f t="shared" si="56"/>
        <v>9.220852018</v>
      </c>
      <c r="N448" s="22">
        <v>10.0</v>
      </c>
      <c r="O448" s="21">
        <f t="shared" si="2"/>
        <v>9.529147982</v>
      </c>
      <c r="P448" s="22">
        <v>7.5</v>
      </c>
      <c r="Q448" s="21">
        <f t="shared" si="47"/>
        <v>8.68988764</v>
      </c>
      <c r="R448" s="22">
        <v>10.0</v>
      </c>
      <c r="S448" s="21">
        <f t="shared" si="4"/>
        <v>8.671524664</v>
      </c>
      <c r="T448" s="22">
        <v>10.0</v>
      </c>
      <c r="U448" s="21">
        <f t="shared" si="5"/>
        <v>8.497757848</v>
      </c>
      <c r="V448" s="22">
        <v>10.0</v>
      </c>
      <c r="W448" s="21">
        <f t="shared" si="6"/>
        <v>9.142600897</v>
      </c>
      <c r="X448" s="27">
        <f t="shared" si="52"/>
        <v>9.585714286</v>
      </c>
      <c r="Y448" s="42" t="s">
        <v>1090</v>
      </c>
      <c r="Z448" s="46"/>
      <c r="AA448" s="47"/>
      <c r="AB448" s="5"/>
      <c r="AC448" s="5"/>
      <c r="AD448" s="5"/>
      <c r="AE448" s="5"/>
      <c r="AF448" s="5"/>
      <c r="AG448" s="1"/>
    </row>
    <row r="449" ht="15.75" customHeight="1">
      <c r="A449" s="1"/>
      <c r="B449" s="5"/>
      <c r="C449" s="16">
        <v>43754.0</v>
      </c>
      <c r="D449" s="17" t="s">
        <v>1091</v>
      </c>
      <c r="E449" s="5" t="s">
        <v>1092</v>
      </c>
      <c r="F449" s="5" t="s">
        <v>48</v>
      </c>
      <c r="G449" s="5" t="s">
        <v>115</v>
      </c>
      <c r="H449" s="5" t="s">
        <v>60</v>
      </c>
      <c r="I449" s="33" t="s">
        <v>163</v>
      </c>
      <c r="J449" s="18">
        <v>10.0</v>
      </c>
      <c r="K449" s="19">
        <f t="shared" si="58"/>
        <v>8.978970917</v>
      </c>
      <c r="L449" s="22">
        <v>10.0</v>
      </c>
      <c r="M449" s="21">
        <f t="shared" si="56"/>
        <v>9.222595078</v>
      </c>
      <c r="N449" s="22">
        <v>10.0</v>
      </c>
      <c r="O449" s="21">
        <f t="shared" si="2"/>
        <v>9.530201342</v>
      </c>
      <c r="P449" s="22">
        <v>10.0</v>
      </c>
      <c r="Q449" s="21">
        <f t="shared" si="47"/>
        <v>8.692825112</v>
      </c>
      <c r="R449" s="22">
        <v>10.0</v>
      </c>
      <c r="S449" s="21">
        <f t="shared" si="4"/>
        <v>8.674496644</v>
      </c>
      <c r="T449" s="22">
        <v>10.0</v>
      </c>
      <c r="U449" s="21">
        <f t="shared" si="5"/>
        <v>8.501118568</v>
      </c>
      <c r="V449" s="22">
        <v>10.0</v>
      </c>
      <c r="W449" s="21">
        <f t="shared" si="6"/>
        <v>9.144519016</v>
      </c>
      <c r="X449" s="27">
        <f t="shared" si="52"/>
        <v>10</v>
      </c>
      <c r="Y449" s="28"/>
      <c r="Z449" s="46"/>
      <c r="AA449" s="47"/>
      <c r="AB449" s="5"/>
      <c r="AC449" s="5"/>
      <c r="AD449" s="5"/>
      <c r="AE449" s="5"/>
      <c r="AF449" s="5"/>
      <c r="AG449" s="1"/>
    </row>
    <row r="450" ht="15.75" customHeight="1">
      <c r="A450" s="1"/>
      <c r="B450" s="5"/>
      <c r="C450" s="16">
        <v>43754.0</v>
      </c>
      <c r="D450" s="17" t="s">
        <v>1093</v>
      </c>
      <c r="E450" s="5" t="s">
        <v>1094</v>
      </c>
      <c r="F450" s="5" t="s">
        <v>56</v>
      </c>
      <c r="G450" s="5" t="s">
        <v>33</v>
      </c>
      <c r="H450" s="5" t="s">
        <v>60</v>
      </c>
      <c r="I450" s="33" t="s">
        <v>70</v>
      </c>
      <c r="J450" s="18">
        <v>9.6</v>
      </c>
      <c r="K450" s="19">
        <f t="shared" si="58"/>
        <v>8.980357143</v>
      </c>
      <c r="L450" s="22">
        <v>10.0</v>
      </c>
      <c r="M450" s="21">
        <f t="shared" si="56"/>
        <v>9.224330357</v>
      </c>
      <c r="N450" s="22">
        <v>10.0</v>
      </c>
      <c r="O450" s="21">
        <f t="shared" si="2"/>
        <v>9.53125</v>
      </c>
      <c r="P450" s="22">
        <v>10.0</v>
      </c>
      <c r="Q450" s="21">
        <f t="shared" si="47"/>
        <v>8.695749441</v>
      </c>
      <c r="R450" s="22">
        <v>10.0</v>
      </c>
      <c r="S450" s="21">
        <f t="shared" si="4"/>
        <v>8.677455357</v>
      </c>
      <c r="T450" s="22">
        <v>7.5</v>
      </c>
      <c r="U450" s="21">
        <f t="shared" si="5"/>
        <v>8.498883929</v>
      </c>
      <c r="V450" s="22">
        <v>10.0</v>
      </c>
      <c r="W450" s="21">
        <f t="shared" si="6"/>
        <v>9.146428571</v>
      </c>
      <c r="X450" s="27">
        <f t="shared" si="52"/>
        <v>9.585714286</v>
      </c>
      <c r="Y450" s="45" t="s">
        <v>1095</v>
      </c>
      <c r="Z450" s="46"/>
      <c r="AA450" s="47"/>
      <c r="AB450" s="5"/>
      <c r="AC450" s="5"/>
      <c r="AD450" s="5"/>
      <c r="AE450" s="5"/>
      <c r="AF450" s="5"/>
      <c r="AG450" s="1"/>
    </row>
    <row r="451" ht="15.75" customHeight="1">
      <c r="A451" s="1"/>
      <c r="B451" s="5"/>
      <c r="C451" s="16">
        <v>43754.0</v>
      </c>
      <c r="D451" s="17" t="s">
        <v>1096</v>
      </c>
      <c r="E451" s="5" t="s">
        <v>1097</v>
      </c>
      <c r="F451" s="5" t="s">
        <v>56</v>
      </c>
      <c r="G451" s="5" t="s">
        <v>33</v>
      </c>
      <c r="H451" s="5" t="s">
        <v>261</v>
      </c>
      <c r="I451" s="33" t="s">
        <v>428</v>
      </c>
      <c r="J451" s="18">
        <v>10.0</v>
      </c>
      <c r="K451" s="19">
        <f t="shared" si="58"/>
        <v>8.982628062</v>
      </c>
      <c r="L451" s="22">
        <v>10.0</v>
      </c>
      <c r="M451" s="21">
        <f t="shared" si="56"/>
        <v>9.226057906</v>
      </c>
      <c r="N451" s="22">
        <v>10.0</v>
      </c>
      <c r="O451" s="21">
        <f t="shared" si="2"/>
        <v>9.532293987</v>
      </c>
      <c r="P451" s="22">
        <v>10.0</v>
      </c>
      <c r="Q451" s="21">
        <f t="shared" si="47"/>
        <v>8.698660714</v>
      </c>
      <c r="R451" s="22">
        <v>10.0</v>
      </c>
      <c r="S451" s="21">
        <f t="shared" si="4"/>
        <v>8.680400891</v>
      </c>
      <c r="T451" s="22">
        <v>10.0</v>
      </c>
      <c r="U451" s="21">
        <f t="shared" si="5"/>
        <v>8.502227171</v>
      </c>
      <c r="V451" s="22">
        <v>10.0</v>
      </c>
      <c r="W451" s="21">
        <f t="shared" si="6"/>
        <v>9.148329621</v>
      </c>
      <c r="X451" s="27">
        <f t="shared" si="52"/>
        <v>10</v>
      </c>
      <c r="Y451" s="28"/>
      <c r="Z451" s="46"/>
      <c r="AA451" s="47"/>
      <c r="AB451" s="5"/>
      <c r="AC451" s="5"/>
      <c r="AD451" s="5"/>
      <c r="AE451" s="5"/>
      <c r="AF451" s="5"/>
      <c r="AG451" s="1"/>
    </row>
    <row r="452" ht="15.75" customHeight="1">
      <c r="A452" s="1"/>
      <c r="B452" s="5"/>
      <c r="C452" s="16">
        <v>43755.0</v>
      </c>
      <c r="D452" s="17" t="s">
        <v>1098</v>
      </c>
      <c r="E452" s="5" t="s">
        <v>1099</v>
      </c>
      <c r="F452" s="5" t="s">
        <v>1100</v>
      </c>
      <c r="G452" s="5" t="s">
        <v>33</v>
      </c>
      <c r="H452" s="5" t="s">
        <v>60</v>
      </c>
      <c r="I452" s="33" t="s">
        <v>187</v>
      </c>
      <c r="J452" s="18">
        <v>8.3</v>
      </c>
      <c r="K452" s="19">
        <f t="shared" si="58"/>
        <v>8.981111111</v>
      </c>
      <c r="L452" s="22">
        <v>10.0</v>
      </c>
      <c r="M452" s="21">
        <f t="shared" si="56"/>
        <v>9.227777778</v>
      </c>
      <c r="N452" s="22">
        <v>10.0</v>
      </c>
      <c r="O452" s="21">
        <f t="shared" si="2"/>
        <v>9.533333333</v>
      </c>
      <c r="P452" s="22">
        <v>7.5</v>
      </c>
      <c r="Q452" s="21">
        <f t="shared" si="47"/>
        <v>8.695991091</v>
      </c>
      <c r="R452" s="22">
        <v>7.5</v>
      </c>
      <c r="S452" s="21">
        <f t="shared" si="4"/>
        <v>8.677777778</v>
      </c>
      <c r="T452" s="22">
        <v>7.5</v>
      </c>
      <c r="U452" s="21">
        <f t="shared" si="5"/>
        <v>8.5</v>
      </c>
      <c r="V452" s="22">
        <v>7.5</v>
      </c>
      <c r="W452" s="21">
        <f t="shared" si="6"/>
        <v>9.144666667</v>
      </c>
      <c r="X452" s="27">
        <f t="shared" si="52"/>
        <v>8.328571429</v>
      </c>
      <c r="Y452" s="28" t="s">
        <v>1101</v>
      </c>
      <c r="Z452" s="46"/>
      <c r="AA452" s="47"/>
      <c r="AB452" s="5"/>
      <c r="AC452" s="5"/>
      <c r="AD452" s="5"/>
      <c r="AE452" s="5"/>
      <c r="AF452" s="5"/>
      <c r="AG452" s="1"/>
    </row>
    <row r="453" ht="15.75" customHeight="1">
      <c r="A453" s="1"/>
      <c r="B453" s="5"/>
      <c r="C453" s="16">
        <v>43755.0</v>
      </c>
      <c r="D453" s="17" t="s">
        <v>1102</v>
      </c>
      <c r="E453" s="5" t="s">
        <v>1103</v>
      </c>
      <c r="F453" s="5" t="s">
        <v>437</v>
      </c>
      <c r="G453" s="5" t="s">
        <v>33</v>
      </c>
      <c r="H453" s="5" t="s">
        <v>261</v>
      </c>
      <c r="I453" s="33" t="s">
        <v>236</v>
      </c>
      <c r="J453" s="18">
        <v>10.0</v>
      </c>
      <c r="K453" s="19">
        <f>+AVERAGE(J453)</f>
        <v>10</v>
      </c>
      <c r="L453" s="22">
        <v>10.0</v>
      </c>
      <c r="M453" s="21">
        <f t="shared" si="56"/>
        <v>9.229490022</v>
      </c>
      <c r="N453" s="22">
        <v>10.0</v>
      </c>
      <c r="O453" s="21">
        <f t="shared" si="2"/>
        <v>9.534368071</v>
      </c>
      <c r="P453" s="22">
        <v>10.0</v>
      </c>
      <c r="Q453" s="21">
        <f t="shared" si="47"/>
        <v>8.698888889</v>
      </c>
      <c r="R453" s="22">
        <v>10.0</v>
      </c>
      <c r="S453" s="21">
        <f t="shared" si="4"/>
        <v>8.680709534</v>
      </c>
      <c r="T453" s="22">
        <v>10.0</v>
      </c>
      <c r="U453" s="21">
        <f t="shared" si="5"/>
        <v>8.503325942</v>
      </c>
      <c r="V453" s="22">
        <v>10.0</v>
      </c>
      <c r="W453" s="21">
        <f t="shared" si="6"/>
        <v>9.146563193</v>
      </c>
      <c r="X453" s="27">
        <f t="shared" si="52"/>
        <v>10</v>
      </c>
      <c r="Y453" s="28" t="s">
        <v>1104</v>
      </c>
      <c r="Z453" s="46"/>
      <c r="AA453" s="47"/>
      <c r="AB453" s="5"/>
      <c r="AC453" s="5"/>
      <c r="AD453" s="5"/>
      <c r="AE453" s="5"/>
      <c r="AF453" s="5"/>
      <c r="AG453" s="1"/>
    </row>
    <row r="454" ht="15.75" customHeight="1">
      <c r="A454" s="1"/>
      <c r="B454" s="5"/>
      <c r="C454" s="16">
        <v>43756.0</v>
      </c>
      <c r="D454" s="17" t="s">
        <v>1105</v>
      </c>
      <c r="E454" s="5" t="s">
        <v>1106</v>
      </c>
      <c r="F454" s="5" t="s">
        <v>217</v>
      </c>
      <c r="G454" s="5" t="s">
        <v>115</v>
      </c>
      <c r="H454" s="5" t="s">
        <v>60</v>
      </c>
      <c r="I454" s="33" t="s">
        <v>70</v>
      </c>
      <c r="J454" s="18">
        <v>10.0</v>
      </c>
      <c r="K454" s="19">
        <f t="shared" ref="K454:K462" si="59">+AVERAGE($J$3:J454)</f>
        <v>8.985619469</v>
      </c>
      <c r="L454" s="22">
        <v>10.0</v>
      </c>
      <c r="M454" s="21">
        <f t="shared" si="56"/>
        <v>9.23119469</v>
      </c>
      <c r="N454" s="22">
        <v>10.0</v>
      </c>
      <c r="O454" s="21">
        <f t="shared" si="2"/>
        <v>9.53539823</v>
      </c>
      <c r="P454" s="22">
        <v>10.0</v>
      </c>
      <c r="Q454" s="21">
        <f t="shared" si="47"/>
        <v>8.701773836</v>
      </c>
      <c r="R454" s="22">
        <v>10.0</v>
      </c>
      <c r="S454" s="21">
        <f t="shared" si="4"/>
        <v>8.683628319</v>
      </c>
      <c r="T454" s="22">
        <v>10.0</v>
      </c>
      <c r="U454" s="21">
        <f t="shared" si="5"/>
        <v>8.506637168</v>
      </c>
      <c r="V454" s="22">
        <v>10.0</v>
      </c>
      <c r="W454" s="21">
        <f t="shared" si="6"/>
        <v>9.148451327</v>
      </c>
      <c r="X454" s="27">
        <f t="shared" si="52"/>
        <v>10</v>
      </c>
      <c r="Y454" s="28" t="s">
        <v>1107</v>
      </c>
      <c r="Z454" s="46"/>
      <c r="AA454" s="47"/>
      <c r="AB454" s="5"/>
      <c r="AC454" s="5"/>
      <c r="AD454" s="5"/>
      <c r="AE454" s="5"/>
      <c r="AF454" s="5"/>
      <c r="AG454" s="1"/>
    </row>
    <row r="455" ht="15.75" customHeight="1">
      <c r="A455" s="1"/>
      <c r="B455" s="5"/>
      <c r="C455" s="16">
        <v>43756.0</v>
      </c>
      <c r="D455" s="17" t="s">
        <v>1108</v>
      </c>
      <c r="E455" s="5" t="s">
        <v>1094</v>
      </c>
      <c r="F455" s="5" t="s">
        <v>56</v>
      </c>
      <c r="G455" s="5" t="s">
        <v>33</v>
      </c>
      <c r="H455" s="5" t="s">
        <v>60</v>
      </c>
      <c r="I455" s="33" t="s">
        <v>221</v>
      </c>
      <c r="J455" s="18">
        <v>10.0</v>
      </c>
      <c r="K455" s="19">
        <f t="shared" si="59"/>
        <v>8.98785872</v>
      </c>
      <c r="L455" s="22">
        <v>10.0</v>
      </c>
      <c r="M455" s="21">
        <f t="shared" si="56"/>
        <v>9.232891832</v>
      </c>
      <c r="N455" s="22">
        <v>10.0</v>
      </c>
      <c r="O455" s="21">
        <f t="shared" si="2"/>
        <v>9.536423841</v>
      </c>
      <c r="P455" s="22">
        <v>10.0</v>
      </c>
      <c r="Q455" s="21">
        <f t="shared" si="47"/>
        <v>8.704646018</v>
      </c>
      <c r="R455" s="22">
        <v>10.0</v>
      </c>
      <c r="S455" s="21">
        <f t="shared" si="4"/>
        <v>8.686534216</v>
      </c>
      <c r="T455" s="22">
        <v>10.0</v>
      </c>
      <c r="U455" s="21">
        <f t="shared" si="5"/>
        <v>8.509933775</v>
      </c>
      <c r="V455" s="22">
        <v>10.0</v>
      </c>
      <c r="W455" s="21">
        <f t="shared" si="6"/>
        <v>9.150331126</v>
      </c>
      <c r="X455" s="27">
        <f t="shared" si="52"/>
        <v>10</v>
      </c>
      <c r="Y455" s="28"/>
      <c r="Z455" s="46"/>
      <c r="AA455" s="47"/>
      <c r="AB455" s="5"/>
      <c r="AC455" s="5"/>
      <c r="AD455" s="5"/>
      <c r="AE455" s="5"/>
      <c r="AF455" s="5"/>
      <c r="AG455" s="1"/>
    </row>
    <row r="456" ht="15.75" customHeight="1">
      <c r="A456" s="1"/>
      <c r="B456" s="5"/>
      <c r="C456" s="16">
        <v>43757.0</v>
      </c>
      <c r="D456" s="17"/>
      <c r="E456" s="5" t="s">
        <v>514</v>
      </c>
      <c r="F456" s="5" t="s">
        <v>217</v>
      </c>
      <c r="G456" s="5" t="s">
        <v>44</v>
      </c>
      <c r="H456" s="5"/>
      <c r="I456" s="33"/>
      <c r="J456" s="18">
        <v>9.2</v>
      </c>
      <c r="K456" s="19">
        <f t="shared" si="59"/>
        <v>8.988325991</v>
      </c>
      <c r="L456" s="22">
        <v>7.5</v>
      </c>
      <c r="M456" s="21">
        <f t="shared" si="56"/>
        <v>9.22907489</v>
      </c>
      <c r="N456" s="22">
        <v>10.0</v>
      </c>
      <c r="O456" s="21">
        <f t="shared" si="2"/>
        <v>9.537444934</v>
      </c>
      <c r="P456" s="22">
        <v>10.0</v>
      </c>
      <c r="Q456" s="21">
        <f t="shared" si="47"/>
        <v>8.707505519</v>
      </c>
      <c r="R456" s="22">
        <v>10.0</v>
      </c>
      <c r="S456" s="21">
        <f t="shared" si="4"/>
        <v>8.689427313</v>
      </c>
      <c r="T456" s="22">
        <v>7.5</v>
      </c>
      <c r="U456" s="21">
        <f t="shared" si="5"/>
        <v>8.507709251</v>
      </c>
      <c r="V456" s="22">
        <v>10.0</v>
      </c>
      <c r="W456" s="21">
        <f t="shared" si="6"/>
        <v>9.152202643</v>
      </c>
      <c r="X456" s="27">
        <f t="shared" si="52"/>
        <v>9.171428571</v>
      </c>
      <c r="Y456" s="28" t="s">
        <v>1109</v>
      </c>
      <c r="Z456" s="46"/>
      <c r="AA456" s="17"/>
      <c r="AB456" s="5"/>
      <c r="AC456" s="5"/>
      <c r="AD456" s="5"/>
      <c r="AE456" s="5"/>
      <c r="AF456" s="5"/>
      <c r="AG456" s="1"/>
    </row>
    <row r="457" ht="15.75" customHeight="1">
      <c r="A457" s="1"/>
      <c r="B457" s="5"/>
      <c r="C457" s="16">
        <v>43757.0</v>
      </c>
      <c r="D457" s="17" t="s">
        <v>1110</v>
      </c>
      <c r="E457" s="5" t="s">
        <v>1111</v>
      </c>
      <c r="F457" s="5" t="s">
        <v>40</v>
      </c>
      <c r="G457" s="5" t="s">
        <v>33</v>
      </c>
      <c r="H457" s="5" t="s">
        <v>60</v>
      </c>
      <c r="I457" s="33" t="s">
        <v>128</v>
      </c>
      <c r="J457" s="18">
        <v>9.2</v>
      </c>
      <c r="K457" s="19">
        <f t="shared" si="59"/>
        <v>8.988791209</v>
      </c>
      <c r="L457" s="22">
        <v>10.0</v>
      </c>
      <c r="M457" s="21">
        <f t="shared" si="56"/>
        <v>9.230769231</v>
      </c>
      <c r="N457" s="22">
        <v>10.0</v>
      </c>
      <c r="O457" s="21">
        <f t="shared" si="2"/>
        <v>9.538461538</v>
      </c>
      <c r="P457" s="22">
        <v>10.0</v>
      </c>
      <c r="Q457" s="21">
        <f t="shared" si="47"/>
        <v>8.710352423</v>
      </c>
      <c r="R457" s="22">
        <v>7.5</v>
      </c>
      <c r="S457" s="21">
        <f t="shared" si="4"/>
        <v>8.686813187</v>
      </c>
      <c r="T457" s="22">
        <v>7.5</v>
      </c>
      <c r="U457" s="21">
        <f t="shared" si="5"/>
        <v>8.505494505</v>
      </c>
      <c r="V457" s="22">
        <v>10.0</v>
      </c>
      <c r="W457" s="21">
        <f t="shared" si="6"/>
        <v>9.154065934</v>
      </c>
      <c r="X457" s="27">
        <f t="shared" si="52"/>
        <v>9.171428571</v>
      </c>
      <c r="Y457" s="45" t="s">
        <v>1112</v>
      </c>
      <c r="Z457" s="46"/>
      <c r="AA457" s="47"/>
      <c r="AB457" s="5"/>
      <c r="AC457" s="5"/>
      <c r="AD457" s="5"/>
      <c r="AE457" s="5"/>
      <c r="AF457" s="5"/>
      <c r="AG457" s="1"/>
    </row>
    <row r="458" ht="15.75" customHeight="1">
      <c r="A458" s="1"/>
      <c r="B458" s="5"/>
      <c r="C458" s="16">
        <v>43757.0</v>
      </c>
      <c r="D458" s="17" t="s">
        <v>1113</v>
      </c>
      <c r="E458" s="5" t="s">
        <v>1114</v>
      </c>
      <c r="F458" s="5" t="s">
        <v>40</v>
      </c>
      <c r="G458" s="5" t="s">
        <v>33</v>
      </c>
      <c r="H458" s="5" t="s">
        <v>60</v>
      </c>
      <c r="I458" s="33" t="s">
        <v>85</v>
      </c>
      <c r="J458" s="18">
        <v>9.2</v>
      </c>
      <c r="K458" s="19">
        <f t="shared" si="59"/>
        <v>8.989254386</v>
      </c>
      <c r="L458" s="22">
        <v>10.0</v>
      </c>
      <c r="M458" s="21">
        <f t="shared" si="56"/>
        <v>9.23245614</v>
      </c>
      <c r="N458" s="22">
        <v>10.0</v>
      </c>
      <c r="O458" s="21">
        <f t="shared" si="2"/>
        <v>9.539473684</v>
      </c>
      <c r="P458" s="22">
        <v>7.5</v>
      </c>
      <c r="Q458" s="21">
        <f t="shared" si="47"/>
        <v>8.707692308</v>
      </c>
      <c r="R458" s="22">
        <v>10.0</v>
      </c>
      <c r="S458" s="21">
        <f t="shared" si="4"/>
        <v>8.689692982</v>
      </c>
      <c r="T458" s="22">
        <v>7.5</v>
      </c>
      <c r="U458" s="21">
        <f t="shared" si="5"/>
        <v>8.503289474</v>
      </c>
      <c r="V458" s="22">
        <v>10.0</v>
      </c>
      <c r="W458" s="21">
        <f t="shared" si="6"/>
        <v>9.155921053</v>
      </c>
      <c r="X458" s="27">
        <f t="shared" si="52"/>
        <v>9.171428571</v>
      </c>
      <c r="Y458" s="45" t="s">
        <v>1115</v>
      </c>
      <c r="Z458" s="46"/>
      <c r="AA458" s="47"/>
      <c r="AB458" s="5"/>
      <c r="AC458" s="5"/>
      <c r="AD458" s="5"/>
      <c r="AE458" s="5"/>
      <c r="AF458" s="5"/>
      <c r="AG458" s="1"/>
    </row>
    <row r="459" ht="15.75" customHeight="1">
      <c r="A459" s="1"/>
      <c r="B459" s="5"/>
      <c r="C459" s="16">
        <v>43758.0</v>
      </c>
      <c r="D459" s="17" t="s">
        <v>1116</v>
      </c>
      <c r="E459" s="5" t="s">
        <v>1117</v>
      </c>
      <c r="F459" s="5" t="s">
        <v>1118</v>
      </c>
      <c r="G459" s="5" t="s">
        <v>44</v>
      </c>
      <c r="H459" s="5" t="s">
        <v>79</v>
      </c>
      <c r="I459" s="33">
        <v>313.0</v>
      </c>
      <c r="J459" s="18">
        <v>10.0</v>
      </c>
      <c r="K459" s="19">
        <f t="shared" si="59"/>
        <v>8.991466083</v>
      </c>
      <c r="L459" s="22">
        <v>10.0</v>
      </c>
      <c r="M459" s="21">
        <f t="shared" si="56"/>
        <v>9.234135667</v>
      </c>
      <c r="N459" s="22">
        <v>10.0</v>
      </c>
      <c r="O459" s="21">
        <f t="shared" si="2"/>
        <v>9.5404814</v>
      </c>
      <c r="P459" s="22">
        <v>10.0</v>
      </c>
      <c r="Q459" s="21">
        <f t="shared" si="47"/>
        <v>8.710526316</v>
      </c>
      <c r="R459" s="22">
        <v>10.0</v>
      </c>
      <c r="S459" s="21">
        <f t="shared" si="4"/>
        <v>8.692560175</v>
      </c>
      <c r="T459" s="22">
        <v>10.0</v>
      </c>
      <c r="U459" s="21">
        <f t="shared" si="5"/>
        <v>8.506564551</v>
      </c>
      <c r="V459" s="22">
        <v>10.0</v>
      </c>
      <c r="W459" s="21">
        <f t="shared" si="6"/>
        <v>9.157768053</v>
      </c>
      <c r="X459" s="27">
        <f t="shared" si="52"/>
        <v>10</v>
      </c>
      <c r="Y459" s="28" t="s">
        <v>1119</v>
      </c>
      <c r="Z459" s="46"/>
      <c r="AA459" s="47"/>
      <c r="AB459" s="5"/>
      <c r="AC459" s="5"/>
      <c r="AD459" s="5"/>
      <c r="AE459" s="5"/>
      <c r="AF459" s="5"/>
      <c r="AG459" s="1"/>
    </row>
    <row r="460" ht="15.75" customHeight="1">
      <c r="A460" s="1"/>
      <c r="B460" s="5"/>
      <c r="C460" s="16">
        <v>43758.0</v>
      </c>
      <c r="D460" s="17"/>
      <c r="E460" s="5" t="s">
        <v>514</v>
      </c>
      <c r="F460" s="5" t="s">
        <v>217</v>
      </c>
      <c r="G460" s="5" t="s">
        <v>33</v>
      </c>
      <c r="H460" s="5"/>
      <c r="I460" s="33"/>
      <c r="J460" s="18">
        <v>7.1</v>
      </c>
      <c r="K460" s="19">
        <f t="shared" si="59"/>
        <v>8.987336245</v>
      </c>
      <c r="L460" s="22">
        <v>7.5</v>
      </c>
      <c r="M460" s="21">
        <f t="shared" si="56"/>
        <v>9.230349345</v>
      </c>
      <c r="N460" s="22">
        <v>10.0</v>
      </c>
      <c r="O460" s="21">
        <f t="shared" si="2"/>
        <v>9.541484716</v>
      </c>
      <c r="P460" s="22">
        <v>7.5</v>
      </c>
      <c r="Q460" s="21">
        <f t="shared" si="47"/>
        <v>8.707877462</v>
      </c>
      <c r="R460" s="22">
        <v>7.5</v>
      </c>
      <c r="S460" s="21">
        <f t="shared" si="4"/>
        <v>8.689956332</v>
      </c>
      <c r="T460" s="22">
        <v>5.0</v>
      </c>
      <c r="U460" s="21">
        <f t="shared" si="5"/>
        <v>8.498908297</v>
      </c>
      <c r="V460" s="22">
        <v>5.0</v>
      </c>
      <c r="W460" s="21">
        <f t="shared" si="6"/>
        <v>9.148689956</v>
      </c>
      <c r="X460" s="27">
        <f t="shared" si="52"/>
        <v>7.085714286</v>
      </c>
      <c r="Y460" s="28" t="s">
        <v>1120</v>
      </c>
      <c r="Z460" s="46"/>
      <c r="AA460" s="17"/>
      <c r="AB460" s="5"/>
      <c r="AC460" s="5"/>
      <c r="AD460" s="5"/>
      <c r="AE460" s="5"/>
      <c r="AF460" s="5"/>
      <c r="AG460" s="1"/>
    </row>
    <row r="461" ht="15.75" customHeight="1">
      <c r="A461" s="1"/>
      <c r="B461" s="5"/>
      <c r="C461" s="16">
        <v>43759.0</v>
      </c>
      <c r="D461" s="17" t="s">
        <v>1121</v>
      </c>
      <c r="E461" s="5" t="s">
        <v>1122</v>
      </c>
      <c r="F461" s="5" t="s">
        <v>600</v>
      </c>
      <c r="G461" s="5" t="s">
        <v>53</v>
      </c>
      <c r="H461" s="5" t="s">
        <v>79</v>
      </c>
      <c r="I461" s="33">
        <v>313.0</v>
      </c>
      <c r="J461" s="18">
        <v>6.0</v>
      </c>
      <c r="K461" s="19">
        <f t="shared" si="59"/>
        <v>8.980827887</v>
      </c>
      <c r="L461" s="22">
        <v>7.5</v>
      </c>
      <c r="M461" s="21">
        <f t="shared" si="56"/>
        <v>9.226579521</v>
      </c>
      <c r="N461" s="22">
        <v>7.5</v>
      </c>
      <c r="O461" s="21">
        <f t="shared" si="2"/>
        <v>9.537037037</v>
      </c>
      <c r="P461" s="22">
        <v>5.0</v>
      </c>
      <c r="Q461" s="21">
        <f t="shared" si="47"/>
        <v>8.699781659</v>
      </c>
      <c r="R461" s="22">
        <v>5.0</v>
      </c>
      <c r="S461" s="21">
        <f t="shared" si="4"/>
        <v>8.681917211</v>
      </c>
      <c r="T461" s="22">
        <v>7.5</v>
      </c>
      <c r="U461" s="21">
        <f t="shared" si="5"/>
        <v>8.496732026</v>
      </c>
      <c r="V461" s="22">
        <v>7.5</v>
      </c>
      <c r="W461" s="21">
        <f t="shared" si="6"/>
        <v>9.145098039</v>
      </c>
      <c r="X461" s="27">
        <f t="shared" si="52"/>
        <v>6.571428571</v>
      </c>
      <c r="Y461" s="45" t="s">
        <v>1123</v>
      </c>
      <c r="Z461" s="42"/>
      <c r="AA461" s="31"/>
      <c r="AB461" s="32"/>
      <c r="AC461" s="32"/>
      <c r="AD461" s="32"/>
      <c r="AE461" s="33"/>
      <c r="AF461" s="5"/>
      <c r="AG461" s="1"/>
    </row>
    <row r="462" ht="15.75" customHeight="1">
      <c r="A462" s="1"/>
      <c r="B462" s="5"/>
      <c r="C462" s="16">
        <v>43759.0</v>
      </c>
      <c r="D462" s="17" t="s">
        <v>1124</v>
      </c>
      <c r="E462" s="5" t="s">
        <v>1125</v>
      </c>
      <c r="F462" s="5" t="s">
        <v>40</v>
      </c>
      <c r="G462" s="5" t="s">
        <v>33</v>
      </c>
      <c r="H462" s="5" t="s">
        <v>284</v>
      </c>
      <c r="I462" s="33" t="s">
        <v>1039</v>
      </c>
      <c r="J462" s="18">
        <v>9.0</v>
      </c>
      <c r="K462" s="19">
        <f t="shared" si="59"/>
        <v>8.980869565</v>
      </c>
      <c r="L462" s="22">
        <v>10.0</v>
      </c>
      <c r="M462" s="21">
        <f t="shared" si="56"/>
        <v>9.22826087</v>
      </c>
      <c r="N462" s="22">
        <v>10.0</v>
      </c>
      <c r="O462" s="21">
        <f t="shared" si="2"/>
        <v>9.538043478</v>
      </c>
      <c r="P462" s="22">
        <v>10.0</v>
      </c>
      <c r="Q462" s="21">
        <f t="shared" si="47"/>
        <v>8.702614379</v>
      </c>
      <c r="R462" s="22">
        <v>10.0</v>
      </c>
      <c r="S462" s="21">
        <f t="shared" si="4"/>
        <v>8.684782609</v>
      </c>
      <c r="T462" s="22">
        <v>5.0</v>
      </c>
      <c r="U462" s="21">
        <f t="shared" si="5"/>
        <v>8.489130435</v>
      </c>
      <c r="V462" s="22">
        <v>7.5</v>
      </c>
      <c r="W462" s="21">
        <f t="shared" si="6"/>
        <v>9.141521739</v>
      </c>
      <c r="X462" s="27">
        <f t="shared" si="52"/>
        <v>8.785714286</v>
      </c>
      <c r="Y462" s="42" t="s">
        <v>1126</v>
      </c>
      <c r="Z462" s="24"/>
      <c r="AA462" s="31"/>
      <c r="AB462" s="32"/>
      <c r="AC462" s="32"/>
      <c r="AD462" s="32"/>
      <c r="AE462" s="33"/>
      <c r="AF462" s="5"/>
      <c r="AG462" s="1"/>
    </row>
    <row r="463" ht="15.75" customHeight="1">
      <c r="A463" s="1"/>
      <c r="B463" s="5"/>
      <c r="C463" s="16">
        <v>43760.0</v>
      </c>
      <c r="D463" s="17" t="s">
        <v>1127</v>
      </c>
      <c r="E463" s="5" t="s">
        <v>884</v>
      </c>
      <c r="F463" s="5" t="s">
        <v>510</v>
      </c>
      <c r="G463" s="5" t="s">
        <v>44</v>
      </c>
      <c r="H463" s="5" t="s">
        <v>79</v>
      </c>
      <c r="I463" s="33">
        <v>314.0</v>
      </c>
      <c r="J463" s="18">
        <v>10.0</v>
      </c>
      <c r="K463" s="19">
        <f>+AVERAGE(J463)</f>
        <v>10</v>
      </c>
      <c r="L463" s="22">
        <v>10.0</v>
      </c>
      <c r="M463" s="21">
        <f t="shared" si="56"/>
        <v>9.229934924</v>
      </c>
      <c r="N463" s="22">
        <v>10.0</v>
      </c>
      <c r="O463" s="21">
        <f t="shared" si="2"/>
        <v>9.539045553</v>
      </c>
      <c r="P463" s="22">
        <v>10.0</v>
      </c>
      <c r="Q463" s="21">
        <f t="shared" si="47"/>
        <v>8.705434783</v>
      </c>
      <c r="R463" s="22">
        <v>10.0</v>
      </c>
      <c r="S463" s="21">
        <f t="shared" si="4"/>
        <v>8.687635575</v>
      </c>
      <c r="T463" s="22">
        <v>10.0</v>
      </c>
      <c r="U463" s="21">
        <f t="shared" si="5"/>
        <v>8.492407809</v>
      </c>
      <c r="V463" s="22">
        <v>10.0</v>
      </c>
      <c r="W463" s="21">
        <f t="shared" si="6"/>
        <v>9.143383948</v>
      </c>
      <c r="X463" s="27">
        <f t="shared" si="52"/>
        <v>10</v>
      </c>
      <c r="Y463" s="42" t="s">
        <v>1128</v>
      </c>
      <c r="Z463" s="24"/>
      <c r="AA463" s="31"/>
      <c r="AB463" s="32"/>
      <c r="AC463" s="32"/>
      <c r="AD463" s="32"/>
      <c r="AE463" s="33"/>
      <c r="AF463" s="5"/>
      <c r="AG463" s="1"/>
    </row>
    <row r="464" ht="15.75" customHeight="1">
      <c r="A464" s="1"/>
      <c r="B464" s="5"/>
      <c r="C464" s="16">
        <v>43760.0</v>
      </c>
      <c r="D464" s="17" t="s">
        <v>1129</v>
      </c>
      <c r="E464" s="5" t="s">
        <v>1130</v>
      </c>
      <c r="F464" s="5" t="s">
        <v>32</v>
      </c>
      <c r="G464" s="5" t="s">
        <v>53</v>
      </c>
      <c r="H464" s="5" t="s">
        <v>284</v>
      </c>
      <c r="I464" s="33" t="s">
        <v>1039</v>
      </c>
      <c r="J464" s="18">
        <v>10.0</v>
      </c>
      <c r="K464" s="19">
        <f t="shared" ref="K464:K472" si="60">+AVERAGE($J$3:J464)</f>
        <v>8.985281385</v>
      </c>
      <c r="L464" s="22">
        <v>10.0</v>
      </c>
      <c r="M464" s="21">
        <f t="shared" si="56"/>
        <v>9.231601732</v>
      </c>
      <c r="N464" s="22">
        <v>10.0</v>
      </c>
      <c r="O464" s="21">
        <f t="shared" si="2"/>
        <v>9.54004329</v>
      </c>
      <c r="P464" s="22">
        <v>10.0</v>
      </c>
      <c r="Q464" s="21">
        <f t="shared" si="47"/>
        <v>8.70824295</v>
      </c>
      <c r="R464" s="22">
        <v>10.0</v>
      </c>
      <c r="S464" s="21">
        <f t="shared" si="4"/>
        <v>8.69047619</v>
      </c>
      <c r="T464" s="22">
        <v>10.0</v>
      </c>
      <c r="U464" s="21">
        <f t="shared" si="5"/>
        <v>8.495670996</v>
      </c>
      <c r="V464" s="22">
        <v>10.0</v>
      </c>
      <c r="W464" s="21">
        <f t="shared" si="6"/>
        <v>9.145238095</v>
      </c>
      <c r="X464" s="27">
        <f t="shared" si="52"/>
        <v>10</v>
      </c>
      <c r="Y464" s="24"/>
      <c r="Z464" s="24"/>
      <c r="AA464" s="31"/>
      <c r="AB464" s="32"/>
      <c r="AC464" s="32"/>
      <c r="AD464" s="32"/>
      <c r="AE464" s="33"/>
      <c r="AF464" s="5"/>
      <c r="AG464" s="1"/>
    </row>
    <row r="465" ht="15.75" customHeight="1">
      <c r="A465" s="1"/>
      <c r="B465" s="5"/>
      <c r="C465" s="16">
        <v>43762.0</v>
      </c>
      <c r="D465" s="17">
        <v>2.887505164E9</v>
      </c>
      <c r="E465" s="5" t="s">
        <v>238</v>
      </c>
      <c r="F465" s="5" t="s">
        <v>126</v>
      </c>
      <c r="G465" s="5" t="s">
        <v>33</v>
      </c>
      <c r="H465" s="5" t="s">
        <v>261</v>
      </c>
      <c r="I465" s="33" t="s">
        <v>428</v>
      </c>
      <c r="J465" s="18">
        <v>9.2</v>
      </c>
      <c r="K465" s="19">
        <f t="shared" si="60"/>
        <v>8.98574514</v>
      </c>
      <c r="L465" s="22">
        <v>10.0</v>
      </c>
      <c r="M465" s="21">
        <f t="shared" si="56"/>
        <v>9.233261339</v>
      </c>
      <c r="N465" s="22">
        <v>10.0</v>
      </c>
      <c r="O465" s="21">
        <f t="shared" si="2"/>
        <v>9.541036717</v>
      </c>
      <c r="P465" s="22">
        <v>7.5</v>
      </c>
      <c r="Q465" s="21">
        <f t="shared" si="47"/>
        <v>8.705627706</v>
      </c>
      <c r="R465" s="22">
        <v>10.0</v>
      </c>
      <c r="S465" s="21">
        <f t="shared" si="4"/>
        <v>8.693304536</v>
      </c>
      <c r="T465" s="22">
        <v>7.5</v>
      </c>
      <c r="U465" s="21">
        <f t="shared" si="5"/>
        <v>8.493520518</v>
      </c>
      <c r="V465" s="22">
        <v>10.0</v>
      </c>
      <c r="W465" s="21">
        <f t="shared" si="6"/>
        <v>9.147084233</v>
      </c>
      <c r="X465" s="27">
        <f t="shared" si="52"/>
        <v>9.171428571</v>
      </c>
      <c r="Y465" s="24" t="s">
        <v>1131</v>
      </c>
      <c r="Z465" s="24"/>
      <c r="AA465" s="31"/>
      <c r="AB465" s="32"/>
      <c r="AC465" s="32"/>
      <c r="AD465" s="32"/>
      <c r="AE465" s="33"/>
      <c r="AF465" s="5"/>
      <c r="AG465" s="1"/>
    </row>
    <row r="466" ht="15.75" customHeight="1">
      <c r="A466" s="1"/>
      <c r="B466" s="5"/>
      <c r="C466" s="16">
        <v>43762.0</v>
      </c>
      <c r="D466" s="17">
        <v>3.972386807E9</v>
      </c>
      <c r="E466" s="5" t="s">
        <v>260</v>
      </c>
      <c r="F466" s="5" t="s">
        <v>600</v>
      </c>
      <c r="G466" s="5" t="s">
        <v>33</v>
      </c>
      <c r="H466" s="5" t="s">
        <v>261</v>
      </c>
      <c r="I466" s="33" t="s">
        <v>471</v>
      </c>
      <c r="J466" s="18">
        <v>10.0</v>
      </c>
      <c r="K466" s="19">
        <f t="shared" si="60"/>
        <v>8.987931034</v>
      </c>
      <c r="L466" s="22">
        <v>10.0</v>
      </c>
      <c r="M466" s="21">
        <f t="shared" si="56"/>
        <v>9.234913793</v>
      </c>
      <c r="N466" s="22">
        <v>10.0</v>
      </c>
      <c r="O466" s="21">
        <f t="shared" si="2"/>
        <v>9.542025862</v>
      </c>
      <c r="P466" s="22">
        <v>10.0</v>
      </c>
      <c r="Q466" s="21">
        <f t="shared" si="47"/>
        <v>8.708423326</v>
      </c>
      <c r="R466" s="22">
        <v>10.0</v>
      </c>
      <c r="S466" s="21">
        <f t="shared" si="4"/>
        <v>8.69612069</v>
      </c>
      <c r="T466" s="22">
        <v>10.0</v>
      </c>
      <c r="U466" s="21">
        <f t="shared" si="5"/>
        <v>8.496767241</v>
      </c>
      <c r="V466" s="22">
        <v>10.0</v>
      </c>
      <c r="W466" s="21">
        <f t="shared" si="6"/>
        <v>9.148922414</v>
      </c>
      <c r="X466" s="27">
        <f t="shared" si="52"/>
        <v>10</v>
      </c>
      <c r="Y466" s="42" t="s">
        <v>1132</v>
      </c>
      <c r="Z466" s="24"/>
      <c r="AA466" s="31"/>
      <c r="AB466" s="40">
        <v>2.5</v>
      </c>
      <c r="AC466" s="32"/>
      <c r="AD466" s="32"/>
      <c r="AE466" s="33"/>
      <c r="AF466" s="5"/>
      <c r="AG466" s="1"/>
    </row>
    <row r="467" ht="15.75" customHeight="1">
      <c r="A467" s="1"/>
      <c r="B467" s="5"/>
      <c r="C467" s="16">
        <v>43763.0</v>
      </c>
      <c r="D467" s="17"/>
      <c r="E467" s="5" t="s">
        <v>514</v>
      </c>
      <c r="F467" s="5" t="s">
        <v>600</v>
      </c>
      <c r="G467" s="5" t="s">
        <v>185</v>
      </c>
      <c r="H467" s="5"/>
      <c r="I467" s="33"/>
      <c r="J467" s="18">
        <v>9.2</v>
      </c>
      <c r="K467" s="19">
        <f t="shared" si="60"/>
        <v>8.988387097</v>
      </c>
      <c r="L467" s="22">
        <v>10.0</v>
      </c>
      <c r="M467" s="21">
        <f t="shared" si="56"/>
        <v>9.23655914</v>
      </c>
      <c r="N467" s="22">
        <v>10.0</v>
      </c>
      <c r="O467" s="21">
        <f t="shared" si="2"/>
        <v>9.543010753</v>
      </c>
      <c r="P467" s="22">
        <v>10.0</v>
      </c>
      <c r="Q467" s="21">
        <f t="shared" si="47"/>
        <v>8.711206897</v>
      </c>
      <c r="R467" s="22">
        <v>7.5</v>
      </c>
      <c r="S467" s="21">
        <f t="shared" si="4"/>
        <v>8.693548387</v>
      </c>
      <c r="T467" s="22">
        <v>7.5</v>
      </c>
      <c r="U467" s="21">
        <f t="shared" si="5"/>
        <v>8.494623656</v>
      </c>
      <c r="V467" s="22">
        <v>10.0</v>
      </c>
      <c r="W467" s="21">
        <f t="shared" si="6"/>
        <v>9.150752688</v>
      </c>
      <c r="X467" s="27">
        <f t="shared" si="52"/>
        <v>9.171428571</v>
      </c>
      <c r="Y467" s="24"/>
      <c r="Z467" s="24"/>
      <c r="AA467" s="31"/>
      <c r="AB467" s="32"/>
      <c r="AC467" s="32"/>
      <c r="AD467" s="32"/>
      <c r="AE467" s="33"/>
      <c r="AF467" s="5"/>
      <c r="AG467" s="1"/>
    </row>
    <row r="468" ht="15.75" customHeight="1">
      <c r="A468" s="1"/>
      <c r="B468" s="5"/>
      <c r="C468" s="16">
        <v>43763.0</v>
      </c>
      <c r="D468" s="17">
        <v>3.208750382E9</v>
      </c>
      <c r="E468" s="5" t="s">
        <v>499</v>
      </c>
      <c r="F468" s="5" t="s">
        <v>32</v>
      </c>
      <c r="G468" s="5" t="s">
        <v>33</v>
      </c>
      <c r="H468" s="5" t="s">
        <v>284</v>
      </c>
      <c r="I468" s="33" t="s">
        <v>1133</v>
      </c>
      <c r="J468" s="18">
        <v>10.0</v>
      </c>
      <c r="K468" s="19">
        <f t="shared" si="60"/>
        <v>8.99055794</v>
      </c>
      <c r="L468" s="22">
        <v>10.0</v>
      </c>
      <c r="M468" s="21">
        <f t="shared" si="56"/>
        <v>9.238197425</v>
      </c>
      <c r="N468" s="22">
        <v>10.0</v>
      </c>
      <c r="O468" s="21">
        <f t="shared" si="2"/>
        <v>9.543991416</v>
      </c>
      <c r="P468" s="22">
        <v>10.0</v>
      </c>
      <c r="Q468" s="21">
        <f t="shared" si="47"/>
        <v>8.713978495</v>
      </c>
      <c r="R468" s="22">
        <v>10.0</v>
      </c>
      <c r="S468" s="21">
        <f t="shared" si="4"/>
        <v>8.696351931</v>
      </c>
      <c r="T468" s="22">
        <v>10.0</v>
      </c>
      <c r="U468" s="21">
        <f t="shared" si="5"/>
        <v>8.497854077</v>
      </c>
      <c r="V468" s="22">
        <v>10.0</v>
      </c>
      <c r="W468" s="21">
        <f t="shared" si="6"/>
        <v>9.152575107</v>
      </c>
      <c r="X468" s="27">
        <f t="shared" si="52"/>
        <v>10</v>
      </c>
      <c r="Y468" s="24"/>
      <c r="Z468" s="24"/>
      <c r="AA468" s="31"/>
      <c r="AB468" s="32"/>
      <c r="AC468" s="32"/>
      <c r="AD468" s="32"/>
      <c r="AE468" s="33"/>
      <c r="AF468" s="5"/>
      <c r="AG468" s="1"/>
    </row>
    <row r="469" ht="15.75" customHeight="1">
      <c r="A469" s="1"/>
      <c r="B469" s="5"/>
      <c r="C469" s="16">
        <v>43763.0</v>
      </c>
      <c r="D469" s="17">
        <v>2.71622661E9</v>
      </c>
      <c r="E469" s="5" t="s">
        <v>1134</v>
      </c>
      <c r="F469" s="5" t="s">
        <v>48</v>
      </c>
      <c r="G469" s="5" t="s">
        <v>115</v>
      </c>
      <c r="H469" s="5" t="s">
        <v>79</v>
      </c>
      <c r="I469" s="33">
        <v>314.0</v>
      </c>
      <c r="J469" s="18">
        <v>7.1</v>
      </c>
      <c r="K469" s="19">
        <f t="shared" si="60"/>
        <v>8.986509636</v>
      </c>
      <c r="L469" s="22">
        <v>10.0</v>
      </c>
      <c r="M469" s="21">
        <f t="shared" si="56"/>
        <v>9.239828694</v>
      </c>
      <c r="N469" s="22">
        <v>7.5</v>
      </c>
      <c r="O469" s="21">
        <f t="shared" si="2"/>
        <v>9.539614561</v>
      </c>
      <c r="P469" s="22">
        <v>5.0</v>
      </c>
      <c r="Q469" s="21">
        <f t="shared" si="47"/>
        <v>8.706008584</v>
      </c>
      <c r="R469" s="22">
        <v>5.0</v>
      </c>
      <c r="S469" s="21">
        <f t="shared" si="4"/>
        <v>8.688436831</v>
      </c>
      <c r="T469" s="22">
        <v>7.5</v>
      </c>
      <c r="U469" s="21">
        <f t="shared" si="5"/>
        <v>8.495717345</v>
      </c>
      <c r="V469" s="22">
        <v>7.5</v>
      </c>
      <c r="W469" s="21">
        <f t="shared" si="6"/>
        <v>9.149036403</v>
      </c>
      <c r="X469" s="27">
        <f t="shared" si="52"/>
        <v>7.085714286</v>
      </c>
      <c r="Y469" s="24"/>
      <c r="Z469" s="24"/>
      <c r="AA469" s="31"/>
      <c r="AB469" s="32"/>
      <c r="AC469" s="32"/>
      <c r="AD469" s="32"/>
      <c r="AE469" s="33"/>
      <c r="AF469" s="5"/>
      <c r="AG469" s="1"/>
    </row>
    <row r="470" ht="15.75" customHeight="1">
      <c r="A470" s="1"/>
      <c r="B470" s="5"/>
      <c r="C470" s="16">
        <v>43764.0</v>
      </c>
      <c r="D470" s="17">
        <v>2.417686348E9</v>
      </c>
      <c r="E470" s="5" t="s">
        <v>1135</v>
      </c>
      <c r="F470" s="5" t="s">
        <v>72</v>
      </c>
      <c r="G470" s="5" t="s">
        <v>44</v>
      </c>
      <c r="H470" s="5" t="s">
        <v>1136</v>
      </c>
      <c r="I470" s="33" t="s">
        <v>1137</v>
      </c>
      <c r="J470" s="18">
        <v>5.0</v>
      </c>
      <c r="K470" s="19">
        <f t="shared" si="60"/>
        <v>8.977991453</v>
      </c>
      <c r="L470" s="22">
        <v>5.0</v>
      </c>
      <c r="M470" s="21">
        <f t="shared" si="56"/>
        <v>9.230769231</v>
      </c>
      <c r="N470" s="22">
        <v>7.5</v>
      </c>
      <c r="O470" s="21">
        <f t="shared" si="2"/>
        <v>9.53525641</v>
      </c>
      <c r="P470" s="22">
        <v>5.0</v>
      </c>
      <c r="Q470" s="21">
        <f t="shared" si="47"/>
        <v>8.698072805</v>
      </c>
      <c r="R470" s="22">
        <v>5.0</v>
      </c>
      <c r="S470" s="21">
        <f t="shared" si="4"/>
        <v>8.680555556</v>
      </c>
      <c r="T470" s="22">
        <v>2.5</v>
      </c>
      <c r="U470" s="21">
        <f t="shared" si="5"/>
        <v>8.482905983</v>
      </c>
      <c r="V470" s="22">
        <v>5.0</v>
      </c>
      <c r="W470" s="21">
        <f t="shared" si="6"/>
        <v>9.14017094</v>
      </c>
      <c r="X470" s="27">
        <f t="shared" si="52"/>
        <v>5</v>
      </c>
      <c r="Y470" s="24"/>
      <c r="Z470" s="24"/>
      <c r="AA470" s="31"/>
      <c r="AB470" s="32"/>
      <c r="AC470" s="32"/>
      <c r="AD470" s="32"/>
      <c r="AE470" s="33"/>
      <c r="AF470" s="5"/>
      <c r="AG470" s="1"/>
    </row>
    <row r="471" ht="15.75" customHeight="1">
      <c r="A471" s="1"/>
      <c r="B471" s="5"/>
      <c r="C471" s="16">
        <v>43764.0</v>
      </c>
      <c r="D471" s="17">
        <v>3.411111918E9</v>
      </c>
      <c r="E471" s="5" t="s">
        <v>499</v>
      </c>
      <c r="F471" s="5" t="s">
        <v>32</v>
      </c>
      <c r="G471" s="5" t="s">
        <v>33</v>
      </c>
      <c r="H471" s="5" t="s">
        <v>284</v>
      </c>
      <c r="I471" s="33" t="s">
        <v>1133</v>
      </c>
      <c r="J471" s="18">
        <v>10.0</v>
      </c>
      <c r="K471" s="19">
        <f t="shared" si="60"/>
        <v>8.980170576</v>
      </c>
      <c r="L471" s="22">
        <v>10.0</v>
      </c>
      <c r="M471" s="21">
        <f t="shared" si="56"/>
        <v>9.232409382</v>
      </c>
      <c r="N471" s="22">
        <v>10.0</v>
      </c>
      <c r="O471" s="21">
        <f t="shared" si="2"/>
        <v>9.536247335</v>
      </c>
      <c r="P471" s="22">
        <v>10.0</v>
      </c>
      <c r="Q471" s="21">
        <f t="shared" si="47"/>
        <v>8.700854701</v>
      </c>
      <c r="R471" s="22">
        <v>10.0</v>
      </c>
      <c r="S471" s="21">
        <f t="shared" si="4"/>
        <v>8.68336887</v>
      </c>
      <c r="T471" s="22">
        <v>10.0</v>
      </c>
      <c r="U471" s="21">
        <f t="shared" si="5"/>
        <v>8.486140725</v>
      </c>
      <c r="V471" s="22">
        <v>10.0</v>
      </c>
      <c r="W471" s="21">
        <f t="shared" si="6"/>
        <v>9.142004264</v>
      </c>
      <c r="X471" s="27">
        <f t="shared" si="52"/>
        <v>10</v>
      </c>
      <c r="Y471" s="42" t="s">
        <v>1138</v>
      </c>
      <c r="Z471" s="24"/>
      <c r="AA471" s="31"/>
      <c r="AB471" s="32"/>
      <c r="AC471" s="32"/>
      <c r="AD471" s="32"/>
      <c r="AE471" s="33"/>
      <c r="AF471" s="5"/>
      <c r="AG471" s="1"/>
    </row>
    <row r="472" ht="15.75" customHeight="1">
      <c r="A472" s="1"/>
      <c r="B472" s="5"/>
      <c r="C472" s="16">
        <v>43765.0</v>
      </c>
      <c r="D472" s="17"/>
      <c r="E472" s="5" t="s">
        <v>514</v>
      </c>
      <c r="F472" s="5" t="s">
        <v>72</v>
      </c>
      <c r="G472" s="5" t="s">
        <v>33</v>
      </c>
      <c r="H472" s="5"/>
      <c r="I472" s="33"/>
      <c r="J472" s="18">
        <v>9.2</v>
      </c>
      <c r="K472" s="19">
        <f t="shared" si="60"/>
        <v>8.980638298</v>
      </c>
      <c r="L472" s="22">
        <v>10.0</v>
      </c>
      <c r="M472" s="21">
        <f t="shared" si="56"/>
        <v>9.234042553</v>
      </c>
      <c r="N472" s="22">
        <v>10.0</v>
      </c>
      <c r="O472" s="21">
        <f t="shared" si="2"/>
        <v>9.537234043</v>
      </c>
      <c r="P472" s="22">
        <v>10.0</v>
      </c>
      <c r="Q472" s="21">
        <f t="shared" si="47"/>
        <v>8.703624733</v>
      </c>
      <c r="R472" s="22">
        <v>10.0</v>
      </c>
      <c r="S472" s="21">
        <f t="shared" si="4"/>
        <v>8.686170213</v>
      </c>
      <c r="T472" s="22">
        <v>7.5</v>
      </c>
      <c r="U472" s="21">
        <f t="shared" si="5"/>
        <v>8.484042553</v>
      </c>
      <c r="V472" s="22">
        <v>7.5</v>
      </c>
      <c r="W472" s="21">
        <f t="shared" si="6"/>
        <v>9.138510638</v>
      </c>
      <c r="X472" s="27">
        <f t="shared" si="52"/>
        <v>9.171428571</v>
      </c>
      <c r="Y472" s="24" t="s">
        <v>1139</v>
      </c>
      <c r="Z472" s="24"/>
      <c r="AA472" s="31"/>
      <c r="AB472" s="32"/>
      <c r="AC472" s="32"/>
      <c r="AD472" s="32"/>
      <c r="AE472" s="33"/>
      <c r="AF472" s="5"/>
      <c r="AG472" s="1"/>
    </row>
    <row r="473" ht="15.75" customHeight="1">
      <c r="A473" s="1"/>
      <c r="B473" s="5"/>
      <c r="C473" s="16">
        <v>43766.0</v>
      </c>
      <c r="D473" s="17">
        <v>3.440724499E9</v>
      </c>
      <c r="E473" s="5" t="s">
        <v>1140</v>
      </c>
      <c r="F473" s="5" t="s">
        <v>126</v>
      </c>
      <c r="G473" s="5" t="s">
        <v>33</v>
      </c>
      <c r="H473" s="5" t="s">
        <v>261</v>
      </c>
      <c r="I473" s="33" t="s">
        <v>388</v>
      </c>
      <c r="J473" s="18">
        <v>8.8</v>
      </c>
      <c r="K473" s="19">
        <f>+AVERAGE(J473)</f>
        <v>8.8</v>
      </c>
      <c r="L473" s="22">
        <v>7.5</v>
      </c>
      <c r="M473" s="21">
        <f t="shared" si="56"/>
        <v>9.230360934</v>
      </c>
      <c r="N473" s="22">
        <v>10.0</v>
      </c>
      <c r="O473" s="21">
        <f t="shared" si="2"/>
        <v>9.538216561</v>
      </c>
      <c r="P473" s="22">
        <v>10.0</v>
      </c>
      <c r="Q473" s="21">
        <f t="shared" si="47"/>
        <v>8.706382979</v>
      </c>
      <c r="R473" s="22">
        <v>7.5</v>
      </c>
      <c r="S473" s="21">
        <f t="shared" si="4"/>
        <v>8.683651805</v>
      </c>
      <c r="T473" s="22">
        <v>7.5</v>
      </c>
      <c r="U473" s="21">
        <f t="shared" si="5"/>
        <v>8.481953291</v>
      </c>
      <c r="V473" s="22">
        <v>10.0</v>
      </c>
      <c r="W473" s="21">
        <f t="shared" si="6"/>
        <v>9.140339703</v>
      </c>
      <c r="X473" s="27">
        <f t="shared" si="52"/>
        <v>8.757142857</v>
      </c>
      <c r="Y473" s="24" t="s">
        <v>1141</v>
      </c>
      <c r="Z473" s="24" t="s">
        <v>1142</v>
      </c>
      <c r="AA473" s="31"/>
      <c r="AB473" s="32"/>
      <c r="AC473" s="32"/>
      <c r="AD473" s="32"/>
      <c r="AE473" s="33"/>
      <c r="AF473" s="5"/>
      <c r="AG473" s="1"/>
    </row>
    <row r="474" ht="15.75" customHeight="1">
      <c r="A474" s="1"/>
      <c r="B474" s="5"/>
      <c r="C474" s="16">
        <v>43766.0</v>
      </c>
      <c r="D474" s="17">
        <v>3.208757536E9</v>
      </c>
      <c r="E474" s="5" t="s">
        <v>486</v>
      </c>
      <c r="F474" s="5" t="s">
        <v>487</v>
      </c>
      <c r="G474" s="5" t="s">
        <v>44</v>
      </c>
      <c r="H474" s="5" t="s">
        <v>60</v>
      </c>
      <c r="I474" s="33" t="s">
        <v>239</v>
      </c>
      <c r="J474" s="18">
        <v>10.0</v>
      </c>
      <c r="K474" s="19">
        <f t="shared" ref="K474:K482" si="61">+AVERAGE($J$3:J474)</f>
        <v>8.982415254</v>
      </c>
      <c r="L474" s="22">
        <v>10.0</v>
      </c>
      <c r="M474" s="21">
        <f t="shared" si="56"/>
        <v>9.231991525</v>
      </c>
      <c r="N474" s="22">
        <v>10.0</v>
      </c>
      <c r="O474" s="21">
        <f t="shared" si="2"/>
        <v>9.539194915</v>
      </c>
      <c r="P474" s="22">
        <v>10.0</v>
      </c>
      <c r="Q474" s="21">
        <f t="shared" si="47"/>
        <v>8.709129512</v>
      </c>
      <c r="R474" s="22">
        <v>10.0</v>
      </c>
      <c r="S474" s="21">
        <f t="shared" si="4"/>
        <v>8.686440678</v>
      </c>
      <c r="T474" s="22">
        <v>10.0</v>
      </c>
      <c r="U474" s="21">
        <f t="shared" si="5"/>
        <v>8.485169492</v>
      </c>
      <c r="V474" s="22">
        <v>10.0</v>
      </c>
      <c r="W474" s="21">
        <f t="shared" si="6"/>
        <v>9.142161017</v>
      </c>
      <c r="X474" s="27">
        <f t="shared" si="52"/>
        <v>10</v>
      </c>
      <c r="Y474" s="42" t="s">
        <v>1143</v>
      </c>
      <c r="Z474" s="24"/>
      <c r="AA474" s="31"/>
      <c r="AB474" s="32"/>
      <c r="AC474" s="32"/>
      <c r="AD474" s="32"/>
      <c r="AE474" s="33"/>
      <c r="AF474" s="5"/>
      <c r="AG474" s="1"/>
    </row>
    <row r="475" ht="15.75" customHeight="1">
      <c r="A475" s="1"/>
      <c r="B475" s="5"/>
      <c r="C475" s="16">
        <v>43768.0</v>
      </c>
      <c r="D475" s="17">
        <v>2.218995703E9</v>
      </c>
      <c r="E475" s="5" t="s">
        <v>1144</v>
      </c>
      <c r="F475" s="5" t="s">
        <v>600</v>
      </c>
      <c r="G475" s="5" t="s">
        <v>33</v>
      </c>
      <c r="H475" s="5" t="s">
        <v>284</v>
      </c>
      <c r="I475" s="33" t="s">
        <v>1077</v>
      </c>
      <c r="J475" s="18">
        <v>7.9</v>
      </c>
      <c r="K475" s="19">
        <f t="shared" si="61"/>
        <v>8.98012685</v>
      </c>
      <c r="L475" s="22">
        <v>7.5</v>
      </c>
      <c r="M475" s="21">
        <f t="shared" si="56"/>
        <v>9.22832981</v>
      </c>
      <c r="N475" s="22">
        <v>10.0</v>
      </c>
      <c r="O475" s="21">
        <f t="shared" si="2"/>
        <v>9.540169133</v>
      </c>
      <c r="P475" s="22">
        <v>2.5</v>
      </c>
      <c r="Q475" s="21">
        <f t="shared" si="47"/>
        <v>8.695974576</v>
      </c>
      <c r="R475" s="22">
        <v>10.0</v>
      </c>
      <c r="S475" s="21">
        <f t="shared" si="4"/>
        <v>8.689217759</v>
      </c>
      <c r="T475" s="22">
        <v>10.0</v>
      </c>
      <c r="U475" s="21">
        <f t="shared" si="5"/>
        <v>8.488372093</v>
      </c>
      <c r="V475" s="22">
        <v>7.5</v>
      </c>
      <c r="W475" s="21">
        <f t="shared" si="6"/>
        <v>9.138689218</v>
      </c>
      <c r="X475" s="27">
        <f t="shared" si="52"/>
        <v>7.914285714</v>
      </c>
      <c r="Y475" s="45" t="s">
        <v>1145</v>
      </c>
      <c r="Z475" s="42" t="s">
        <v>1146</v>
      </c>
      <c r="AA475" s="31"/>
      <c r="AB475" s="32"/>
      <c r="AC475" s="32"/>
      <c r="AD475" s="32"/>
      <c r="AE475" s="33"/>
      <c r="AF475" s="5"/>
      <c r="AG475" s="1"/>
    </row>
    <row r="476" ht="15.75" customHeight="1">
      <c r="A476" s="1"/>
      <c r="B476" s="5"/>
      <c r="C476" s="16">
        <v>43769.0</v>
      </c>
      <c r="D476" s="17">
        <v>3.216495175E9</v>
      </c>
      <c r="E476" s="5" t="s">
        <v>215</v>
      </c>
      <c r="F476" s="5" t="s">
        <v>126</v>
      </c>
      <c r="G476" s="5" t="s">
        <v>115</v>
      </c>
      <c r="H476" s="5" t="s">
        <v>79</v>
      </c>
      <c r="I476" s="33">
        <v>314.0</v>
      </c>
      <c r="J476" s="18">
        <v>8.8</v>
      </c>
      <c r="K476" s="19">
        <f t="shared" si="61"/>
        <v>8.979746835</v>
      </c>
      <c r="L476" s="22">
        <v>10.0</v>
      </c>
      <c r="M476" s="21">
        <f t="shared" si="56"/>
        <v>9.229957806</v>
      </c>
      <c r="N476" s="22">
        <v>10.0</v>
      </c>
      <c r="O476" s="21">
        <f t="shared" si="2"/>
        <v>9.541139241</v>
      </c>
      <c r="P476" s="22">
        <v>7.5</v>
      </c>
      <c r="Q476" s="21">
        <f t="shared" si="47"/>
        <v>8.693446089</v>
      </c>
      <c r="R476" s="22">
        <v>7.5</v>
      </c>
      <c r="S476" s="21">
        <f t="shared" si="4"/>
        <v>8.686708861</v>
      </c>
      <c r="T476" s="22">
        <v>7.5</v>
      </c>
      <c r="U476" s="21">
        <f t="shared" si="5"/>
        <v>8.48628692</v>
      </c>
      <c r="V476" s="22">
        <v>10.0</v>
      </c>
      <c r="W476" s="21">
        <f t="shared" si="6"/>
        <v>9.140506329</v>
      </c>
      <c r="X476" s="27">
        <f t="shared" si="52"/>
        <v>8.757142857</v>
      </c>
      <c r="Y476" s="24"/>
      <c r="Z476" s="24"/>
      <c r="AA476" s="31"/>
      <c r="AB476" s="32"/>
      <c r="AC476" s="32"/>
      <c r="AD476" s="32"/>
      <c r="AE476" s="33"/>
      <c r="AF476" s="5"/>
      <c r="AG476" s="1"/>
    </row>
    <row r="477" ht="15.75" customHeight="1">
      <c r="A477" s="1"/>
      <c r="B477" s="5"/>
      <c r="C477" s="16">
        <v>43769.0</v>
      </c>
      <c r="D477" s="17">
        <v>2.796364862E9</v>
      </c>
      <c r="E477" s="5" t="s">
        <v>1147</v>
      </c>
      <c r="F477" s="5" t="s">
        <v>32</v>
      </c>
      <c r="G477" s="5" t="s">
        <v>44</v>
      </c>
      <c r="H477" s="5" t="s">
        <v>284</v>
      </c>
      <c r="I477" s="33">
        <v>203.0</v>
      </c>
      <c r="J477" s="18">
        <v>8.0</v>
      </c>
      <c r="K477" s="19">
        <f t="shared" si="61"/>
        <v>8.977684211</v>
      </c>
      <c r="L477" s="22">
        <v>10.0</v>
      </c>
      <c r="M477" s="21">
        <f t="shared" si="56"/>
        <v>9.231578947</v>
      </c>
      <c r="N477" s="22">
        <v>10.0</v>
      </c>
      <c r="O477" s="21">
        <f t="shared" si="2"/>
        <v>9.542105263</v>
      </c>
      <c r="P477" s="22">
        <v>7.5</v>
      </c>
      <c r="Q477" s="21">
        <f t="shared" si="47"/>
        <v>8.69092827</v>
      </c>
      <c r="R477" s="22">
        <v>7.5</v>
      </c>
      <c r="S477" s="21">
        <f t="shared" si="4"/>
        <v>8.684210526</v>
      </c>
      <c r="T477" s="22">
        <v>7.5</v>
      </c>
      <c r="U477" s="21">
        <f t="shared" si="5"/>
        <v>8.484210526</v>
      </c>
      <c r="V477" s="22">
        <v>7.5</v>
      </c>
      <c r="W477" s="21">
        <f t="shared" si="6"/>
        <v>9.137052632</v>
      </c>
      <c r="X477" s="27">
        <f t="shared" si="52"/>
        <v>8.285714286</v>
      </c>
      <c r="Y477" s="45" t="s">
        <v>1148</v>
      </c>
      <c r="Z477" s="42" t="s">
        <v>1149</v>
      </c>
      <c r="AA477" s="31"/>
      <c r="AB477" s="32"/>
      <c r="AC477" s="32"/>
      <c r="AD477" s="32"/>
      <c r="AE477" s="33"/>
      <c r="AF477" s="5"/>
      <c r="AG477" s="1"/>
    </row>
    <row r="478" ht="15.75" customHeight="1">
      <c r="A478" s="1"/>
      <c r="B478" s="5"/>
      <c r="C478" s="16">
        <v>43769.0</v>
      </c>
      <c r="D478" s="17">
        <v>2.694329896E9</v>
      </c>
      <c r="E478" s="5" t="s">
        <v>1150</v>
      </c>
      <c r="F478" s="5" t="s">
        <v>107</v>
      </c>
      <c r="G478" s="5" t="s">
        <v>44</v>
      </c>
      <c r="H478" s="5" t="s">
        <v>79</v>
      </c>
      <c r="I478" s="33">
        <v>313.0</v>
      </c>
      <c r="J478" s="18">
        <v>8.3</v>
      </c>
      <c r="K478" s="19">
        <f t="shared" si="61"/>
        <v>8.976260504</v>
      </c>
      <c r="L478" s="22">
        <v>10.0</v>
      </c>
      <c r="M478" s="21">
        <f t="shared" si="56"/>
        <v>9.233193277</v>
      </c>
      <c r="N478" s="22">
        <v>10.0</v>
      </c>
      <c r="O478" s="21">
        <f t="shared" si="2"/>
        <v>9.543067227</v>
      </c>
      <c r="P478" s="22">
        <v>5.0</v>
      </c>
      <c r="Q478" s="21">
        <f t="shared" si="47"/>
        <v>8.683157895</v>
      </c>
      <c r="R478" s="22">
        <v>10.0</v>
      </c>
      <c r="S478" s="21">
        <f t="shared" si="4"/>
        <v>8.68697479</v>
      </c>
      <c r="T478" s="22">
        <v>7.5</v>
      </c>
      <c r="U478" s="21">
        <f t="shared" si="5"/>
        <v>8.482142857</v>
      </c>
      <c r="V478" s="22">
        <v>7.5</v>
      </c>
      <c r="W478" s="21">
        <f t="shared" si="6"/>
        <v>9.133613445</v>
      </c>
      <c r="X478" s="27">
        <f t="shared" si="52"/>
        <v>8.328571429</v>
      </c>
      <c r="Y478" s="24"/>
      <c r="Z478" s="24"/>
      <c r="AA478" s="31"/>
      <c r="AB478" s="32"/>
      <c r="AC478" s="32"/>
      <c r="AD478" s="32"/>
      <c r="AE478" s="33"/>
      <c r="AF478" s="5"/>
      <c r="AG478" s="1"/>
    </row>
    <row r="479" ht="15.75" customHeight="1">
      <c r="A479" s="1"/>
      <c r="B479" s="5"/>
      <c r="C479" s="16">
        <v>43770.0</v>
      </c>
      <c r="D479" s="17">
        <v>2.55548703E9</v>
      </c>
      <c r="E479" s="5" t="s">
        <v>1151</v>
      </c>
      <c r="F479" s="5" t="s">
        <v>494</v>
      </c>
      <c r="G479" s="5" t="s">
        <v>115</v>
      </c>
      <c r="H479" s="5" t="s">
        <v>45</v>
      </c>
      <c r="I479" s="33">
        <v>204.0</v>
      </c>
      <c r="J479" s="18">
        <v>7.0</v>
      </c>
      <c r="K479" s="19">
        <f t="shared" si="61"/>
        <v>8.9721174</v>
      </c>
      <c r="L479" s="22">
        <v>7.5</v>
      </c>
      <c r="M479" s="21">
        <f t="shared" si="56"/>
        <v>9.229559748</v>
      </c>
      <c r="N479" s="22">
        <v>7.5</v>
      </c>
      <c r="O479" s="21">
        <f t="shared" si="2"/>
        <v>9.538784067</v>
      </c>
      <c r="P479" s="22">
        <v>7.5</v>
      </c>
      <c r="Q479" s="21">
        <f t="shared" si="47"/>
        <v>8.680672269</v>
      </c>
      <c r="R479" s="22">
        <v>7.5</v>
      </c>
      <c r="S479" s="21">
        <f t="shared" si="4"/>
        <v>8.684486373</v>
      </c>
      <c r="T479" s="22">
        <v>7.5</v>
      </c>
      <c r="U479" s="21">
        <f t="shared" si="5"/>
        <v>8.480083857</v>
      </c>
      <c r="V479" s="22">
        <v>7.5</v>
      </c>
      <c r="W479" s="21">
        <f t="shared" si="6"/>
        <v>9.130188679</v>
      </c>
      <c r="X479" s="27">
        <f t="shared" si="52"/>
        <v>7.428571429</v>
      </c>
      <c r="Y479" s="45" t="s">
        <v>1152</v>
      </c>
      <c r="Z479" s="42" t="s">
        <v>1153</v>
      </c>
      <c r="AA479" s="31"/>
      <c r="AB479" s="32"/>
      <c r="AC479" s="32"/>
      <c r="AD479" s="32"/>
      <c r="AE479" s="33"/>
      <c r="AF479" s="5"/>
      <c r="AG479" s="1"/>
    </row>
    <row r="480" ht="15.75" customHeight="1">
      <c r="A480" s="1"/>
      <c r="B480" s="5"/>
      <c r="C480" s="16">
        <v>43771.0</v>
      </c>
      <c r="D480" s="17"/>
      <c r="E480" s="5" t="s">
        <v>514</v>
      </c>
      <c r="F480" s="5" t="s">
        <v>52</v>
      </c>
      <c r="G480" s="5" t="s">
        <v>115</v>
      </c>
      <c r="H480" s="5"/>
      <c r="I480" s="33"/>
      <c r="J480" s="18">
        <v>8.8</v>
      </c>
      <c r="K480" s="19">
        <f t="shared" si="61"/>
        <v>8.971757322</v>
      </c>
      <c r="L480" s="22">
        <v>10.0</v>
      </c>
      <c r="M480" s="21">
        <f t="shared" si="56"/>
        <v>9.231171548</v>
      </c>
      <c r="N480" s="22">
        <v>10.0</v>
      </c>
      <c r="O480" s="21">
        <f t="shared" si="2"/>
        <v>9.539748954</v>
      </c>
      <c r="P480" s="22">
        <v>7.5</v>
      </c>
      <c r="Q480" s="21">
        <f t="shared" si="47"/>
        <v>8.678197065</v>
      </c>
      <c r="R480" s="22">
        <v>10.0</v>
      </c>
      <c r="S480" s="21">
        <f t="shared" si="4"/>
        <v>8.687238494</v>
      </c>
      <c r="T480" s="22">
        <v>7.5</v>
      </c>
      <c r="U480" s="21">
        <f t="shared" si="5"/>
        <v>8.478033473</v>
      </c>
      <c r="V480" s="22">
        <v>7.5</v>
      </c>
      <c r="W480" s="21">
        <f t="shared" si="6"/>
        <v>9.126778243</v>
      </c>
      <c r="X480" s="27">
        <f t="shared" si="52"/>
        <v>8.757142857</v>
      </c>
      <c r="Y480" s="24"/>
      <c r="Z480" s="24"/>
      <c r="AA480" s="31"/>
      <c r="AB480" s="32"/>
      <c r="AC480" s="32"/>
      <c r="AD480" s="32"/>
      <c r="AE480" s="33"/>
      <c r="AF480" s="5"/>
      <c r="AG480" s="1"/>
    </row>
    <row r="481" ht="15.75" customHeight="1">
      <c r="A481" s="1"/>
      <c r="B481" s="5"/>
      <c r="C481" s="16">
        <v>43771.0</v>
      </c>
      <c r="D481" s="17">
        <v>3.199560514E9</v>
      </c>
      <c r="E481" s="5" t="s">
        <v>1154</v>
      </c>
      <c r="F481" s="5" t="s">
        <v>563</v>
      </c>
      <c r="G481" s="5" t="s">
        <v>33</v>
      </c>
      <c r="H481" s="5" t="s">
        <v>60</v>
      </c>
      <c r="I481" s="33" t="s">
        <v>73</v>
      </c>
      <c r="J481" s="18">
        <v>10.0</v>
      </c>
      <c r="K481" s="19">
        <f t="shared" si="61"/>
        <v>8.973903967</v>
      </c>
      <c r="L481" s="22">
        <v>10.0</v>
      </c>
      <c r="M481" s="21">
        <f t="shared" si="56"/>
        <v>9.232776618</v>
      </c>
      <c r="N481" s="22">
        <v>10.0</v>
      </c>
      <c r="O481" s="21">
        <f t="shared" si="2"/>
        <v>9.540709812</v>
      </c>
      <c r="P481" s="22">
        <v>10.0</v>
      </c>
      <c r="Q481" s="21">
        <f t="shared" si="47"/>
        <v>8.680962343</v>
      </c>
      <c r="R481" s="22">
        <v>10.0</v>
      </c>
      <c r="S481" s="21">
        <f t="shared" si="4"/>
        <v>8.689979123</v>
      </c>
      <c r="T481" s="22">
        <v>10.0</v>
      </c>
      <c r="U481" s="21">
        <f t="shared" si="5"/>
        <v>8.481210856</v>
      </c>
      <c r="V481" s="22">
        <v>10.0</v>
      </c>
      <c r="W481" s="21">
        <f t="shared" si="6"/>
        <v>9.128601253</v>
      </c>
      <c r="X481" s="27">
        <f t="shared" si="52"/>
        <v>10</v>
      </c>
      <c r="Y481" s="24"/>
      <c r="Z481" s="24"/>
      <c r="AA481" s="31"/>
      <c r="AB481" s="32"/>
      <c r="AC481" s="32"/>
      <c r="AD481" s="32"/>
      <c r="AE481" s="33"/>
      <c r="AF481" s="5"/>
      <c r="AG481" s="1"/>
    </row>
    <row r="482" ht="15.75" customHeight="1">
      <c r="A482" s="1"/>
      <c r="B482" s="5"/>
      <c r="C482" s="16">
        <v>43773.0</v>
      </c>
      <c r="D482" s="17">
        <v>3.831069574E9</v>
      </c>
      <c r="E482" s="5" t="s">
        <v>1155</v>
      </c>
      <c r="F482" s="5" t="s">
        <v>84</v>
      </c>
      <c r="G482" s="5" t="s">
        <v>115</v>
      </c>
      <c r="H482" s="5"/>
      <c r="I482" s="33"/>
      <c r="J482" s="18">
        <v>10.0</v>
      </c>
      <c r="K482" s="19">
        <f t="shared" si="61"/>
        <v>8.976041667</v>
      </c>
      <c r="L482" s="22">
        <v>10.0</v>
      </c>
      <c r="M482" s="21">
        <f t="shared" si="56"/>
        <v>9.234375</v>
      </c>
      <c r="N482" s="22">
        <v>10.0</v>
      </c>
      <c r="O482" s="21">
        <f t="shared" si="2"/>
        <v>9.541666667</v>
      </c>
      <c r="P482" s="22">
        <v>10.0</v>
      </c>
      <c r="Q482" s="21">
        <f t="shared" si="47"/>
        <v>8.683716075</v>
      </c>
      <c r="R482" s="22">
        <v>10.0</v>
      </c>
      <c r="S482" s="21">
        <f t="shared" si="4"/>
        <v>8.692708333</v>
      </c>
      <c r="T482" s="22">
        <v>10.0</v>
      </c>
      <c r="U482" s="21">
        <f t="shared" si="5"/>
        <v>8.484375</v>
      </c>
      <c r="V482" s="22">
        <v>10.0</v>
      </c>
      <c r="W482" s="21">
        <f t="shared" si="6"/>
        <v>9.130416667</v>
      </c>
      <c r="X482" s="27">
        <f t="shared" si="52"/>
        <v>10</v>
      </c>
      <c r="Y482" s="24"/>
      <c r="Z482" s="24"/>
      <c r="AA482" s="31"/>
      <c r="AB482" s="40">
        <v>7.5</v>
      </c>
      <c r="AC482" s="32"/>
      <c r="AD482" s="32"/>
      <c r="AE482" s="33"/>
      <c r="AF482" s="5"/>
      <c r="AG482" s="1"/>
    </row>
    <row r="483" ht="15.75" customHeight="1">
      <c r="A483" s="1"/>
      <c r="B483" s="5"/>
      <c r="C483" s="16">
        <v>43773.0</v>
      </c>
      <c r="D483" s="17">
        <v>3.315990051E9</v>
      </c>
      <c r="E483" s="5" t="s">
        <v>396</v>
      </c>
      <c r="F483" s="5" t="s">
        <v>72</v>
      </c>
      <c r="G483" s="5" t="s">
        <v>33</v>
      </c>
      <c r="H483" s="5" t="s">
        <v>1012</v>
      </c>
      <c r="I483" s="33">
        <v>116.0</v>
      </c>
      <c r="J483" s="18">
        <v>8.8</v>
      </c>
      <c r="K483" s="19">
        <f>+AVERAGE(J483)</f>
        <v>8.8</v>
      </c>
      <c r="L483" s="22">
        <v>10.0</v>
      </c>
      <c r="M483" s="21">
        <f t="shared" si="56"/>
        <v>9.235966736</v>
      </c>
      <c r="N483" s="22">
        <v>10.0</v>
      </c>
      <c r="O483" s="21">
        <f t="shared" si="2"/>
        <v>9.542619543</v>
      </c>
      <c r="P483" s="22">
        <v>7.5</v>
      </c>
      <c r="Q483" s="21">
        <f t="shared" si="47"/>
        <v>8.68125</v>
      </c>
      <c r="R483" s="22">
        <v>7.5</v>
      </c>
      <c r="S483" s="21">
        <f t="shared" si="4"/>
        <v>8.69022869</v>
      </c>
      <c r="T483" s="22">
        <v>7.5</v>
      </c>
      <c r="U483" s="21">
        <f t="shared" si="5"/>
        <v>8.482328482</v>
      </c>
      <c r="V483" s="22">
        <v>10.0</v>
      </c>
      <c r="W483" s="21">
        <f t="shared" si="6"/>
        <v>9.132224532</v>
      </c>
      <c r="X483" s="27">
        <f t="shared" si="52"/>
        <v>8.757142857</v>
      </c>
      <c r="Y483" s="24"/>
      <c r="Z483" s="24"/>
      <c r="AA483" s="35">
        <v>7.5</v>
      </c>
      <c r="AB483" s="32"/>
      <c r="AC483" s="32"/>
      <c r="AD483" s="32"/>
      <c r="AE483" s="33"/>
      <c r="AF483" s="5"/>
      <c r="AG483" s="1"/>
    </row>
    <row r="484" ht="15.75" customHeight="1">
      <c r="A484" s="1"/>
      <c r="B484" s="5"/>
      <c r="C484" s="16">
        <v>43773.0</v>
      </c>
      <c r="D484" s="17">
        <v>2.417089841E9</v>
      </c>
      <c r="E484" s="5" t="s">
        <v>1156</v>
      </c>
      <c r="F484" s="5" t="s">
        <v>56</v>
      </c>
      <c r="G484" s="5" t="s">
        <v>33</v>
      </c>
      <c r="H484" s="5" t="s">
        <v>60</v>
      </c>
      <c r="I484" s="33" t="s">
        <v>166</v>
      </c>
      <c r="J484" s="18">
        <v>9.2</v>
      </c>
      <c r="K484" s="19">
        <f t="shared" ref="K484:K492" si="62">+AVERAGE($J$3:J484)</f>
        <v>8.976141079</v>
      </c>
      <c r="L484" s="22">
        <v>10.0</v>
      </c>
      <c r="M484" s="21">
        <f t="shared" si="56"/>
        <v>9.237551867</v>
      </c>
      <c r="N484" s="22">
        <v>10.0</v>
      </c>
      <c r="O484" s="21">
        <f t="shared" si="2"/>
        <v>9.543568465</v>
      </c>
      <c r="P484" s="22">
        <v>7.5</v>
      </c>
      <c r="Q484" s="21">
        <f t="shared" si="47"/>
        <v>8.678794179</v>
      </c>
      <c r="R484" s="22">
        <v>10.0</v>
      </c>
      <c r="S484" s="21">
        <f t="shared" si="4"/>
        <v>8.692946058</v>
      </c>
      <c r="T484" s="22">
        <v>7.5</v>
      </c>
      <c r="U484" s="21">
        <f t="shared" si="5"/>
        <v>8.480290456</v>
      </c>
      <c r="V484" s="22">
        <v>10.0</v>
      </c>
      <c r="W484" s="21">
        <f t="shared" si="6"/>
        <v>9.134024896</v>
      </c>
      <c r="X484" s="27">
        <f t="shared" si="52"/>
        <v>9.171428571</v>
      </c>
      <c r="Y484" s="45" t="s">
        <v>1157</v>
      </c>
      <c r="Z484" s="42" t="s">
        <v>1158</v>
      </c>
      <c r="AA484" s="31"/>
      <c r="AB484" s="32"/>
      <c r="AC484" s="32"/>
      <c r="AD484" s="32"/>
      <c r="AE484" s="33"/>
      <c r="AF484" s="5"/>
      <c r="AG484" s="1"/>
    </row>
    <row r="485" ht="15.75" customHeight="1">
      <c r="A485" s="1"/>
      <c r="B485" s="5"/>
      <c r="C485" s="16">
        <v>43773.0</v>
      </c>
      <c r="D485" s="17">
        <v>3.489728411E9</v>
      </c>
      <c r="E485" s="5" t="s">
        <v>1159</v>
      </c>
      <c r="F485" s="5" t="s">
        <v>312</v>
      </c>
      <c r="G485" s="5" t="s">
        <v>33</v>
      </c>
      <c r="H485" s="5" t="s">
        <v>60</v>
      </c>
      <c r="I485" s="33" t="s">
        <v>239</v>
      </c>
      <c r="J485" s="18">
        <v>8.3</v>
      </c>
      <c r="K485" s="19">
        <f t="shared" si="62"/>
        <v>8.974741201</v>
      </c>
      <c r="L485" s="22">
        <v>7.5</v>
      </c>
      <c r="M485" s="21">
        <f t="shared" si="56"/>
        <v>9.233954451</v>
      </c>
      <c r="N485" s="22">
        <v>10.0</v>
      </c>
      <c r="O485" s="21">
        <f t="shared" si="2"/>
        <v>9.544513458</v>
      </c>
      <c r="P485" s="22">
        <v>7.5</v>
      </c>
      <c r="Q485" s="21">
        <f t="shared" si="47"/>
        <v>8.676348548</v>
      </c>
      <c r="R485" s="22">
        <v>10.0</v>
      </c>
      <c r="S485" s="21">
        <f t="shared" si="4"/>
        <v>8.695652174</v>
      </c>
      <c r="T485" s="22">
        <v>7.5</v>
      </c>
      <c r="U485" s="21">
        <f t="shared" si="5"/>
        <v>8.47826087</v>
      </c>
      <c r="V485" s="22">
        <v>7.5</v>
      </c>
      <c r="W485" s="21">
        <f t="shared" si="6"/>
        <v>9.130641822</v>
      </c>
      <c r="X485" s="27">
        <f t="shared" si="52"/>
        <v>8.328571429</v>
      </c>
      <c r="Y485" s="24"/>
      <c r="Z485" s="24"/>
      <c r="AA485" s="31"/>
      <c r="AB485" s="40">
        <v>7.5</v>
      </c>
      <c r="AC485" s="32"/>
      <c r="AD485" s="32"/>
      <c r="AE485" s="33"/>
      <c r="AF485" s="5"/>
      <c r="AG485" s="1"/>
    </row>
    <row r="486" ht="15.75" customHeight="1">
      <c r="A486" s="1"/>
      <c r="B486" s="5"/>
      <c r="C486" s="16">
        <v>43773.0</v>
      </c>
      <c r="D486" s="17">
        <v>3.207438593E9</v>
      </c>
      <c r="E486" s="5" t="s">
        <v>900</v>
      </c>
      <c r="F486" s="5" t="s">
        <v>72</v>
      </c>
      <c r="G486" s="5" t="s">
        <v>33</v>
      </c>
      <c r="H486" s="5" t="s">
        <v>261</v>
      </c>
      <c r="I486" s="33" t="s">
        <v>428</v>
      </c>
      <c r="J486" s="18">
        <v>7.5</v>
      </c>
      <c r="K486" s="19">
        <f t="shared" si="62"/>
        <v>8.971694215</v>
      </c>
      <c r="L486" s="22">
        <v>7.5</v>
      </c>
      <c r="M486" s="21">
        <f t="shared" si="56"/>
        <v>9.230371901</v>
      </c>
      <c r="N486" s="22">
        <v>10.0</v>
      </c>
      <c r="O486" s="21">
        <f t="shared" si="2"/>
        <v>9.545454545</v>
      </c>
      <c r="P486" s="22">
        <v>5.0</v>
      </c>
      <c r="Q486" s="21">
        <f t="shared" si="47"/>
        <v>8.66873706</v>
      </c>
      <c r="R486" s="22">
        <v>7.5</v>
      </c>
      <c r="S486" s="21">
        <f t="shared" si="4"/>
        <v>8.693181818</v>
      </c>
      <c r="T486" s="22"/>
      <c r="U486" s="21">
        <f t="shared" si="5"/>
        <v>8.47826087</v>
      </c>
      <c r="V486" s="22">
        <v>7.5</v>
      </c>
      <c r="W486" s="21">
        <f t="shared" si="6"/>
        <v>9.127272727</v>
      </c>
      <c r="X486" s="27">
        <f t="shared" si="52"/>
        <v>7.5</v>
      </c>
      <c r="Y486" s="24"/>
      <c r="Z486" s="24" t="s">
        <v>1160</v>
      </c>
      <c r="AA486" s="31"/>
      <c r="AB486" s="32"/>
      <c r="AC486" s="32"/>
      <c r="AD486" s="32"/>
      <c r="AE486" s="33"/>
      <c r="AF486" s="5"/>
      <c r="AG486" s="1"/>
    </row>
    <row r="487" ht="15.75" customHeight="1">
      <c r="A487" s="1"/>
      <c r="B487" s="5"/>
      <c r="C487" s="16">
        <v>43774.0</v>
      </c>
      <c r="D487" s="17">
        <v>3.482675136E9</v>
      </c>
      <c r="E487" s="5" t="s">
        <v>1161</v>
      </c>
      <c r="F487" s="5" t="s">
        <v>72</v>
      </c>
      <c r="G487" s="5" t="s">
        <v>44</v>
      </c>
      <c r="H487" s="5" t="s">
        <v>45</v>
      </c>
      <c r="I487" s="33">
        <v>304.0</v>
      </c>
      <c r="J487" s="18">
        <v>9.2</v>
      </c>
      <c r="K487" s="19">
        <f t="shared" si="62"/>
        <v>8.972164948</v>
      </c>
      <c r="L487" s="22">
        <v>10.0</v>
      </c>
      <c r="M487" s="21">
        <f t="shared" si="56"/>
        <v>9.231958763</v>
      </c>
      <c r="N487" s="22">
        <v>10.0</v>
      </c>
      <c r="O487" s="21">
        <f t="shared" si="2"/>
        <v>9.546391753</v>
      </c>
      <c r="P487" s="22">
        <v>7.5</v>
      </c>
      <c r="Q487" s="21">
        <f t="shared" si="47"/>
        <v>8.666322314</v>
      </c>
      <c r="R487" s="22">
        <v>10.0</v>
      </c>
      <c r="S487" s="21">
        <f t="shared" si="4"/>
        <v>8.695876289</v>
      </c>
      <c r="T487" s="22">
        <v>10.0</v>
      </c>
      <c r="U487" s="21">
        <f t="shared" si="5"/>
        <v>8.481404959</v>
      </c>
      <c r="V487" s="22">
        <v>7.5</v>
      </c>
      <c r="W487" s="21">
        <f t="shared" si="6"/>
        <v>9.123917526</v>
      </c>
      <c r="X487" s="27">
        <f t="shared" si="52"/>
        <v>9.171428571</v>
      </c>
      <c r="Y487" s="24"/>
      <c r="Z487" s="24"/>
      <c r="AA487" s="31"/>
      <c r="AB487" s="32"/>
      <c r="AC487" s="32"/>
      <c r="AD487" s="32"/>
      <c r="AE487" s="39">
        <v>7.5</v>
      </c>
      <c r="AF487" s="5"/>
      <c r="AG487" s="1"/>
    </row>
    <row r="488" ht="15.75" customHeight="1">
      <c r="A488" s="1"/>
      <c r="B488" s="5"/>
      <c r="C488" s="16">
        <v>43774.0</v>
      </c>
      <c r="D488" s="17">
        <v>2.201731019E9</v>
      </c>
      <c r="E488" s="5" t="s">
        <v>1162</v>
      </c>
      <c r="F488" s="5" t="s">
        <v>427</v>
      </c>
      <c r="G488" s="5" t="s">
        <v>33</v>
      </c>
      <c r="H488" s="5" t="s">
        <v>60</v>
      </c>
      <c r="I488" s="33" t="s">
        <v>120</v>
      </c>
      <c r="J488" s="18">
        <v>10.0</v>
      </c>
      <c r="K488" s="19">
        <f t="shared" si="62"/>
        <v>8.974279835</v>
      </c>
      <c r="L488" s="22">
        <v>7.5</v>
      </c>
      <c r="M488" s="21">
        <f t="shared" si="56"/>
        <v>9.228395062</v>
      </c>
      <c r="N488" s="22">
        <v>10.0</v>
      </c>
      <c r="O488" s="21">
        <f t="shared" si="2"/>
        <v>9.547325103</v>
      </c>
      <c r="P488" s="22">
        <v>10.0</v>
      </c>
      <c r="Q488" s="21">
        <f t="shared" si="47"/>
        <v>8.669072165</v>
      </c>
      <c r="R488" s="22">
        <v>10.0</v>
      </c>
      <c r="S488" s="21">
        <f t="shared" si="4"/>
        <v>8.698559671</v>
      </c>
      <c r="T488" s="22">
        <v>7.5</v>
      </c>
      <c r="U488" s="21">
        <f t="shared" si="5"/>
        <v>8.479381443</v>
      </c>
      <c r="V488" s="22">
        <v>10.0</v>
      </c>
      <c r="W488" s="21">
        <f t="shared" si="6"/>
        <v>9.125720165</v>
      </c>
      <c r="X488" s="27">
        <f t="shared" si="52"/>
        <v>9.285714286</v>
      </c>
      <c r="Y488" s="24" t="s">
        <v>1163</v>
      </c>
      <c r="Z488" s="24"/>
      <c r="AA488" s="31"/>
      <c r="AB488" s="32"/>
      <c r="AC488" s="32"/>
      <c r="AD488" s="32"/>
      <c r="AE488" s="33"/>
      <c r="AF488" s="5"/>
      <c r="AG488" s="1"/>
    </row>
    <row r="489" ht="15.75" customHeight="1">
      <c r="A489" s="1"/>
      <c r="B489" s="5"/>
      <c r="C489" s="16">
        <v>43774.0</v>
      </c>
      <c r="D489" s="17"/>
      <c r="E489" s="5" t="s">
        <v>514</v>
      </c>
      <c r="F489" s="5" t="s">
        <v>72</v>
      </c>
      <c r="G489" s="5" t="s">
        <v>44</v>
      </c>
      <c r="H489" s="5"/>
      <c r="I489" s="33"/>
      <c r="J489" s="18">
        <v>9.2</v>
      </c>
      <c r="K489" s="19">
        <f t="shared" si="62"/>
        <v>8.974743326</v>
      </c>
      <c r="L489" s="22">
        <v>7.5</v>
      </c>
      <c r="M489" s="21">
        <f t="shared" si="56"/>
        <v>9.224845996</v>
      </c>
      <c r="N489" s="22">
        <v>10.0</v>
      </c>
      <c r="O489" s="21">
        <f t="shared" si="2"/>
        <v>9.54825462</v>
      </c>
      <c r="P489" s="22">
        <v>10.0</v>
      </c>
      <c r="Q489" s="21">
        <f t="shared" si="47"/>
        <v>8.6718107</v>
      </c>
      <c r="R489" s="22">
        <v>10.0</v>
      </c>
      <c r="S489" s="21">
        <f t="shared" si="4"/>
        <v>8.701232033</v>
      </c>
      <c r="T489" s="22">
        <v>7.5</v>
      </c>
      <c r="U489" s="21">
        <f t="shared" si="5"/>
        <v>8.477366255</v>
      </c>
      <c r="V489" s="22">
        <v>10.0</v>
      </c>
      <c r="W489" s="21">
        <f t="shared" si="6"/>
        <v>9.1275154</v>
      </c>
      <c r="X489" s="27">
        <f t="shared" si="52"/>
        <v>9.171428571</v>
      </c>
      <c r="Y489" s="24"/>
      <c r="Z489" s="24"/>
      <c r="AA489" s="31"/>
      <c r="AB489" s="32"/>
      <c r="AC489" s="32"/>
      <c r="AD489" s="32"/>
      <c r="AE489" s="33"/>
      <c r="AF489" s="5"/>
      <c r="AG489" s="1"/>
    </row>
    <row r="490" ht="15.75" customHeight="1">
      <c r="A490" s="1"/>
      <c r="B490" s="5"/>
      <c r="C490" s="16">
        <v>43774.0</v>
      </c>
      <c r="D490" s="17">
        <v>3.104264255E9</v>
      </c>
      <c r="E490" s="5" t="s">
        <v>1164</v>
      </c>
      <c r="F490" s="5" t="s">
        <v>32</v>
      </c>
      <c r="G490" s="5" t="s">
        <v>33</v>
      </c>
      <c r="H490" s="5" t="s">
        <v>60</v>
      </c>
      <c r="I490" s="33" t="s">
        <v>70</v>
      </c>
      <c r="J490" s="18">
        <v>10.0</v>
      </c>
      <c r="K490" s="19">
        <f t="shared" si="62"/>
        <v>8.976844262</v>
      </c>
      <c r="L490" s="22">
        <v>10.0</v>
      </c>
      <c r="M490" s="21">
        <f t="shared" si="56"/>
        <v>9.226434426</v>
      </c>
      <c r="N490" s="22">
        <v>10.0</v>
      </c>
      <c r="O490" s="21">
        <f t="shared" si="2"/>
        <v>9.549180328</v>
      </c>
      <c r="P490" s="22">
        <v>10.0</v>
      </c>
      <c r="Q490" s="21">
        <f t="shared" si="47"/>
        <v>8.674537988</v>
      </c>
      <c r="R490" s="22">
        <v>10.0</v>
      </c>
      <c r="S490" s="21">
        <f t="shared" si="4"/>
        <v>8.703893443</v>
      </c>
      <c r="T490" s="22">
        <v>10.0</v>
      </c>
      <c r="U490" s="21">
        <f t="shared" si="5"/>
        <v>8.480492813</v>
      </c>
      <c r="V490" s="22">
        <v>10.0</v>
      </c>
      <c r="W490" s="21">
        <f t="shared" si="6"/>
        <v>9.129303279</v>
      </c>
      <c r="X490" s="27">
        <f t="shared" si="52"/>
        <v>10</v>
      </c>
      <c r="Y490" s="24"/>
      <c r="Z490" s="24"/>
      <c r="AA490" s="31"/>
      <c r="AB490" s="32"/>
      <c r="AC490" s="32"/>
      <c r="AD490" s="32"/>
      <c r="AE490" s="33"/>
      <c r="AF490" s="5"/>
      <c r="AG490" s="1"/>
    </row>
    <row r="491" ht="15.75" customHeight="1">
      <c r="A491" s="1"/>
      <c r="B491" s="5"/>
      <c r="C491" s="16">
        <v>43774.0</v>
      </c>
      <c r="D491" s="17">
        <v>2.692816054E9</v>
      </c>
      <c r="E491" s="5" t="s">
        <v>1165</v>
      </c>
      <c r="F491" s="5" t="s">
        <v>40</v>
      </c>
      <c r="G491" s="5" t="s">
        <v>33</v>
      </c>
      <c r="H491" s="5" t="s">
        <v>261</v>
      </c>
      <c r="I491" s="33" t="s">
        <v>471</v>
      </c>
      <c r="J491" s="18">
        <v>10.0</v>
      </c>
      <c r="K491" s="19">
        <f t="shared" si="62"/>
        <v>8.978936605</v>
      </c>
      <c r="L491" s="22">
        <v>10.0</v>
      </c>
      <c r="M491" s="21">
        <f t="shared" si="56"/>
        <v>9.22801636</v>
      </c>
      <c r="N491" s="22">
        <v>10.0</v>
      </c>
      <c r="O491" s="21">
        <f t="shared" si="2"/>
        <v>9.550102249</v>
      </c>
      <c r="P491" s="22">
        <v>10.0</v>
      </c>
      <c r="Q491" s="21">
        <f t="shared" si="47"/>
        <v>8.677254098</v>
      </c>
      <c r="R491" s="22">
        <v>10.0</v>
      </c>
      <c r="S491" s="21">
        <f t="shared" si="4"/>
        <v>8.706543967</v>
      </c>
      <c r="T491" s="22">
        <v>10.0</v>
      </c>
      <c r="U491" s="21">
        <f t="shared" si="5"/>
        <v>8.483606557</v>
      </c>
      <c r="V491" s="22">
        <v>10.0</v>
      </c>
      <c r="W491" s="21">
        <f t="shared" si="6"/>
        <v>9.131083845</v>
      </c>
      <c r="X491" s="27">
        <f t="shared" si="52"/>
        <v>10</v>
      </c>
      <c r="Y491" s="45" t="s">
        <v>1166</v>
      </c>
      <c r="Z491" s="42" t="s">
        <v>1167</v>
      </c>
      <c r="AA491" s="31"/>
      <c r="AB491" s="32">
        <v>10.0</v>
      </c>
      <c r="AC491" s="32"/>
      <c r="AD491" s="32"/>
      <c r="AE491" s="33"/>
      <c r="AF491" s="5"/>
      <c r="AG491" s="1"/>
    </row>
    <row r="492" ht="15.75" customHeight="1">
      <c r="A492" s="1"/>
      <c r="B492" s="5"/>
      <c r="C492" s="16">
        <v>43775.0</v>
      </c>
      <c r="D492" s="17"/>
      <c r="E492" s="5" t="s">
        <v>514</v>
      </c>
      <c r="F492" s="5" t="s">
        <v>1168</v>
      </c>
      <c r="G492" s="5" t="s">
        <v>33</v>
      </c>
      <c r="H492" s="5"/>
      <c r="I492" s="33"/>
      <c r="J492" s="18">
        <v>8.8</v>
      </c>
      <c r="K492" s="19">
        <f t="shared" si="62"/>
        <v>8.978571429</v>
      </c>
      <c r="L492" s="22">
        <v>7.5</v>
      </c>
      <c r="M492" s="21">
        <f t="shared" si="56"/>
        <v>9.224489796</v>
      </c>
      <c r="N492" s="22">
        <v>10.0</v>
      </c>
      <c r="O492" s="21">
        <f t="shared" si="2"/>
        <v>9.551020408</v>
      </c>
      <c r="P492" s="22">
        <v>10.0</v>
      </c>
      <c r="Q492" s="21">
        <f t="shared" si="47"/>
        <v>8.6799591</v>
      </c>
      <c r="R492" s="22">
        <v>7.5</v>
      </c>
      <c r="S492" s="21">
        <f t="shared" si="4"/>
        <v>8.704081633</v>
      </c>
      <c r="T492" s="22">
        <v>7.5</v>
      </c>
      <c r="U492" s="21">
        <f t="shared" si="5"/>
        <v>8.481595092</v>
      </c>
      <c r="V492" s="22">
        <v>10.0</v>
      </c>
      <c r="W492" s="21">
        <f t="shared" si="6"/>
        <v>9.132857143</v>
      </c>
      <c r="X492" s="27">
        <f t="shared" si="52"/>
        <v>8.757142857</v>
      </c>
      <c r="Y492" s="45" t="s">
        <v>1169</v>
      </c>
      <c r="Z492" s="24" t="s">
        <v>1170</v>
      </c>
      <c r="AA492" s="31"/>
      <c r="AB492" s="32"/>
      <c r="AC492" s="32"/>
      <c r="AD492" s="32"/>
      <c r="AE492" s="33"/>
      <c r="AF492" s="5"/>
      <c r="AG492" s="1"/>
    </row>
    <row r="493" ht="15.75" customHeight="1">
      <c r="A493" s="1"/>
      <c r="B493" s="5"/>
      <c r="C493" s="16">
        <v>43777.0</v>
      </c>
      <c r="D493" s="17">
        <v>3.045874265E9</v>
      </c>
      <c r="E493" s="5" t="s">
        <v>1171</v>
      </c>
      <c r="F493" s="5" t="s">
        <v>32</v>
      </c>
      <c r="G493" s="5" t="s">
        <v>33</v>
      </c>
      <c r="H493" s="5" t="s">
        <v>284</v>
      </c>
      <c r="I493" s="33" t="s">
        <v>1077</v>
      </c>
      <c r="J493" s="18">
        <v>10.0</v>
      </c>
      <c r="K493" s="19">
        <f>+AVERAGE(J493)</f>
        <v>10</v>
      </c>
      <c r="L493" s="22">
        <v>10.0</v>
      </c>
      <c r="M493" s="21">
        <f t="shared" si="56"/>
        <v>9.226069246</v>
      </c>
      <c r="N493" s="22">
        <v>10.0</v>
      </c>
      <c r="O493" s="21">
        <f t="shared" si="2"/>
        <v>9.551934827</v>
      </c>
      <c r="P493" s="22">
        <v>10.0</v>
      </c>
      <c r="Q493" s="21">
        <f t="shared" si="47"/>
        <v>8.682653061</v>
      </c>
      <c r="R493" s="22">
        <v>10.0</v>
      </c>
      <c r="S493" s="21">
        <f t="shared" si="4"/>
        <v>8.706720978</v>
      </c>
      <c r="T493" s="22">
        <v>10.0</v>
      </c>
      <c r="U493" s="21">
        <f t="shared" si="5"/>
        <v>8.484693878</v>
      </c>
      <c r="V493" s="22">
        <v>10.0</v>
      </c>
      <c r="W493" s="21">
        <f t="shared" si="6"/>
        <v>9.134623218</v>
      </c>
      <c r="X493" s="27">
        <f t="shared" si="52"/>
        <v>10</v>
      </c>
      <c r="Y493" s="42" t="s">
        <v>1172</v>
      </c>
      <c r="Z493" s="42" t="s">
        <v>1173</v>
      </c>
      <c r="AA493" s="31"/>
      <c r="AB493" s="32"/>
      <c r="AC493" s="32"/>
      <c r="AD493" s="32"/>
      <c r="AE493" s="33"/>
      <c r="AF493" s="5"/>
      <c r="AG493" s="1"/>
    </row>
    <row r="494" ht="15.75" customHeight="1">
      <c r="A494" s="1"/>
      <c r="B494" s="5"/>
      <c r="C494" s="16">
        <v>43777.0</v>
      </c>
      <c r="D494" s="17">
        <v>3.892683312E9</v>
      </c>
      <c r="E494" s="5" t="s">
        <v>384</v>
      </c>
      <c r="F494" s="5" t="s">
        <v>56</v>
      </c>
      <c r="G494" s="5" t="s">
        <v>185</v>
      </c>
      <c r="H494" s="5" t="s">
        <v>45</v>
      </c>
      <c r="I494" s="33">
        <v>202.0</v>
      </c>
      <c r="J494" s="18">
        <v>10.0</v>
      </c>
      <c r="K494" s="19">
        <f t="shared" ref="K494:K502" si="63">+AVERAGE($J$3:J494)</f>
        <v>8.982723577</v>
      </c>
      <c r="L494" s="22">
        <v>10.0</v>
      </c>
      <c r="M494" s="21">
        <f t="shared" si="56"/>
        <v>9.227642276</v>
      </c>
      <c r="N494" s="22">
        <v>10.0</v>
      </c>
      <c r="O494" s="21">
        <f t="shared" si="2"/>
        <v>9.552845528</v>
      </c>
      <c r="P494" s="22">
        <v>10.0</v>
      </c>
      <c r="Q494" s="21">
        <f t="shared" si="47"/>
        <v>8.685336049</v>
      </c>
      <c r="R494" s="22">
        <v>10.0</v>
      </c>
      <c r="S494" s="21">
        <f t="shared" si="4"/>
        <v>8.709349593</v>
      </c>
      <c r="T494" s="22">
        <v>10.0</v>
      </c>
      <c r="U494" s="21">
        <f t="shared" si="5"/>
        <v>8.487780041</v>
      </c>
      <c r="V494" s="22">
        <v>10.0</v>
      </c>
      <c r="W494" s="21">
        <f t="shared" si="6"/>
        <v>9.136382114</v>
      </c>
      <c r="X494" s="27">
        <f t="shared" si="52"/>
        <v>10</v>
      </c>
      <c r="Y494" s="24"/>
      <c r="Z494" s="24"/>
      <c r="AA494" s="31"/>
      <c r="AB494" s="32"/>
      <c r="AC494" s="32"/>
      <c r="AD494" s="32"/>
      <c r="AE494" s="33"/>
      <c r="AF494" s="5"/>
      <c r="AG494" s="1"/>
    </row>
    <row r="495" ht="15.75" customHeight="1">
      <c r="A495" s="1"/>
      <c r="B495" s="5"/>
      <c r="C495" s="16">
        <v>43777.0</v>
      </c>
      <c r="D495" s="17"/>
      <c r="E495" s="5" t="s">
        <v>514</v>
      </c>
      <c r="F495" s="5" t="s">
        <v>72</v>
      </c>
      <c r="G495" s="5" t="s">
        <v>115</v>
      </c>
      <c r="H495" s="5"/>
      <c r="I495" s="33"/>
      <c r="J495" s="18">
        <v>9.6</v>
      </c>
      <c r="K495" s="19">
        <f t="shared" si="63"/>
        <v>8.983975659</v>
      </c>
      <c r="L495" s="22">
        <v>10.0</v>
      </c>
      <c r="M495" s="21">
        <f t="shared" si="56"/>
        <v>9.229208925</v>
      </c>
      <c r="N495" s="22">
        <v>10.0</v>
      </c>
      <c r="O495" s="21">
        <f t="shared" si="2"/>
        <v>9.553752535</v>
      </c>
      <c r="P495" s="22">
        <v>7.5</v>
      </c>
      <c r="Q495" s="21">
        <f t="shared" si="47"/>
        <v>8.682926829</v>
      </c>
      <c r="R495" s="22">
        <v>10.0</v>
      </c>
      <c r="S495" s="21">
        <f t="shared" si="4"/>
        <v>8.711967546</v>
      </c>
      <c r="T495" s="22">
        <v>10.0</v>
      </c>
      <c r="U495" s="21">
        <f t="shared" si="5"/>
        <v>8.490853659</v>
      </c>
      <c r="V495" s="22">
        <v>10.0</v>
      </c>
      <c r="W495" s="21">
        <f t="shared" si="6"/>
        <v>9.138133874</v>
      </c>
      <c r="X495" s="27">
        <f t="shared" si="52"/>
        <v>9.585714286</v>
      </c>
      <c r="Y495" s="24"/>
      <c r="Z495" s="24"/>
      <c r="AA495" s="31"/>
      <c r="AB495" s="32"/>
      <c r="AC495" s="32"/>
      <c r="AD495" s="32"/>
      <c r="AE495" s="33"/>
      <c r="AF495" s="5"/>
      <c r="AG495" s="1"/>
    </row>
    <row r="496" ht="15.75" customHeight="1">
      <c r="A496" s="1"/>
      <c r="B496" s="5"/>
      <c r="C496" s="16">
        <v>43778.0</v>
      </c>
      <c r="D496" s="17">
        <v>2.459519053E9</v>
      </c>
      <c r="E496" s="5" t="s">
        <v>1174</v>
      </c>
      <c r="F496" s="5" t="s">
        <v>1175</v>
      </c>
      <c r="G496" s="5" t="s">
        <v>33</v>
      </c>
      <c r="H496" s="5" t="s">
        <v>60</v>
      </c>
      <c r="I496" s="33" t="s">
        <v>166</v>
      </c>
      <c r="J496" s="18">
        <v>10.0</v>
      </c>
      <c r="K496" s="19">
        <f t="shared" si="63"/>
        <v>8.986032389</v>
      </c>
      <c r="L496" s="22">
        <v>10.0</v>
      </c>
      <c r="M496" s="21">
        <f t="shared" si="56"/>
        <v>9.230769231</v>
      </c>
      <c r="N496" s="22">
        <v>10.0</v>
      </c>
      <c r="O496" s="21">
        <f t="shared" si="2"/>
        <v>9.55465587</v>
      </c>
      <c r="P496" s="22">
        <v>10.0</v>
      </c>
      <c r="Q496" s="21">
        <f t="shared" si="47"/>
        <v>8.685598377</v>
      </c>
      <c r="R496" s="22">
        <v>10.0</v>
      </c>
      <c r="S496" s="21">
        <f t="shared" si="4"/>
        <v>8.714574899</v>
      </c>
      <c r="T496" s="22">
        <v>10.0</v>
      </c>
      <c r="U496" s="21">
        <f t="shared" si="5"/>
        <v>8.493914807</v>
      </c>
      <c r="V496" s="22">
        <v>10.0</v>
      </c>
      <c r="W496" s="21">
        <f t="shared" si="6"/>
        <v>9.139878543</v>
      </c>
      <c r="X496" s="27">
        <f t="shared" si="52"/>
        <v>10</v>
      </c>
      <c r="Y496" s="24"/>
      <c r="Z496" s="24"/>
      <c r="AA496" s="31"/>
      <c r="AB496" s="32"/>
      <c r="AC496" s="32"/>
      <c r="AD496" s="32"/>
      <c r="AE496" s="33"/>
      <c r="AF496" s="5"/>
      <c r="AG496" s="1"/>
    </row>
    <row r="497" ht="15.75" customHeight="1">
      <c r="A497" s="1"/>
      <c r="B497" s="5"/>
      <c r="C497" s="16">
        <v>43779.0</v>
      </c>
      <c r="D497" s="17">
        <v>2.875240503E9</v>
      </c>
      <c r="E497" s="5" t="s">
        <v>1176</v>
      </c>
      <c r="F497" s="5" t="s">
        <v>217</v>
      </c>
      <c r="G497" s="5" t="s">
        <v>44</v>
      </c>
      <c r="H497" s="5" t="s">
        <v>45</v>
      </c>
      <c r="I497" s="33">
        <v>304.0</v>
      </c>
      <c r="J497" s="18">
        <v>7.5</v>
      </c>
      <c r="K497" s="19">
        <f t="shared" si="63"/>
        <v>8.983030303</v>
      </c>
      <c r="L497" s="22">
        <v>2.5</v>
      </c>
      <c r="M497" s="21">
        <f t="shared" si="56"/>
        <v>9.217171717</v>
      </c>
      <c r="N497" s="22">
        <v>10.0</v>
      </c>
      <c r="O497" s="21">
        <f t="shared" si="2"/>
        <v>9.555555556</v>
      </c>
      <c r="P497" s="22">
        <v>7.5</v>
      </c>
      <c r="Q497" s="21">
        <f t="shared" si="47"/>
        <v>8.683198381</v>
      </c>
      <c r="R497" s="22">
        <v>7.5</v>
      </c>
      <c r="S497" s="21">
        <f t="shared" si="4"/>
        <v>8.712121212</v>
      </c>
      <c r="T497" s="22">
        <v>10.0</v>
      </c>
      <c r="U497" s="21">
        <f t="shared" si="5"/>
        <v>8.496963563</v>
      </c>
      <c r="V497" s="22">
        <v>7.5</v>
      </c>
      <c r="W497" s="21">
        <f t="shared" si="6"/>
        <v>9.136565657</v>
      </c>
      <c r="X497" s="27">
        <f t="shared" si="52"/>
        <v>7.5</v>
      </c>
      <c r="Y497" s="24" t="s">
        <v>1177</v>
      </c>
      <c r="Z497" s="24" t="s">
        <v>1178</v>
      </c>
      <c r="AA497" s="31"/>
      <c r="AB497" s="32"/>
      <c r="AC497" s="32"/>
      <c r="AD497" s="32"/>
      <c r="AE497" s="33"/>
      <c r="AF497" s="5"/>
      <c r="AG497" s="1"/>
    </row>
    <row r="498" ht="15.75" customHeight="1">
      <c r="A498" s="1"/>
      <c r="B498" s="5"/>
      <c r="C498" s="16">
        <v>43779.0</v>
      </c>
      <c r="D498" s="17">
        <v>2.189627745E9</v>
      </c>
      <c r="E498" s="5" t="s">
        <v>1179</v>
      </c>
      <c r="F498" s="5" t="s">
        <v>1180</v>
      </c>
      <c r="G498" s="5" t="s">
        <v>33</v>
      </c>
      <c r="H498" s="5" t="s">
        <v>261</v>
      </c>
      <c r="I498" s="33" t="s">
        <v>332</v>
      </c>
      <c r="J498" s="18">
        <v>10.0</v>
      </c>
      <c r="K498" s="19">
        <f t="shared" si="63"/>
        <v>8.985080645</v>
      </c>
      <c r="L498" s="22">
        <v>10.0</v>
      </c>
      <c r="M498" s="21">
        <f t="shared" si="56"/>
        <v>9.21875</v>
      </c>
      <c r="N498" s="22">
        <v>10.0</v>
      </c>
      <c r="O498" s="21">
        <f t="shared" si="2"/>
        <v>9.556451613</v>
      </c>
      <c r="P498" s="22">
        <v>10.0</v>
      </c>
      <c r="Q498" s="21">
        <f t="shared" si="47"/>
        <v>8.685858586</v>
      </c>
      <c r="R498" s="22">
        <v>10.0</v>
      </c>
      <c r="S498" s="21">
        <f t="shared" si="4"/>
        <v>8.714717742</v>
      </c>
      <c r="T498" s="22">
        <v>10.0</v>
      </c>
      <c r="U498" s="21">
        <f t="shared" si="5"/>
        <v>8.5</v>
      </c>
      <c r="V498" s="22">
        <v>10.0</v>
      </c>
      <c r="W498" s="21">
        <f t="shared" si="6"/>
        <v>9.138306452</v>
      </c>
      <c r="X498" s="27">
        <f t="shared" si="52"/>
        <v>10</v>
      </c>
      <c r="Y498" s="42" t="s">
        <v>1181</v>
      </c>
      <c r="Z498" s="24"/>
      <c r="AA498" s="31"/>
      <c r="AB498" s="32"/>
      <c r="AC498" s="32"/>
      <c r="AD498" s="32"/>
      <c r="AE498" s="33"/>
      <c r="AF498" s="5"/>
      <c r="AG498" s="1"/>
    </row>
    <row r="499" ht="15.75" customHeight="1">
      <c r="A499" s="1"/>
      <c r="B499" s="5"/>
      <c r="C499" s="16">
        <v>43779.0</v>
      </c>
      <c r="D499" s="17">
        <v>2.162691789E9</v>
      </c>
      <c r="E499" s="5" t="s">
        <v>1182</v>
      </c>
      <c r="F499" s="5" t="s">
        <v>72</v>
      </c>
      <c r="G499" s="5" t="s">
        <v>115</v>
      </c>
      <c r="H499" s="5" t="s">
        <v>79</v>
      </c>
      <c r="I499" s="33">
        <v>314.0</v>
      </c>
      <c r="J499" s="18">
        <v>8.3</v>
      </c>
      <c r="K499" s="19">
        <f t="shared" si="63"/>
        <v>8.983702213</v>
      </c>
      <c r="L499" s="22">
        <v>7.5</v>
      </c>
      <c r="M499" s="21">
        <f t="shared" si="56"/>
        <v>9.215291751</v>
      </c>
      <c r="N499" s="22">
        <v>10.0</v>
      </c>
      <c r="O499" s="21">
        <f t="shared" si="2"/>
        <v>9.557344064</v>
      </c>
      <c r="P499" s="22">
        <v>7.5</v>
      </c>
      <c r="Q499" s="21">
        <f t="shared" si="47"/>
        <v>8.683467742</v>
      </c>
      <c r="R499" s="22">
        <v>7.5</v>
      </c>
      <c r="S499" s="21">
        <f t="shared" si="4"/>
        <v>8.712273642</v>
      </c>
      <c r="T499" s="22">
        <v>7.5</v>
      </c>
      <c r="U499" s="21">
        <f t="shared" si="5"/>
        <v>8.497983871</v>
      </c>
      <c r="V499" s="22">
        <v>10.0</v>
      </c>
      <c r="W499" s="21">
        <f t="shared" si="6"/>
        <v>9.140040241</v>
      </c>
      <c r="X499" s="27">
        <f t="shared" si="52"/>
        <v>8.328571429</v>
      </c>
      <c r="Y499" s="24" t="s">
        <v>1183</v>
      </c>
      <c r="Z499" s="24" t="s">
        <v>1184</v>
      </c>
      <c r="AA499" s="31"/>
      <c r="AB499" s="32"/>
      <c r="AC499" s="32"/>
      <c r="AD499" s="32"/>
      <c r="AE499" s="33"/>
      <c r="AF499" s="5"/>
      <c r="AG499" s="1"/>
    </row>
    <row r="500" ht="15.75" customHeight="1">
      <c r="A500" s="1"/>
      <c r="B500" s="5"/>
      <c r="C500" s="16">
        <v>43779.0</v>
      </c>
      <c r="D500" s="17">
        <v>3.735797971E9</v>
      </c>
      <c r="E500" s="5" t="s">
        <v>1185</v>
      </c>
      <c r="F500" s="5" t="s">
        <v>32</v>
      </c>
      <c r="G500" s="5" t="s">
        <v>115</v>
      </c>
      <c r="H500" s="5" t="s">
        <v>284</v>
      </c>
      <c r="I500" s="33" t="s">
        <v>1077</v>
      </c>
      <c r="J500" s="18">
        <v>8.0</v>
      </c>
      <c r="K500" s="19">
        <f t="shared" si="63"/>
        <v>8.981726908</v>
      </c>
      <c r="L500" s="22">
        <v>10.0</v>
      </c>
      <c r="M500" s="21">
        <f t="shared" si="56"/>
        <v>9.21686747</v>
      </c>
      <c r="N500" s="22">
        <v>10.0</v>
      </c>
      <c r="O500" s="21">
        <f t="shared" si="2"/>
        <v>9.558232932</v>
      </c>
      <c r="P500" s="22">
        <v>7.5</v>
      </c>
      <c r="Q500" s="21">
        <f t="shared" si="47"/>
        <v>8.681086519</v>
      </c>
      <c r="R500" s="22">
        <v>10.0</v>
      </c>
      <c r="S500" s="21">
        <f t="shared" si="4"/>
        <v>8.714859438</v>
      </c>
      <c r="T500" s="22">
        <v>7.5</v>
      </c>
      <c r="U500" s="21">
        <f t="shared" si="5"/>
        <v>8.495975855</v>
      </c>
      <c r="V500" s="22">
        <v>7.5</v>
      </c>
      <c r="W500" s="21">
        <f t="shared" si="6"/>
        <v>9.136746988</v>
      </c>
      <c r="X500" s="27">
        <f t="shared" si="52"/>
        <v>8.642857143</v>
      </c>
      <c r="Y500" s="24"/>
      <c r="Z500" s="24"/>
      <c r="AA500" s="31"/>
      <c r="AB500" s="32"/>
      <c r="AC500" s="32"/>
      <c r="AD500" s="32"/>
      <c r="AE500" s="33"/>
      <c r="AF500" s="5"/>
      <c r="AG500" s="1"/>
    </row>
    <row r="501" ht="15.75" customHeight="1">
      <c r="A501" s="1"/>
      <c r="B501" s="5"/>
      <c r="C501" s="16">
        <v>43780.0</v>
      </c>
      <c r="D501" s="17"/>
      <c r="E501" s="5" t="s">
        <v>514</v>
      </c>
      <c r="F501" s="5"/>
      <c r="G501" s="5" t="s">
        <v>44</v>
      </c>
      <c r="H501" s="5"/>
      <c r="I501" s="33"/>
      <c r="J501" s="18">
        <v>10.0</v>
      </c>
      <c r="K501" s="19">
        <f t="shared" si="63"/>
        <v>8.983767535</v>
      </c>
      <c r="L501" s="22">
        <v>10.0</v>
      </c>
      <c r="M501" s="21">
        <f t="shared" si="56"/>
        <v>9.218436874</v>
      </c>
      <c r="N501" s="22">
        <v>10.0</v>
      </c>
      <c r="O501" s="21">
        <f t="shared" si="2"/>
        <v>9.559118236</v>
      </c>
      <c r="P501" s="22">
        <v>10.0</v>
      </c>
      <c r="Q501" s="21">
        <f t="shared" si="47"/>
        <v>8.68373494</v>
      </c>
      <c r="R501" s="22">
        <v>10.0</v>
      </c>
      <c r="S501" s="21">
        <f t="shared" si="4"/>
        <v>8.71743487</v>
      </c>
      <c r="T501" s="22">
        <v>10.0</v>
      </c>
      <c r="U501" s="21">
        <f t="shared" si="5"/>
        <v>8.498995984</v>
      </c>
      <c r="V501" s="22">
        <v>10.0</v>
      </c>
      <c r="W501" s="21">
        <f t="shared" si="6"/>
        <v>9.138476954</v>
      </c>
      <c r="X501" s="27">
        <f t="shared" si="52"/>
        <v>10</v>
      </c>
      <c r="Y501" s="24" t="s">
        <v>1186</v>
      </c>
      <c r="Z501" s="24" t="s">
        <v>1187</v>
      </c>
      <c r="AA501" s="31"/>
      <c r="AB501" s="32"/>
      <c r="AC501" s="32"/>
      <c r="AD501" s="32"/>
      <c r="AE501" s="33"/>
      <c r="AF501" s="5"/>
      <c r="AG501" s="1"/>
    </row>
    <row r="502" ht="15.75" customHeight="1">
      <c r="A502" s="1"/>
      <c r="B502" s="5"/>
      <c r="C502" s="16">
        <v>43781.0</v>
      </c>
      <c r="D502" s="17">
        <v>3.710614385E9</v>
      </c>
      <c r="E502" s="5" t="s">
        <v>499</v>
      </c>
      <c r="F502" s="5" t="s">
        <v>32</v>
      </c>
      <c r="G502" s="5" t="s">
        <v>33</v>
      </c>
      <c r="H502" s="5" t="s">
        <v>261</v>
      </c>
      <c r="I502" s="33" t="s">
        <v>420</v>
      </c>
      <c r="J502" s="18">
        <v>10.0</v>
      </c>
      <c r="K502" s="19">
        <f t="shared" si="63"/>
        <v>8.9858</v>
      </c>
      <c r="L502" s="22">
        <v>10.0</v>
      </c>
      <c r="M502" s="21">
        <f t="shared" si="56"/>
        <v>9.22</v>
      </c>
      <c r="N502" s="22">
        <v>10.0</v>
      </c>
      <c r="O502" s="21">
        <f t="shared" si="2"/>
        <v>9.56</v>
      </c>
      <c r="P502" s="22">
        <v>10.0</v>
      </c>
      <c r="Q502" s="21">
        <f t="shared" si="47"/>
        <v>8.686372745</v>
      </c>
      <c r="R502" s="22">
        <v>10.0</v>
      </c>
      <c r="S502" s="21">
        <f t="shared" si="4"/>
        <v>8.72</v>
      </c>
      <c r="T502" s="22">
        <v>10.0</v>
      </c>
      <c r="U502" s="21">
        <f t="shared" si="5"/>
        <v>8.502004008</v>
      </c>
      <c r="V502" s="22">
        <v>10.0</v>
      </c>
      <c r="W502" s="21">
        <f t="shared" si="6"/>
        <v>9.1402</v>
      </c>
      <c r="X502" s="27">
        <f t="shared" si="52"/>
        <v>10</v>
      </c>
      <c r="Y502" s="24"/>
      <c r="Z502" s="24"/>
      <c r="AA502" s="31"/>
      <c r="AB502" s="32"/>
      <c r="AC502" s="32"/>
      <c r="AD502" s="32"/>
      <c r="AE502" s="39">
        <v>7.5</v>
      </c>
      <c r="AF502" s="5"/>
      <c r="AG502" s="1"/>
    </row>
    <row r="503" ht="15.75" customHeight="1">
      <c r="A503" s="1"/>
      <c r="B503" s="5"/>
      <c r="C503" s="16">
        <v>43781.0</v>
      </c>
      <c r="D503" s="17">
        <v>3.023020755E9</v>
      </c>
      <c r="E503" s="5" t="s">
        <v>1084</v>
      </c>
      <c r="F503" s="5" t="s">
        <v>48</v>
      </c>
      <c r="G503" s="5" t="s">
        <v>33</v>
      </c>
      <c r="H503" s="5" t="s">
        <v>261</v>
      </c>
      <c r="I503" s="33" t="s">
        <v>236</v>
      </c>
      <c r="J503" s="18">
        <v>10.0</v>
      </c>
      <c r="K503" s="19">
        <f>+AVERAGE(J503)</f>
        <v>10</v>
      </c>
      <c r="L503" s="22">
        <v>10.0</v>
      </c>
      <c r="M503" s="21">
        <f t="shared" si="56"/>
        <v>9.221556886</v>
      </c>
      <c r="N503" s="22">
        <v>10.0</v>
      </c>
      <c r="O503" s="21">
        <f t="shared" si="2"/>
        <v>9.560878244</v>
      </c>
      <c r="P503" s="22">
        <v>10.0</v>
      </c>
      <c r="Q503" s="21">
        <f t="shared" si="47"/>
        <v>8.689</v>
      </c>
      <c r="R503" s="22">
        <v>10.0</v>
      </c>
      <c r="S503" s="21">
        <f t="shared" si="4"/>
        <v>8.72255489</v>
      </c>
      <c r="T503" s="22">
        <v>10.0</v>
      </c>
      <c r="U503" s="21">
        <f t="shared" si="5"/>
        <v>8.505</v>
      </c>
      <c r="V503" s="22">
        <v>10.0</v>
      </c>
      <c r="W503" s="21">
        <f t="shared" si="6"/>
        <v>9.141916168</v>
      </c>
      <c r="X503" s="27">
        <f t="shared" si="52"/>
        <v>10</v>
      </c>
      <c r="Y503" s="24"/>
      <c r="Z503" s="24"/>
      <c r="AA503" s="31"/>
      <c r="AB503" s="32"/>
      <c r="AC503" s="32"/>
      <c r="AD503" s="32"/>
      <c r="AE503" s="39">
        <v>7.5</v>
      </c>
      <c r="AF503" s="5"/>
      <c r="AG503" s="1"/>
    </row>
    <row r="504" ht="15.75" customHeight="1">
      <c r="A504" s="1"/>
      <c r="B504" s="5"/>
      <c r="C504" s="16">
        <v>43781.0</v>
      </c>
      <c r="D504" s="17">
        <v>3.689660054E9</v>
      </c>
      <c r="E504" s="5" t="s">
        <v>1188</v>
      </c>
      <c r="F504" s="5" t="s">
        <v>960</v>
      </c>
      <c r="G504" s="5" t="s">
        <v>33</v>
      </c>
      <c r="H504" s="5" t="s">
        <v>722</v>
      </c>
      <c r="I504" s="33">
        <v>116.0</v>
      </c>
      <c r="J504" s="18">
        <v>6.7</v>
      </c>
      <c r="K504" s="19">
        <f t="shared" ref="K504:K512" si="64">+AVERAGE($J$3:J504)</f>
        <v>8.983266932</v>
      </c>
      <c r="L504" s="22">
        <v>7.5</v>
      </c>
      <c r="M504" s="21">
        <f t="shared" si="56"/>
        <v>9.21812749</v>
      </c>
      <c r="N504" s="22">
        <v>7.5</v>
      </c>
      <c r="O504" s="21">
        <f t="shared" si="2"/>
        <v>9.556772908</v>
      </c>
      <c r="P504" s="22">
        <v>5.0</v>
      </c>
      <c r="Q504" s="21">
        <f t="shared" si="47"/>
        <v>8.681636727</v>
      </c>
      <c r="R504" s="22">
        <v>7.5</v>
      </c>
      <c r="S504" s="21">
        <f t="shared" si="4"/>
        <v>8.720119522</v>
      </c>
      <c r="T504" s="22">
        <v>5.0</v>
      </c>
      <c r="U504" s="21">
        <f t="shared" si="5"/>
        <v>8.498003992</v>
      </c>
      <c r="V504" s="22">
        <v>7.5</v>
      </c>
      <c r="W504" s="21">
        <f t="shared" si="6"/>
        <v>9.138645418</v>
      </c>
      <c r="X504" s="27">
        <f t="shared" si="52"/>
        <v>6.671428571</v>
      </c>
      <c r="Y504" s="24"/>
      <c r="Z504" s="24"/>
      <c r="AA504" s="31"/>
      <c r="AB504" s="32"/>
      <c r="AC504" s="32"/>
      <c r="AD504" s="32"/>
      <c r="AE504" s="33"/>
      <c r="AF504" s="5"/>
      <c r="AG504" s="1"/>
    </row>
    <row r="505" ht="15.75" customHeight="1">
      <c r="A505" s="1"/>
      <c r="B505" s="5"/>
      <c r="C505" s="16">
        <v>43781.0</v>
      </c>
      <c r="D505" s="17">
        <v>2.276769372E9</v>
      </c>
      <c r="E505" s="5" t="s">
        <v>1189</v>
      </c>
      <c r="F505" s="5" t="s">
        <v>56</v>
      </c>
      <c r="G505" s="5" t="s">
        <v>33</v>
      </c>
      <c r="H505" s="5" t="s">
        <v>261</v>
      </c>
      <c r="I505" s="33" t="s">
        <v>420</v>
      </c>
      <c r="J505" s="18">
        <v>10.0</v>
      </c>
      <c r="K505" s="19">
        <f t="shared" si="64"/>
        <v>8.98528827</v>
      </c>
      <c r="L505" s="22">
        <v>10.0</v>
      </c>
      <c r="M505" s="21">
        <f t="shared" si="56"/>
        <v>9.219681909</v>
      </c>
      <c r="N505" s="22">
        <v>10.0</v>
      </c>
      <c r="O505" s="21">
        <f t="shared" si="2"/>
        <v>9.557654076</v>
      </c>
      <c r="P505" s="22">
        <v>10.0</v>
      </c>
      <c r="Q505" s="21">
        <f t="shared" si="47"/>
        <v>8.684262948</v>
      </c>
      <c r="R505" s="22">
        <v>7.5</v>
      </c>
      <c r="S505" s="21">
        <f t="shared" si="4"/>
        <v>8.717693837</v>
      </c>
      <c r="T505" s="22">
        <v>10.0</v>
      </c>
      <c r="U505" s="21">
        <f t="shared" si="5"/>
        <v>8.500996016</v>
      </c>
      <c r="V505" s="22">
        <v>10.0</v>
      </c>
      <c r="W505" s="21">
        <f t="shared" si="6"/>
        <v>9.140357853</v>
      </c>
      <c r="X505" s="27">
        <f t="shared" si="52"/>
        <v>9.642857143</v>
      </c>
      <c r="Y505" s="49" t="s">
        <v>1190</v>
      </c>
      <c r="Z505" s="42" t="s">
        <v>1191</v>
      </c>
      <c r="AA505" s="31"/>
      <c r="AB505" s="32"/>
      <c r="AC505" s="32"/>
      <c r="AD505" s="32"/>
      <c r="AE505" s="33"/>
      <c r="AF505" s="5"/>
      <c r="AG505" s="1"/>
    </row>
    <row r="506" ht="15.75" customHeight="1">
      <c r="A506" s="1"/>
      <c r="B506" s="5"/>
      <c r="C506" s="16">
        <v>43782.0</v>
      </c>
      <c r="D506" s="17">
        <v>2.221919888E9</v>
      </c>
      <c r="E506" s="5" t="s">
        <v>1192</v>
      </c>
      <c r="F506" s="5" t="s">
        <v>72</v>
      </c>
      <c r="G506" s="5" t="s">
        <v>33</v>
      </c>
      <c r="H506" s="5" t="s">
        <v>261</v>
      </c>
      <c r="I506" s="33" t="s">
        <v>428</v>
      </c>
      <c r="J506" s="18">
        <v>10.0</v>
      </c>
      <c r="K506" s="19">
        <f t="shared" si="64"/>
        <v>8.987301587</v>
      </c>
      <c r="L506" s="22">
        <v>10.0</v>
      </c>
      <c r="M506" s="21">
        <f t="shared" si="56"/>
        <v>9.221230159</v>
      </c>
      <c r="N506" s="22">
        <v>10.0</v>
      </c>
      <c r="O506" s="21">
        <f t="shared" si="2"/>
        <v>9.558531746</v>
      </c>
      <c r="P506" s="22">
        <v>10.0</v>
      </c>
      <c r="Q506" s="21">
        <f t="shared" si="47"/>
        <v>8.686878728</v>
      </c>
      <c r="R506" s="22">
        <v>10.0</v>
      </c>
      <c r="S506" s="21">
        <f t="shared" si="4"/>
        <v>8.720238095</v>
      </c>
      <c r="T506" s="22">
        <v>10.0</v>
      </c>
      <c r="U506" s="21">
        <f t="shared" si="5"/>
        <v>8.503976143</v>
      </c>
      <c r="V506" s="22">
        <v>10.0</v>
      </c>
      <c r="W506" s="21">
        <f t="shared" si="6"/>
        <v>9.142063492</v>
      </c>
      <c r="X506" s="27">
        <f t="shared" si="52"/>
        <v>10</v>
      </c>
      <c r="Y506" s="24"/>
      <c r="Z506" s="24"/>
      <c r="AA506" s="31"/>
      <c r="AB506" s="32"/>
      <c r="AC506" s="32"/>
      <c r="AD506" s="32"/>
      <c r="AE506" s="39">
        <v>7.5</v>
      </c>
      <c r="AF506" s="5"/>
      <c r="AG506" s="1"/>
    </row>
    <row r="507" ht="15.75" customHeight="1">
      <c r="A507" s="1"/>
      <c r="B507" s="5"/>
      <c r="C507" s="16">
        <v>43782.0</v>
      </c>
      <c r="D507" s="17"/>
      <c r="E507" s="5" t="s">
        <v>514</v>
      </c>
      <c r="F507" s="5"/>
      <c r="G507" s="5" t="s">
        <v>44</v>
      </c>
      <c r="H507" s="5"/>
      <c r="I507" s="33"/>
      <c r="J507" s="18">
        <v>8.8</v>
      </c>
      <c r="K507" s="19">
        <f t="shared" si="64"/>
        <v>8.986930693</v>
      </c>
      <c r="L507" s="22">
        <v>7.5</v>
      </c>
      <c r="M507" s="21">
        <f t="shared" si="56"/>
        <v>9.217821782</v>
      </c>
      <c r="N507" s="22">
        <v>10.0</v>
      </c>
      <c r="O507" s="21">
        <f t="shared" si="2"/>
        <v>9.559405941</v>
      </c>
      <c r="P507" s="22">
        <v>10.0</v>
      </c>
      <c r="Q507" s="21">
        <f t="shared" si="47"/>
        <v>8.689484127</v>
      </c>
      <c r="R507" s="22">
        <v>10.0</v>
      </c>
      <c r="S507" s="21">
        <f t="shared" si="4"/>
        <v>8.722772277</v>
      </c>
      <c r="T507" s="22">
        <v>7.5</v>
      </c>
      <c r="U507" s="21">
        <f t="shared" si="5"/>
        <v>8.501984127</v>
      </c>
      <c r="V507" s="22">
        <v>7.5</v>
      </c>
      <c r="W507" s="21">
        <f t="shared" si="6"/>
        <v>9.138811881</v>
      </c>
      <c r="X507" s="27">
        <f t="shared" si="52"/>
        <v>8.757142857</v>
      </c>
      <c r="Y507" s="24"/>
      <c r="Z507" s="24"/>
      <c r="AA507" s="31"/>
      <c r="AB507" s="32"/>
      <c r="AC507" s="32"/>
      <c r="AD507" s="32"/>
      <c r="AE507" s="33"/>
      <c r="AF507" s="5"/>
      <c r="AG507" s="1"/>
    </row>
    <row r="508" ht="15.75" customHeight="1">
      <c r="A508" s="1"/>
      <c r="B508" s="5"/>
      <c r="C508" s="16">
        <v>43783.0</v>
      </c>
      <c r="D508" s="17">
        <v>3.515248452E9</v>
      </c>
      <c r="E508" s="5" t="s">
        <v>1193</v>
      </c>
      <c r="F508" s="5" t="s">
        <v>72</v>
      </c>
      <c r="G508" s="5" t="s">
        <v>33</v>
      </c>
      <c r="H508" s="5" t="s">
        <v>45</v>
      </c>
      <c r="I508" s="33">
        <v>302.0</v>
      </c>
      <c r="J508" s="18">
        <v>8.3</v>
      </c>
      <c r="K508" s="19">
        <f t="shared" si="64"/>
        <v>8.985573123</v>
      </c>
      <c r="L508" s="22">
        <v>7.5</v>
      </c>
      <c r="M508" s="21">
        <f t="shared" si="56"/>
        <v>9.214426877</v>
      </c>
      <c r="N508" s="22">
        <v>10.0</v>
      </c>
      <c r="O508" s="21">
        <f t="shared" si="2"/>
        <v>9.56027668</v>
      </c>
      <c r="P508" s="22">
        <v>10.0</v>
      </c>
      <c r="Q508" s="21">
        <f t="shared" si="47"/>
        <v>8.692079208</v>
      </c>
      <c r="R508" s="22">
        <v>7.5</v>
      </c>
      <c r="S508" s="21">
        <f t="shared" si="4"/>
        <v>8.720355731</v>
      </c>
      <c r="T508" s="22">
        <v>7.5</v>
      </c>
      <c r="U508" s="21">
        <f t="shared" si="5"/>
        <v>8.5</v>
      </c>
      <c r="V508" s="22">
        <v>7.5</v>
      </c>
      <c r="W508" s="21">
        <f t="shared" si="6"/>
        <v>9.135573123</v>
      </c>
      <c r="X508" s="27">
        <f t="shared" si="52"/>
        <v>8.328571429</v>
      </c>
      <c r="Y508" s="24" t="s">
        <v>1194</v>
      </c>
      <c r="Z508" s="24" t="s">
        <v>1195</v>
      </c>
      <c r="AA508" s="31"/>
      <c r="AB508" s="32"/>
      <c r="AC508" s="32"/>
      <c r="AD508" s="32"/>
      <c r="AE508" s="33"/>
      <c r="AF508" s="5"/>
      <c r="AG508" s="1"/>
    </row>
    <row r="509" ht="15.75" customHeight="1">
      <c r="A509" s="1"/>
      <c r="B509" s="5"/>
      <c r="C509" s="16">
        <v>43783.0</v>
      </c>
      <c r="D509" s="17">
        <v>2.196591546E9</v>
      </c>
      <c r="E509" s="5" t="s">
        <v>1196</v>
      </c>
      <c r="F509" s="5" t="s">
        <v>427</v>
      </c>
      <c r="G509" s="5" t="s">
        <v>33</v>
      </c>
      <c r="H509" s="5" t="s">
        <v>60</v>
      </c>
      <c r="I509" s="33" t="s">
        <v>166</v>
      </c>
      <c r="J509" s="18">
        <v>8.8</v>
      </c>
      <c r="K509" s="19">
        <f t="shared" si="64"/>
        <v>8.985207101</v>
      </c>
      <c r="L509" s="22">
        <v>7.5</v>
      </c>
      <c r="M509" s="21">
        <f t="shared" si="56"/>
        <v>9.211045365</v>
      </c>
      <c r="N509" s="22">
        <v>10.0</v>
      </c>
      <c r="O509" s="21">
        <f t="shared" si="2"/>
        <v>9.561143984</v>
      </c>
      <c r="P509" s="22">
        <v>10.0</v>
      </c>
      <c r="Q509" s="21">
        <f t="shared" si="47"/>
        <v>8.694664032</v>
      </c>
      <c r="R509" s="22">
        <v>10.0</v>
      </c>
      <c r="S509" s="21">
        <f t="shared" si="4"/>
        <v>8.722879684</v>
      </c>
      <c r="T509" s="22">
        <v>7.5</v>
      </c>
      <c r="U509" s="21">
        <f t="shared" si="5"/>
        <v>8.498023715</v>
      </c>
      <c r="V509" s="22">
        <v>7.5</v>
      </c>
      <c r="W509" s="21">
        <f t="shared" si="6"/>
        <v>9.13234714</v>
      </c>
      <c r="X509" s="27">
        <f t="shared" si="52"/>
        <v>8.757142857</v>
      </c>
      <c r="Y509" s="42" t="s">
        <v>1197</v>
      </c>
      <c r="Z509" s="42" t="s">
        <v>1198</v>
      </c>
      <c r="AA509" s="31"/>
      <c r="AB509" s="32"/>
      <c r="AC509" s="32"/>
      <c r="AD509" s="32"/>
      <c r="AE509" s="33"/>
      <c r="AF509" s="5"/>
      <c r="AG509" s="1"/>
    </row>
    <row r="510" ht="15.75" customHeight="1">
      <c r="A510" s="1"/>
      <c r="B510" s="5"/>
      <c r="C510" s="16">
        <v>43783.0</v>
      </c>
      <c r="D510" s="17">
        <v>2.895492733E9</v>
      </c>
      <c r="E510" s="5" t="s">
        <v>1199</v>
      </c>
      <c r="F510" s="5" t="s">
        <v>107</v>
      </c>
      <c r="G510" s="5" t="s">
        <v>115</v>
      </c>
      <c r="H510" s="5" t="s">
        <v>79</v>
      </c>
      <c r="I510" s="33">
        <v>313.0</v>
      </c>
      <c r="J510" s="18">
        <v>10.0</v>
      </c>
      <c r="K510" s="19">
        <f t="shared" si="64"/>
        <v>8.987204724</v>
      </c>
      <c r="L510" s="22">
        <v>10.0</v>
      </c>
      <c r="M510" s="21">
        <f t="shared" si="56"/>
        <v>9.212598425</v>
      </c>
      <c r="N510" s="22">
        <v>10.0</v>
      </c>
      <c r="O510" s="21">
        <f t="shared" si="2"/>
        <v>9.562007874</v>
      </c>
      <c r="P510" s="22">
        <v>10.0</v>
      </c>
      <c r="Q510" s="21">
        <f t="shared" si="47"/>
        <v>8.697238659</v>
      </c>
      <c r="R510" s="22">
        <v>10.0</v>
      </c>
      <c r="S510" s="21">
        <f t="shared" si="4"/>
        <v>8.725393701</v>
      </c>
      <c r="T510" s="22">
        <v>10.0</v>
      </c>
      <c r="U510" s="21">
        <f t="shared" si="5"/>
        <v>8.500986193</v>
      </c>
      <c r="V510" s="22">
        <v>10.0</v>
      </c>
      <c r="W510" s="21">
        <f t="shared" si="6"/>
        <v>9.134055118</v>
      </c>
      <c r="X510" s="27">
        <f t="shared" si="52"/>
        <v>10</v>
      </c>
      <c r="Y510" s="24" t="s">
        <v>1200</v>
      </c>
      <c r="Z510" s="24"/>
      <c r="AA510" s="31"/>
      <c r="AB510" s="32"/>
      <c r="AC510" s="32"/>
      <c r="AD510" s="32"/>
      <c r="AE510" s="33"/>
      <c r="AF510" s="5"/>
      <c r="AG510" s="1"/>
    </row>
    <row r="511" ht="15.75" customHeight="1">
      <c r="A511" s="1"/>
      <c r="B511" s="5"/>
      <c r="C511" s="16">
        <v>43783.0</v>
      </c>
      <c r="D511" s="17">
        <v>3.355051823E9</v>
      </c>
      <c r="E511" s="5" t="s">
        <v>1201</v>
      </c>
      <c r="F511" s="5" t="s">
        <v>960</v>
      </c>
      <c r="G511" s="5" t="s">
        <v>44</v>
      </c>
      <c r="H511" s="5" t="s">
        <v>45</v>
      </c>
      <c r="I511" s="33">
        <v>302.0</v>
      </c>
      <c r="J511" s="18">
        <v>8.0</v>
      </c>
      <c r="K511" s="19">
        <f t="shared" si="64"/>
        <v>8.985265226</v>
      </c>
      <c r="L511" s="22">
        <v>10.0</v>
      </c>
      <c r="M511" s="21">
        <f t="shared" si="56"/>
        <v>9.214145383</v>
      </c>
      <c r="N511" s="22">
        <v>10.0</v>
      </c>
      <c r="O511" s="21">
        <f t="shared" si="2"/>
        <v>9.562868369</v>
      </c>
      <c r="P511" s="22">
        <v>7.5</v>
      </c>
      <c r="Q511" s="21">
        <f t="shared" si="47"/>
        <v>8.69488189</v>
      </c>
      <c r="R511" s="22">
        <v>7.5</v>
      </c>
      <c r="S511" s="21">
        <f t="shared" si="4"/>
        <v>8.722986248</v>
      </c>
      <c r="T511" s="22">
        <v>7.5</v>
      </c>
      <c r="U511" s="21">
        <f t="shared" si="5"/>
        <v>8.499015748</v>
      </c>
      <c r="V511" s="22">
        <v>7.5</v>
      </c>
      <c r="W511" s="21">
        <f t="shared" si="6"/>
        <v>9.130844794</v>
      </c>
      <c r="X511" s="27">
        <f t="shared" si="52"/>
        <v>8.285714286</v>
      </c>
      <c r="Y511" s="42" t="s">
        <v>1202</v>
      </c>
      <c r="Z511" s="42" t="s">
        <v>1203</v>
      </c>
      <c r="AA511" s="31"/>
      <c r="AB511" s="32"/>
      <c r="AC511" s="32"/>
      <c r="AD511" s="32"/>
      <c r="AE511" s="33"/>
      <c r="AF511" s="5"/>
      <c r="AG511" s="1"/>
    </row>
    <row r="512" ht="15.75" customHeight="1">
      <c r="A512" s="1"/>
      <c r="B512" s="5"/>
      <c r="C512" s="16">
        <v>43784.0</v>
      </c>
      <c r="D512" s="17">
        <v>3.804206499E9</v>
      </c>
      <c r="E512" s="5" t="s">
        <v>1204</v>
      </c>
      <c r="F512" s="5" t="s">
        <v>48</v>
      </c>
      <c r="G512" s="5" t="s">
        <v>44</v>
      </c>
      <c r="H512" s="5" t="s">
        <v>45</v>
      </c>
      <c r="I512" s="33">
        <v>304.0</v>
      </c>
      <c r="J512" s="18">
        <v>8.3</v>
      </c>
      <c r="K512" s="19">
        <f t="shared" si="64"/>
        <v>8.983921569</v>
      </c>
      <c r="L512" s="22">
        <v>10.0</v>
      </c>
      <c r="M512" s="21">
        <f t="shared" si="56"/>
        <v>9.215686275</v>
      </c>
      <c r="N512" s="22">
        <v>10.0</v>
      </c>
      <c r="O512" s="21">
        <f t="shared" si="2"/>
        <v>9.56372549</v>
      </c>
      <c r="P512" s="22">
        <v>7.5</v>
      </c>
      <c r="Q512" s="21">
        <f t="shared" si="47"/>
        <v>8.692534381</v>
      </c>
      <c r="R512" s="22">
        <v>7.5</v>
      </c>
      <c r="S512" s="21">
        <f t="shared" si="4"/>
        <v>8.720588235</v>
      </c>
      <c r="T512" s="22">
        <v>7.5</v>
      </c>
      <c r="U512" s="21">
        <f t="shared" si="5"/>
        <v>8.497053045</v>
      </c>
      <c r="V512" s="22">
        <v>7.5</v>
      </c>
      <c r="W512" s="21">
        <f t="shared" si="6"/>
        <v>9.127647059</v>
      </c>
      <c r="X512" s="27">
        <f t="shared" si="52"/>
        <v>8.328571429</v>
      </c>
      <c r="Y512" s="42" t="s">
        <v>1205</v>
      </c>
      <c r="Z512" s="42" t="s">
        <v>1206</v>
      </c>
      <c r="AA512" s="31"/>
      <c r="AB512" s="32"/>
      <c r="AC512" s="32"/>
      <c r="AD512" s="32"/>
      <c r="AE512" s="33"/>
      <c r="AF512" s="5"/>
      <c r="AG512" s="1"/>
    </row>
    <row r="513" ht="15.75" customHeight="1">
      <c r="A513" s="1"/>
      <c r="B513" s="5"/>
      <c r="C513" s="16">
        <v>43784.0</v>
      </c>
      <c r="D513" s="17">
        <v>2.201059614E9</v>
      </c>
      <c r="E513" s="5" t="s">
        <v>1072</v>
      </c>
      <c r="F513" s="5" t="s">
        <v>72</v>
      </c>
      <c r="G513" s="5" t="s">
        <v>33</v>
      </c>
      <c r="H513" s="5" t="s">
        <v>284</v>
      </c>
      <c r="I513" s="33" t="s">
        <v>1133</v>
      </c>
      <c r="J513" s="18">
        <v>10.0</v>
      </c>
      <c r="K513" s="19">
        <f>+AVERAGE(J513)</f>
        <v>10</v>
      </c>
      <c r="L513" s="22">
        <v>10.0</v>
      </c>
      <c r="M513" s="21">
        <f t="shared" si="56"/>
        <v>9.217221135</v>
      </c>
      <c r="N513" s="22">
        <v>10.0</v>
      </c>
      <c r="O513" s="21">
        <f t="shared" si="2"/>
        <v>9.564579256</v>
      </c>
      <c r="P513" s="22">
        <v>10.0</v>
      </c>
      <c r="Q513" s="21">
        <f t="shared" si="47"/>
        <v>8.695098039</v>
      </c>
      <c r="R513" s="22">
        <v>10.0</v>
      </c>
      <c r="S513" s="21">
        <f t="shared" si="4"/>
        <v>8.723091977</v>
      </c>
      <c r="T513" s="22">
        <v>10.0</v>
      </c>
      <c r="U513" s="21">
        <f t="shared" si="5"/>
        <v>8.5</v>
      </c>
      <c r="V513" s="22">
        <v>10.0</v>
      </c>
      <c r="W513" s="21">
        <f t="shared" si="6"/>
        <v>9.129354207</v>
      </c>
      <c r="X513" s="27">
        <f t="shared" si="52"/>
        <v>10</v>
      </c>
      <c r="Y513" s="24" t="s">
        <v>1207</v>
      </c>
      <c r="Z513" s="24"/>
      <c r="AA513" s="31"/>
      <c r="AB513" s="32"/>
      <c r="AC513" s="32"/>
      <c r="AD513" s="32"/>
      <c r="AE513" s="33"/>
      <c r="AF513" s="5"/>
      <c r="AG513" s="1"/>
    </row>
    <row r="514" ht="15.75" customHeight="1">
      <c r="A514" s="1"/>
      <c r="B514" s="5"/>
      <c r="C514" s="16">
        <v>43785.0</v>
      </c>
      <c r="D514" s="17">
        <v>3.80429174E9</v>
      </c>
      <c r="E514" s="5" t="s">
        <v>1208</v>
      </c>
      <c r="F514" s="5" t="s">
        <v>779</v>
      </c>
      <c r="G514" s="5" t="s">
        <v>33</v>
      </c>
      <c r="H514" s="5" t="s">
        <v>284</v>
      </c>
      <c r="I514" s="33" t="s">
        <v>1077</v>
      </c>
      <c r="J514" s="18">
        <v>10.0</v>
      </c>
      <c r="K514" s="19">
        <f t="shared" ref="K514:K522" si="65">+AVERAGE($J$3:J514)</f>
        <v>8.987890625</v>
      </c>
      <c r="L514" s="22">
        <v>10.0</v>
      </c>
      <c r="M514" s="21">
        <f t="shared" si="56"/>
        <v>9.21875</v>
      </c>
      <c r="N514" s="22">
        <v>10.0</v>
      </c>
      <c r="O514" s="21">
        <f t="shared" si="2"/>
        <v>9.565429688</v>
      </c>
      <c r="P514" s="22">
        <v>10.0</v>
      </c>
      <c r="Q514" s="21">
        <f t="shared" si="47"/>
        <v>8.697651663</v>
      </c>
      <c r="R514" s="22">
        <v>10.0</v>
      </c>
      <c r="S514" s="21">
        <f t="shared" si="4"/>
        <v>8.725585938</v>
      </c>
      <c r="T514" s="22">
        <v>10.0</v>
      </c>
      <c r="U514" s="21">
        <f t="shared" si="5"/>
        <v>8.502935421</v>
      </c>
      <c r="V514" s="22">
        <v>10.0</v>
      </c>
      <c r="W514" s="21">
        <f t="shared" si="6"/>
        <v>9.131054688</v>
      </c>
      <c r="X514" s="27">
        <f t="shared" si="52"/>
        <v>10</v>
      </c>
      <c r="Y514" s="24"/>
      <c r="Z514" s="24"/>
      <c r="AA514" s="31"/>
      <c r="AB514" s="32"/>
      <c r="AC514" s="32"/>
      <c r="AD514" s="32"/>
      <c r="AE514" s="33"/>
      <c r="AF514" s="5"/>
      <c r="AG514" s="1"/>
    </row>
    <row r="515" ht="15.75" customHeight="1">
      <c r="A515" s="1"/>
      <c r="B515" s="5"/>
      <c r="C515" s="16">
        <v>43786.0</v>
      </c>
      <c r="D515" s="17">
        <v>3.83316437E9</v>
      </c>
      <c r="E515" s="5" t="s">
        <v>384</v>
      </c>
      <c r="F515" s="5" t="s">
        <v>56</v>
      </c>
      <c r="G515" s="5" t="s">
        <v>185</v>
      </c>
      <c r="H515" s="5" t="s">
        <v>45</v>
      </c>
      <c r="I515" s="33">
        <v>202.0</v>
      </c>
      <c r="J515" s="18">
        <v>10.0</v>
      </c>
      <c r="K515" s="19">
        <f t="shared" si="65"/>
        <v>8.989863548</v>
      </c>
      <c r="L515" s="22">
        <v>10.0</v>
      </c>
      <c r="M515" s="21">
        <f t="shared" si="56"/>
        <v>9.220272904</v>
      </c>
      <c r="N515" s="22">
        <v>10.0</v>
      </c>
      <c r="O515" s="21">
        <f t="shared" si="2"/>
        <v>9.566276803</v>
      </c>
      <c r="P515" s="22">
        <v>10.0</v>
      </c>
      <c r="Q515" s="21">
        <f t="shared" si="47"/>
        <v>8.700195313</v>
      </c>
      <c r="R515" s="22">
        <v>10.0</v>
      </c>
      <c r="S515" s="21">
        <f t="shared" si="4"/>
        <v>8.728070175</v>
      </c>
      <c r="T515" s="22">
        <v>10.0</v>
      </c>
      <c r="U515" s="21">
        <f t="shared" si="5"/>
        <v>8.505859375</v>
      </c>
      <c r="V515" s="22">
        <v>10.0</v>
      </c>
      <c r="W515" s="21">
        <f t="shared" si="6"/>
        <v>9.132748538</v>
      </c>
      <c r="X515" s="27">
        <f t="shared" si="52"/>
        <v>10</v>
      </c>
      <c r="Y515" s="42" t="s">
        <v>1209</v>
      </c>
      <c r="Z515" s="24"/>
      <c r="AA515" s="31"/>
      <c r="AB515" s="32"/>
      <c r="AC515" s="32"/>
      <c r="AD515" s="32"/>
      <c r="AE515" s="33"/>
      <c r="AF515" s="5"/>
      <c r="AG515" s="1"/>
    </row>
    <row r="516" ht="15.75" customHeight="1">
      <c r="A516" s="1"/>
      <c r="B516" s="5"/>
      <c r="C516" s="16">
        <v>43786.0</v>
      </c>
      <c r="D516" s="17">
        <v>2.12044673E9</v>
      </c>
      <c r="E516" s="5" t="s">
        <v>643</v>
      </c>
      <c r="F516" s="5" t="s">
        <v>40</v>
      </c>
      <c r="G516" s="5" t="s">
        <v>33</v>
      </c>
      <c r="H516" s="5" t="s">
        <v>60</v>
      </c>
      <c r="I516" s="33" t="s">
        <v>101</v>
      </c>
      <c r="J516" s="18">
        <v>10.0</v>
      </c>
      <c r="K516" s="19">
        <f t="shared" si="65"/>
        <v>8.991828794</v>
      </c>
      <c r="L516" s="22">
        <v>10.0</v>
      </c>
      <c r="M516" s="21">
        <f t="shared" si="56"/>
        <v>9.221789883</v>
      </c>
      <c r="N516" s="22">
        <v>10.0</v>
      </c>
      <c r="O516" s="21">
        <f t="shared" si="2"/>
        <v>9.567120623</v>
      </c>
      <c r="P516" s="22">
        <v>10.0</v>
      </c>
      <c r="Q516" s="21">
        <f t="shared" si="47"/>
        <v>8.702729045</v>
      </c>
      <c r="R516" s="22">
        <v>10.0</v>
      </c>
      <c r="S516" s="21">
        <f t="shared" si="4"/>
        <v>8.730544747</v>
      </c>
      <c r="T516" s="22">
        <v>10.0</v>
      </c>
      <c r="U516" s="21">
        <f t="shared" si="5"/>
        <v>8.50877193</v>
      </c>
      <c r="V516" s="22">
        <v>10.0</v>
      </c>
      <c r="W516" s="21">
        <f t="shared" si="6"/>
        <v>9.134435798</v>
      </c>
      <c r="X516" s="27">
        <f t="shared" si="52"/>
        <v>10</v>
      </c>
      <c r="Y516" s="42" t="s">
        <v>1210</v>
      </c>
      <c r="Z516" s="42" t="s">
        <v>1211</v>
      </c>
      <c r="AA516" s="31"/>
      <c r="AB516" s="32"/>
      <c r="AC516" s="32"/>
      <c r="AD516" s="32"/>
      <c r="AE516" s="33"/>
      <c r="AF516" s="5"/>
      <c r="AG516" s="1"/>
    </row>
    <row r="517" ht="15.75" customHeight="1">
      <c r="A517" s="1"/>
      <c r="B517" s="5"/>
      <c r="C517" s="16">
        <v>43786.0</v>
      </c>
      <c r="D517" s="17">
        <v>3.501043899E9</v>
      </c>
      <c r="E517" s="5" t="s">
        <v>973</v>
      </c>
      <c r="F517" s="5" t="s">
        <v>72</v>
      </c>
      <c r="G517" s="5" t="s">
        <v>44</v>
      </c>
      <c r="H517" s="5" t="s">
        <v>45</v>
      </c>
      <c r="I517" s="33">
        <v>304.0</v>
      </c>
      <c r="J517" s="18">
        <v>8.0</v>
      </c>
      <c r="K517" s="19">
        <f t="shared" si="65"/>
        <v>8.989902913</v>
      </c>
      <c r="L517" s="22">
        <v>7.5</v>
      </c>
      <c r="M517" s="21">
        <f t="shared" si="56"/>
        <v>9.218446602</v>
      </c>
      <c r="N517" s="22">
        <v>10.0</v>
      </c>
      <c r="O517" s="21">
        <f t="shared" si="2"/>
        <v>9.567961165</v>
      </c>
      <c r="P517" s="22">
        <v>5.0</v>
      </c>
      <c r="Q517" s="21">
        <f t="shared" si="47"/>
        <v>8.695525292</v>
      </c>
      <c r="R517" s="22">
        <v>7.5</v>
      </c>
      <c r="S517" s="21">
        <f t="shared" si="4"/>
        <v>8.72815534</v>
      </c>
      <c r="T517" s="22">
        <v>5.0</v>
      </c>
      <c r="U517" s="21">
        <f t="shared" si="5"/>
        <v>8.501945525</v>
      </c>
      <c r="V517" s="22">
        <v>7.5</v>
      </c>
      <c r="W517" s="21">
        <f t="shared" si="6"/>
        <v>9.131262136</v>
      </c>
      <c r="X517" s="27">
        <f t="shared" si="52"/>
        <v>7.214285714</v>
      </c>
      <c r="Y517" s="24" t="s">
        <v>1212</v>
      </c>
      <c r="Z517" s="24" t="s">
        <v>1213</v>
      </c>
      <c r="AA517" s="31"/>
      <c r="AB517" s="32"/>
      <c r="AC517" s="32"/>
      <c r="AD517" s="32"/>
      <c r="AE517" s="33"/>
      <c r="AF517" s="5"/>
      <c r="AG517" s="1"/>
    </row>
    <row r="518" ht="15.75" customHeight="1">
      <c r="A518" s="1"/>
      <c r="B518" s="5"/>
      <c r="C518" s="16">
        <v>43787.0</v>
      </c>
      <c r="D518" s="17"/>
      <c r="E518" s="5" t="s">
        <v>514</v>
      </c>
      <c r="F518" s="5"/>
      <c r="G518" s="5" t="s">
        <v>115</v>
      </c>
      <c r="H518" s="5"/>
      <c r="I518" s="33"/>
      <c r="J518" s="18">
        <v>7.0</v>
      </c>
      <c r="K518" s="19">
        <f t="shared" si="65"/>
        <v>8.986046512</v>
      </c>
      <c r="L518" s="22">
        <v>7.5</v>
      </c>
      <c r="M518" s="21">
        <f t="shared" si="56"/>
        <v>9.215116279</v>
      </c>
      <c r="N518" s="22">
        <v>10.0</v>
      </c>
      <c r="O518" s="21">
        <f t="shared" si="2"/>
        <v>9.56879845</v>
      </c>
      <c r="P518" s="22">
        <v>7.5</v>
      </c>
      <c r="Q518" s="21">
        <f t="shared" si="47"/>
        <v>8.693203883</v>
      </c>
      <c r="R518" s="22">
        <v>7.5</v>
      </c>
      <c r="S518" s="21">
        <f t="shared" si="4"/>
        <v>8.725775194</v>
      </c>
      <c r="T518" s="22">
        <v>7.5</v>
      </c>
      <c r="U518" s="21">
        <f t="shared" si="5"/>
        <v>8.5</v>
      </c>
      <c r="V518" s="22">
        <v>7.5</v>
      </c>
      <c r="W518" s="21">
        <f t="shared" si="6"/>
        <v>9.128100775</v>
      </c>
      <c r="X518" s="27">
        <f t="shared" si="52"/>
        <v>7.785714286</v>
      </c>
      <c r="Y518" s="24"/>
      <c r="Z518" s="24"/>
      <c r="AA518" s="31"/>
      <c r="AB518" s="32"/>
      <c r="AC518" s="32"/>
      <c r="AD518" s="32"/>
      <c r="AE518" s="33"/>
      <c r="AF518" s="5"/>
      <c r="AG518" s="1"/>
    </row>
    <row r="519" ht="15.75" customHeight="1">
      <c r="A519" s="1"/>
      <c r="B519" s="5"/>
      <c r="C519" s="16">
        <v>43787.0</v>
      </c>
      <c r="D519" s="17"/>
      <c r="E519" s="5" t="s">
        <v>879</v>
      </c>
      <c r="F519" s="5"/>
      <c r="G519" s="5" t="s">
        <v>115</v>
      </c>
      <c r="H519" s="5"/>
      <c r="I519" s="33"/>
      <c r="J519" s="18">
        <v>7.0</v>
      </c>
      <c r="K519" s="19">
        <f t="shared" si="65"/>
        <v>8.982205029</v>
      </c>
      <c r="L519" s="22">
        <v>7.5</v>
      </c>
      <c r="M519" s="21">
        <f t="shared" si="56"/>
        <v>9.211798839</v>
      </c>
      <c r="N519" s="22">
        <v>10.0</v>
      </c>
      <c r="O519" s="21">
        <f t="shared" si="2"/>
        <v>9.569632495</v>
      </c>
      <c r="P519" s="22">
        <v>7.5</v>
      </c>
      <c r="Q519" s="21">
        <f t="shared" si="47"/>
        <v>8.690891473</v>
      </c>
      <c r="R519" s="22">
        <v>7.5</v>
      </c>
      <c r="S519" s="21">
        <f t="shared" si="4"/>
        <v>8.723404255</v>
      </c>
      <c r="T519" s="22">
        <v>7.5</v>
      </c>
      <c r="U519" s="21">
        <f t="shared" si="5"/>
        <v>8.498062016</v>
      </c>
      <c r="V519" s="22">
        <v>7.5</v>
      </c>
      <c r="W519" s="21">
        <f t="shared" si="6"/>
        <v>9.124951644</v>
      </c>
      <c r="X519" s="27">
        <f t="shared" si="52"/>
        <v>7.785714286</v>
      </c>
      <c r="Y519" s="24"/>
      <c r="Z519" s="24"/>
      <c r="AA519" s="31"/>
      <c r="AB519" s="32"/>
      <c r="AC519" s="32"/>
      <c r="AD519" s="32"/>
      <c r="AE519" s="39">
        <v>7.5</v>
      </c>
      <c r="AF519" s="5"/>
      <c r="AG519" s="1"/>
    </row>
    <row r="520" ht="15.75" customHeight="1">
      <c r="A520" s="1"/>
      <c r="B520" s="5"/>
      <c r="C520" s="16">
        <v>43787.0</v>
      </c>
      <c r="D520" s="17">
        <v>2.795805485E9</v>
      </c>
      <c r="E520" s="5" t="s">
        <v>1214</v>
      </c>
      <c r="F520" s="5" t="s">
        <v>950</v>
      </c>
      <c r="G520" s="5" t="s">
        <v>44</v>
      </c>
      <c r="H520" s="5" t="s">
        <v>1215</v>
      </c>
      <c r="I520" s="33">
        <v>302.0</v>
      </c>
      <c r="J520" s="18">
        <v>8.0</v>
      </c>
      <c r="K520" s="19">
        <f t="shared" si="65"/>
        <v>8.98030888</v>
      </c>
      <c r="L520" s="22">
        <v>10.0</v>
      </c>
      <c r="M520" s="21">
        <f t="shared" si="56"/>
        <v>9.213320463</v>
      </c>
      <c r="N520" s="22">
        <v>7.5</v>
      </c>
      <c r="O520" s="21">
        <f t="shared" si="2"/>
        <v>9.565637066</v>
      </c>
      <c r="P520" s="22">
        <v>7.5</v>
      </c>
      <c r="Q520" s="21">
        <f t="shared" si="47"/>
        <v>8.688588008</v>
      </c>
      <c r="R520" s="22">
        <v>7.5</v>
      </c>
      <c r="S520" s="21">
        <f t="shared" si="4"/>
        <v>8.721042471</v>
      </c>
      <c r="T520" s="22">
        <v>7.5</v>
      </c>
      <c r="U520" s="21">
        <f t="shared" si="5"/>
        <v>8.496131528</v>
      </c>
      <c r="V520" s="22">
        <v>7.5</v>
      </c>
      <c r="W520" s="21">
        <f t="shared" si="6"/>
        <v>9.121814672</v>
      </c>
      <c r="X520" s="27">
        <f t="shared" si="52"/>
        <v>7.928571429</v>
      </c>
      <c r="Y520" s="42" t="s">
        <v>1216</v>
      </c>
      <c r="Z520" s="24" t="s">
        <v>1217</v>
      </c>
      <c r="AA520" s="31"/>
      <c r="AB520" s="32"/>
      <c r="AC520" s="32"/>
      <c r="AD520" s="32"/>
      <c r="AE520" s="33"/>
      <c r="AF520" s="5"/>
      <c r="AG520" s="1"/>
    </row>
    <row r="521" ht="15.75" customHeight="1">
      <c r="A521" s="1"/>
      <c r="B521" s="5"/>
      <c r="C521" s="16">
        <v>43788.0</v>
      </c>
      <c r="D521" s="17">
        <v>3.617741343E9</v>
      </c>
      <c r="E521" s="5" t="s">
        <v>1218</v>
      </c>
      <c r="F521" s="5" t="s">
        <v>32</v>
      </c>
      <c r="G521" s="5" t="s">
        <v>33</v>
      </c>
      <c r="H521" s="5" t="s">
        <v>261</v>
      </c>
      <c r="I521" s="33" t="s">
        <v>388</v>
      </c>
      <c r="J521" s="18">
        <v>8.3</v>
      </c>
      <c r="K521" s="19">
        <f t="shared" si="65"/>
        <v>8.978998073</v>
      </c>
      <c r="L521" s="22">
        <v>10.0</v>
      </c>
      <c r="M521" s="21">
        <f t="shared" si="56"/>
        <v>9.214836224</v>
      </c>
      <c r="N521" s="22">
        <v>7.5</v>
      </c>
      <c r="O521" s="21">
        <f t="shared" si="2"/>
        <v>9.561657033</v>
      </c>
      <c r="P521" s="22">
        <v>7.5</v>
      </c>
      <c r="Q521" s="21">
        <f t="shared" si="47"/>
        <v>8.686293436</v>
      </c>
      <c r="R521" s="22">
        <v>7.5</v>
      </c>
      <c r="S521" s="21">
        <f t="shared" si="4"/>
        <v>8.718689788</v>
      </c>
      <c r="T521" s="22">
        <v>7.5</v>
      </c>
      <c r="U521" s="21">
        <f t="shared" si="5"/>
        <v>8.494208494</v>
      </c>
      <c r="V521" s="22">
        <v>10.0</v>
      </c>
      <c r="W521" s="21">
        <f t="shared" si="6"/>
        <v>9.123506744</v>
      </c>
      <c r="X521" s="27">
        <f t="shared" si="52"/>
        <v>8.328571429</v>
      </c>
      <c r="Y521" s="42" t="s">
        <v>1219</v>
      </c>
      <c r="Z521" s="42" t="s">
        <v>1220</v>
      </c>
      <c r="AA521" s="31"/>
      <c r="AB521" s="32"/>
      <c r="AC521" s="32"/>
      <c r="AD521" s="32"/>
      <c r="AE521" s="33"/>
      <c r="AF521" s="5"/>
      <c r="AG521" s="1"/>
    </row>
    <row r="522" ht="15.75" customHeight="1">
      <c r="A522" s="1"/>
      <c r="B522" s="5"/>
      <c r="C522" s="16">
        <v>43788.0</v>
      </c>
      <c r="D522" s="17">
        <v>2.942676021E9</v>
      </c>
      <c r="E522" s="5" t="s">
        <v>1221</v>
      </c>
      <c r="F522" s="5" t="s">
        <v>126</v>
      </c>
      <c r="G522" s="5" t="s">
        <v>33</v>
      </c>
      <c r="H522" s="5" t="s">
        <v>60</v>
      </c>
      <c r="I522" s="33" t="s">
        <v>221</v>
      </c>
      <c r="J522" s="18">
        <v>10.0</v>
      </c>
      <c r="K522" s="19">
        <f t="shared" si="65"/>
        <v>8.980961538</v>
      </c>
      <c r="L522" s="22">
        <v>10.0</v>
      </c>
      <c r="M522" s="21">
        <f t="shared" si="56"/>
        <v>9.216346154</v>
      </c>
      <c r="N522" s="22">
        <v>10.0</v>
      </c>
      <c r="O522" s="21">
        <f t="shared" si="2"/>
        <v>9.5625</v>
      </c>
      <c r="P522" s="22">
        <v>10.0</v>
      </c>
      <c r="Q522" s="21">
        <f t="shared" si="47"/>
        <v>8.688824663</v>
      </c>
      <c r="R522" s="22">
        <v>10.0</v>
      </c>
      <c r="S522" s="21">
        <f t="shared" si="4"/>
        <v>8.721153846</v>
      </c>
      <c r="T522" s="22">
        <v>10.0</v>
      </c>
      <c r="U522" s="21">
        <f t="shared" si="5"/>
        <v>8.497109827</v>
      </c>
      <c r="V522" s="22">
        <v>10.0</v>
      </c>
      <c r="W522" s="21">
        <f t="shared" si="6"/>
        <v>9.125192308</v>
      </c>
      <c r="X522" s="27">
        <f t="shared" si="52"/>
        <v>10</v>
      </c>
      <c r="Y522" s="24" t="s">
        <v>1222</v>
      </c>
      <c r="Z522" s="24" t="s">
        <v>1223</v>
      </c>
      <c r="AA522" s="31"/>
      <c r="AB522" s="32"/>
      <c r="AC522" s="32"/>
      <c r="AD522" s="32"/>
      <c r="AE522" s="33"/>
      <c r="AF522" s="5"/>
      <c r="AG522" s="1"/>
    </row>
    <row r="523" ht="15.75" customHeight="1">
      <c r="A523" s="1"/>
      <c r="B523" s="5"/>
      <c r="C523" s="16">
        <v>43788.0</v>
      </c>
      <c r="D523" s="17">
        <v>3.951203221E9</v>
      </c>
      <c r="E523" s="5" t="s">
        <v>1224</v>
      </c>
      <c r="F523" s="5" t="s">
        <v>190</v>
      </c>
      <c r="G523" s="5" t="s">
        <v>44</v>
      </c>
      <c r="H523" s="5" t="s">
        <v>261</v>
      </c>
      <c r="I523" s="33" t="s">
        <v>471</v>
      </c>
      <c r="J523" s="18">
        <v>10.0</v>
      </c>
      <c r="K523" s="19">
        <f>+AVERAGE(J523)</f>
        <v>10</v>
      </c>
      <c r="L523" s="22">
        <v>10.0</v>
      </c>
      <c r="M523" s="21">
        <f t="shared" si="56"/>
        <v>9.217850288</v>
      </c>
      <c r="N523" s="22">
        <v>10.0</v>
      </c>
      <c r="O523" s="21">
        <f t="shared" si="2"/>
        <v>9.563339731</v>
      </c>
      <c r="P523" s="22">
        <v>10.0</v>
      </c>
      <c r="Q523" s="21">
        <f t="shared" si="47"/>
        <v>8.691346154</v>
      </c>
      <c r="R523" s="22">
        <v>10.0</v>
      </c>
      <c r="S523" s="21">
        <f t="shared" si="4"/>
        <v>8.723608445</v>
      </c>
      <c r="T523" s="22">
        <v>10.0</v>
      </c>
      <c r="U523" s="21">
        <f t="shared" si="5"/>
        <v>8.5</v>
      </c>
      <c r="V523" s="22">
        <v>10.0</v>
      </c>
      <c r="W523" s="21">
        <f t="shared" si="6"/>
        <v>9.126871401</v>
      </c>
      <c r="X523" s="27">
        <f t="shared" si="52"/>
        <v>10</v>
      </c>
      <c r="Y523" s="42" t="s">
        <v>1225</v>
      </c>
      <c r="Z523" s="42" t="s">
        <v>1226</v>
      </c>
      <c r="AA523" s="31"/>
      <c r="AB523" s="32"/>
      <c r="AC523" s="32"/>
      <c r="AD523" s="32"/>
      <c r="AE523" s="33"/>
      <c r="AF523" s="5"/>
      <c r="AG523" s="1"/>
    </row>
    <row r="524" ht="15.75" customHeight="1">
      <c r="A524" s="1"/>
      <c r="B524" s="5"/>
      <c r="C524" s="16">
        <v>43788.0</v>
      </c>
      <c r="D524" s="17">
        <v>3.279309015E9</v>
      </c>
      <c r="E524" s="5" t="s">
        <v>1227</v>
      </c>
      <c r="F524" s="5" t="s">
        <v>217</v>
      </c>
      <c r="G524" s="5" t="s">
        <v>33</v>
      </c>
      <c r="H524" s="5" t="s">
        <v>261</v>
      </c>
      <c r="I524" s="33" t="s">
        <v>236</v>
      </c>
      <c r="J524" s="18">
        <v>9.0</v>
      </c>
      <c r="K524" s="19">
        <f t="shared" ref="K524:K532" si="66">+AVERAGE($J$3:J524)</f>
        <v>8.982950192</v>
      </c>
      <c r="L524" s="22">
        <v>7.5</v>
      </c>
      <c r="M524" s="21">
        <f t="shared" si="56"/>
        <v>9.214559387</v>
      </c>
      <c r="N524" s="22">
        <v>10.0</v>
      </c>
      <c r="O524" s="21">
        <f t="shared" si="2"/>
        <v>9.564176245</v>
      </c>
      <c r="P524" s="22">
        <v>10.0</v>
      </c>
      <c r="Q524" s="21">
        <f t="shared" si="47"/>
        <v>8.693857965</v>
      </c>
      <c r="R524" s="22">
        <v>10.0</v>
      </c>
      <c r="S524" s="21">
        <f t="shared" si="4"/>
        <v>8.72605364</v>
      </c>
      <c r="T524" s="22">
        <v>7.5</v>
      </c>
      <c r="U524" s="21">
        <f t="shared" si="5"/>
        <v>8.498080614</v>
      </c>
      <c r="V524" s="22">
        <v>0.0</v>
      </c>
      <c r="W524" s="21">
        <f t="shared" si="6"/>
        <v>9.109386973</v>
      </c>
      <c r="X524" s="27">
        <f t="shared" si="52"/>
        <v>7.714285714</v>
      </c>
      <c r="Y524" s="24"/>
      <c r="Z524" s="24"/>
      <c r="AA524" s="31"/>
      <c r="AB524" s="32"/>
      <c r="AC524" s="32"/>
      <c r="AD524" s="32"/>
      <c r="AE524" s="33"/>
      <c r="AF524" s="5"/>
      <c r="AG524" s="1"/>
    </row>
    <row r="525" ht="15.75" customHeight="1">
      <c r="A525" s="1"/>
      <c r="B525" s="5"/>
      <c r="C525" s="16">
        <v>43788.0</v>
      </c>
      <c r="D525" s="17">
        <v>2.300910926E9</v>
      </c>
      <c r="E525" s="5" t="s">
        <v>1228</v>
      </c>
      <c r="F525" s="5" t="s">
        <v>600</v>
      </c>
      <c r="G525" s="5" t="s">
        <v>33</v>
      </c>
      <c r="H525" s="5" t="s">
        <v>45</v>
      </c>
      <c r="I525" s="33">
        <v>204.0</v>
      </c>
      <c r="J525" s="18">
        <v>9.0</v>
      </c>
      <c r="K525" s="19">
        <f t="shared" si="66"/>
        <v>8.982982792</v>
      </c>
      <c r="L525" s="22">
        <v>10.0</v>
      </c>
      <c r="M525" s="21">
        <f t="shared" si="56"/>
        <v>9.216061185</v>
      </c>
      <c r="N525" s="22">
        <v>10.0</v>
      </c>
      <c r="O525" s="21">
        <f t="shared" si="2"/>
        <v>9.56500956</v>
      </c>
      <c r="P525" s="22">
        <v>10.0</v>
      </c>
      <c r="Q525" s="21">
        <f t="shared" si="47"/>
        <v>8.696360153</v>
      </c>
      <c r="R525" s="22">
        <v>7.5</v>
      </c>
      <c r="S525" s="21">
        <f t="shared" si="4"/>
        <v>8.723709369</v>
      </c>
      <c r="T525" s="22">
        <v>7.5</v>
      </c>
      <c r="U525" s="21">
        <f t="shared" si="5"/>
        <v>8.496168582</v>
      </c>
      <c r="V525" s="22">
        <v>10.0</v>
      </c>
      <c r="W525" s="21">
        <f t="shared" si="6"/>
        <v>9.111089866</v>
      </c>
      <c r="X525" s="27">
        <f t="shared" si="52"/>
        <v>9.142857143</v>
      </c>
      <c r="Y525" s="24"/>
      <c r="Z525" s="24"/>
      <c r="AA525" s="31"/>
      <c r="AB525" s="32"/>
      <c r="AC525" s="32"/>
      <c r="AD525" s="32"/>
      <c r="AE525" s="33"/>
      <c r="AF525" s="5"/>
      <c r="AG525" s="1"/>
    </row>
    <row r="526" ht="15.75" customHeight="1">
      <c r="A526" s="1"/>
      <c r="B526" s="5"/>
      <c r="C526" s="16">
        <v>43789.0</v>
      </c>
      <c r="D526" s="17">
        <v>2.283458989E9</v>
      </c>
      <c r="E526" s="5" t="s">
        <v>1229</v>
      </c>
      <c r="F526" s="5" t="s">
        <v>40</v>
      </c>
      <c r="G526" s="5" t="s">
        <v>33</v>
      </c>
      <c r="H526" s="5" t="s">
        <v>60</v>
      </c>
      <c r="I526" s="33" t="s">
        <v>85</v>
      </c>
      <c r="J526" s="18">
        <v>8.8</v>
      </c>
      <c r="K526" s="19">
        <f t="shared" si="66"/>
        <v>8.982633588</v>
      </c>
      <c r="L526" s="22">
        <v>10.0</v>
      </c>
      <c r="M526" s="21">
        <f t="shared" si="56"/>
        <v>9.217557252</v>
      </c>
      <c r="N526" s="22">
        <v>7.5</v>
      </c>
      <c r="O526" s="21">
        <f t="shared" si="2"/>
        <v>9.561068702</v>
      </c>
      <c r="P526" s="22">
        <v>10.0</v>
      </c>
      <c r="Q526" s="21">
        <f t="shared" si="47"/>
        <v>8.698852772</v>
      </c>
      <c r="R526" s="22">
        <v>10.0</v>
      </c>
      <c r="S526" s="21">
        <f t="shared" si="4"/>
        <v>8.726145038</v>
      </c>
      <c r="T526" s="22">
        <v>7.5</v>
      </c>
      <c r="U526" s="21">
        <f t="shared" si="5"/>
        <v>8.494263862</v>
      </c>
      <c r="V526" s="22">
        <v>7.5</v>
      </c>
      <c r="W526" s="21">
        <f t="shared" si="6"/>
        <v>9.108015267</v>
      </c>
      <c r="X526" s="27">
        <f t="shared" si="52"/>
        <v>8.757142857</v>
      </c>
      <c r="Y526" s="42" t="s">
        <v>1230</v>
      </c>
      <c r="Z526" s="42" t="s">
        <v>1231</v>
      </c>
      <c r="AA526" s="31"/>
      <c r="AB526" s="32"/>
      <c r="AC526" s="32"/>
      <c r="AD526" s="32"/>
      <c r="AE526" s="33"/>
      <c r="AF526" s="5"/>
      <c r="AG526" s="1"/>
    </row>
    <row r="527" ht="15.75" customHeight="1">
      <c r="A527" s="1"/>
      <c r="B527" s="5"/>
      <c r="C527" s="16">
        <v>43789.0</v>
      </c>
      <c r="D527" s="17">
        <v>2.384039912E9</v>
      </c>
      <c r="E527" s="5" t="s">
        <v>1232</v>
      </c>
      <c r="F527" s="5" t="s">
        <v>905</v>
      </c>
      <c r="G527" s="5" t="s">
        <v>33</v>
      </c>
      <c r="H527" s="5" t="s">
        <v>60</v>
      </c>
      <c r="I527" s="33" t="s">
        <v>101</v>
      </c>
      <c r="J527" s="18">
        <v>10.0</v>
      </c>
      <c r="K527" s="19">
        <f t="shared" si="66"/>
        <v>8.984571429</v>
      </c>
      <c r="L527" s="22">
        <v>10.0</v>
      </c>
      <c r="M527" s="21">
        <f t="shared" si="56"/>
        <v>9.219047619</v>
      </c>
      <c r="N527" s="22">
        <v>10.0</v>
      </c>
      <c r="O527" s="21">
        <f t="shared" si="2"/>
        <v>9.561904762</v>
      </c>
      <c r="P527" s="22">
        <v>10.0</v>
      </c>
      <c r="Q527" s="21">
        <f t="shared" si="47"/>
        <v>8.701335878</v>
      </c>
      <c r="R527" s="22">
        <v>10.0</v>
      </c>
      <c r="S527" s="21">
        <f t="shared" si="4"/>
        <v>8.728571429</v>
      </c>
      <c r="T527" s="22">
        <v>10.0</v>
      </c>
      <c r="U527" s="21">
        <f t="shared" si="5"/>
        <v>8.497137405</v>
      </c>
      <c r="V527" s="22">
        <v>10.0</v>
      </c>
      <c r="W527" s="21">
        <f t="shared" si="6"/>
        <v>9.109714286</v>
      </c>
      <c r="X527" s="27">
        <f t="shared" si="52"/>
        <v>10</v>
      </c>
      <c r="Y527" s="42" t="s">
        <v>1233</v>
      </c>
      <c r="Z527" s="24"/>
      <c r="AA527" s="31"/>
      <c r="AB527" s="32"/>
      <c r="AC527" s="32"/>
      <c r="AD527" s="32"/>
      <c r="AE527" s="33"/>
      <c r="AF527" s="5"/>
      <c r="AG527" s="1"/>
    </row>
    <row r="528" ht="15.75" customHeight="1">
      <c r="A528" s="1"/>
      <c r="B528" s="5"/>
      <c r="C528" s="16">
        <v>43791.0</v>
      </c>
      <c r="D528" s="17">
        <v>2.281904535E9</v>
      </c>
      <c r="E528" s="5" t="s">
        <v>1234</v>
      </c>
      <c r="F528" s="5" t="s">
        <v>126</v>
      </c>
      <c r="G528" s="5" t="s">
        <v>44</v>
      </c>
      <c r="H528" s="5" t="s">
        <v>45</v>
      </c>
      <c r="I528" s="33">
        <v>304.0</v>
      </c>
      <c r="J528" s="18">
        <v>10.0</v>
      </c>
      <c r="K528" s="19">
        <f t="shared" si="66"/>
        <v>8.986501901</v>
      </c>
      <c r="L528" s="22">
        <v>10.0</v>
      </c>
      <c r="M528" s="21">
        <f t="shared" si="56"/>
        <v>9.220532319</v>
      </c>
      <c r="N528" s="22">
        <v>10.0</v>
      </c>
      <c r="O528" s="21">
        <f t="shared" si="2"/>
        <v>9.562737643</v>
      </c>
      <c r="P528" s="22">
        <v>10.0</v>
      </c>
      <c r="Q528" s="21">
        <f t="shared" si="47"/>
        <v>8.703809524</v>
      </c>
      <c r="R528" s="22">
        <v>10.0</v>
      </c>
      <c r="S528" s="21">
        <f t="shared" si="4"/>
        <v>8.730988593</v>
      </c>
      <c r="T528" s="22">
        <v>10.0</v>
      </c>
      <c r="U528" s="21">
        <f t="shared" si="5"/>
        <v>8.5</v>
      </c>
      <c r="V528" s="22">
        <v>10.0</v>
      </c>
      <c r="W528" s="21">
        <f t="shared" si="6"/>
        <v>9.111406844</v>
      </c>
      <c r="X528" s="27">
        <f t="shared" si="52"/>
        <v>10</v>
      </c>
      <c r="Y528" s="24" t="s">
        <v>1235</v>
      </c>
      <c r="Z528" s="24"/>
      <c r="AA528" s="31"/>
      <c r="AB528" s="32"/>
      <c r="AC528" s="32"/>
      <c r="AD528" s="32"/>
      <c r="AE528" s="33">
        <v>10.0</v>
      </c>
      <c r="AF528" s="5"/>
      <c r="AG528" s="1"/>
    </row>
    <row r="529" ht="15.75" customHeight="1">
      <c r="A529" s="1"/>
      <c r="B529" s="5"/>
      <c r="C529" s="16">
        <v>43791.0</v>
      </c>
      <c r="D529" s="17">
        <v>3.405226948E9</v>
      </c>
      <c r="E529" s="5" t="s">
        <v>900</v>
      </c>
      <c r="F529" s="5" t="s">
        <v>48</v>
      </c>
      <c r="G529" s="5" t="s">
        <v>44</v>
      </c>
      <c r="H529" s="5" t="s">
        <v>45</v>
      </c>
      <c r="I529" s="33">
        <v>204.0</v>
      </c>
      <c r="J529" s="18">
        <v>9.2</v>
      </c>
      <c r="K529" s="19">
        <f t="shared" si="66"/>
        <v>8.986907021</v>
      </c>
      <c r="L529" s="22">
        <v>10.0</v>
      </c>
      <c r="M529" s="21">
        <f t="shared" si="56"/>
        <v>9.222011385</v>
      </c>
      <c r="N529" s="22">
        <v>10.0</v>
      </c>
      <c r="O529" s="21">
        <f t="shared" si="2"/>
        <v>9.563567362</v>
      </c>
      <c r="P529" s="22">
        <v>10.0</v>
      </c>
      <c r="Q529" s="21">
        <f t="shared" si="47"/>
        <v>8.706273764</v>
      </c>
      <c r="R529" s="22">
        <v>7.5</v>
      </c>
      <c r="S529" s="21">
        <f t="shared" si="4"/>
        <v>8.728652751</v>
      </c>
      <c r="T529" s="22">
        <v>7.5</v>
      </c>
      <c r="U529" s="21">
        <f t="shared" si="5"/>
        <v>8.498098859</v>
      </c>
      <c r="V529" s="22">
        <v>10.0</v>
      </c>
      <c r="W529" s="21">
        <f t="shared" si="6"/>
        <v>9.113092979</v>
      </c>
      <c r="X529" s="27">
        <f t="shared" si="52"/>
        <v>9.171428571</v>
      </c>
      <c r="Y529" s="24"/>
      <c r="Z529" s="24"/>
      <c r="AA529" s="31"/>
      <c r="AB529" s="32"/>
      <c r="AC529" s="32"/>
      <c r="AD529" s="32"/>
      <c r="AE529" s="33"/>
      <c r="AF529" s="5"/>
      <c r="AG529" s="1"/>
    </row>
    <row r="530" ht="15.75" customHeight="1">
      <c r="A530" s="1"/>
      <c r="B530" s="5"/>
      <c r="C530" s="16">
        <v>43792.0</v>
      </c>
      <c r="D530" s="17">
        <v>3.753328169E9</v>
      </c>
      <c r="E530" s="5" t="s">
        <v>157</v>
      </c>
      <c r="F530" s="5" t="s">
        <v>72</v>
      </c>
      <c r="G530" s="5" t="s">
        <v>115</v>
      </c>
      <c r="H530" s="5" t="s">
        <v>79</v>
      </c>
      <c r="I530" s="33">
        <v>313.0</v>
      </c>
      <c r="J530" s="18">
        <v>9.2</v>
      </c>
      <c r="K530" s="19">
        <f t="shared" si="66"/>
        <v>8.987310606</v>
      </c>
      <c r="L530" s="22">
        <v>10.0</v>
      </c>
      <c r="M530" s="21">
        <f t="shared" si="56"/>
        <v>9.223484848</v>
      </c>
      <c r="N530" s="22">
        <v>10.0</v>
      </c>
      <c r="O530" s="21">
        <f t="shared" si="2"/>
        <v>9.564393939</v>
      </c>
      <c r="P530" s="22">
        <v>7.5</v>
      </c>
      <c r="Q530" s="21">
        <f t="shared" si="47"/>
        <v>8.70398482</v>
      </c>
      <c r="R530" s="22">
        <v>10.0</v>
      </c>
      <c r="S530" s="21">
        <f t="shared" si="4"/>
        <v>8.731060606</v>
      </c>
      <c r="T530" s="22">
        <v>7.5</v>
      </c>
      <c r="U530" s="21">
        <f t="shared" si="5"/>
        <v>8.496204934</v>
      </c>
      <c r="V530" s="22">
        <v>10.0</v>
      </c>
      <c r="W530" s="21">
        <f t="shared" si="6"/>
        <v>9.114772727</v>
      </c>
      <c r="X530" s="27">
        <f t="shared" si="52"/>
        <v>9.171428571</v>
      </c>
      <c r="Y530" s="24" t="s">
        <v>1236</v>
      </c>
      <c r="Z530" s="24"/>
      <c r="AA530" s="31"/>
      <c r="AB530" s="32"/>
      <c r="AC530" s="32"/>
      <c r="AD530" s="32"/>
      <c r="AE530" s="33"/>
      <c r="AF530" s="5"/>
      <c r="AG530" s="1"/>
    </row>
    <row r="531" ht="15.75" customHeight="1">
      <c r="A531" s="1"/>
      <c r="B531" s="5"/>
      <c r="C531" s="16">
        <v>43792.0</v>
      </c>
      <c r="D531" s="17" t="s">
        <v>1237</v>
      </c>
      <c r="E531" s="5" t="s">
        <v>1238</v>
      </c>
      <c r="F531" s="5" t="s">
        <v>84</v>
      </c>
      <c r="G531" s="5" t="s">
        <v>33</v>
      </c>
      <c r="H531" s="5" t="s">
        <v>261</v>
      </c>
      <c r="I531" s="33" t="s">
        <v>236</v>
      </c>
      <c r="J531" s="18">
        <v>9.2</v>
      </c>
      <c r="K531" s="19">
        <f t="shared" si="66"/>
        <v>8.987712665</v>
      </c>
      <c r="L531" s="22">
        <v>10.0</v>
      </c>
      <c r="M531" s="21">
        <f t="shared" si="56"/>
        <v>9.224952741</v>
      </c>
      <c r="N531" s="22">
        <v>10.0</v>
      </c>
      <c r="O531" s="21">
        <f t="shared" si="2"/>
        <v>9.565217391</v>
      </c>
      <c r="P531" s="22">
        <v>7.5</v>
      </c>
      <c r="Q531" s="21">
        <f t="shared" si="47"/>
        <v>8.701704545</v>
      </c>
      <c r="R531" s="22">
        <v>10.0</v>
      </c>
      <c r="S531" s="21">
        <f t="shared" si="4"/>
        <v>8.733459357</v>
      </c>
      <c r="T531" s="22">
        <v>7.5</v>
      </c>
      <c r="U531" s="21">
        <f t="shared" si="5"/>
        <v>8.494318182</v>
      </c>
      <c r="V531" s="22">
        <v>10.0</v>
      </c>
      <c r="W531" s="21">
        <f t="shared" si="6"/>
        <v>9.116446125</v>
      </c>
      <c r="X531" s="27">
        <f t="shared" si="52"/>
        <v>9.171428571</v>
      </c>
      <c r="Y531" s="24"/>
      <c r="Z531" s="24"/>
      <c r="AA531" s="31"/>
      <c r="AB531" s="32"/>
      <c r="AC531" s="32"/>
      <c r="AD531" s="32"/>
      <c r="AE531" s="33"/>
      <c r="AF531" s="5"/>
      <c r="AG531" s="1"/>
    </row>
    <row r="532" ht="15.75" customHeight="1">
      <c r="A532" s="1"/>
      <c r="B532" s="5"/>
      <c r="C532" s="16">
        <v>43792.0</v>
      </c>
      <c r="D532" s="17">
        <v>2.453823195E9</v>
      </c>
      <c r="E532" s="5" t="s">
        <v>1239</v>
      </c>
      <c r="F532" s="5" t="s">
        <v>72</v>
      </c>
      <c r="G532" s="5" t="s">
        <v>44</v>
      </c>
      <c r="H532" s="5" t="s">
        <v>45</v>
      </c>
      <c r="I532" s="33">
        <v>302.0</v>
      </c>
      <c r="J532" s="18">
        <v>10.0</v>
      </c>
      <c r="K532" s="19">
        <f t="shared" si="66"/>
        <v>8.989622642</v>
      </c>
      <c r="L532" s="22">
        <v>10.0</v>
      </c>
      <c r="M532" s="21">
        <f t="shared" si="56"/>
        <v>9.226415094</v>
      </c>
      <c r="N532" s="22">
        <v>10.0</v>
      </c>
      <c r="O532" s="21">
        <f t="shared" si="2"/>
        <v>9.566037736</v>
      </c>
      <c r="P532" s="22">
        <v>10.0</v>
      </c>
      <c r="Q532" s="21">
        <f t="shared" si="47"/>
        <v>8.70415879</v>
      </c>
      <c r="R532" s="22">
        <v>10.0</v>
      </c>
      <c r="S532" s="21">
        <f t="shared" si="4"/>
        <v>8.735849057</v>
      </c>
      <c r="T532" s="22">
        <v>10.0</v>
      </c>
      <c r="U532" s="21">
        <f t="shared" si="5"/>
        <v>8.497164461</v>
      </c>
      <c r="V532" s="22">
        <v>10.0</v>
      </c>
      <c r="W532" s="21">
        <f t="shared" si="6"/>
        <v>9.118113208</v>
      </c>
      <c r="X532" s="27">
        <f t="shared" si="52"/>
        <v>10</v>
      </c>
      <c r="Y532" s="24" t="s">
        <v>1240</v>
      </c>
      <c r="Z532" s="24"/>
      <c r="AA532" s="31"/>
      <c r="AB532" s="32"/>
      <c r="AC532" s="32"/>
      <c r="AD532" s="32"/>
      <c r="AE532" s="33"/>
      <c r="AF532" s="5"/>
      <c r="AG532" s="1"/>
    </row>
    <row r="533" ht="15.75" customHeight="1">
      <c r="A533" s="1"/>
      <c r="B533" s="5"/>
      <c r="C533" s="16">
        <v>43793.0</v>
      </c>
      <c r="D533" s="17">
        <v>3.857447661E9</v>
      </c>
      <c r="E533" s="5" t="s">
        <v>688</v>
      </c>
      <c r="F533" s="5" t="s">
        <v>72</v>
      </c>
      <c r="G533" s="5" t="s">
        <v>33</v>
      </c>
      <c r="H533" s="5" t="s">
        <v>60</v>
      </c>
      <c r="I533" s="33" t="s">
        <v>166</v>
      </c>
      <c r="J533" s="18">
        <v>10.0</v>
      </c>
      <c r="K533" s="19">
        <f>+AVERAGE(J533)</f>
        <v>10</v>
      </c>
      <c r="L533" s="22">
        <v>10.0</v>
      </c>
      <c r="M533" s="21">
        <f t="shared" si="56"/>
        <v>9.22787194</v>
      </c>
      <c r="N533" s="22">
        <v>10.0</v>
      </c>
      <c r="O533" s="21">
        <f t="shared" si="2"/>
        <v>9.566854991</v>
      </c>
      <c r="P533" s="22">
        <v>10.0</v>
      </c>
      <c r="Q533" s="21">
        <f t="shared" si="47"/>
        <v>8.706603774</v>
      </c>
      <c r="R533" s="22">
        <v>10.0</v>
      </c>
      <c r="S533" s="21">
        <f t="shared" si="4"/>
        <v>8.738229755</v>
      </c>
      <c r="T533" s="22">
        <v>10.0</v>
      </c>
      <c r="U533" s="21">
        <f t="shared" si="5"/>
        <v>8.5</v>
      </c>
      <c r="V533" s="22">
        <v>10.0</v>
      </c>
      <c r="W533" s="21">
        <f t="shared" si="6"/>
        <v>9.119774011</v>
      </c>
      <c r="X533" s="27">
        <f t="shared" si="52"/>
        <v>10</v>
      </c>
      <c r="Y533" s="24"/>
      <c r="Z533" s="24"/>
      <c r="AA533" s="31"/>
      <c r="AB533" s="32"/>
      <c r="AC533" s="32"/>
      <c r="AD533" s="32"/>
      <c r="AE533" s="33"/>
      <c r="AF533" s="5"/>
      <c r="AG533" s="1"/>
    </row>
    <row r="534" ht="15.75" customHeight="1">
      <c r="A534" s="1"/>
      <c r="B534" s="5"/>
      <c r="C534" s="16">
        <v>43794.0</v>
      </c>
      <c r="D534" s="17">
        <v>3.529743919E9</v>
      </c>
      <c r="E534" s="5" t="s">
        <v>1241</v>
      </c>
      <c r="F534" s="5" t="s">
        <v>107</v>
      </c>
      <c r="G534" s="5" t="s">
        <v>33</v>
      </c>
      <c r="H534" s="5" t="s">
        <v>45</v>
      </c>
      <c r="I534" s="33">
        <v>202.0</v>
      </c>
      <c r="J534" s="18">
        <v>10.0</v>
      </c>
      <c r="K534" s="19">
        <f t="shared" ref="K534:K542" si="67">+AVERAGE($J$3:J534)</f>
        <v>8.993421053</v>
      </c>
      <c r="L534" s="22">
        <v>10.0</v>
      </c>
      <c r="M534" s="21">
        <f t="shared" si="56"/>
        <v>9.229323308</v>
      </c>
      <c r="N534" s="22">
        <v>10.0</v>
      </c>
      <c r="O534" s="21">
        <f t="shared" si="2"/>
        <v>9.567669173</v>
      </c>
      <c r="P534" s="22">
        <v>10.0</v>
      </c>
      <c r="Q534" s="21">
        <f t="shared" si="47"/>
        <v>8.709039548</v>
      </c>
      <c r="R534" s="22">
        <v>10.0</v>
      </c>
      <c r="S534" s="21">
        <f t="shared" si="4"/>
        <v>8.740601504</v>
      </c>
      <c r="T534" s="22">
        <v>7.5</v>
      </c>
      <c r="U534" s="21">
        <f t="shared" si="5"/>
        <v>8.498116761</v>
      </c>
      <c r="V534" s="22">
        <v>10.0</v>
      </c>
      <c r="W534" s="21">
        <f t="shared" si="6"/>
        <v>9.121428571</v>
      </c>
      <c r="X534" s="27">
        <f t="shared" si="52"/>
        <v>9.642857143</v>
      </c>
      <c r="Y534" s="49" t="s">
        <v>1242</v>
      </c>
      <c r="Z534" s="42" t="s">
        <v>1243</v>
      </c>
      <c r="AA534" s="31"/>
      <c r="AB534" s="32"/>
      <c r="AC534" s="32"/>
      <c r="AD534" s="32"/>
      <c r="AE534" s="33"/>
      <c r="AF534" s="5"/>
      <c r="AG534" s="1"/>
    </row>
    <row r="535" ht="15.75" customHeight="1">
      <c r="A535" s="1"/>
      <c r="B535" s="5"/>
      <c r="C535" s="16">
        <v>43794.0</v>
      </c>
      <c r="D535" s="17">
        <v>2.723994015E9</v>
      </c>
      <c r="E535" s="5" t="s">
        <v>1244</v>
      </c>
      <c r="F535" s="5" t="s">
        <v>32</v>
      </c>
      <c r="G535" s="5" t="s">
        <v>33</v>
      </c>
      <c r="H535" s="5" t="s">
        <v>284</v>
      </c>
      <c r="I535" s="33" t="s">
        <v>1245</v>
      </c>
      <c r="J535" s="18">
        <v>10.0</v>
      </c>
      <c r="K535" s="19">
        <f t="shared" si="67"/>
        <v>8.995309568</v>
      </c>
      <c r="L535" s="22">
        <v>10.0</v>
      </c>
      <c r="M535" s="21">
        <f t="shared" si="56"/>
        <v>9.230769231</v>
      </c>
      <c r="N535" s="22">
        <v>10.0</v>
      </c>
      <c r="O535" s="21">
        <f t="shared" si="2"/>
        <v>9.5684803</v>
      </c>
      <c r="P535" s="22">
        <v>10.0</v>
      </c>
      <c r="Q535" s="21">
        <f t="shared" si="47"/>
        <v>8.711466165</v>
      </c>
      <c r="R535" s="22">
        <v>10.0</v>
      </c>
      <c r="S535" s="21">
        <f t="shared" si="4"/>
        <v>8.742964353</v>
      </c>
      <c r="T535" s="22">
        <v>10.0</v>
      </c>
      <c r="U535" s="21">
        <f t="shared" si="5"/>
        <v>8.50093985</v>
      </c>
      <c r="V535" s="22">
        <v>10.0</v>
      </c>
      <c r="W535" s="21">
        <f t="shared" si="6"/>
        <v>9.123076923</v>
      </c>
      <c r="X535" s="27">
        <f t="shared" si="52"/>
        <v>10</v>
      </c>
      <c r="Y535" s="42" t="s">
        <v>1246</v>
      </c>
      <c r="Z535" s="24"/>
      <c r="AA535" s="31">
        <v>10.0</v>
      </c>
      <c r="AB535" s="32"/>
      <c r="AC535" s="32"/>
      <c r="AD535" s="32"/>
      <c r="AE535" s="33"/>
      <c r="AF535" s="5"/>
      <c r="AG535" s="1"/>
    </row>
    <row r="536" ht="15.75" customHeight="1">
      <c r="A536" s="1"/>
      <c r="B536" s="5"/>
      <c r="C536" s="16">
        <v>43795.0</v>
      </c>
      <c r="D536" s="17">
        <v>2.483731437E9</v>
      </c>
      <c r="E536" s="5" t="s">
        <v>1247</v>
      </c>
      <c r="F536" s="5" t="s">
        <v>72</v>
      </c>
      <c r="G536" s="5" t="s">
        <v>44</v>
      </c>
      <c r="H536" s="5" t="s">
        <v>45</v>
      </c>
      <c r="I536" s="33">
        <v>302.0</v>
      </c>
      <c r="J536" s="18">
        <v>7.9</v>
      </c>
      <c r="K536" s="19">
        <f t="shared" si="67"/>
        <v>8.993258427</v>
      </c>
      <c r="L536" s="22">
        <v>7.5</v>
      </c>
      <c r="M536" s="21">
        <f t="shared" si="56"/>
        <v>9.22752809</v>
      </c>
      <c r="N536" s="22">
        <v>10.0</v>
      </c>
      <c r="O536" s="21">
        <f t="shared" si="2"/>
        <v>9.56928839</v>
      </c>
      <c r="P536" s="22">
        <v>7.5</v>
      </c>
      <c r="Q536" s="21">
        <f t="shared" si="47"/>
        <v>8.709193246</v>
      </c>
      <c r="R536" s="22">
        <v>7.5</v>
      </c>
      <c r="S536" s="21">
        <f t="shared" si="4"/>
        <v>8.740636704</v>
      </c>
      <c r="T536" s="22">
        <v>7.5</v>
      </c>
      <c r="U536" s="21">
        <f t="shared" si="5"/>
        <v>8.499061914</v>
      </c>
      <c r="V536" s="22">
        <v>7.5</v>
      </c>
      <c r="W536" s="21">
        <f t="shared" si="6"/>
        <v>9.120037453</v>
      </c>
      <c r="X536" s="27">
        <f t="shared" si="52"/>
        <v>7.914285714</v>
      </c>
      <c r="Y536" s="24"/>
      <c r="Z536" s="24"/>
      <c r="AA536" s="31"/>
      <c r="AB536" s="32"/>
      <c r="AC536" s="32"/>
      <c r="AD536" s="32"/>
      <c r="AE536" s="33"/>
      <c r="AF536" s="5"/>
      <c r="AG536" s="1"/>
    </row>
    <row r="537" ht="15.75" customHeight="1">
      <c r="A537" s="1"/>
      <c r="B537" s="5"/>
      <c r="C537" s="16">
        <v>43796.0</v>
      </c>
      <c r="D537" s="17">
        <v>3.903581788E9</v>
      </c>
      <c r="E537" s="5" t="s">
        <v>1248</v>
      </c>
      <c r="F537" s="5" t="s">
        <v>100</v>
      </c>
      <c r="G537" s="5" t="s">
        <v>33</v>
      </c>
      <c r="H537" s="5" t="s">
        <v>261</v>
      </c>
      <c r="I537" s="33" t="s">
        <v>388</v>
      </c>
      <c r="J537" s="18">
        <v>8.8</v>
      </c>
      <c r="K537" s="19">
        <f t="shared" si="67"/>
        <v>8.992897196</v>
      </c>
      <c r="L537" s="22">
        <v>10.0</v>
      </c>
      <c r="M537" s="21">
        <f t="shared" si="56"/>
        <v>9.228971963</v>
      </c>
      <c r="N537" s="22">
        <v>10.0</v>
      </c>
      <c r="O537" s="21">
        <f t="shared" si="2"/>
        <v>9.570093458</v>
      </c>
      <c r="P537" s="22">
        <v>10.0</v>
      </c>
      <c r="Q537" s="21">
        <f t="shared" si="47"/>
        <v>8.711610487</v>
      </c>
      <c r="R537" s="22">
        <v>7.5</v>
      </c>
      <c r="S537" s="21">
        <f t="shared" si="4"/>
        <v>8.738317757</v>
      </c>
      <c r="T537" s="22">
        <v>7.5</v>
      </c>
      <c r="U537" s="21">
        <f t="shared" si="5"/>
        <v>8.497191011</v>
      </c>
      <c r="V537" s="22">
        <v>7.5</v>
      </c>
      <c r="W537" s="21">
        <f t="shared" si="6"/>
        <v>9.117009346</v>
      </c>
      <c r="X537" s="27">
        <f t="shared" si="52"/>
        <v>8.757142857</v>
      </c>
      <c r="Y537" s="24" t="s">
        <v>1249</v>
      </c>
      <c r="Z537" s="24"/>
      <c r="AA537" s="35">
        <v>7.5</v>
      </c>
      <c r="AB537" s="32"/>
      <c r="AC537" s="32"/>
      <c r="AD537" s="32"/>
      <c r="AE537" s="39">
        <v>7.5</v>
      </c>
      <c r="AF537" s="5"/>
      <c r="AG537" s="1"/>
    </row>
    <row r="538" ht="15.75" customHeight="1">
      <c r="A538" s="1"/>
      <c r="B538" s="5"/>
      <c r="C538" s="16">
        <v>43797.0</v>
      </c>
      <c r="D538" s="17">
        <v>3.196926618E9</v>
      </c>
      <c r="E538" s="5" t="s">
        <v>457</v>
      </c>
      <c r="F538" s="5" t="s">
        <v>1250</v>
      </c>
      <c r="G538" s="5" t="s">
        <v>33</v>
      </c>
      <c r="H538" s="5" t="s">
        <v>79</v>
      </c>
      <c r="I538" s="33">
        <v>313.0</v>
      </c>
      <c r="J538" s="18">
        <v>9.6</v>
      </c>
      <c r="K538" s="19">
        <f t="shared" si="67"/>
        <v>8.994029851</v>
      </c>
      <c r="L538" s="22">
        <v>10.0</v>
      </c>
      <c r="M538" s="21">
        <f t="shared" si="56"/>
        <v>9.230410448</v>
      </c>
      <c r="N538" s="22">
        <v>10.0</v>
      </c>
      <c r="O538" s="21">
        <f t="shared" si="2"/>
        <v>9.570895522</v>
      </c>
      <c r="P538" s="22">
        <v>10.0</v>
      </c>
      <c r="Q538" s="21">
        <f t="shared" si="47"/>
        <v>8.714018692</v>
      </c>
      <c r="R538" s="22">
        <v>10.0</v>
      </c>
      <c r="S538" s="21">
        <f t="shared" si="4"/>
        <v>8.740671642</v>
      </c>
      <c r="T538" s="22">
        <v>7.5</v>
      </c>
      <c r="U538" s="21">
        <f t="shared" si="5"/>
        <v>8.495327103</v>
      </c>
      <c r="V538" s="22">
        <v>10.0</v>
      </c>
      <c r="W538" s="21">
        <f t="shared" si="6"/>
        <v>9.118656716</v>
      </c>
      <c r="X538" s="27">
        <f t="shared" si="52"/>
        <v>9.585714286</v>
      </c>
      <c r="Y538" s="42" t="s">
        <v>1251</v>
      </c>
      <c r="Z538" s="42" t="s">
        <v>1252</v>
      </c>
      <c r="AA538" s="31"/>
      <c r="AB538" s="32"/>
      <c r="AC538" s="32"/>
      <c r="AD538" s="32"/>
      <c r="AE538" s="33"/>
      <c r="AF538" s="5"/>
      <c r="AG538" s="1"/>
    </row>
    <row r="539" ht="15.75" customHeight="1">
      <c r="A539" s="1"/>
      <c r="B539" s="5"/>
      <c r="C539" s="16">
        <v>43797.0</v>
      </c>
      <c r="D539" s="17">
        <v>3.20635629E9</v>
      </c>
      <c r="E539" s="5" t="s">
        <v>1253</v>
      </c>
      <c r="F539" s="5" t="s">
        <v>52</v>
      </c>
      <c r="G539" s="5" t="s">
        <v>115</v>
      </c>
      <c r="H539" s="5" t="s">
        <v>60</v>
      </c>
      <c r="I539" s="33" t="s">
        <v>61</v>
      </c>
      <c r="J539" s="18">
        <v>9.6</v>
      </c>
      <c r="K539" s="19">
        <f t="shared" si="67"/>
        <v>8.995158287</v>
      </c>
      <c r="L539" s="22">
        <v>10.0</v>
      </c>
      <c r="M539" s="21">
        <f t="shared" si="56"/>
        <v>9.231843575</v>
      </c>
      <c r="N539" s="22">
        <v>10.0</v>
      </c>
      <c r="O539" s="21">
        <f t="shared" si="2"/>
        <v>9.5716946</v>
      </c>
      <c r="P539" s="22">
        <v>10.0</v>
      </c>
      <c r="Q539" s="21">
        <f t="shared" si="47"/>
        <v>8.71641791</v>
      </c>
      <c r="R539" s="22">
        <v>10.0</v>
      </c>
      <c r="S539" s="21">
        <f t="shared" si="4"/>
        <v>8.74301676</v>
      </c>
      <c r="T539" s="22">
        <v>7.5</v>
      </c>
      <c r="U539" s="21">
        <f t="shared" si="5"/>
        <v>8.493470149</v>
      </c>
      <c r="V539" s="22">
        <v>10.0</v>
      </c>
      <c r="W539" s="21">
        <f t="shared" si="6"/>
        <v>9.120297952</v>
      </c>
      <c r="X539" s="27">
        <f t="shared" si="52"/>
        <v>9.585714286</v>
      </c>
      <c r="Y539" s="24" t="s">
        <v>1254</v>
      </c>
      <c r="Z539" s="24"/>
      <c r="AA539" s="31"/>
      <c r="AB539" s="32"/>
      <c r="AC539" s="32"/>
      <c r="AD539" s="32"/>
      <c r="AE539" s="33"/>
      <c r="AF539" s="5"/>
      <c r="AG539" s="1"/>
    </row>
    <row r="540" ht="15.75" customHeight="1">
      <c r="A540" s="1"/>
      <c r="B540" s="5"/>
      <c r="C540" s="16">
        <v>43797.0</v>
      </c>
      <c r="D540" s="17">
        <v>2.351282942E9</v>
      </c>
      <c r="E540" s="5" t="s">
        <v>1255</v>
      </c>
      <c r="F540" s="5" t="s">
        <v>64</v>
      </c>
      <c r="G540" s="5" t="s">
        <v>33</v>
      </c>
      <c r="H540" s="5" t="s">
        <v>60</v>
      </c>
      <c r="I540" s="33" t="s">
        <v>70</v>
      </c>
      <c r="J540" s="18">
        <v>10.0</v>
      </c>
      <c r="K540" s="19">
        <f t="shared" si="67"/>
        <v>8.997026022</v>
      </c>
      <c r="L540" s="22">
        <v>10.0</v>
      </c>
      <c r="M540" s="21">
        <f t="shared" si="56"/>
        <v>9.233271375</v>
      </c>
      <c r="N540" s="22">
        <v>10.0</v>
      </c>
      <c r="O540" s="21">
        <f t="shared" si="2"/>
        <v>9.572490706</v>
      </c>
      <c r="P540" s="22">
        <v>10.0</v>
      </c>
      <c r="Q540" s="21">
        <f t="shared" si="47"/>
        <v>8.718808194</v>
      </c>
      <c r="R540" s="22">
        <v>10.0</v>
      </c>
      <c r="S540" s="21">
        <f t="shared" si="4"/>
        <v>8.74535316</v>
      </c>
      <c r="T540" s="22">
        <v>10.0</v>
      </c>
      <c r="U540" s="21">
        <f t="shared" si="5"/>
        <v>8.496275605</v>
      </c>
      <c r="V540" s="22">
        <v>10.0</v>
      </c>
      <c r="W540" s="21">
        <f t="shared" si="6"/>
        <v>9.121933086</v>
      </c>
      <c r="X540" s="27">
        <f t="shared" si="52"/>
        <v>10</v>
      </c>
      <c r="Y540" s="24" t="s">
        <v>1256</v>
      </c>
      <c r="Z540" s="24"/>
      <c r="AA540" s="31">
        <v>10.0</v>
      </c>
      <c r="AB540" s="32"/>
      <c r="AC540" s="32"/>
      <c r="AD540" s="32"/>
      <c r="AE540" s="33"/>
      <c r="AF540" s="5"/>
      <c r="AG540" s="1"/>
    </row>
    <row r="541" ht="15.75" customHeight="1">
      <c r="A541" s="1"/>
      <c r="B541" s="5"/>
      <c r="C541" s="16">
        <v>43797.0</v>
      </c>
      <c r="D541" s="17">
        <v>2.332250103E9</v>
      </c>
      <c r="E541" s="5" t="s">
        <v>643</v>
      </c>
      <c r="F541" s="5" t="s">
        <v>600</v>
      </c>
      <c r="G541" s="5" t="s">
        <v>44</v>
      </c>
      <c r="H541" s="5" t="s">
        <v>79</v>
      </c>
      <c r="I541" s="33">
        <v>313.0</v>
      </c>
      <c r="J541" s="18">
        <v>9.6</v>
      </c>
      <c r="K541" s="19">
        <f t="shared" si="67"/>
        <v>8.998144712</v>
      </c>
      <c r="L541" s="22">
        <v>10.0</v>
      </c>
      <c r="M541" s="21">
        <f t="shared" si="56"/>
        <v>9.234693878</v>
      </c>
      <c r="N541" s="22">
        <v>10.0</v>
      </c>
      <c r="O541" s="21">
        <f t="shared" si="2"/>
        <v>9.573283859</v>
      </c>
      <c r="P541" s="22">
        <v>10.0</v>
      </c>
      <c r="Q541" s="21">
        <f t="shared" si="47"/>
        <v>8.721189591</v>
      </c>
      <c r="R541" s="22">
        <v>10.0</v>
      </c>
      <c r="S541" s="21">
        <f t="shared" si="4"/>
        <v>8.747680891</v>
      </c>
      <c r="T541" s="22">
        <v>7.5</v>
      </c>
      <c r="U541" s="21">
        <f t="shared" si="5"/>
        <v>8.494423792</v>
      </c>
      <c r="V541" s="22">
        <v>10.0</v>
      </c>
      <c r="W541" s="21">
        <f t="shared" si="6"/>
        <v>9.123562152</v>
      </c>
      <c r="X541" s="27">
        <f t="shared" si="52"/>
        <v>9.585714286</v>
      </c>
      <c r="Y541" s="42" t="s">
        <v>1257</v>
      </c>
      <c r="Z541" s="42" t="s">
        <v>1258</v>
      </c>
      <c r="AA541" s="31"/>
      <c r="AB541" s="32"/>
      <c r="AC541" s="32"/>
      <c r="AD541" s="32"/>
      <c r="AE541" s="33"/>
      <c r="AF541" s="5"/>
      <c r="AG541" s="1"/>
    </row>
    <row r="542" ht="15.75" customHeight="1">
      <c r="A542" s="1"/>
      <c r="B542" s="5"/>
      <c r="C542" s="16">
        <v>43798.0</v>
      </c>
      <c r="D542" s="17">
        <v>2.182488237E9</v>
      </c>
      <c r="E542" s="5" t="s">
        <v>1259</v>
      </c>
      <c r="F542" s="5" t="s">
        <v>32</v>
      </c>
      <c r="G542" s="5" t="s">
        <v>33</v>
      </c>
      <c r="H542" s="5" t="s">
        <v>60</v>
      </c>
      <c r="I542" s="33" t="s">
        <v>73</v>
      </c>
      <c r="J542" s="18">
        <v>10.0</v>
      </c>
      <c r="K542" s="19">
        <f t="shared" si="67"/>
        <v>9</v>
      </c>
      <c r="L542" s="22">
        <v>10.0</v>
      </c>
      <c r="M542" s="21">
        <f t="shared" si="56"/>
        <v>9.236111111</v>
      </c>
      <c r="N542" s="22">
        <v>10.0</v>
      </c>
      <c r="O542" s="21">
        <f t="shared" si="2"/>
        <v>9.574074074</v>
      </c>
      <c r="P542" s="22">
        <v>10.0</v>
      </c>
      <c r="Q542" s="21">
        <f t="shared" si="47"/>
        <v>8.723562152</v>
      </c>
      <c r="R542" s="22">
        <v>10.0</v>
      </c>
      <c r="S542" s="21">
        <f t="shared" si="4"/>
        <v>8.75</v>
      </c>
      <c r="T542" s="22">
        <v>10.0</v>
      </c>
      <c r="U542" s="21">
        <f t="shared" si="5"/>
        <v>8.497217069</v>
      </c>
      <c r="V542" s="22">
        <v>10.0</v>
      </c>
      <c r="W542" s="21">
        <f t="shared" si="6"/>
        <v>9.125185185</v>
      </c>
      <c r="X542" s="27">
        <f t="shared" si="52"/>
        <v>10</v>
      </c>
      <c r="Y542" s="42" t="s">
        <v>1260</v>
      </c>
      <c r="Z542" s="42" t="s">
        <v>1261</v>
      </c>
      <c r="AA542" s="31"/>
      <c r="AB542" s="32"/>
      <c r="AC542" s="32"/>
      <c r="AD542" s="32"/>
      <c r="AE542" s="33"/>
      <c r="AF542" s="5"/>
      <c r="AG542" s="1"/>
    </row>
    <row r="543" ht="15.75" customHeight="1">
      <c r="A543" s="1"/>
      <c r="B543" s="5"/>
      <c r="C543" s="16">
        <v>43799.0</v>
      </c>
      <c r="D543" s="17">
        <v>3.841341017E9</v>
      </c>
      <c r="E543" s="5" t="s">
        <v>1262</v>
      </c>
      <c r="F543" s="5" t="s">
        <v>563</v>
      </c>
      <c r="G543" s="5" t="s">
        <v>33</v>
      </c>
      <c r="H543" s="5" t="s">
        <v>60</v>
      </c>
      <c r="I543" s="33" t="s">
        <v>70</v>
      </c>
      <c r="J543" s="18">
        <v>8.3</v>
      </c>
      <c r="K543" s="19">
        <f>+AVERAGE(J543)</f>
        <v>8.3</v>
      </c>
      <c r="L543" s="22">
        <v>7.5</v>
      </c>
      <c r="M543" s="21">
        <f t="shared" si="56"/>
        <v>9.232902033</v>
      </c>
      <c r="N543" s="22">
        <v>10.0</v>
      </c>
      <c r="O543" s="21">
        <f t="shared" si="2"/>
        <v>9.574861368</v>
      </c>
      <c r="P543" s="22">
        <v>7.5</v>
      </c>
      <c r="Q543" s="21">
        <f t="shared" si="47"/>
        <v>8.721296296</v>
      </c>
      <c r="R543" s="22">
        <v>10.0</v>
      </c>
      <c r="S543" s="21">
        <f t="shared" si="4"/>
        <v>8.752310536</v>
      </c>
      <c r="T543" s="22">
        <v>7.5</v>
      </c>
      <c r="U543" s="21">
        <f t="shared" si="5"/>
        <v>8.49537037</v>
      </c>
      <c r="V543" s="22">
        <v>7.5</v>
      </c>
      <c r="W543" s="21">
        <f t="shared" si="6"/>
        <v>9.122181146</v>
      </c>
      <c r="X543" s="27">
        <f t="shared" si="52"/>
        <v>8.328571429</v>
      </c>
      <c r="Y543" s="24" t="s">
        <v>1263</v>
      </c>
      <c r="Z543" s="24" t="s">
        <v>1264</v>
      </c>
      <c r="AA543" s="31"/>
      <c r="AB543" s="32"/>
      <c r="AC543" s="32"/>
      <c r="AD543" s="32">
        <v>5.0</v>
      </c>
      <c r="AE543" s="33"/>
      <c r="AF543" s="5"/>
      <c r="AG543" s="1"/>
    </row>
    <row r="544" ht="15.75" customHeight="1">
      <c r="A544" s="1"/>
      <c r="B544" s="5"/>
      <c r="C544" s="16">
        <v>43801.0</v>
      </c>
      <c r="D544" s="34">
        <v>3.181889927E9</v>
      </c>
      <c r="E544" s="5" t="s">
        <v>541</v>
      </c>
      <c r="F544" s="5" t="s">
        <v>399</v>
      </c>
      <c r="G544" s="5" t="s">
        <v>44</v>
      </c>
      <c r="H544" s="5" t="s">
        <v>45</v>
      </c>
      <c r="I544" s="33">
        <v>202.0</v>
      </c>
      <c r="J544" s="18">
        <v>8.3</v>
      </c>
      <c r="K544" s="19">
        <f t="shared" ref="K544:K552" si="68">+AVERAGE($J$3:J544)</f>
        <v>8.997416974</v>
      </c>
      <c r="L544" s="22">
        <v>7.5</v>
      </c>
      <c r="M544" s="21">
        <f t="shared" si="56"/>
        <v>9.229704797</v>
      </c>
      <c r="N544" s="22">
        <v>10.0</v>
      </c>
      <c r="O544" s="21">
        <f t="shared" si="2"/>
        <v>9.575645756</v>
      </c>
      <c r="P544" s="22">
        <v>7.5</v>
      </c>
      <c r="Q544" s="21">
        <f t="shared" si="47"/>
        <v>8.719038817</v>
      </c>
      <c r="R544" s="22">
        <v>7.5</v>
      </c>
      <c r="S544" s="21">
        <f t="shared" si="4"/>
        <v>8.75</v>
      </c>
      <c r="T544" s="22">
        <v>7.5</v>
      </c>
      <c r="U544" s="21">
        <f t="shared" si="5"/>
        <v>8.493530499</v>
      </c>
      <c r="V544" s="22">
        <v>10.0</v>
      </c>
      <c r="W544" s="21">
        <f t="shared" si="6"/>
        <v>9.123800738</v>
      </c>
      <c r="X544" s="27">
        <f t="shared" si="52"/>
        <v>8.328571429</v>
      </c>
      <c r="Y544" s="24"/>
      <c r="Z544" s="24"/>
      <c r="AA544" s="31"/>
      <c r="AB544" s="32"/>
      <c r="AC544" s="32"/>
      <c r="AD544" s="32"/>
      <c r="AE544" s="33"/>
      <c r="AF544" s="5"/>
      <c r="AG544" s="1"/>
    </row>
    <row r="545" ht="15.75" customHeight="1">
      <c r="A545" s="1"/>
      <c r="B545" s="5"/>
      <c r="C545" s="16">
        <v>43802.0</v>
      </c>
      <c r="D545" s="17">
        <v>3.867681918E9</v>
      </c>
      <c r="E545" s="5" t="s">
        <v>1155</v>
      </c>
      <c r="F545" s="5" t="s">
        <v>84</v>
      </c>
      <c r="G545" s="5" t="s">
        <v>33</v>
      </c>
      <c r="H545" s="5" t="s">
        <v>261</v>
      </c>
      <c r="I545" s="33" t="s">
        <v>428</v>
      </c>
      <c r="J545" s="18">
        <v>10.0</v>
      </c>
      <c r="K545" s="19">
        <f t="shared" si="68"/>
        <v>8.999263352</v>
      </c>
      <c r="L545" s="22">
        <v>10.0</v>
      </c>
      <c r="M545" s="21">
        <f t="shared" si="56"/>
        <v>9.231123389</v>
      </c>
      <c r="N545" s="22">
        <v>10.0</v>
      </c>
      <c r="O545" s="21">
        <f t="shared" si="2"/>
        <v>9.576427256</v>
      </c>
      <c r="P545" s="22">
        <v>10.0</v>
      </c>
      <c r="Q545" s="21">
        <f t="shared" si="47"/>
        <v>8.721402214</v>
      </c>
      <c r="R545" s="22">
        <v>10.0</v>
      </c>
      <c r="S545" s="21">
        <f t="shared" si="4"/>
        <v>8.752302026</v>
      </c>
      <c r="T545" s="22">
        <v>10.0</v>
      </c>
      <c r="U545" s="21">
        <f t="shared" si="5"/>
        <v>8.496309963</v>
      </c>
      <c r="V545" s="22">
        <v>10.0</v>
      </c>
      <c r="W545" s="21">
        <f t="shared" si="6"/>
        <v>9.125414365</v>
      </c>
      <c r="X545" s="27">
        <f t="shared" si="52"/>
        <v>10</v>
      </c>
      <c r="Y545" s="42" t="s">
        <v>1265</v>
      </c>
      <c r="Z545" s="24"/>
      <c r="AA545" s="31"/>
      <c r="AB545" s="32"/>
      <c r="AC545" s="32"/>
      <c r="AD545" s="32"/>
      <c r="AE545" s="33"/>
      <c r="AF545" s="5"/>
      <c r="AG545" s="1"/>
    </row>
    <row r="546" ht="15.75" customHeight="1">
      <c r="A546" s="1"/>
      <c r="B546" s="5"/>
      <c r="C546" s="16">
        <v>43802.0</v>
      </c>
      <c r="D546" s="17">
        <v>2.184308522E9</v>
      </c>
      <c r="E546" s="5" t="s">
        <v>1266</v>
      </c>
      <c r="F546" s="5" t="s">
        <v>32</v>
      </c>
      <c r="G546" s="5" t="s">
        <v>33</v>
      </c>
      <c r="H546" s="5" t="s">
        <v>60</v>
      </c>
      <c r="I546" s="33" t="s">
        <v>178</v>
      </c>
      <c r="J546" s="18">
        <v>10.0</v>
      </c>
      <c r="K546" s="19">
        <f t="shared" si="68"/>
        <v>9.001102941</v>
      </c>
      <c r="L546" s="22">
        <v>10.0</v>
      </c>
      <c r="M546" s="21">
        <f t="shared" si="56"/>
        <v>9.232536765</v>
      </c>
      <c r="N546" s="22">
        <v>10.0</v>
      </c>
      <c r="O546" s="21">
        <f t="shared" si="2"/>
        <v>9.577205882</v>
      </c>
      <c r="P546" s="22">
        <v>10.0</v>
      </c>
      <c r="Q546" s="21">
        <f t="shared" si="47"/>
        <v>8.723756906</v>
      </c>
      <c r="R546" s="22">
        <v>10.0</v>
      </c>
      <c r="S546" s="21">
        <f t="shared" si="4"/>
        <v>8.754595588</v>
      </c>
      <c r="T546" s="22">
        <v>10.0</v>
      </c>
      <c r="U546" s="21">
        <f t="shared" si="5"/>
        <v>8.49907919</v>
      </c>
      <c r="V546" s="22">
        <v>10.0</v>
      </c>
      <c r="W546" s="21">
        <f t="shared" si="6"/>
        <v>9.127022059</v>
      </c>
      <c r="X546" s="27">
        <f t="shared" si="52"/>
        <v>10</v>
      </c>
      <c r="Y546" s="24" t="s">
        <v>1267</v>
      </c>
      <c r="Z546" s="24" t="s">
        <v>1268</v>
      </c>
      <c r="AA546" s="31"/>
      <c r="AB546" s="32"/>
      <c r="AC546" s="32"/>
      <c r="AD546" s="32"/>
      <c r="AE546" s="33"/>
      <c r="AF546" s="5"/>
      <c r="AG546" s="1"/>
    </row>
    <row r="547" ht="15.75" customHeight="1">
      <c r="A547" s="1"/>
      <c r="B547" s="5"/>
      <c r="C547" s="16">
        <v>43802.0</v>
      </c>
      <c r="D547" s="17">
        <v>2.220476716E9</v>
      </c>
      <c r="E547" s="5" t="s">
        <v>1269</v>
      </c>
      <c r="F547" s="5" t="s">
        <v>48</v>
      </c>
      <c r="G547" s="5" t="s">
        <v>44</v>
      </c>
      <c r="H547" s="5" t="s">
        <v>45</v>
      </c>
      <c r="I547" s="33">
        <v>202.0</v>
      </c>
      <c r="J547" s="18">
        <v>7.5</v>
      </c>
      <c r="K547" s="19">
        <f t="shared" si="68"/>
        <v>8.998348624</v>
      </c>
      <c r="L547" s="22">
        <v>7.5</v>
      </c>
      <c r="M547" s="21">
        <f t="shared" si="56"/>
        <v>9.229357798</v>
      </c>
      <c r="N547" s="22">
        <v>10.0</v>
      </c>
      <c r="O547" s="21">
        <f t="shared" si="2"/>
        <v>9.577981651</v>
      </c>
      <c r="P547" s="22">
        <v>7.5</v>
      </c>
      <c r="Q547" s="21">
        <f t="shared" si="47"/>
        <v>8.721507353</v>
      </c>
      <c r="R547" s="22">
        <v>5.0</v>
      </c>
      <c r="S547" s="21">
        <f t="shared" si="4"/>
        <v>8.747706422</v>
      </c>
      <c r="T547" s="22">
        <v>5.0</v>
      </c>
      <c r="U547" s="21">
        <f t="shared" si="5"/>
        <v>8.492647059</v>
      </c>
      <c r="V547" s="22">
        <v>10.0</v>
      </c>
      <c r="W547" s="21">
        <f t="shared" si="6"/>
        <v>9.128623853</v>
      </c>
      <c r="X547" s="27">
        <f t="shared" si="52"/>
        <v>7.5</v>
      </c>
      <c r="Y547" s="24" t="s">
        <v>1270</v>
      </c>
      <c r="Z547" s="24" t="s">
        <v>1271</v>
      </c>
      <c r="AA547" s="31"/>
      <c r="AB547" s="32"/>
      <c r="AC547" s="32"/>
      <c r="AD547" s="32"/>
      <c r="AE547" s="33"/>
      <c r="AF547" s="5"/>
      <c r="AG547" s="1"/>
    </row>
    <row r="548" ht="15.75" customHeight="1">
      <c r="A548" s="1"/>
      <c r="B548" s="5"/>
      <c r="C548" s="16">
        <v>43803.0</v>
      </c>
      <c r="D548" s="17">
        <v>3.501031026E9</v>
      </c>
      <c r="E548" s="5" t="s">
        <v>1272</v>
      </c>
      <c r="F548" s="5" t="s">
        <v>126</v>
      </c>
      <c r="G548" s="5" t="s">
        <v>33</v>
      </c>
      <c r="H548" s="5" t="s">
        <v>284</v>
      </c>
      <c r="I548" s="33" t="s">
        <v>1039</v>
      </c>
      <c r="J548" s="18">
        <v>8.0</v>
      </c>
      <c r="K548" s="19">
        <f t="shared" si="68"/>
        <v>8.996520147</v>
      </c>
      <c r="L548" s="22">
        <v>10.0</v>
      </c>
      <c r="M548" s="21">
        <f t="shared" si="56"/>
        <v>9.230769231</v>
      </c>
      <c r="N548" s="22">
        <v>10.0</v>
      </c>
      <c r="O548" s="21">
        <f t="shared" si="2"/>
        <v>9.578754579</v>
      </c>
      <c r="P548" s="22">
        <v>10.0</v>
      </c>
      <c r="Q548" s="21">
        <f t="shared" si="47"/>
        <v>8.723853211</v>
      </c>
      <c r="R548" s="22">
        <v>10.0</v>
      </c>
      <c r="S548" s="21">
        <f t="shared" si="4"/>
        <v>8.75</v>
      </c>
      <c r="T548" s="22">
        <v>10.0</v>
      </c>
      <c r="U548" s="21">
        <f t="shared" si="5"/>
        <v>8.495412844</v>
      </c>
      <c r="V548" s="22">
        <v>7.5</v>
      </c>
      <c r="W548" s="21">
        <f t="shared" si="6"/>
        <v>9.125641026</v>
      </c>
      <c r="X548" s="27">
        <f t="shared" si="52"/>
        <v>9.357142857</v>
      </c>
      <c r="Y548" s="24" t="s">
        <v>1273</v>
      </c>
      <c r="Z548" s="24" t="s">
        <v>1274</v>
      </c>
      <c r="AA548" s="31"/>
      <c r="AB548" s="32"/>
      <c r="AC548" s="32"/>
      <c r="AD548" s="32"/>
      <c r="AE548" s="33"/>
      <c r="AF548" s="5"/>
      <c r="AG548" s="1"/>
    </row>
    <row r="549" ht="15.75" customHeight="1">
      <c r="A549" s="1"/>
      <c r="B549" s="5"/>
      <c r="C549" s="16">
        <v>43803.0</v>
      </c>
      <c r="D549" s="17">
        <v>2.906753578E9</v>
      </c>
      <c r="E549" s="5" t="s">
        <v>1275</v>
      </c>
      <c r="F549" s="5" t="s">
        <v>126</v>
      </c>
      <c r="G549" s="5" t="s">
        <v>33</v>
      </c>
      <c r="H549" s="5" t="s">
        <v>284</v>
      </c>
      <c r="I549" s="33" t="s">
        <v>1039</v>
      </c>
      <c r="J549" s="18">
        <v>9.6</v>
      </c>
      <c r="K549" s="19">
        <f t="shared" si="68"/>
        <v>8.9976234</v>
      </c>
      <c r="L549" s="22">
        <v>10.0</v>
      </c>
      <c r="M549" s="21">
        <f t="shared" si="56"/>
        <v>9.232175503</v>
      </c>
      <c r="N549" s="22">
        <v>10.0</v>
      </c>
      <c r="O549" s="21">
        <f t="shared" si="2"/>
        <v>9.57952468</v>
      </c>
      <c r="P549" s="22">
        <v>10.0</v>
      </c>
      <c r="Q549" s="21">
        <f t="shared" si="47"/>
        <v>8.726190476</v>
      </c>
      <c r="R549" s="22">
        <v>10.0</v>
      </c>
      <c r="S549" s="21">
        <f t="shared" si="4"/>
        <v>8.752285192</v>
      </c>
      <c r="T549" s="22">
        <v>7.5</v>
      </c>
      <c r="U549" s="21">
        <f t="shared" si="5"/>
        <v>8.493589744</v>
      </c>
      <c r="V549" s="22">
        <v>10.0</v>
      </c>
      <c r="W549" s="21">
        <f t="shared" si="6"/>
        <v>9.127239488</v>
      </c>
      <c r="X549" s="27">
        <f t="shared" si="52"/>
        <v>9.585714286</v>
      </c>
      <c r="Y549" s="24" t="s">
        <v>1276</v>
      </c>
      <c r="Z549" s="24" t="s">
        <v>1277</v>
      </c>
      <c r="AA549" s="31">
        <v>10.0</v>
      </c>
      <c r="AB549" s="40">
        <v>7.5</v>
      </c>
      <c r="AC549" s="32"/>
      <c r="AD549" s="32"/>
      <c r="AE549" s="33"/>
      <c r="AF549" s="5"/>
      <c r="AG549" s="1"/>
    </row>
    <row r="550" ht="15.75" customHeight="1">
      <c r="A550" s="1"/>
      <c r="B550" s="5"/>
      <c r="C550" s="16">
        <v>43805.0</v>
      </c>
      <c r="D550" s="17">
        <v>2.518763987E9</v>
      </c>
      <c r="E550" s="5" t="s">
        <v>318</v>
      </c>
      <c r="F550" s="5" t="s">
        <v>48</v>
      </c>
      <c r="G550" s="5" t="s">
        <v>33</v>
      </c>
      <c r="H550" s="5" t="s">
        <v>284</v>
      </c>
      <c r="I550" s="33" t="s">
        <v>1039</v>
      </c>
      <c r="J550" s="18">
        <v>8.3</v>
      </c>
      <c r="K550" s="19">
        <f t="shared" si="68"/>
        <v>8.996350365</v>
      </c>
      <c r="L550" s="22">
        <v>10.0</v>
      </c>
      <c r="M550" s="21">
        <f t="shared" si="56"/>
        <v>9.233576642</v>
      </c>
      <c r="N550" s="22">
        <v>7.5</v>
      </c>
      <c r="O550" s="21">
        <f t="shared" si="2"/>
        <v>9.575729927</v>
      </c>
      <c r="P550" s="22">
        <v>7.5</v>
      </c>
      <c r="Q550" s="21">
        <f t="shared" si="47"/>
        <v>8.723948812</v>
      </c>
      <c r="R550" s="22">
        <v>7.5</v>
      </c>
      <c r="S550" s="21">
        <f t="shared" si="4"/>
        <v>8.75</v>
      </c>
      <c r="T550" s="22">
        <v>7.5</v>
      </c>
      <c r="U550" s="21">
        <f t="shared" si="5"/>
        <v>8.491773309</v>
      </c>
      <c r="V550" s="22">
        <v>10.0</v>
      </c>
      <c r="W550" s="21">
        <f t="shared" si="6"/>
        <v>9.128832117</v>
      </c>
      <c r="X550" s="27">
        <f t="shared" si="52"/>
        <v>8.328571429</v>
      </c>
      <c r="Y550" s="24"/>
      <c r="Z550" s="24"/>
      <c r="AA550" s="31"/>
      <c r="AB550" s="32"/>
      <c r="AC550" s="32"/>
      <c r="AD550" s="32"/>
      <c r="AE550" s="33"/>
      <c r="AF550" s="5"/>
      <c r="AG550" s="1"/>
    </row>
    <row r="551" ht="15.75" customHeight="1">
      <c r="A551" s="1"/>
      <c r="B551" s="5"/>
      <c r="C551" s="16">
        <v>43805.0</v>
      </c>
      <c r="D551" s="17">
        <v>2.552779679E9</v>
      </c>
      <c r="E551" s="5" t="s">
        <v>1278</v>
      </c>
      <c r="F551" s="5" t="s">
        <v>950</v>
      </c>
      <c r="G551" s="5" t="s">
        <v>44</v>
      </c>
      <c r="H551" s="5" t="s">
        <v>79</v>
      </c>
      <c r="I551" s="33">
        <v>313.0</v>
      </c>
      <c r="J551" s="18">
        <v>9.0</v>
      </c>
      <c r="K551" s="19">
        <f t="shared" si="68"/>
        <v>8.996357013</v>
      </c>
      <c r="L551" s="22">
        <v>10.0</v>
      </c>
      <c r="M551" s="21">
        <f t="shared" si="56"/>
        <v>9.234972678</v>
      </c>
      <c r="N551" s="22">
        <v>10.0</v>
      </c>
      <c r="O551" s="21">
        <f t="shared" si="2"/>
        <v>9.576502732</v>
      </c>
      <c r="P551" s="22">
        <v>7.5</v>
      </c>
      <c r="Q551" s="21">
        <f t="shared" si="47"/>
        <v>8.721715328</v>
      </c>
      <c r="R551" s="22">
        <v>10.0</v>
      </c>
      <c r="S551" s="21">
        <f t="shared" si="4"/>
        <v>8.752276867</v>
      </c>
      <c r="T551" s="22">
        <v>7.5</v>
      </c>
      <c r="U551" s="21">
        <f t="shared" si="5"/>
        <v>8.489963504</v>
      </c>
      <c r="V551" s="22">
        <v>10.0</v>
      </c>
      <c r="W551" s="21">
        <f t="shared" si="6"/>
        <v>9.130418944</v>
      </c>
      <c r="X551" s="27">
        <f t="shared" si="52"/>
        <v>9.142857143</v>
      </c>
      <c r="Y551" s="42" t="s">
        <v>1279</v>
      </c>
      <c r="Z551" s="24"/>
      <c r="AA551" s="31"/>
      <c r="AB551" s="32"/>
      <c r="AC551" s="32"/>
      <c r="AD551" s="32"/>
      <c r="AE551" s="33"/>
      <c r="AF551" s="5"/>
      <c r="AG551" s="1"/>
    </row>
    <row r="552" ht="15.75" customHeight="1">
      <c r="A552" s="1"/>
      <c r="B552" s="5"/>
      <c r="C552" s="16">
        <v>43806.0</v>
      </c>
      <c r="D552" s="17">
        <v>3.762922598E9</v>
      </c>
      <c r="E552" s="5" t="s">
        <v>63</v>
      </c>
      <c r="F552" s="5" t="s">
        <v>48</v>
      </c>
      <c r="G552" s="5" t="s">
        <v>44</v>
      </c>
      <c r="H552" s="5" t="s">
        <v>45</v>
      </c>
      <c r="I552" s="33">
        <v>204.0</v>
      </c>
      <c r="J552" s="18">
        <v>8.3</v>
      </c>
      <c r="K552" s="19">
        <f t="shared" si="68"/>
        <v>8.995090909</v>
      </c>
      <c r="L552" s="22">
        <v>7.5</v>
      </c>
      <c r="M552" s="21">
        <f t="shared" si="56"/>
        <v>9.231818182</v>
      </c>
      <c r="N552" s="22">
        <v>10.0</v>
      </c>
      <c r="O552" s="21">
        <f t="shared" si="2"/>
        <v>9.577272727</v>
      </c>
      <c r="P552" s="22">
        <v>7.5</v>
      </c>
      <c r="Q552" s="21">
        <f t="shared" si="47"/>
        <v>8.719489982</v>
      </c>
      <c r="R552" s="22">
        <v>7.5</v>
      </c>
      <c r="S552" s="21">
        <f t="shared" si="4"/>
        <v>8.75</v>
      </c>
      <c r="T552" s="22">
        <v>7.5</v>
      </c>
      <c r="U552" s="21">
        <f t="shared" si="5"/>
        <v>8.488160291</v>
      </c>
      <c r="V552" s="22">
        <v>10.0</v>
      </c>
      <c r="W552" s="21">
        <f t="shared" si="6"/>
        <v>9.132</v>
      </c>
      <c r="X552" s="27">
        <f t="shared" si="52"/>
        <v>8.328571429</v>
      </c>
      <c r="Y552" s="24"/>
      <c r="Z552" s="24"/>
      <c r="AA552" s="31"/>
      <c r="AB552" s="32"/>
      <c r="AC552" s="32"/>
      <c r="AD552" s="32"/>
      <c r="AE552" s="33"/>
      <c r="AF552" s="5"/>
      <c r="AG552" s="1"/>
    </row>
    <row r="553" ht="15.75" customHeight="1">
      <c r="A553" s="1"/>
      <c r="B553" s="5"/>
      <c r="C553" s="16">
        <v>43808.0</v>
      </c>
      <c r="D553" s="17">
        <v>3.956782764E9</v>
      </c>
      <c r="E553" s="5" t="s">
        <v>1280</v>
      </c>
      <c r="F553" s="5" t="s">
        <v>72</v>
      </c>
      <c r="G553" s="5" t="s">
        <v>33</v>
      </c>
      <c r="H553" s="5" t="s">
        <v>261</v>
      </c>
      <c r="I553" s="33" t="s">
        <v>236</v>
      </c>
      <c r="J553" s="18">
        <v>9.2</v>
      </c>
      <c r="K553" s="19">
        <f>+AVERAGE(J553)</f>
        <v>9.2</v>
      </c>
      <c r="L553" s="22">
        <v>10.0</v>
      </c>
      <c r="M553" s="21">
        <f t="shared" si="56"/>
        <v>9.233212341</v>
      </c>
      <c r="N553" s="22">
        <v>10.0</v>
      </c>
      <c r="O553" s="21">
        <f t="shared" si="2"/>
        <v>9.578039927</v>
      </c>
      <c r="P553" s="22">
        <v>10.0</v>
      </c>
      <c r="Q553" s="21">
        <f t="shared" si="47"/>
        <v>8.721818182</v>
      </c>
      <c r="R553" s="22">
        <v>7.5</v>
      </c>
      <c r="S553" s="21">
        <f t="shared" si="4"/>
        <v>8.747731397</v>
      </c>
      <c r="T553" s="22">
        <v>10.0</v>
      </c>
      <c r="U553" s="21">
        <f t="shared" si="5"/>
        <v>8.490909091</v>
      </c>
      <c r="V553" s="22">
        <v>7.5</v>
      </c>
      <c r="W553" s="21">
        <f t="shared" si="6"/>
        <v>9.129038113</v>
      </c>
      <c r="X553" s="27">
        <f t="shared" si="52"/>
        <v>9.171428571</v>
      </c>
      <c r="Y553" s="24" t="s">
        <v>1281</v>
      </c>
      <c r="Z553" s="24" t="s">
        <v>1282</v>
      </c>
      <c r="AA553" s="31"/>
      <c r="AB553" s="32">
        <v>10.0</v>
      </c>
      <c r="AC553" s="32"/>
      <c r="AD553" s="32"/>
      <c r="AE553" s="33"/>
      <c r="AF553" s="5"/>
      <c r="AG553" s="1"/>
    </row>
    <row r="554" ht="15.75" customHeight="1">
      <c r="A554" s="1"/>
      <c r="B554" s="5"/>
      <c r="C554" s="16">
        <v>43808.0</v>
      </c>
      <c r="D554" s="17">
        <v>3.226707092E9</v>
      </c>
      <c r="E554" s="5" t="s">
        <v>454</v>
      </c>
      <c r="F554" s="5" t="s">
        <v>600</v>
      </c>
      <c r="G554" s="5" t="s">
        <v>33</v>
      </c>
      <c r="H554" s="5" t="s">
        <v>60</v>
      </c>
      <c r="I554" s="33" t="s">
        <v>61</v>
      </c>
      <c r="J554" s="18">
        <v>9.0</v>
      </c>
      <c r="K554" s="19">
        <f t="shared" ref="K554:K562" si="69">+AVERAGE($J$3:J554)</f>
        <v>8.995471014</v>
      </c>
      <c r="L554" s="22">
        <v>7.5</v>
      </c>
      <c r="M554" s="21">
        <f t="shared" si="56"/>
        <v>9.230072464</v>
      </c>
      <c r="N554" s="22">
        <v>10.0</v>
      </c>
      <c r="O554" s="21">
        <f t="shared" si="2"/>
        <v>9.578804348</v>
      </c>
      <c r="P554" s="22">
        <v>10.0</v>
      </c>
      <c r="Q554" s="21">
        <f t="shared" si="47"/>
        <v>8.724137931</v>
      </c>
      <c r="R554" s="22">
        <v>7.5</v>
      </c>
      <c r="S554" s="21">
        <f t="shared" si="4"/>
        <v>8.745471014</v>
      </c>
      <c r="T554" s="22">
        <v>7.5</v>
      </c>
      <c r="U554" s="21">
        <f t="shared" si="5"/>
        <v>8.489110708</v>
      </c>
      <c r="V554" s="22">
        <v>7.5</v>
      </c>
      <c r="W554" s="21">
        <f t="shared" si="6"/>
        <v>9.126086957</v>
      </c>
      <c r="X554" s="27">
        <f t="shared" si="52"/>
        <v>8.428571429</v>
      </c>
      <c r="Y554" s="42" t="s">
        <v>1283</v>
      </c>
      <c r="Z554" s="24"/>
      <c r="AA554" s="31"/>
      <c r="AB554" s="32"/>
      <c r="AC554" s="32"/>
      <c r="AD554" s="32">
        <v>10.0</v>
      </c>
      <c r="AE554" s="33"/>
      <c r="AF554" s="5"/>
      <c r="AG554" s="1"/>
    </row>
    <row r="555" ht="15.75" customHeight="1">
      <c r="A555" s="1"/>
      <c r="B555" s="5"/>
      <c r="C555" s="16">
        <v>43808.0</v>
      </c>
      <c r="D555" s="17">
        <v>2.314168988E9</v>
      </c>
      <c r="E555" s="5" t="s">
        <v>1284</v>
      </c>
      <c r="F555" s="5" t="s">
        <v>48</v>
      </c>
      <c r="G555" s="5" t="s">
        <v>33</v>
      </c>
      <c r="H555" s="5" t="s">
        <v>45</v>
      </c>
      <c r="I555" s="33">
        <v>204.0</v>
      </c>
      <c r="J555" s="18">
        <v>9.6</v>
      </c>
      <c r="K555" s="19">
        <f t="shared" si="69"/>
        <v>8.996564195</v>
      </c>
      <c r="L555" s="22">
        <v>10.0</v>
      </c>
      <c r="M555" s="21">
        <f t="shared" si="56"/>
        <v>9.231464738</v>
      </c>
      <c r="N555" s="22">
        <v>10.0</v>
      </c>
      <c r="O555" s="21">
        <f t="shared" si="2"/>
        <v>9.579566004</v>
      </c>
      <c r="P555" s="22">
        <v>10.0</v>
      </c>
      <c r="Q555" s="21">
        <f t="shared" si="47"/>
        <v>8.726449275</v>
      </c>
      <c r="R555" s="22">
        <v>10.0</v>
      </c>
      <c r="S555" s="21">
        <f t="shared" si="4"/>
        <v>8.747739602</v>
      </c>
      <c r="T555" s="22">
        <v>7.5</v>
      </c>
      <c r="U555" s="21">
        <f t="shared" si="5"/>
        <v>8.487318841</v>
      </c>
      <c r="V555" s="22">
        <v>10.0</v>
      </c>
      <c r="W555" s="21">
        <f t="shared" si="6"/>
        <v>9.127667269</v>
      </c>
      <c r="X555" s="27">
        <f t="shared" si="52"/>
        <v>9.585714286</v>
      </c>
      <c r="Y555" s="24"/>
      <c r="Z555" s="24"/>
      <c r="AA555" s="31"/>
      <c r="AB555" s="32"/>
      <c r="AC555" s="32"/>
      <c r="AD555" s="32"/>
      <c r="AE555" s="33"/>
      <c r="AF555" s="5"/>
      <c r="AG555" s="1"/>
    </row>
    <row r="556" ht="15.75" customHeight="1">
      <c r="A556" s="1"/>
      <c r="B556" s="5"/>
      <c r="C556" s="16">
        <v>43811.0</v>
      </c>
      <c r="D556" s="17">
        <v>3.829255332E9</v>
      </c>
      <c r="E556" s="5" t="s">
        <v>835</v>
      </c>
      <c r="F556" s="5" t="s">
        <v>1285</v>
      </c>
      <c r="G556" s="5" t="s">
        <v>44</v>
      </c>
      <c r="H556" s="5" t="s">
        <v>45</v>
      </c>
      <c r="I556" s="33">
        <v>202.0</v>
      </c>
      <c r="J556" s="18">
        <v>9.6</v>
      </c>
      <c r="K556" s="19">
        <f t="shared" si="69"/>
        <v>8.99765343</v>
      </c>
      <c r="L556" s="22">
        <v>10.0</v>
      </c>
      <c r="M556" s="21">
        <f t="shared" si="56"/>
        <v>9.232851986</v>
      </c>
      <c r="N556" s="22">
        <v>10.0</v>
      </c>
      <c r="O556" s="21">
        <f t="shared" si="2"/>
        <v>9.58032491</v>
      </c>
      <c r="P556" s="22">
        <v>7.5</v>
      </c>
      <c r="Q556" s="21">
        <f t="shared" si="47"/>
        <v>8.724231465</v>
      </c>
      <c r="R556" s="22">
        <v>10.0</v>
      </c>
      <c r="S556" s="21">
        <f t="shared" si="4"/>
        <v>8.75</v>
      </c>
      <c r="T556" s="22">
        <v>10.0</v>
      </c>
      <c r="U556" s="21">
        <f t="shared" si="5"/>
        <v>8.49005425</v>
      </c>
      <c r="V556" s="22">
        <v>10.0</v>
      </c>
      <c r="W556" s="21">
        <f t="shared" si="6"/>
        <v>9.129241877</v>
      </c>
      <c r="X556" s="27">
        <f t="shared" si="52"/>
        <v>9.585714286</v>
      </c>
      <c r="Y556" s="24" t="s">
        <v>1286</v>
      </c>
      <c r="Z556" s="24" t="s">
        <v>1287</v>
      </c>
      <c r="AA556" s="31">
        <v>10.0</v>
      </c>
      <c r="AB556" s="32"/>
      <c r="AC556" s="32"/>
      <c r="AD556" s="32">
        <v>10.0</v>
      </c>
      <c r="AE556" s="33"/>
      <c r="AF556" s="5"/>
      <c r="AG556" s="1"/>
    </row>
    <row r="557" ht="15.75" customHeight="1">
      <c r="A557" s="1"/>
      <c r="B557" s="5"/>
      <c r="C557" s="16">
        <v>43811.0</v>
      </c>
      <c r="D557" s="17">
        <v>3.220909226E9</v>
      </c>
      <c r="E557" s="5" t="s">
        <v>1193</v>
      </c>
      <c r="F557" s="5" t="s">
        <v>72</v>
      </c>
      <c r="G557" s="5" t="s">
        <v>33</v>
      </c>
      <c r="H557" s="5" t="s">
        <v>60</v>
      </c>
      <c r="I557" s="33" t="s">
        <v>73</v>
      </c>
      <c r="J557" s="18">
        <v>7.0</v>
      </c>
      <c r="K557" s="19">
        <f t="shared" si="69"/>
        <v>8.994054054</v>
      </c>
      <c r="L557" s="22">
        <v>10.0</v>
      </c>
      <c r="M557" s="21">
        <f t="shared" si="56"/>
        <v>9.234234234</v>
      </c>
      <c r="N557" s="22">
        <v>7.5</v>
      </c>
      <c r="O557" s="21">
        <f t="shared" si="2"/>
        <v>9.576576577</v>
      </c>
      <c r="P557" s="22">
        <v>7.5</v>
      </c>
      <c r="Q557" s="21">
        <f t="shared" si="47"/>
        <v>8.722021661</v>
      </c>
      <c r="R557" s="22">
        <v>5.0</v>
      </c>
      <c r="S557" s="21">
        <f t="shared" si="4"/>
        <v>8.743243243</v>
      </c>
      <c r="T557" s="22">
        <v>7.5</v>
      </c>
      <c r="U557" s="21">
        <f t="shared" si="5"/>
        <v>8.488267148</v>
      </c>
      <c r="V557" s="22">
        <v>7.5</v>
      </c>
      <c r="W557" s="21">
        <f t="shared" si="6"/>
        <v>9.126306306</v>
      </c>
      <c r="X557" s="27">
        <f t="shared" si="52"/>
        <v>7.428571429</v>
      </c>
      <c r="Y557" s="24" t="s">
        <v>1288</v>
      </c>
      <c r="Z557" s="24" t="s">
        <v>1289</v>
      </c>
      <c r="AA557" s="31"/>
      <c r="AB557" s="32"/>
      <c r="AC557" s="32"/>
      <c r="AD557" s="32"/>
      <c r="AE557" s="33"/>
      <c r="AF557" s="5"/>
      <c r="AG557" s="1"/>
    </row>
    <row r="558" ht="15.75" customHeight="1">
      <c r="A558" s="1"/>
      <c r="B558" s="5"/>
      <c r="C558" s="16">
        <v>43812.0</v>
      </c>
      <c r="D558" s="17">
        <v>3.802089325E9</v>
      </c>
      <c r="E558" s="5" t="s">
        <v>1290</v>
      </c>
      <c r="F558" s="5" t="s">
        <v>32</v>
      </c>
      <c r="G558" s="5" t="s">
        <v>115</v>
      </c>
      <c r="H558" s="5" t="s">
        <v>284</v>
      </c>
      <c r="I558" s="33" t="s">
        <v>1245</v>
      </c>
      <c r="J558" s="18">
        <v>10.0</v>
      </c>
      <c r="K558" s="19">
        <f t="shared" si="69"/>
        <v>8.995863309</v>
      </c>
      <c r="L558" s="22">
        <v>10.0</v>
      </c>
      <c r="M558" s="21">
        <f t="shared" si="56"/>
        <v>9.235611511</v>
      </c>
      <c r="N558" s="22">
        <v>10.0</v>
      </c>
      <c r="O558" s="21">
        <f t="shared" si="2"/>
        <v>9.577338129</v>
      </c>
      <c r="P558" s="22">
        <v>10.0</v>
      </c>
      <c r="Q558" s="21">
        <f t="shared" si="47"/>
        <v>8.724324324</v>
      </c>
      <c r="R558" s="22">
        <v>10.0</v>
      </c>
      <c r="S558" s="21">
        <f t="shared" si="4"/>
        <v>8.745503597</v>
      </c>
      <c r="T558" s="22">
        <v>10.0</v>
      </c>
      <c r="U558" s="21">
        <f t="shared" si="5"/>
        <v>8.490990991</v>
      </c>
      <c r="V558" s="22">
        <v>10.0</v>
      </c>
      <c r="W558" s="21">
        <f t="shared" si="6"/>
        <v>9.127877698</v>
      </c>
      <c r="X558" s="27">
        <f t="shared" si="52"/>
        <v>10</v>
      </c>
      <c r="Y558" s="42" t="s">
        <v>1291</v>
      </c>
      <c r="Z558" s="42" t="s">
        <v>1292</v>
      </c>
      <c r="AA558" s="31">
        <v>10.0</v>
      </c>
      <c r="AB558" s="32"/>
      <c r="AC558" s="32"/>
      <c r="AD558" s="32"/>
      <c r="AE558" s="33"/>
      <c r="AF558" s="5"/>
      <c r="AG558" s="1"/>
    </row>
    <row r="559" ht="15.75" customHeight="1">
      <c r="A559" s="1"/>
      <c r="B559" s="5"/>
      <c r="C559" s="16">
        <v>43813.0</v>
      </c>
      <c r="D559" s="17"/>
      <c r="E559" s="5" t="s">
        <v>514</v>
      </c>
      <c r="F559" s="5"/>
      <c r="G559" s="5"/>
      <c r="H559" s="5"/>
      <c r="I559" s="33"/>
      <c r="J559" s="18">
        <v>8.0</v>
      </c>
      <c r="K559" s="19">
        <f t="shared" si="69"/>
        <v>8.994075404</v>
      </c>
      <c r="L559" s="22">
        <v>10.0</v>
      </c>
      <c r="M559" s="21">
        <f t="shared" si="56"/>
        <v>9.236983842</v>
      </c>
      <c r="N559" s="22">
        <v>7.5</v>
      </c>
      <c r="O559" s="21">
        <f t="shared" si="2"/>
        <v>9.573608618</v>
      </c>
      <c r="P559" s="22">
        <v>7.5</v>
      </c>
      <c r="Q559" s="21">
        <f t="shared" si="47"/>
        <v>8.722122302</v>
      </c>
      <c r="R559" s="22">
        <v>7.5</v>
      </c>
      <c r="S559" s="21">
        <f t="shared" si="4"/>
        <v>8.743267504</v>
      </c>
      <c r="T559" s="22">
        <v>7.5</v>
      </c>
      <c r="U559" s="21">
        <f t="shared" si="5"/>
        <v>8.489208633</v>
      </c>
      <c r="V559" s="22">
        <v>7.5</v>
      </c>
      <c r="W559" s="21">
        <f t="shared" si="6"/>
        <v>9.124955117</v>
      </c>
      <c r="X559" s="27">
        <f t="shared" si="52"/>
        <v>7.928571429</v>
      </c>
      <c r="Y559" s="24"/>
      <c r="Z559" s="24"/>
      <c r="AA559" s="31"/>
      <c r="AB559" s="32"/>
      <c r="AC559" s="32"/>
      <c r="AD559" s="32"/>
      <c r="AE559" s="33"/>
      <c r="AF559" s="5"/>
      <c r="AG559" s="1"/>
    </row>
    <row r="560" ht="15.75" customHeight="1">
      <c r="A560" s="1"/>
      <c r="B560" s="5"/>
      <c r="C560" s="16">
        <v>43813.0</v>
      </c>
      <c r="D560" s="17" t="s">
        <v>1293</v>
      </c>
      <c r="E560" s="5" t="s">
        <v>1294</v>
      </c>
      <c r="F560" s="5" t="s">
        <v>84</v>
      </c>
      <c r="G560" s="5" t="s">
        <v>115</v>
      </c>
      <c r="H560" s="5" t="s">
        <v>261</v>
      </c>
      <c r="I560" s="33" t="s">
        <v>332</v>
      </c>
      <c r="J560" s="18">
        <v>10.0</v>
      </c>
      <c r="K560" s="19">
        <f t="shared" si="69"/>
        <v>8.995878136</v>
      </c>
      <c r="L560" s="22">
        <v>10.0</v>
      </c>
      <c r="M560" s="21">
        <f t="shared" si="56"/>
        <v>9.238351254</v>
      </c>
      <c r="N560" s="22">
        <v>10.0</v>
      </c>
      <c r="O560" s="21">
        <f t="shared" si="2"/>
        <v>9.57437276</v>
      </c>
      <c r="P560" s="22">
        <v>10.0</v>
      </c>
      <c r="Q560" s="21">
        <f t="shared" si="47"/>
        <v>8.724416517</v>
      </c>
      <c r="R560" s="22">
        <v>10.0</v>
      </c>
      <c r="S560" s="21">
        <f t="shared" si="4"/>
        <v>8.745519713</v>
      </c>
      <c r="T560" s="22">
        <v>10.0</v>
      </c>
      <c r="U560" s="21">
        <f t="shared" si="5"/>
        <v>8.491921005</v>
      </c>
      <c r="V560" s="22">
        <v>10.0</v>
      </c>
      <c r="W560" s="21">
        <f t="shared" si="6"/>
        <v>9.126523297</v>
      </c>
      <c r="X560" s="27">
        <f t="shared" si="52"/>
        <v>10</v>
      </c>
      <c r="Y560" s="24"/>
      <c r="Z560" s="24"/>
      <c r="AA560" s="31">
        <v>10.0</v>
      </c>
      <c r="AB560" s="32"/>
      <c r="AC560" s="32"/>
      <c r="AD560" s="32"/>
      <c r="AE560" s="33"/>
      <c r="AF560" s="5"/>
      <c r="AG560" s="1"/>
    </row>
    <row r="561" ht="15.75" customHeight="1">
      <c r="A561" s="1"/>
      <c r="B561" s="5"/>
      <c r="C561" s="16">
        <v>43813.0</v>
      </c>
      <c r="D561" s="17">
        <v>2.444432999E9</v>
      </c>
      <c r="E561" s="5" t="s">
        <v>1295</v>
      </c>
      <c r="F561" s="5" t="s">
        <v>32</v>
      </c>
      <c r="G561" s="5" t="s">
        <v>33</v>
      </c>
      <c r="H561" s="5" t="s">
        <v>45</v>
      </c>
      <c r="I561" s="33">
        <v>204.0</v>
      </c>
      <c r="J561" s="18">
        <v>9.0</v>
      </c>
      <c r="K561" s="19">
        <f t="shared" si="69"/>
        <v>8.99588551</v>
      </c>
      <c r="L561" s="22">
        <v>7.5</v>
      </c>
      <c r="M561" s="21">
        <f t="shared" si="56"/>
        <v>9.235241503</v>
      </c>
      <c r="N561" s="22">
        <v>7.5</v>
      </c>
      <c r="O561" s="21">
        <f t="shared" si="2"/>
        <v>9.570661896</v>
      </c>
      <c r="P561" s="22">
        <v>7.5</v>
      </c>
      <c r="Q561" s="21">
        <f t="shared" si="47"/>
        <v>8.722222222</v>
      </c>
      <c r="R561" s="22">
        <v>7.5</v>
      </c>
      <c r="S561" s="21">
        <f t="shared" si="4"/>
        <v>8.743291592</v>
      </c>
      <c r="T561" s="22">
        <v>7.5</v>
      </c>
      <c r="U561" s="21">
        <f t="shared" si="5"/>
        <v>8.490143369</v>
      </c>
      <c r="V561" s="22">
        <v>7.5</v>
      </c>
      <c r="W561" s="21">
        <f t="shared" si="6"/>
        <v>9.123613596</v>
      </c>
      <c r="X561" s="27">
        <f t="shared" si="52"/>
        <v>7.714285714</v>
      </c>
      <c r="Y561" s="49" t="s">
        <v>1296</v>
      </c>
      <c r="Z561" s="24" t="s">
        <v>1297</v>
      </c>
      <c r="AA561" s="31"/>
      <c r="AB561" s="32">
        <v>5.0</v>
      </c>
      <c r="AC561" s="32"/>
      <c r="AD561" s="32"/>
      <c r="AE561" s="33"/>
      <c r="AF561" s="5"/>
      <c r="AG561" s="1"/>
    </row>
    <row r="562" ht="15.75" customHeight="1">
      <c r="A562" s="1"/>
      <c r="B562" s="5"/>
      <c r="C562" s="16">
        <v>43814.0</v>
      </c>
      <c r="D562" s="17" t="s">
        <v>1298</v>
      </c>
      <c r="E562" s="5" t="s">
        <v>1299</v>
      </c>
      <c r="F562" s="5" t="s">
        <v>48</v>
      </c>
      <c r="G562" s="5" t="s">
        <v>44</v>
      </c>
      <c r="H562" s="5" t="s">
        <v>45</v>
      </c>
      <c r="I562" s="33">
        <v>204.0</v>
      </c>
      <c r="J562" s="18">
        <v>10.0</v>
      </c>
      <c r="K562" s="19">
        <f t="shared" si="69"/>
        <v>8.997678571</v>
      </c>
      <c r="L562" s="22">
        <v>10.0</v>
      </c>
      <c r="M562" s="21">
        <f t="shared" si="56"/>
        <v>9.236607143</v>
      </c>
      <c r="N562" s="22">
        <v>10.0</v>
      </c>
      <c r="O562" s="21">
        <f t="shared" si="2"/>
        <v>9.571428571</v>
      </c>
      <c r="P562" s="22">
        <v>10.0</v>
      </c>
      <c r="Q562" s="21">
        <f t="shared" si="47"/>
        <v>8.72450805</v>
      </c>
      <c r="R562" s="22">
        <v>7.5</v>
      </c>
      <c r="S562" s="21">
        <f t="shared" si="4"/>
        <v>8.741071429</v>
      </c>
      <c r="T562" s="22">
        <v>7.5</v>
      </c>
      <c r="U562" s="21">
        <f t="shared" si="5"/>
        <v>8.488372093</v>
      </c>
      <c r="V562" s="22">
        <v>7.5</v>
      </c>
      <c r="W562" s="21">
        <f t="shared" si="6"/>
        <v>9.120714286</v>
      </c>
      <c r="X562" s="27">
        <f t="shared" si="52"/>
        <v>8.928571429</v>
      </c>
      <c r="Y562" s="24"/>
      <c r="Z562" s="24"/>
      <c r="AA562" s="31"/>
      <c r="AB562" s="32"/>
      <c r="AC562" s="32"/>
      <c r="AD562" s="32"/>
      <c r="AE562" s="33"/>
      <c r="AF562" s="5"/>
      <c r="AG562" s="1"/>
    </row>
    <row r="563" ht="15.75" customHeight="1">
      <c r="A563" s="1"/>
      <c r="B563" s="5"/>
      <c r="C563" s="16">
        <v>43814.0</v>
      </c>
      <c r="D563" s="17">
        <v>2.125026706E9</v>
      </c>
      <c r="E563" s="5" t="s">
        <v>1300</v>
      </c>
      <c r="F563" s="5" t="s">
        <v>1301</v>
      </c>
      <c r="G563" s="5" t="s">
        <v>115</v>
      </c>
      <c r="H563" s="5" t="s">
        <v>261</v>
      </c>
      <c r="I563" s="33" t="s">
        <v>236</v>
      </c>
      <c r="J563" s="18">
        <v>8.0</v>
      </c>
      <c r="K563" s="19">
        <f>+AVERAGE(J563)</f>
        <v>8</v>
      </c>
      <c r="L563" s="22"/>
      <c r="M563" s="21">
        <f t="shared" si="56"/>
        <v>9.236607143</v>
      </c>
      <c r="N563" s="22"/>
      <c r="O563" s="21">
        <f t="shared" si="2"/>
        <v>9.571428571</v>
      </c>
      <c r="P563" s="22"/>
      <c r="Q563" s="21">
        <f t="shared" si="47"/>
        <v>8.72450805</v>
      </c>
      <c r="R563" s="22"/>
      <c r="S563" s="21">
        <f t="shared" si="4"/>
        <v>8.741071429</v>
      </c>
      <c r="T563" s="22"/>
      <c r="U563" s="21">
        <f t="shared" si="5"/>
        <v>8.488372093</v>
      </c>
      <c r="V563" s="22"/>
      <c r="W563" s="21">
        <f t="shared" si="6"/>
        <v>9.120714286</v>
      </c>
      <c r="X563" s="27">
        <f t="shared" si="52"/>
        <v>8</v>
      </c>
      <c r="Y563" s="24"/>
      <c r="Z563" s="24"/>
      <c r="AA563" s="31"/>
      <c r="AB563" s="32"/>
      <c r="AC563" s="32"/>
      <c r="AD563" s="32"/>
      <c r="AE563" s="33"/>
      <c r="AF563" s="5"/>
      <c r="AG563" s="1"/>
    </row>
    <row r="564" ht="15.75" customHeight="1">
      <c r="A564" s="1"/>
      <c r="B564" s="5"/>
      <c r="C564" s="16">
        <v>43814.0</v>
      </c>
      <c r="D564" s="17">
        <v>3.228076593E9</v>
      </c>
      <c r="E564" s="5" t="s">
        <v>1302</v>
      </c>
      <c r="F564" s="5" t="s">
        <v>563</v>
      </c>
      <c r="G564" s="5" t="s">
        <v>44</v>
      </c>
      <c r="H564" s="5" t="s">
        <v>79</v>
      </c>
      <c r="I564" s="33">
        <v>314.0</v>
      </c>
      <c r="J564" s="18">
        <v>8.0</v>
      </c>
      <c r="K564" s="19">
        <f t="shared" ref="K564:K572" si="70">+AVERAGE($J$3:J564)</f>
        <v>8.994128114</v>
      </c>
      <c r="L564" s="22">
        <v>7.5</v>
      </c>
      <c r="M564" s="21">
        <f t="shared" si="56"/>
        <v>9.233511586</v>
      </c>
      <c r="N564" s="22">
        <v>10.0</v>
      </c>
      <c r="O564" s="21">
        <f t="shared" si="2"/>
        <v>9.572192513</v>
      </c>
      <c r="P564" s="22">
        <v>7.5</v>
      </c>
      <c r="Q564" s="21">
        <f t="shared" si="47"/>
        <v>8.722321429</v>
      </c>
      <c r="R564" s="22">
        <v>7.5</v>
      </c>
      <c r="S564" s="21">
        <f t="shared" si="4"/>
        <v>8.73885918</v>
      </c>
      <c r="T564" s="22">
        <v>7.5</v>
      </c>
      <c r="U564" s="21">
        <f t="shared" si="5"/>
        <v>8.486607143</v>
      </c>
      <c r="V564" s="22">
        <v>7.5</v>
      </c>
      <c r="W564" s="21">
        <f t="shared" si="6"/>
        <v>9.117825312</v>
      </c>
      <c r="X564" s="27">
        <f t="shared" si="52"/>
        <v>7.928571429</v>
      </c>
      <c r="Y564" s="24"/>
      <c r="Z564" s="24"/>
      <c r="AA564" s="31"/>
      <c r="AB564" s="32"/>
      <c r="AC564" s="32"/>
      <c r="AD564" s="32"/>
      <c r="AE564" s="33"/>
      <c r="AF564" s="5"/>
      <c r="AG564" s="1"/>
    </row>
    <row r="565" ht="15.75" customHeight="1">
      <c r="A565" s="1"/>
      <c r="B565" s="5"/>
      <c r="C565" s="16">
        <v>43814.0</v>
      </c>
      <c r="D565" s="17" t="s">
        <v>1303</v>
      </c>
      <c r="E565" s="5" t="s">
        <v>1304</v>
      </c>
      <c r="F565" s="5" t="s">
        <v>84</v>
      </c>
      <c r="G565" s="5" t="s">
        <v>33</v>
      </c>
      <c r="H565" s="5" t="s">
        <v>284</v>
      </c>
      <c r="I565" s="33" t="s">
        <v>1133</v>
      </c>
      <c r="J565" s="18">
        <v>10.0</v>
      </c>
      <c r="K565" s="19">
        <f t="shared" si="70"/>
        <v>8.995914742</v>
      </c>
      <c r="L565" s="22">
        <v>10.0</v>
      </c>
      <c r="M565" s="21">
        <f t="shared" si="56"/>
        <v>9.234875445</v>
      </c>
      <c r="N565" s="22">
        <v>7.5</v>
      </c>
      <c r="O565" s="21">
        <f t="shared" si="2"/>
        <v>9.568505338</v>
      </c>
      <c r="P565" s="22">
        <v>5.0</v>
      </c>
      <c r="Q565" s="21">
        <f t="shared" si="47"/>
        <v>8.715686275</v>
      </c>
      <c r="R565" s="22">
        <v>10.0</v>
      </c>
      <c r="S565" s="21">
        <f t="shared" si="4"/>
        <v>8.741103203</v>
      </c>
      <c r="T565" s="22">
        <v>10.0</v>
      </c>
      <c r="U565" s="21">
        <f t="shared" si="5"/>
        <v>8.489304813</v>
      </c>
      <c r="V565" s="22">
        <v>7.5</v>
      </c>
      <c r="W565" s="21">
        <f t="shared" si="6"/>
        <v>9.114946619</v>
      </c>
      <c r="X565" s="27">
        <f t="shared" si="52"/>
        <v>8.571428571</v>
      </c>
      <c r="Y565" s="24"/>
      <c r="Z565" s="24"/>
      <c r="AA565" s="31"/>
      <c r="AB565" s="32"/>
      <c r="AC565" s="32"/>
      <c r="AD565" s="32"/>
      <c r="AE565" s="33"/>
      <c r="AF565" s="5"/>
      <c r="AG565" s="1"/>
    </row>
    <row r="566" ht="15.75" customHeight="1">
      <c r="A566" s="1"/>
      <c r="B566" s="5"/>
      <c r="C566" s="16">
        <v>43815.0</v>
      </c>
      <c r="D566" s="17">
        <v>3.279192234E9</v>
      </c>
      <c r="E566" s="5" t="s">
        <v>1305</v>
      </c>
      <c r="F566" s="5" t="s">
        <v>600</v>
      </c>
      <c r="G566" s="5" t="s">
        <v>115</v>
      </c>
      <c r="H566" s="5" t="s">
        <v>60</v>
      </c>
      <c r="I566" s="33" t="s">
        <v>111</v>
      </c>
      <c r="J566" s="18">
        <v>7.0</v>
      </c>
      <c r="K566" s="19">
        <f t="shared" si="70"/>
        <v>8.992375887</v>
      </c>
      <c r="L566" s="22">
        <v>5.0</v>
      </c>
      <c r="M566" s="21">
        <f t="shared" si="56"/>
        <v>9.227353464</v>
      </c>
      <c r="N566" s="22">
        <v>10.0</v>
      </c>
      <c r="O566" s="21">
        <f t="shared" si="2"/>
        <v>9.569271758</v>
      </c>
      <c r="P566" s="22">
        <v>7.5</v>
      </c>
      <c r="Q566" s="21">
        <f t="shared" si="47"/>
        <v>8.713523132</v>
      </c>
      <c r="R566" s="22">
        <v>10.0</v>
      </c>
      <c r="S566" s="21">
        <f t="shared" si="4"/>
        <v>8.743339254</v>
      </c>
      <c r="T566" s="22">
        <v>7.5</v>
      </c>
      <c r="U566" s="21">
        <f t="shared" si="5"/>
        <v>8.487544484</v>
      </c>
      <c r="V566" s="22">
        <v>7.5</v>
      </c>
      <c r="W566" s="21">
        <f t="shared" si="6"/>
        <v>9.112078153</v>
      </c>
      <c r="X566" s="27">
        <f t="shared" si="52"/>
        <v>7.785714286</v>
      </c>
      <c r="Y566" s="24"/>
      <c r="Z566" s="42" t="s">
        <v>1306</v>
      </c>
      <c r="AA566" s="31"/>
      <c r="AB566" s="32"/>
      <c r="AC566" s="32"/>
      <c r="AD566" s="32"/>
      <c r="AE566" s="33"/>
      <c r="AF566" s="5"/>
      <c r="AG566" s="1"/>
    </row>
    <row r="567" ht="15.75" customHeight="1">
      <c r="A567" s="1"/>
      <c r="B567" s="5"/>
      <c r="C567" s="16">
        <v>43815.0</v>
      </c>
      <c r="D567" s="17">
        <v>2.285994951E9</v>
      </c>
      <c r="E567" s="5" t="s">
        <v>1307</v>
      </c>
      <c r="F567" s="5" t="s">
        <v>312</v>
      </c>
      <c r="G567" s="5" t="s">
        <v>33</v>
      </c>
      <c r="H567" s="5" t="s">
        <v>60</v>
      </c>
      <c r="I567" s="33" t="s">
        <v>90</v>
      </c>
      <c r="J567" s="18">
        <v>10.0</v>
      </c>
      <c r="K567" s="19">
        <f t="shared" si="70"/>
        <v>8.994159292</v>
      </c>
      <c r="L567" s="22">
        <v>10.0</v>
      </c>
      <c r="M567" s="21">
        <f t="shared" si="56"/>
        <v>9.228723404</v>
      </c>
      <c r="N567" s="22">
        <v>10.0</v>
      </c>
      <c r="O567" s="21">
        <f t="shared" si="2"/>
        <v>9.570035461</v>
      </c>
      <c r="P567" s="22">
        <v>10.0</v>
      </c>
      <c r="Q567" s="21">
        <f t="shared" si="47"/>
        <v>8.715808171</v>
      </c>
      <c r="R567" s="22">
        <v>7.5</v>
      </c>
      <c r="S567" s="21">
        <f t="shared" si="4"/>
        <v>8.741134752</v>
      </c>
      <c r="T567" s="22">
        <v>10.0</v>
      </c>
      <c r="U567" s="21">
        <f t="shared" si="5"/>
        <v>8.490230906</v>
      </c>
      <c r="V567" s="22">
        <v>10.0</v>
      </c>
      <c r="W567" s="21">
        <f t="shared" si="6"/>
        <v>9.113652482</v>
      </c>
      <c r="X567" s="27">
        <f t="shared" si="52"/>
        <v>9.642857143</v>
      </c>
      <c r="Y567" s="24" t="s">
        <v>1308</v>
      </c>
      <c r="Z567" s="24" t="s">
        <v>1309</v>
      </c>
      <c r="AA567" s="31"/>
      <c r="AB567" s="32"/>
      <c r="AC567" s="32"/>
      <c r="AD567" s="32"/>
      <c r="AE567" s="33"/>
      <c r="AF567" s="5"/>
      <c r="AG567" s="1"/>
    </row>
    <row r="568" ht="15.75" customHeight="1">
      <c r="A568" s="1"/>
      <c r="B568" s="5"/>
      <c r="C568" s="16">
        <v>43815.0</v>
      </c>
      <c r="D568" s="17">
        <v>3.314715349E9</v>
      </c>
      <c r="E568" s="5" t="s">
        <v>1140</v>
      </c>
      <c r="F568" s="5" t="s">
        <v>126</v>
      </c>
      <c r="G568" s="5" t="s">
        <v>44</v>
      </c>
      <c r="H568" s="5" t="s">
        <v>45</v>
      </c>
      <c r="I568" s="33">
        <v>304.0</v>
      </c>
      <c r="J568" s="18">
        <v>8.8</v>
      </c>
      <c r="K568" s="19">
        <f t="shared" si="70"/>
        <v>8.993816254</v>
      </c>
      <c r="L568" s="22">
        <v>10.0</v>
      </c>
      <c r="M568" s="21">
        <f t="shared" si="56"/>
        <v>9.230088496</v>
      </c>
      <c r="N568" s="22">
        <v>10.0</v>
      </c>
      <c r="O568" s="21">
        <f t="shared" si="2"/>
        <v>9.57079646</v>
      </c>
      <c r="P568" s="22">
        <v>7.5</v>
      </c>
      <c r="Q568" s="21">
        <f t="shared" si="47"/>
        <v>8.713652482</v>
      </c>
      <c r="R568" s="22">
        <v>7.5</v>
      </c>
      <c r="S568" s="21">
        <f t="shared" si="4"/>
        <v>8.738938053</v>
      </c>
      <c r="T568" s="22">
        <v>7.5</v>
      </c>
      <c r="U568" s="21">
        <f t="shared" si="5"/>
        <v>8.488475177</v>
      </c>
      <c r="V568" s="22">
        <v>10.0</v>
      </c>
      <c r="W568" s="21">
        <f t="shared" si="6"/>
        <v>9.115221239</v>
      </c>
      <c r="X568" s="27">
        <f t="shared" si="52"/>
        <v>8.757142857</v>
      </c>
      <c r="Y568" s="24" t="s">
        <v>1310</v>
      </c>
      <c r="Z568" s="24" t="s">
        <v>1311</v>
      </c>
      <c r="AA568" s="31"/>
      <c r="AB568" s="32"/>
      <c r="AC568" s="32"/>
      <c r="AD568" s="32"/>
      <c r="AE568" s="33"/>
      <c r="AF568" s="5"/>
      <c r="AG568" s="1"/>
    </row>
    <row r="569" ht="15.75" customHeight="1">
      <c r="A569" s="1"/>
      <c r="B569" s="5"/>
      <c r="C569" s="16">
        <v>43815.0</v>
      </c>
      <c r="D569" s="17">
        <v>2.201726412E9</v>
      </c>
      <c r="E569" s="5" t="s">
        <v>1312</v>
      </c>
      <c r="F569" s="5" t="s">
        <v>600</v>
      </c>
      <c r="G569" s="5" t="s">
        <v>44</v>
      </c>
      <c r="H569" s="5" t="s">
        <v>79</v>
      </c>
      <c r="I569" s="33">
        <v>313.0</v>
      </c>
      <c r="J569" s="18">
        <v>9.0</v>
      </c>
      <c r="K569" s="19">
        <f t="shared" si="70"/>
        <v>8.99382716</v>
      </c>
      <c r="L569" s="22">
        <v>10.0</v>
      </c>
      <c r="M569" s="21">
        <f t="shared" si="56"/>
        <v>9.231448763</v>
      </c>
      <c r="N569" s="22">
        <v>10.0</v>
      </c>
      <c r="O569" s="21">
        <f t="shared" si="2"/>
        <v>9.57155477</v>
      </c>
      <c r="P569" s="22">
        <v>10.0</v>
      </c>
      <c r="Q569" s="21">
        <f t="shared" si="47"/>
        <v>8.715929204</v>
      </c>
      <c r="R569" s="22">
        <v>10.0</v>
      </c>
      <c r="S569" s="21">
        <f t="shared" si="4"/>
        <v>8.741166078</v>
      </c>
      <c r="T569" s="22">
        <v>7.5</v>
      </c>
      <c r="U569" s="21">
        <f t="shared" si="5"/>
        <v>8.486725664</v>
      </c>
      <c r="V569" s="22">
        <v>10.0</v>
      </c>
      <c r="W569" s="21">
        <f t="shared" si="6"/>
        <v>9.116784452</v>
      </c>
      <c r="X569" s="27">
        <f t="shared" si="52"/>
        <v>9.5</v>
      </c>
      <c r="Y569" s="42" t="s">
        <v>1313</v>
      </c>
      <c r="Z569" s="42" t="s">
        <v>1314</v>
      </c>
      <c r="AA569" s="31">
        <v>10.0</v>
      </c>
      <c r="AB569" s="32"/>
      <c r="AC569" s="32"/>
      <c r="AD569" s="32"/>
      <c r="AE569" s="33"/>
      <c r="AF569" s="5"/>
      <c r="AG569" s="1"/>
    </row>
    <row r="570" ht="15.75" customHeight="1">
      <c r="A570" s="1"/>
      <c r="B570" s="5"/>
      <c r="C570" s="16">
        <v>43816.0</v>
      </c>
      <c r="D570" s="17">
        <v>3.819857203E9</v>
      </c>
      <c r="E570" s="5" t="s">
        <v>499</v>
      </c>
      <c r="F570" s="5" t="s">
        <v>32</v>
      </c>
      <c r="G570" s="5" t="s">
        <v>33</v>
      </c>
      <c r="H570" s="5" t="s">
        <v>60</v>
      </c>
      <c r="I570" s="33" t="s">
        <v>221</v>
      </c>
      <c r="J570" s="18">
        <v>10.0</v>
      </c>
      <c r="K570" s="19">
        <f t="shared" si="70"/>
        <v>8.995598592</v>
      </c>
      <c r="L570" s="22">
        <v>10.0</v>
      </c>
      <c r="M570" s="21">
        <f t="shared" si="56"/>
        <v>9.232804233</v>
      </c>
      <c r="N570" s="22">
        <v>7.5</v>
      </c>
      <c r="O570" s="21">
        <f t="shared" si="2"/>
        <v>9.567901235</v>
      </c>
      <c r="P570" s="22">
        <v>10.0</v>
      </c>
      <c r="Q570" s="21">
        <f t="shared" si="47"/>
        <v>8.71819788</v>
      </c>
      <c r="R570" s="22">
        <v>10.0</v>
      </c>
      <c r="S570" s="21">
        <f t="shared" si="4"/>
        <v>8.743386243</v>
      </c>
      <c r="T570" s="22">
        <v>10.0</v>
      </c>
      <c r="U570" s="21">
        <f t="shared" si="5"/>
        <v>8.489399293</v>
      </c>
      <c r="V570" s="22">
        <v>10.0</v>
      </c>
      <c r="W570" s="21">
        <f t="shared" si="6"/>
        <v>9.118342152</v>
      </c>
      <c r="X570" s="27">
        <f t="shared" si="52"/>
        <v>9.642857143</v>
      </c>
      <c r="Y570" s="42" t="s">
        <v>1315</v>
      </c>
      <c r="Z570" s="24"/>
      <c r="AA570" s="31"/>
      <c r="AB570" s="32"/>
      <c r="AC570" s="32"/>
      <c r="AD570" s="32"/>
      <c r="AE570" s="33"/>
      <c r="AF570" s="5"/>
      <c r="AG570" s="1"/>
    </row>
    <row r="571" ht="15.75" customHeight="1">
      <c r="A571" s="1"/>
      <c r="B571" s="5"/>
      <c r="C571" s="16">
        <v>43816.0</v>
      </c>
      <c r="D571" s="17">
        <v>3.479795374E9</v>
      </c>
      <c r="E571" s="5" t="s">
        <v>887</v>
      </c>
      <c r="F571" s="5" t="s">
        <v>32</v>
      </c>
      <c r="G571" s="5" t="s">
        <v>33</v>
      </c>
      <c r="H571" s="5" t="s">
        <v>60</v>
      </c>
      <c r="I571" s="33" t="s">
        <v>90</v>
      </c>
      <c r="J571" s="18">
        <v>10.0</v>
      </c>
      <c r="K571" s="19">
        <f t="shared" si="70"/>
        <v>8.997363796</v>
      </c>
      <c r="L571" s="22">
        <v>10.0</v>
      </c>
      <c r="M571" s="21">
        <f t="shared" si="56"/>
        <v>9.23415493</v>
      </c>
      <c r="N571" s="22">
        <v>10.0</v>
      </c>
      <c r="O571" s="21">
        <f t="shared" si="2"/>
        <v>9.568661972</v>
      </c>
      <c r="P571" s="22">
        <v>10.0</v>
      </c>
      <c r="Q571" s="21">
        <f t="shared" si="47"/>
        <v>8.720458554</v>
      </c>
      <c r="R571" s="22">
        <v>10.0</v>
      </c>
      <c r="S571" s="21">
        <f t="shared" si="4"/>
        <v>8.745598592</v>
      </c>
      <c r="T571" s="22">
        <v>10.0</v>
      </c>
      <c r="U571" s="21">
        <f t="shared" si="5"/>
        <v>8.492063492</v>
      </c>
      <c r="V571" s="22">
        <v>10.0</v>
      </c>
      <c r="W571" s="21">
        <f t="shared" si="6"/>
        <v>9.119894366</v>
      </c>
      <c r="X571" s="27">
        <f t="shared" si="52"/>
        <v>10</v>
      </c>
      <c r="Y571" s="49" t="s">
        <v>1316</v>
      </c>
      <c r="Z571" s="42" t="s">
        <v>1317</v>
      </c>
      <c r="AA571" s="31"/>
      <c r="AB571" s="32">
        <v>10.0</v>
      </c>
      <c r="AC571" s="32"/>
      <c r="AD571" s="32">
        <v>10.0</v>
      </c>
      <c r="AE571" s="33">
        <v>5.0</v>
      </c>
      <c r="AF571" s="5"/>
      <c r="AG571" s="1"/>
    </row>
    <row r="572" ht="15.75" customHeight="1">
      <c r="A572" s="1"/>
      <c r="B572" s="5"/>
      <c r="C572" s="16">
        <v>43818.0</v>
      </c>
      <c r="D572" s="17">
        <v>2.132534521E9</v>
      </c>
      <c r="E572" s="5" t="s">
        <v>1318</v>
      </c>
      <c r="F572" s="5" t="s">
        <v>427</v>
      </c>
      <c r="G572" s="5" t="s">
        <v>33</v>
      </c>
      <c r="H572" s="5" t="s">
        <v>284</v>
      </c>
      <c r="I572" s="33" t="s">
        <v>1133</v>
      </c>
      <c r="J572" s="18">
        <v>8.0</v>
      </c>
      <c r="K572" s="19">
        <f t="shared" si="70"/>
        <v>8.995614035</v>
      </c>
      <c r="L572" s="22">
        <v>7.5</v>
      </c>
      <c r="M572" s="21">
        <f t="shared" si="56"/>
        <v>9.231107206</v>
      </c>
      <c r="N572" s="22">
        <v>7.5</v>
      </c>
      <c r="O572" s="21">
        <f t="shared" si="2"/>
        <v>9.565026362</v>
      </c>
      <c r="P572" s="22">
        <v>5.0</v>
      </c>
      <c r="Q572" s="21">
        <f t="shared" si="47"/>
        <v>8.713908451</v>
      </c>
      <c r="R572" s="22">
        <v>7.5</v>
      </c>
      <c r="S572" s="21">
        <f t="shared" si="4"/>
        <v>8.74340949</v>
      </c>
      <c r="T572" s="22">
        <v>7.5</v>
      </c>
      <c r="U572" s="21">
        <f t="shared" si="5"/>
        <v>8.490316901</v>
      </c>
      <c r="V572" s="22">
        <v>5.0</v>
      </c>
      <c r="W572" s="21">
        <f t="shared" si="6"/>
        <v>9.112653779</v>
      </c>
      <c r="X572" s="27">
        <f t="shared" si="52"/>
        <v>6.857142857</v>
      </c>
      <c r="Y572" s="24" t="s">
        <v>1267</v>
      </c>
      <c r="Z572" s="42" t="s">
        <v>1319</v>
      </c>
      <c r="AA572" s="31"/>
      <c r="AB572" s="32">
        <v>5.0</v>
      </c>
      <c r="AC572" s="32"/>
      <c r="AD572" s="40">
        <v>7.5</v>
      </c>
      <c r="AE572" s="33"/>
      <c r="AF572" s="5"/>
      <c r="AG572" s="1"/>
    </row>
    <row r="573" ht="15.75" customHeight="1">
      <c r="A573" s="1"/>
      <c r="B573" s="5"/>
      <c r="C573" s="16">
        <v>43819.0</v>
      </c>
      <c r="D573" s="17">
        <v>2.671468337E9</v>
      </c>
      <c r="E573" s="5" t="s">
        <v>1320</v>
      </c>
      <c r="F573" s="5" t="s">
        <v>1321</v>
      </c>
      <c r="G573" s="5" t="s">
        <v>33</v>
      </c>
      <c r="H573" s="5" t="s">
        <v>60</v>
      </c>
      <c r="I573" s="33" t="s">
        <v>85</v>
      </c>
      <c r="J573" s="18">
        <v>6.0</v>
      </c>
      <c r="K573" s="19">
        <f>+AVERAGE(J573)</f>
        <v>6</v>
      </c>
      <c r="L573" s="22">
        <v>7.5</v>
      </c>
      <c r="M573" s="21">
        <f t="shared" si="56"/>
        <v>9.228070175</v>
      </c>
      <c r="N573" s="22">
        <v>7.5</v>
      </c>
      <c r="O573" s="21">
        <f t="shared" si="2"/>
        <v>9.561403509</v>
      </c>
      <c r="P573" s="22">
        <v>5.0</v>
      </c>
      <c r="Q573" s="21">
        <f t="shared" si="47"/>
        <v>8.707381371</v>
      </c>
      <c r="R573" s="22">
        <v>7.5</v>
      </c>
      <c r="S573" s="21">
        <f t="shared" si="4"/>
        <v>8.74122807</v>
      </c>
      <c r="T573" s="22">
        <v>7.5</v>
      </c>
      <c r="U573" s="21">
        <f t="shared" si="5"/>
        <v>8.48857645</v>
      </c>
      <c r="V573" s="22">
        <v>7.5</v>
      </c>
      <c r="W573" s="21">
        <f t="shared" si="6"/>
        <v>9.109824561</v>
      </c>
      <c r="X573" s="27">
        <f t="shared" si="52"/>
        <v>6.928571429</v>
      </c>
      <c r="Y573" s="24"/>
      <c r="Z573" s="24" t="s">
        <v>1322</v>
      </c>
      <c r="AA573" s="31"/>
      <c r="AB573" s="32"/>
      <c r="AC573" s="32"/>
      <c r="AD573" s="32"/>
      <c r="AE573" s="33"/>
      <c r="AF573" s="5"/>
      <c r="AG573" s="1"/>
    </row>
    <row r="574" ht="15.75" customHeight="1">
      <c r="A574" s="1"/>
      <c r="B574" s="5"/>
      <c r="C574" s="16">
        <v>43819.0</v>
      </c>
      <c r="D574" s="17">
        <v>3.859859754E9</v>
      </c>
      <c r="E574" s="5" t="s">
        <v>1323</v>
      </c>
      <c r="F574" s="5" t="s">
        <v>84</v>
      </c>
      <c r="G574" s="5" t="s">
        <v>44</v>
      </c>
      <c r="H574" s="5" t="s">
        <v>45</v>
      </c>
      <c r="I574" s="33">
        <v>204.0</v>
      </c>
      <c r="J574" s="18">
        <v>10.0</v>
      </c>
      <c r="K574" s="19">
        <f t="shared" ref="K574:K582" si="71">+AVERAGE($J$3:J574)</f>
        <v>8.992132867</v>
      </c>
      <c r="L574" s="22">
        <v>10.0</v>
      </c>
      <c r="M574" s="21">
        <f t="shared" si="56"/>
        <v>9.229422067</v>
      </c>
      <c r="N574" s="22">
        <v>10.0</v>
      </c>
      <c r="O574" s="21">
        <f t="shared" si="2"/>
        <v>9.562171629</v>
      </c>
      <c r="P574" s="22">
        <v>10.0</v>
      </c>
      <c r="Q574" s="21">
        <f t="shared" si="47"/>
        <v>8.709649123</v>
      </c>
      <c r="R574" s="22">
        <v>10.0</v>
      </c>
      <c r="S574" s="21">
        <f t="shared" si="4"/>
        <v>8.743432574</v>
      </c>
      <c r="T574" s="22">
        <v>10.0</v>
      </c>
      <c r="U574" s="21">
        <f t="shared" si="5"/>
        <v>8.49122807</v>
      </c>
      <c r="V574" s="22">
        <v>10.0</v>
      </c>
      <c r="W574" s="21">
        <f t="shared" si="6"/>
        <v>9.111383538</v>
      </c>
      <c r="X574" s="27">
        <f t="shared" si="52"/>
        <v>10</v>
      </c>
      <c r="Y574" s="42" t="s">
        <v>1324</v>
      </c>
      <c r="Z574" s="24"/>
      <c r="AA574" s="31"/>
      <c r="AB574" s="32"/>
      <c r="AC574" s="32"/>
      <c r="AD574" s="32"/>
      <c r="AE574" s="33"/>
      <c r="AF574" s="5"/>
      <c r="AG574" s="1"/>
    </row>
    <row r="575" ht="15.75" customHeight="1">
      <c r="A575" s="1"/>
      <c r="B575" s="5"/>
      <c r="C575" s="16">
        <v>43820.0</v>
      </c>
      <c r="D575" s="17">
        <v>3.342796168E9</v>
      </c>
      <c r="E575" s="5" t="s">
        <v>1325</v>
      </c>
      <c r="F575" s="5" t="s">
        <v>126</v>
      </c>
      <c r="G575" s="5" t="s">
        <v>33</v>
      </c>
      <c r="H575" s="5" t="s">
        <v>261</v>
      </c>
      <c r="I575" s="33" t="s">
        <v>236</v>
      </c>
      <c r="J575" s="18">
        <v>10.0</v>
      </c>
      <c r="K575" s="19">
        <f t="shared" si="71"/>
        <v>8.993891798</v>
      </c>
      <c r="L575" s="22">
        <v>10.0</v>
      </c>
      <c r="M575" s="21">
        <f t="shared" si="56"/>
        <v>9.230769231</v>
      </c>
      <c r="N575" s="22">
        <v>10.0</v>
      </c>
      <c r="O575" s="21">
        <f t="shared" si="2"/>
        <v>9.562937063</v>
      </c>
      <c r="P575" s="22">
        <v>10.0</v>
      </c>
      <c r="Q575" s="21">
        <f t="shared" si="47"/>
        <v>8.711908932</v>
      </c>
      <c r="R575" s="22">
        <v>10.0</v>
      </c>
      <c r="S575" s="21">
        <f t="shared" si="4"/>
        <v>8.745629371</v>
      </c>
      <c r="T575" s="22">
        <v>10.0</v>
      </c>
      <c r="U575" s="21">
        <f t="shared" si="5"/>
        <v>8.493870403</v>
      </c>
      <c r="V575" s="22">
        <v>10.0</v>
      </c>
      <c r="W575" s="21">
        <f t="shared" si="6"/>
        <v>9.112937063</v>
      </c>
      <c r="X575" s="27">
        <f t="shared" si="52"/>
        <v>10</v>
      </c>
      <c r="Y575" s="24" t="s">
        <v>1326</v>
      </c>
      <c r="Z575" s="24"/>
      <c r="AA575" s="31"/>
      <c r="AB575" s="32"/>
      <c r="AC575" s="32"/>
      <c r="AD575" s="32"/>
      <c r="AE575" s="33"/>
      <c r="AF575" s="5"/>
      <c r="AG575" s="1"/>
    </row>
    <row r="576" ht="15.75" customHeight="1">
      <c r="A576" s="1"/>
      <c r="B576" s="5"/>
      <c r="C576" s="16">
        <v>43820.0</v>
      </c>
      <c r="D576" s="17"/>
      <c r="E576" s="5" t="s">
        <v>514</v>
      </c>
      <c r="F576" s="5"/>
      <c r="G576" s="5"/>
      <c r="H576" s="5"/>
      <c r="I576" s="33"/>
      <c r="J576" s="18">
        <v>6.3</v>
      </c>
      <c r="K576" s="19">
        <f t="shared" si="71"/>
        <v>8.989198606</v>
      </c>
      <c r="L576" s="22">
        <v>7.5</v>
      </c>
      <c r="M576" s="21">
        <f t="shared" si="56"/>
        <v>9.227748691</v>
      </c>
      <c r="N576" s="22">
        <v>7.5</v>
      </c>
      <c r="O576" s="21">
        <f t="shared" si="2"/>
        <v>9.559336824</v>
      </c>
      <c r="P576" s="22">
        <v>2.5</v>
      </c>
      <c r="Q576" s="21">
        <f t="shared" si="47"/>
        <v>8.701048951</v>
      </c>
      <c r="R576" s="22">
        <v>7.5</v>
      </c>
      <c r="S576" s="21">
        <f t="shared" si="4"/>
        <v>8.743455497</v>
      </c>
      <c r="T576" s="22">
        <v>5.0</v>
      </c>
      <c r="U576" s="21">
        <f t="shared" si="5"/>
        <v>8.487762238</v>
      </c>
      <c r="V576" s="22">
        <v>7.5</v>
      </c>
      <c r="W576" s="21">
        <f t="shared" si="6"/>
        <v>9.110122164</v>
      </c>
      <c r="X576" s="27">
        <f t="shared" si="52"/>
        <v>6.257142857</v>
      </c>
      <c r="Y576" s="42" t="s">
        <v>1327</v>
      </c>
      <c r="Z576" s="42" t="s">
        <v>1328</v>
      </c>
      <c r="AA576" s="31"/>
      <c r="AB576" s="32"/>
      <c r="AC576" s="32"/>
      <c r="AD576" s="32"/>
      <c r="AE576" s="33"/>
      <c r="AF576" s="5"/>
      <c r="AG576" s="1"/>
    </row>
    <row r="577" ht="15.75" customHeight="1">
      <c r="A577" s="1"/>
      <c r="B577" s="5"/>
      <c r="C577" s="16">
        <v>43821.0</v>
      </c>
      <c r="D577" s="17">
        <v>2.223535858E9</v>
      </c>
      <c r="E577" s="5" t="s">
        <v>1329</v>
      </c>
      <c r="F577" s="5" t="s">
        <v>40</v>
      </c>
      <c r="G577" s="5" t="s">
        <v>33</v>
      </c>
      <c r="H577" s="5" t="s">
        <v>261</v>
      </c>
      <c r="I577" s="33" t="s">
        <v>388</v>
      </c>
      <c r="J577" s="18">
        <v>7.0</v>
      </c>
      <c r="K577" s="19">
        <f t="shared" si="71"/>
        <v>8.98573913</v>
      </c>
      <c r="L577" s="22">
        <v>7.5</v>
      </c>
      <c r="M577" s="21">
        <f t="shared" si="56"/>
        <v>9.224738676</v>
      </c>
      <c r="N577" s="22">
        <v>7.5</v>
      </c>
      <c r="O577" s="21">
        <f t="shared" si="2"/>
        <v>9.555749129</v>
      </c>
      <c r="P577" s="22">
        <v>7.5</v>
      </c>
      <c r="Q577" s="21">
        <f t="shared" si="47"/>
        <v>8.69895288</v>
      </c>
      <c r="R577" s="22">
        <v>7.5</v>
      </c>
      <c r="S577" s="21">
        <f t="shared" si="4"/>
        <v>8.741289199</v>
      </c>
      <c r="T577" s="22">
        <v>7.5</v>
      </c>
      <c r="U577" s="21">
        <f t="shared" si="5"/>
        <v>8.486038394</v>
      </c>
      <c r="V577" s="22">
        <v>7.5</v>
      </c>
      <c r="W577" s="21">
        <f t="shared" si="6"/>
        <v>9.107317073</v>
      </c>
      <c r="X577" s="27">
        <f t="shared" si="52"/>
        <v>7.428571429</v>
      </c>
      <c r="Y577" s="42" t="s">
        <v>1330</v>
      </c>
      <c r="Z577" s="42" t="s">
        <v>1331</v>
      </c>
      <c r="AA577" s="31"/>
      <c r="AB577" s="32"/>
      <c r="AC577" s="32"/>
      <c r="AD577" s="32"/>
      <c r="AE577" s="33"/>
      <c r="AF577" s="5"/>
      <c r="AG577" s="1"/>
    </row>
    <row r="578" ht="15.75" customHeight="1">
      <c r="A578" s="1"/>
      <c r="B578" s="5"/>
      <c r="C578" s="16">
        <v>43821.0</v>
      </c>
      <c r="D578" s="17">
        <v>3.061191473E9</v>
      </c>
      <c r="E578" s="5" t="s">
        <v>1259</v>
      </c>
      <c r="F578" s="5" t="s">
        <v>32</v>
      </c>
      <c r="G578" s="5" t="s">
        <v>33</v>
      </c>
      <c r="H578" s="5" t="s">
        <v>60</v>
      </c>
      <c r="I578" s="33" t="s">
        <v>128</v>
      </c>
      <c r="J578" s="18">
        <v>10.0</v>
      </c>
      <c r="K578" s="19">
        <f t="shared" si="71"/>
        <v>8.9875</v>
      </c>
      <c r="L578" s="22">
        <v>10.0</v>
      </c>
      <c r="M578" s="21">
        <f t="shared" si="56"/>
        <v>9.226086957</v>
      </c>
      <c r="N578" s="22">
        <v>10.0</v>
      </c>
      <c r="O578" s="21">
        <f t="shared" si="2"/>
        <v>9.556521739</v>
      </c>
      <c r="P578" s="22">
        <v>10.0</v>
      </c>
      <c r="Q578" s="21">
        <f t="shared" si="47"/>
        <v>8.701219512</v>
      </c>
      <c r="R578" s="22">
        <v>10.0</v>
      </c>
      <c r="S578" s="21">
        <f t="shared" si="4"/>
        <v>8.743478261</v>
      </c>
      <c r="T578" s="22">
        <v>10.0</v>
      </c>
      <c r="U578" s="21">
        <f t="shared" si="5"/>
        <v>8.488675958</v>
      </c>
      <c r="V578" s="22">
        <v>10.0</v>
      </c>
      <c r="W578" s="21">
        <f t="shared" si="6"/>
        <v>9.108869565</v>
      </c>
      <c r="X578" s="27">
        <f t="shared" si="52"/>
        <v>10</v>
      </c>
      <c r="Y578" s="42" t="s">
        <v>1332</v>
      </c>
      <c r="Z578" s="24"/>
      <c r="AA578" s="31"/>
      <c r="AB578" s="32"/>
      <c r="AC578" s="32"/>
      <c r="AD578" s="32"/>
      <c r="AE578" s="33"/>
      <c r="AF578" s="5"/>
      <c r="AG578" s="1"/>
    </row>
    <row r="579" ht="15.75" customHeight="1">
      <c r="A579" s="1"/>
      <c r="B579" s="5"/>
      <c r="C579" s="16">
        <v>43821.0</v>
      </c>
      <c r="D579" s="17"/>
      <c r="E579" s="5" t="s">
        <v>514</v>
      </c>
      <c r="F579" s="5" t="s">
        <v>1333</v>
      </c>
      <c r="G579" s="5" t="s">
        <v>33</v>
      </c>
      <c r="H579" s="5"/>
      <c r="I579" s="33"/>
      <c r="J579" s="18">
        <v>10.0</v>
      </c>
      <c r="K579" s="19">
        <f t="shared" si="71"/>
        <v>8.989254766</v>
      </c>
      <c r="L579" s="22">
        <v>10.0</v>
      </c>
      <c r="M579" s="21">
        <f t="shared" si="56"/>
        <v>9.227430556</v>
      </c>
      <c r="N579" s="22">
        <v>10.0</v>
      </c>
      <c r="O579" s="21">
        <f t="shared" si="2"/>
        <v>9.557291667</v>
      </c>
      <c r="P579" s="22">
        <v>10.0</v>
      </c>
      <c r="Q579" s="21">
        <f t="shared" si="47"/>
        <v>8.703478261</v>
      </c>
      <c r="R579" s="22">
        <v>10.0</v>
      </c>
      <c r="S579" s="21">
        <f t="shared" si="4"/>
        <v>8.745659722</v>
      </c>
      <c r="T579" s="22">
        <v>10.0</v>
      </c>
      <c r="U579" s="21">
        <f t="shared" si="5"/>
        <v>8.491304348</v>
      </c>
      <c r="V579" s="22">
        <v>10.0</v>
      </c>
      <c r="W579" s="21">
        <f t="shared" si="6"/>
        <v>9.110416667</v>
      </c>
      <c r="X579" s="27">
        <f t="shared" si="52"/>
        <v>10</v>
      </c>
      <c r="Y579" s="24" t="s">
        <v>1334</v>
      </c>
      <c r="Z579" s="24"/>
      <c r="AA579" s="31"/>
      <c r="AB579" s="32"/>
      <c r="AC579" s="32"/>
      <c r="AD579" s="32">
        <v>10.0</v>
      </c>
      <c r="AE579" s="33"/>
      <c r="AF579" s="5"/>
      <c r="AG579" s="1"/>
    </row>
    <row r="580" ht="15.75" customHeight="1">
      <c r="A580" s="1"/>
      <c r="B580" s="5"/>
      <c r="C580" s="16">
        <v>43823.0</v>
      </c>
      <c r="D580" s="17">
        <v>3.708734163E9</v>
      </c>
      <c r="E580" s="5" t="s">
        <v>1335</v>
      </c>
      <c r="F580" s="5" t="s">
        <v>107</v>
      </c>
      <c r="G580" s="5" t="s">
        <v>44</v>
      </c>
      <c r="H580" s="5" t="s">
        <v>79</v>
      </c>
      <c r="I580" s="33">
        <v>313.0</v>
      </c>
      <c r="J580" s="18">
        <v>9.6</v>
      </c>
      <c r="K580" s="19">
        <f t="shared" si="71"/>
        <v>8.990311419</v>
      </c>
      <c r="L580" s="22">
        <v>10.0</v>
      </c>
      <c r="M580" s="21">
        <f t="shared" si="56"/>
        <v>9.228769497</v>
      </c>
      <c r="N580" s="22">
        <v>10.0</v>
      </c>
      <c r="O580" s="21">
        <f t="shared" si="2"/>
        <v>9.558058925</v>
      </c>
      <c r="P580" s="22">
        <v>10.0</v>
      </c>
      <c r="Q580" s="21">
        <f t="shared" si="47"/>
        <v>8.705729167</v>
      </c>
      <c r="R580" s="22">
        <v>10.0</v>
      </c>
      <c r="S580" s="21">
        <f t="shared" si="4"/>
        <v>8.747833622</v>
      </c>
      <c r="T580" s="22">
        <v>7.5</v>
      </c>
      <c r="U580" s="21">
        <f t="shared" si="5"/>
        <v>8.489583333</v>
      </c>
      <c r="V580" s="22">
        <v>10.0</v>
      </c>
      <c r="W580" s="21">
        <f t="shared" si="6"/>
        <v>9.111958406</v>
      </c>
      <c r="X580" s="27">
        <f t="shared" si="52"/>
        <v>9.585714286</v>
      </c>
      <c r="Y580" s="24" t="s">
        <v>1336</v>
      </c>
      <c r="Z580" s="24"/>
      <c r="AA580" s="31"/>
      <c r="AB580" s="32"/>
      <c r="AC580" s="32"/>
      <c r="AD580" s="32"/>
      <c r="AE580" s="33"/>
      <c r="AF580" s="5"/>
      <c r="AG580" s="1"/>
    </row>
    <row r="581" ht="15.75" customHeight="1">
      <c r="A581" s="1"/>
      <c r="B581" s="5"/>
      <c r="C581" s="16">
        <v>43823.0</v>
      </c>
      <c r="D581" s="17">
        <v>2.962029305E9</v>
      </c>
      <c r="E581" s="5" t="s">
        <v>516</v>
      </c>
      <c r="F581" s="5" t="s">
        <v>100</v>
      </c>
      <c r="G581" s="5" t="s">
        <v>33</v>
      </c>
      <c r="H581" s="5" t="s">
        <v>45</v>
      </c>
      <c r="I581" s="33">
        <v>302.0</v>
      </c>
      <c r="J581" s="18">
        <v>8.0</v>
      </c>
      <c r="K581" s="19">
        <f t="shared" si="71"/>
        <v>8.988601036</v>
      </c>
      <c r="L581" s="22">
        <v>10.0</v>
      </c>
      <c r="M581" s="21">
        <f t="shared" si="56"/>
        <v>9.230103806</v>
      </c>
      <c r="N581" s="22">
        <v>10.0</v>
      </c>
      <c r="O581" s="21">
        <f t="shared" si="2"/>
        <v>9.558823529</v>
      </c>
      <c r="P581" s="22">
        <v>10.0</v>
      </c>
      <c r="Q581" s="21">
        <f t="shared" si="47"/>
        <v>8.70797227</v>
      </c>
      <c r="R581" s="22">
        <v>7.5</v>
      </c>
      <c r="S581" s="21">
        <f t="shared" si="4"/>
        <v>8.74567474</v>
      </c>
      <c r="T581" s="22">
        <v>7.5</v>
      </c>
      <c r="U581" s="21">
        <f t="shared" si="5"/>
        <v>8.487868284</v>
      </c>
      <c r="V581" s="22">
        <v>10.0</v>
      </c>
      <c r="W581" s="21">
        <f t="shared" si="6"/>
        <v>9.11349481</v>
      </c>
      <c r="X581" s="27">
        <f t="shared" si="52"/>
        <v>9</v>
      </c>
      <c r="Y581" s="24"/>
      <c r="Z581" s="24"/>
      <c r="AA581" s="31"/>
      <c r="AB581" s="32"/>
      <c r="AC581" s="32"/>
      <c r="AD581" s="32"/>
      <c r="AE581" s="33"/>
      <c r="AF581" s="5"/>
      <c r="AG581" s="1"/>
    </row>
    <row r="582" ht="15.75" customHeight="1">
      <c r="A582" s="1"/>
      <c r="B582" s="5"/>
      <c r="C582" s="16">
        <v>43824.0</v>
      </c>
      <c r="D582" s="17">
        <v>3.890440432E9</v>
      </c>
      <c r="E582" s="5" t="s">
        <v>1337</v>
      </c>
      <c r="F582" s="5" t="s">
        <v>40</v>
      </c>
      <c r="G582" s="5" t="s">
        <v>33</v>
      </c>
      <c r="H582" s="5" t="s">
        <v>60</v>
      </c>
      <c r="I582" s="33" t="s">
        <v>85</v>
      </c>
      <c r="J582" s="18">
        <v>10.0</v>
      </c>
      <c r="K582" s="19">
        <f t="shared" si="71"/>
        <v>8.990344828</v>
      </c>
      <c r="L582" s="22">
        <v>10.0</v>
      </c>
      <c r="M582" s="21">
        <f t="shared" si="56"/>
        <v>9.231433506</v>
      </c>
      <c r="N582" s="22">
        <v>10.0</v>
      </c>
      <c r="O582" s="21">
        <f t="shared" si="2"/>
        <v>9.559585492</v>
      </c>
      <c r="P582" s="22">
        <v>10.0</v>
      </c>
      <c r="Q582" s="21">
        <f t="shared" si="47"/>
        <v>8.710207612</v>
      </c>
      <c r="R582" s="22">
        <v>10.0</v>
      </c>
      <c r="S582" s="21">
        <f t="shared" si="4"/>
        <v>8.747841105</v>
      </c>
      <c r="T582" s="22">
        <v>10.0</v>
      </c>
      <c r="U582" s="21">
        <f t="shared" si="5"/>
        <v>8.490484429</v>
      </c>
      <c r="V582" s="22">
        <v>10.0</v>
      </c>
      <c r="W582" s="21">
        <f t="shared" si="6"/>
        <v>9.115025907</v>
      </c>
      <c r="X582" s="27">
        <f t="shared" si="52"/>
        <v>10</v>
      </c>
      <c r="Y582" s="24"/>
      <c r="Z582" s="24"/>
      <c r="AA582" s="31"/>
      <c r="AB582" s="32"/>
      <c r="AC582" s="32"/>
      <c r="AD582" s="32"/>
      <c r="AE582" s="33">
        <v>10.0</v>
      </c>
      <c r="AF582" s="5"/>
      <c r="AG582" s="1"/>
    </row>
    <row r="583" ht="15.75" customHeight="1">
      <c r="A583" s="1"/>
      <c r="B583" s="5"/>
      <c r="C583" s="16">
        <v>43825.0</v>
      </c>
      <c r="D583" s="17">
        <v>3.232706116E9</v>
      </c>
      <c r="E583" s="5" t="s">
        <v>1338</v>
      </c>
      <c r="F583" s="5" t="s">
        <v>48</v>
      </c>
      <c r="G583" s="5" t="s">
        <v>44</v>
      </c>
      <c r="H583" s="5" t="s">
        <v>79</v>
      </c>
      <c r="I583" s="33">
        <v>313.0</v>
      </c>
      <c r="J583" s="18">
        <v>5.4</v>
      </c>
      <c r="K583" s="19">
        <f>+AVERAGE(J583)</f>
        <v>5.4</v>
      </c>
      <c r="L583" s="22">
        <v>5.0</v>
      </c>
      <c r="M583" s="21">
        <f t="shared" si="56"/>
        <v>9.224137931</v>
      </c>
      <c r="N583" s="22">
        <v>7.5</v>
      </c>
      <c r="O583" s="21">
        <f t="shared" si="2"/>
        <v>9.556034483</v>
      </c>
      <c r="P583" s="22">
        <v>7.5</v>
      </c>
      <c r="Q583" s="21">
        <f t="shared" si="47"/>
        <v>8.708117444</v>
      </c>
      <c r="R583" s="22">
        <v>2.5</v>
      </c>
      <c r="S583" s="21">
        <f t="shared" si="4"/>
        <v>8.737068966</v>
      </c>
      <c r="T583" s="22">
        <v>5.0</v>
      </c>
      <c r="U583" s="21">
        <f t="shared" si="5"/>
        <v>8.484455959</v>
      </c>
      <c r="V583" s="22">
        <v>5.0</v>
      </c>
      <c r="W583" s="21">
        <f t="shared" si="6"/>
        <v>9.107931034</v>
      </c>
      <c r="X583" s="27">
        <f t="shared" si="52"/>
        <v>5.414285714</v>
      </c>
      <c r="Y583" s="24" t="s">
        <v>1339</v>
      </c>
      <c r="Z583" s="24" t="s">
        <v>1340</v>
      </c>
      <c r="AA583" s="31"/>
      <c r="AB583" s="32">
        <v>2.5</v>
      </c>
      <c r="AC583" s="32"/>
      <c r="AD583" s="32"/>
      <c r="AE583" s="33"/>
      <c r="AF583" s="5"/>
      <c r="AG583" s="1"/>
    </row>
    <row r="584" ht="15.75" customHeight="1">
      <c r="A584" s="1"/>
      <c r="B584" s="5"/>
      <c r="C584" s="16">
        <v>43825.0</v>
      </c>
      <c r="D584" s="17"/>
      <c r="E584" s="5" t="s">
        <v>514</v>
      </c>
      <c r="F584" s="5" t="s">
        <v>40</v>
      </c>
      <c r="G584" s="5"/>
      <c r="H584" s="5"/>
      <c r="I584" s="33"/>
      <c r="J584" s="18">
        <v>8.3</v>
      </c>
      <c r="K584" s="19">
        <f t="shared" ref="K584:K592" si="72">+AVERAGE($J$3:J584)</f>
        <v>8.982989691</v>
      </c>
      <c r="L584" s="22">
        <v>5.0</v>
      </c>
      <c r="M584" s="21">
        <f t="shared" si="56"/>
        <v>9.21686747</v>
      </c>
      <c r="N584" s="22">
        <v>7.5</v>
      </c>
      <c r="O584" s="21">
        <f t="shared" si="2"/>
        <v>9.552495697</v>
      </c>
      <c r="P584" s="22">
        <v>7.5</v>
      </c>
      <c r="Q584" s="21">
        <f t="shared" si="47"/>
        <v>8.706034483</v>
      </c>
      <c r="R584" s="22">
        <v>10.0</v>
      </c>
      <c r="S584" s="21">
        <f t="shared" si="4"/>
        <v>8.739242685</v>
      </c>
      <c r="T584" s="22">
        <v>10.0</v>
      </c>
      <c r="U584" s="21">
        <f t="shared" si="5"/>
        <v>8.487068966</v>
      </c>
      <c r="V584" s="22">
        <v>10.0</v>
      </c>
      <c r="W584" s="21">
        <f t="shared" si="6"/>
        <v>9.109466437</v>
      </c>
      <c r="X584" s="27">
        <f t="shared" si="52"/>
        <v>8.328571429</v>
      </c>
      <c r="Y584" s="42" t="s">
        <v>1341</v>
      </c>
      <c r="Z584" s="42" t="s">
        <v>1342</v>
      </c>
      <c r="AA584" s="31"/>
      <c r="AB584" s="32"/>
      <c r="AC584" s="32"/>
      <c r="AD584" s="32"/>
      <c r="AE584" s="33"/>
      <c r="AF584" s="5"/>
      <c r="AG584" s="1"/>
    </row>
    <row r="585" ht="15.75" customHeight="1">
      <c r="A585" s="1"/>
      <c r="B585" s="5"/>
      <c r="C585" s="16">
        <v>43825.0</v>
      </c>
      <c r="D585" s="17">
        <v>3.208513889E9</v>
      </c>
      <c r="E585" s="5" t="s">
        <v>1343</v>
      </c>
      <c r="F585" s="5" t="s">
        <v>48</v>
      </c>
      <c r="G585" s="5" t="s">
        <v>44</v>
      </c>
      <c r="H585" s="5" t="s">
        <v>45</v>
      </c>
      <c r="I585" s="33">
        <v>304.0</v>
      </c>
      <c r="J585" s="18">
        <v>10.0</v>
      </c>
      <c r="K585" s="19">
        <f t="shared" si="72"/>
        <v>8.984734134</v>
      </c>
      <c r="L585" s="22">
        <v>10.0</v>
      </c>
      <c r="M585" s="21">
        <f t="shared" si="56"/>
        <v>9.218213058</v>
      </c>
      <c r="N585" s="22">
        <v>10.0</v>
      </c>
      <c r="O585" s="21">
        <f t="shared" si="2"/>
        <v>9.553264605</v>
      </c>
      <c r="P585" s="22">
        <v>10.0</v>
      </c>
      <c r="Q585" s="21">
        <f t="shared" si="47"/>
        <v>8.708261618</v>
      </c>
      <c r="R585" s="22">
        <v>10.0</v>
      </c>
      <c r="S585" s="21">
        <f t="shared" si="4"/>
        <v>8.741408935</v>
      </c>
      <c r="T585" s="22">
        <v>10.0</v>
      </c>
      <c r="U585" s="21">
        <f t="shared" si="5"/>
        <v>8.489672978</v>
      </c>
      <c r="V585" s="22">
        <v>10.0</v>
      </c>
      <c r="W585" s="21">
        <f t="shared" si="6"/>
        <v>9.110996564</v>
      </c>
      <c r="X585" s="27">
        <f t="shared" si="52"/>
        <v>10</v>
      </c>
      <c r="Y585" s="24"/>
      <c r="Z585" s="24"/>
      <c r="AA585" s="31"/>
      <c r="AB585" s="32"/>
      <c r="AC585" s="32"/>
      <c r="AD585" s="32"/>
      <c r="AE585" s="33"/>
      <c r="AF585" s="5"/>
      <c r="AG585" s="1"/>
    </row>
    <row r="586" ht="15.75" customHeight="1">
      <c r="A586" s="1"/>
      <c r="B586" s="5"/>
      <c r="C586" s="16">
        <v>43826.0</v>
      </c>
      <c r="D586" s="17">
        <v>3.976252871E9</v>
      </c>
      <c r="E586" s="5" t="s">
        <v>1344</v>
      </c>
      <c r="F586" s="5" t="s">
        <v>126</v>
      </c>
      <c r="G586" s="5" t="s">
        <v>33</v>
      </c>
      <c r="H586" s="5" t="s">
        <v>60</v>
      </c>
      <c r="I586" s="33" t="s">
        <v>70</v>
      </c>
      <c r="J586" s="18">
        <v>10.0</v>
      </c>
      <c r="K586" s="19">
        <f t="shared" si="72"/>
        <v>8.986472603</v>
      </c>
      <c r="L586" s="22">
        <v>10.0</v>
      </c>
      <c r="M586" s="21">
        <f t="shared" si="56"/>
        <v>9.219554031</v>
      </c>
      <c r="N586" s="22">
        <v>10.0</v>
      </c>
      <c r="O586" s="21">
        <f t="shared" si="2"/>
        <v>9.554030875</v>
      </c>
      <c r="P586" s="22">
        <v>10.0</v>
      </c>
      <c r="Q586" s="21">
        <f t="shared" si="47"/>
        <v>8.7104811</v>
      </c>
      <c r="R586" s="22">
        <v>10.0</v>
      </c>
      <c r="S586" s="21">
        <f t="shared" si="4"/>
        <v>8.743567753</v>
      </c>
      <c r="T586" s="22">
        <v>10.0</v>
      </c>
      <c r="U586" s="21">
        <f t="shared" si="5"/>
        <v>8.492268041</v>
      </c>
      <c r="V586" s="22">
        <v>10.0</v>
      </c>
      <c r="W586" s="21">
        <f t="shared" si="6"/>
        <v>9.112521441</v>
      </c>
      <c r="X586" s="27">
        <f t="shared" si="52"/>
        <v>10</v>
      </c>
      <c r="Y586" s="24" t="s">
        <v>1345</v>
      </c>
      <c r="Z586" s="24"/>
      <c r="AA586" s="31"/>
      <c r="AB586" s="32"/>
      <c r="AC586" s="32"/>
      <c r="AD586" s="32"/>
      <c r="AE586" s="33"/>
      <c r="AF586" s="5"/>
      <c r="AG586" s="1"/>
    </row>
    <row r="587" ht="15.75" customHeight="1">
      <c r="A587" s="1"/>
      <c r="B587" s="5"/>
      <c r="C587" s="16">
        <v>43827.0</v>
      </c>
      <c r="D587" s="17">
        <v>3.063684164E9</v>
      </c>
      <c r="E587" s="5" t="s">
        <v>1346</v>
      </c>
      <c r="F587" s="5" t="s">
        <v>126</v>
      </c>
      <c r="G587" s="5" t="s">
        <v>33</v>
      </c>
      <c r="H587" s="5" t="s">
        <v>60</v>
      </c>
      <c r="I587" s="33" t="s">
        <v>70</v>
      </c>
      <c r="J587" s="18">
        <v>8.8</v>
      </c>
      <c r="K587" s="19">
        <f t="shared" si="72"/>
        <v>8.986153846</v>
      </c>
      <c r="L587" s="22">
        <v>10.0</v>
      </c>
      <c r="M587" s="21">
        <f t="shared" si="56"/>
        <v>9.220890411</v>
      </c>
      <c r="N587" s="22">
        <v>10.0</v>
      </c>
      <c r="O587" s="21">
        <f t="shared" si="2"/>
        <v>9.554794521</v>
      </c>
      <c r="P587" s="22">
        <v>10.0</v>
      </c>
      <c r="Q587" s="21">
        <f t="shared" si="47"/>
        <v>8.712692967</v>
      </c>
      <c r="R587" s="22">
        <v>7.5</v>
      </c>
      <c r="S587" s="21">
        <f t="shared" si="4"/>
        <v>8.741438356</v>
      </c>
      <c r="T587" s="22">
        <v>7.5</v>
      </c>
      <c r="U587" s="21">
        <f t="shared" si="5"/>
        <v>8.490566038</v>
      </c>
      <c r="V587" s="22">
        <v>7.5</v>
      </c>
      <c r="W587" s="21">
        <f t="shared" si="6"/>
        <v>9.109760274</v>
      </c>
      <c r="X587" s="27">
        <f t="shared" si="52"/>
        <v>8.757142857</v>
      </c>
      <c r="Y587" s="24"/>
      <c r="Z587" s="24"/>
      <c r="AA587" s="31"/>
      <c r="AB587" s="32"/>
      <c r="AC587" s="32"/>
      <c r="AD587" s="32"/>
      <c r="AE587" s="33"/>
      <c r="AF587" s="5"/>
      <c r="AG587" s="1"/>
    </row>
    <row r="588" ht="15.75" customHeight="1">
      <c r="A588" s="1"/>
      <c r="B588" s="5"/>
      <c r="C588" s="16">
        <v>43827.0</v>
      </c>
      <c r="D588" s="17">
        <v>3.822967095E9</v>
      </c>
      <c r="E588" s="5" t="s">
        <v>31</v>
      </c>
      <c r="F588" s="5" t="s">
        <v>100</v>
      </c>
      <c r="G588" s="5" t="s">
        <v>44</v>
      </c>
      <c r="H588" s="5" t="s">
        <v>45</v>
      </c>
      <c r="I588" s="33">
        <v>202.0</v>
      </c>
      <c r="J588" s="18">
        <v>5.8</v>
      </c>
      <c r="K588" s="19">
        <f t="shared" si="72"/>
        <v>8.980716724</v>
      </c>
      <c r="L588" s="22">
        <v>5.0</v>
      </c>
      <c r="M588" s="21">
        <f t="shared" si="56"/>
        <v>9.213675214</v>
      </c>
      <c r="N588" s="22">
        <v>7.5</v>
      </c>
      <c r="O588" s="21">
        <f t="shared" si="2"/>
        <v>9.551282051</v>
      </c>
      <c r="P588" s="22">
        <v>5.0</v>
      </c>
      <c r="Q588" s="21">
        <f t="shared" si="47"/>
        <v>8.706335616</v>
      </c>
      <c r="R588" s="22">
        <v>7.5</v>
      </c>
      <c r="S588" s="21">
        <f t="shared" si="4"/>
        <v>8.739316239</v>
      </c>
      <c r="T588" s="22">
        <v>7.5</v>
      </c>
      <c r="U588" s="21">
        <f t="shared" si="5"/>
        <v>8.488869863</v>
      </c>
      <c r="V588" s="22">
        <v>2.5</v>
      </c>
      <c r="W588" s="21">
        <f t="shared" si="6"/>
        <v>9.098461538</v>
      </c>
      <c r="X588" s="27">
        <f t="shared" si="52"/>
        <v>5.828571429</v>
      </c>
      <c r="Y588" s="42" t="s">
        <v>1347</v>
      </c>
      <c r="Z588" s="42" t="s">
        <v>1348</v>
      </c>
      <c r="AA588" s="31"/>
      <c r="AB588" s="32">
        <v>5.0</v>
      </c>
      <c r="AC588" s="32"/>
      <c r="AD588" s="32"/>
      <c r="AE588" s="39">
        <v>7.5</v>
      </c>
      <c r="AF588" s="5"/>
      <c r="AG588" s="1"/>
    </row>
    <row r="589" ht="15.75" customHeight="1">
      <c r="A589" s="1"/>
      <c r="B589" s="5"/>
      <c r="C589" s="16">
        <v>43827.0</v>
      </c>
      <c r="D589" s="17">
        <v>3.799573839E9</v>
      </c>
      <c r="E589" s="5" t="s">
        <v>457</v>
      </c>
      <c r="F589" s="5" t="s">
        <v>107</v>
      </c>
      <c r="G589" s="5" t="s">
        <v>33</v>
      </c>
      <c r="H589" s="5" t="s">
        <v>79</v>
      </c>
      <c r="I589" s="33">
        <v>313.0</v>
      </c>
      <c r="J589" s="18">
        <v>8.8</v>
      </c>
      <c r="K589" s="19">
        <f t="shared" si="72"/>
        <v>8.980408859</v>
      </c>
      <c r="L589" s="22">
        <v>10.0</v>
      </c>
      <c r="M589" s="21">
        <f t="shared" si="56"/>
        <v>9.215017065</v>
      </c>
      <c r="N589" s="22">
        <v>10.0</v>
      </c>
      <c r="O589" s="21">
        <f t="shared" si="2"/>
        <v>9.552047782</v>
      </c>
      <c r="P589" s="22">
        <v>10.0</v>
      </c>
      <c r="Q589" s="21">
        <f t="shared" si="47"/>
        <v>8.708547009</v>
      </c>
      <c r="R589" s="22">
        <v>7.5</v>
      </c>
      <c r="S589" s="21">
        <f t="shared" si="4"/>
        <v>8.737201365</v>
      </c>
      <c r="T589" s="22">
        <v>7.5</v>
      </c>
      <c r="U589" s="21">
        <f t="shared" si="5"/>
        <v>8.487179487</v>
      </c>
      <c r="V589" s="22">
        <v>7.5</v>
      </c>
      <c r="W589" s="21">
        <f t="shared" si="6"/>
        <v>9.095733788</v>
      </c>
      <c r="X589" s="27">
        <f t="shared" si="52"/>
        <v>8.757142857</v>
      </c>
      <c r="Y589" s="42" t="s">
        <v>1349</v>
      </c>
      <c r="Z589" s="42" t="s">
        <v>1350</v>
      </c>
      <c r="AA589" s="31"/>
      <c r="AB589" s="32"/>
      <c r="AC589" s="32"/>
      <c r="AD589" s="32"/>
      <c r="AE589" s="33"/>
      <c r="AF589" s="5"/>
      <c r="AG589" s="1"/>
    </row>
    <row r="590" ht="15.75" customHeight="1">
      <c r="A590" s="1"/>
      <c r="B590" s="5"/>
      <c r="C590" s="16">
        <v>44194.0</v>
      </c>
      <c r="D590" s="17">
        <v>3.217175258E9</v>
      </c>
      <c r="E590" s="5" t="s">
        <v>1299</v>
      </c>
      <c r="F590" s="5" t="s">
        <v>48</v>
      </c>
      <c r="G590" s="5" t="s">
        <v>44</v>
      </c>
      <c r="H590" s="5" t="s">
        <v>60</v>
      </c>
      <c r="I590" s="33" t="s">
        <v>227</v>
      </c>
      <c r="J590" s="18">
        <v>8.8</v>
      </c>
      <c r="K590" s="19">
        <f t="shared" si="72"/>
        <v>8.980102041</v>
      </c>
      <c r="L590" s="22">
        <v>7.5</v>
      </c>
      <c r="M590" s="21">
        <f t="shared" si="56"/>
        <v>9.2120954</v>
      </c>
      <c r="N590" s="22">
        <v>10.0</v>
      </c>
      <c r="O590" s="21">
        <f t="shared" si="2"/>
        <v>9.552810903</v>
      </c>
      <c r="P590" s="22">
        <v>10.0</v>
      </c>
      <c r="Q590" s="21">
        <f t="shared" si="47"/>
        <v>8.710750853</v>
      </c>
      <c r="R590" s="22">
        <v>10.0</v>
      </c>
      <c r="S590" s="21">
        <f t="shared" si="4"/>
        <v>8.739352641</v>
      </c>
      <c r="T590" s="22">
        <v>7.5</v>
      </c>
      <c r="U590" s="21">
        <f t="shared" si="5"/>
        <v>8.485494881</v>
      </c>
      <c r="V590" s="22">
        <v>7.5</v>
      </c>
      <c r="W590" s="21">
        <f t="shared" si="6"/>
        <v>9.093015332</v>
      </c>
      <c r="X590" s="27">
        <f t="shared" si="52"/>
        <v>8.757142857</v>
      </c>
      <c r="Y590" s="28"/>
      <c r="Z590" s="28"/>
      <c r="AA590" s="31"/>
      <c r="AB590" s="32"/>
      <c r="AC590" s="32"/>
      <c r="AD590" s="32"/>
      <c r="AE590" s="33"/>
      <c r="AF590" s="5"/>
      <c r="AG590" s="1"/>
    </row>
    <row r="591" ht="15.75" customHeight="1">
      <c r="A591" s="1"/>
      <c r="B591" s="5"/>
      <c r="C591" s="16">
        <v>44195.0</v>
      </c>
      <c r="D591" s="17">
        <v>2.697666937E9</v>
      </c>
      <c r="E591" s="5" t="s">
        <v>1351</v>
      </c>
      <c r="F591" s="5" t="s">
        <v>563</v>
      </c>
      <c r="G591" s="5" t="s">
        <v>33</v>
      </c>
      <c r="H591" s="5" t="s">
        <v>60</v>
      </c>
      <c r="I591" s="33" t="s">
        <v>178</v>
      </c>
      <c r="J591" s="18">
        <v>10.0</v>
      </c>
      <c r="K591" s="19">
        <f t="shared" si="72"/>
        <v>8.981833616</v>
      </c>
      <c r="L591" s="22">
        <v>10.0</v>
      </c>
      <c r="M591" s="21">
        <f t="shared" si="56"/>
        <v>9.213435374</v>
      </c>
      <c r="N591" s="22">
        <v>10.0</v>
      </c>
      <c r="O591" s="21">
        <f t="shared" si="2"/>
        <v>9.553571429</v>
      </c>
      <c r="P591" s="22">
        <v>10.0</v>
      </c>
      <c r="Q591" s="21">
        <f t="shared" si="47"/>
        <v>8.712947189</v>
      </c>
      <c r="R591" s="22">
        <v>7.5</v>
      </c>
      <c r="S591" s="21">
        <f t="shared" si="4"/>
        <v>8.737244898</v>
      </c>
      <c r="T591" s="22">
        <v>10.0</v>
      </c>
      <c r="U591" s="21">
        <f t="shared" si="5"/>
        <v>8.488074957</v>
      </c>
      <c r="V591" s="22">
        <v>10.0</v>
      </c>
      <c r="W591" s="21">
        <f t="shared" si="6"/>
        <v>9.094557823</v>
      </c>
      <c r="X591" s="27">
        <f t="shared" si="52"/>
        <v>9.642857143</v>
      </c>
      <c r="Y591" s="42" t="s">
        <v>1352</v>
      </c>
      <c r="Z591" s="42" t="s">
        <v>1353</v>
      </c>
      <c r="AA591" s="31"/>
      <c r="AB591" s="32"/>
      <c r="AC591" s="32"/>
      <c r="AD591" s="32"/>
      <c r="AE591" s="33"/>
      <c r="AF591" s="5"/>
      <c r="AG591" s="1"/>
    </row>
    <row r="592" ht="15.75" customHeight="1">
      <c r="A592" s="1"/>
      <c r="B592" s="5"/>
      <c r="C592" s="16">
        <v>44195.0</v>
      </c>
      <c r="D592" s="17">
        <v>3.89717302E9</v>
      </c>
      <c r="E592" s="5" t="s">
        <v>1354</v>
      </c>
      <c r="F592" s="5" t="s">
        <v>32</v>
      </c>
      <c r="G592" s="5" t="s">
        <v>33</v>
      </c>
      <c r="H592" s="5" t="s">
        <v>79</v>
      </c>
      <c r="I592" s="33">
        <v>313.0</v>
      </c>
      <c r="J592" s="18">
        <v>9.0</v>
      </c>
      <c r="K592" s="19">
        <f t="shared" si="72"/>
        <v>8.981864407</v>
      </c>
      <c r="L592" s="22">
        <v>10.0</v>
      </c>
      <c r="M592" s="21">
        <f t="shared" si="56"/>
        <v>9.214770798</v>
      </c>
      <c r="N592" s="22">
        <v>10.0</v>
      </c>
      <c r="O592" s="21">
        <f t="shared" si="2"/>
        <v>9.554329372</v>
      </c>
      <c r="P592" s="22">
        <v>10.0</v>
      </c>
      <c r="Q592" s="21">
        <f t="shared" si="47"/>
        <v>8.715136054</v>
      </c>
      <c r="R592" s="22">
        <v>10.0</v>
      </c>
      <c r="S592" s="21">
        <f t="shared" si="4"/>
        <v>8.739388795</v>
      </c>
      <c r="T592" s="22">
        <v>10.0</v>
      </c>
      <c r="U592" s="21">
        <f t="shared" si="5"/>
        <v>8.490646259</v>
      </c>
      <c r="V592" s="22">
        <v>10.0</v>
      </c>
      <c r="W592" s="21">
        <f t="shared" si="6"/>
        <v>9.096095076</v>
      </c>
      <c r="X592" s="27">
        <f t="shared" si="52"/>
        <v>9.857142857</v>
      </c>
      <c r="Y592" s="49" t="s">
        <v>1355</v>
      </c>
      <c r="Z592" s="28"/>
      <c r="AA592" s="31">
        <v>10.0</v>
      </c>
      <c r="AB592" s="32">
        <v>10.0</v>
      </c>
      <c r="AC592" s="32"/>
      <c r="AD592" s="32">
        <v>10.0</v>
      </c>
      <c r="AE592" s="33"/>
      <c r="AF592" s="5"/>
      <c r="AG592" s="1"/>
    </row>
    <row r="593" ht="15.75" customHeight="1">
      <c r="A593" s="1"/>
      <c r="B593" s="5"/>
      <c r="C593" s="16">
        <v>44195.0</v>
      </c>
      <c r="D593" s="17">
        <v>3.629750688E9</v>
      </c>
      <c r="E593" s="5" t="s">
        <v>1356</v>
      </c>
      <c r="F593" s="5" t="s">
        <v>1180</v>
      </c>
      <c r="G593" s="5" t="s">
        <v>44</v>
      </c>
      <c r="H593" s="5" t="s">
        <v>45</v>
      </c>
      <c r="I593" s="33">
        <v>202.0</v>
      </c>
      <c r="J593" s="18">
        <v>8.0</v>
      </c>
      <c r="K593" s="19">
        <f>+AVERAGE(J593)</f>
        <v>8</v>
      </c>
      <c r="L593" s="22">
        <v>10.0</v>
      </c>
      <c r="M593" s="21">
        <f t="shared" si="56"/>
        <v>9.216101695</v>
      </c>
      <c r="N593" s="22">
        <v>10.0</v>
      </c>
      <c r="O593" s="21">
        <f t="shared" si="2"/>
        <v>9.555084746</v>
      </c>
      <c r="P593" s="22">
        <v>10.0</v>
      </c>
      <c r="Q593" s="21">
        <f t="shared" si="47"/>
        <v>8.717317487</v>
      </c>
      <c r="R593" s="22">
        <v>10.0</v>
      </c>
      <c r="S593" s="21">
        <f t="shared" si="4"/>
        <v>8.741525424</v>
      </c>
      <c r="T593" s="22">
        <v>7.5</v>
      </c>
      <c r="U593" s="21">
        <f t="shared" si="5"/>
        <v>8.488964346</v>
      </c>
      <c r="V593" s="22">
        <v>7.5</v>
      </c>
      <c r="W593" s="21">
        <f t="shared" si="6"/>
        <v>9.093389831</v>
      </c>
      <c r="X593" s="27">
        <f t="shared" si="52"/>
        <v>9</v>
      </c>
      <c r="Y593" s="42" t="s">
        <v>1357</v>
      </c>
      <c r="Z593" s="28"/>
      <c r="AA593" s="31"/>
      <c r="AB593" s="32"/>
      <c r="AC593" s="32"/>
      <c r="AD593" s="32"/>
      <c r="AE593" s="33"/>
      <c r="AF593" s="5"/>
      <c r="AG593" s="1"/>
    </row>
    <row r="594" ht="15.75" customHeight="1">
      <c r="A594" s="1"/>
      <c r="B594" s="5"/>
      <c r="C594" s="16">
        <v>44196.0</v>
      </c>
      <c r="D594" s="17">
        <v>2.963434339E9</v>
      </c>
      <c r="E594" s="5" t="s">
        <v>381</v>
      </c>
      <c r="F594" s="5" t="s">
        <v>126</v>
      </c>
      <c r="G594" s="5" t="s">
        <v>44</v>
      </c>
      <c r="H594" s="5" t="s">
        <v>45</v>
      </c>
      <c r="I594" s="33">
        <v>204.0</v>
      </c>
      <c r="J594" s="18">
        <v>9.0</v>
      </c>
      <c r="K594" s="19">
        <f t="shared" ref="K594:K602" si="73">+AVERAGE($J$3:J594)</f>
        <v>8.980236486</v>
      </c>
      <c r="L594" s="22">
        <v>10.0</v>
      </c>
      <c r="M594" s="21">
        <f t="shared" si="56"/>
        <v>9.217428088</v>
      </c>
      <c r="N594" s="22">
        <v>10.0</v>
      </c>
      <c r="O594" s="21">
        <f t="shared" si="2"/>
        <v>9.555837563</v>
      </c>
      <c r="P594" s="22">
        <v>7.5</v>
      </c>
      <c r="Q594" s="21">
        <f t="shared" si="47"/>
        <v>8.715254237</v>
      </c>
      <c r="R594" s="22">
        <v>10.0</v>
      </c>
      <c r="S594" s="21">
        <f t="shared" si="4"/>
        <v>8.743654822</v>
      </c>
      <c r="T594" s="22">
        <v>7.5</v>
      </c>
      <c r="U594" s="21">
        <f t="shared" si="5"/>
        <v>8.487288136</v>
      </c>
      <c r="V594" s="22">
        <v>10.0</v>
      </c>
      <c r="W594" s="21">
        <f t="shared" si="6"/>
        <v>9.094923858</v>
      </c>
      <c r="X594" s="27">
        <f t="shared" si="52"/>
        <v>9.142857143</v>
      </c>
      <c r="Y594" s="42" t="s">
        <v>1358</v>
      </c>
      <c r="Z594" s="42" t="s">
        <v>1359</v>
      </c>
      <c r="AA594" s="31"/>
      <c r="AB594" s="32"/>
      <c r="AC594" s="32"/>
      <c r="AD594" s="32"/>
      <c r="AE594" s="33"/>
      <c r="AF594" s="5"/>
      <c r="AG594" s="1"/>
    </row>
    <row r="595" ht="15.75" customHeight="1">
      <c r="A595" s="1"/>
      <c r="B595" s="5"/>
      <c r="C595" s="16">
        <v>44196.0</v>
      </c>
      <c r="D595" s="17"/>
      <c r="E595" s="5" t="s">
        <v>514</v>
      </c>
      <c r="F595" s="5"/>
      <c r="G595" s="5"/>
      <c r="H595" s="5"/>
      <c r="I595" s="33"/>
      <c r="J595" s="18">
        <v>9.2</v>
      </c>
      <c r="K595" s="19">
        <f t="shared" si="73"/>
        <v>8.980607083</v>
      </c>
      <c r="L595" s="22">
        <v>10.0</v>
      </c>
      <c r="M595" s="21">
        <f t="shared" si="56"/>
        <v>9.21875</v>
      </c>
      <c r="N595" s="22">
        <v>10.0</v>
      </c>
      <c r="O595" s="21">
        <f t="shared" si="2"/>
        <v>9.556587838</v>
      </c>
      <c r="P595" s="22">
        <v>10.0</v>
      </c>
      <c r="Q595" s="21">
        <f t="shared" si="47"/>
        <v>8.717428088</v>
      </c>
      <c r="R595" s="22">
        <v>10.0</v>
      </c>
      <c r="S595" s="21">
        <f t="shared" si="4"/>
        <v>8.745777027</v>
      </c>
      <c r="T595" s="22">
        <v>7.5</v>
      </c>
      <c r="U595" s="21">
        <f t="shared" si="5"/>
        <v>8.485617597</v>
      </c>
      <c r="V595" s="22">
        <v>7.5</v>
      </c>
      <c r="W595" s="21">
        <f t="shared" si="6"/>
        <v>9.09222973</v>
      </c>
      <c r="X595" s="27">
        <f t="shared" si="52"/>
        <v>9.171428571</v>
      </c>
      <c r="Y595" s="28" t="s">
        <v>1360</v>
      </c>
      <c r="Z595" s="28"/>
      <c r="AA595" s="31"/>
      <c r="AB595" s="32"/>
      <c r="AC595" s="32"/>
      <c r="AD595" s="32"/>
      <c r="AE595" s="33"/>
      <c r="AF595" s="5"/>
      <c r="AG595" s="1"/>
    </row>
    <row r="596" ht="15.75" customHeight="1">
      <c r="A596" s="1"/>
      <c r="B596" s="5"/>
      <c r="C596" s="16" t="s">
        <v>1361</v>
      </c>
      <c r="D596" s="17">
        <v>2.652746641E9</v>
      </c>
      <c r="E596" s="5" t="s">
        <v>1362</v>
      </c>
      <c r="F596" s="5" t="s">
        <v>567</v>
      </c>
      <c r="G596" s="5" t="s">
        <v>115</v>
      </c>
      <c r="H596" s="5" t="s">
        <v>60</v>
      </c>
      <c r="I596" s="33" t="s">
        <v>85</v>
      </c>
      <c r="J596" s="18">
        <v>10.0</v>
      </c>
      <c r="K596" s="19">
        <f t="shared" si="73"/>
        <v>8.982323232</v>
      </c>
      <c r="L596" s="22">
        <v>10.0</v>
      </c>
      <c r="M596" s="21">
        <f t="shared" si="56"/>
        <v>9.220067454</v>
      </c>
      <c r="N596" s="22">
        <v>10.0</v>
      </c>
      <c r="O596" s="21">
        <f t="shared" si="2"/>
        <v>9.557335582</v>
      </c>
      <c r="P596" s="22">
        <v>10.0</v>
      </c>
      <c r="Q596" s="21">
        <f t="shared" si="47"/>
        <v>8.719594595</v>
      </c>
      <c r="R596" s="22">
        <v>10.0</v>
      </c>
      <c r="S596" s="21">
        <f t="shared" si="4"/>
        <v>8.747892074</v>
      </c>
      <c r="T596" s="22">
        <v>10.0</v>
      </c>
      <c r="U596" s="21">
        <f t="shared" si="5"/>
        <v>8.488175676</v>
      </c>
      <c r="V596" s="22">
        <v>10.0</v>
      </c>
      <c r="W596" s="21">
        <f t="shared" si="6"/>
        <v>9.09376054</v>
      </c>
      <c r="X596" s="27">
        <f t="shared" si="52"/>
        <v>10</v>
      </c>
      <c r="Y596" s="28"/>
      <c r="Z596" s="28"/>
      <c r="AA596" s="31"/>
      <c r="AB596" s="32"/>
      <c r="AC596" s="32"/>
      <c r="AD596" s="32"/>
      <c r="AE596" s="33"/>
      <c r="AF596" s="5"/>
      <c r="AG596" s="1"/>
    </row>
    <row r="597" ht="15.75" customHeight="1">
      <c r="A597" s="1"/>
      <c r="B597" s="5"/>
      <c r="C597" s="16" t="s">
        <v>1363</v>
      </c>
      <c r="D597" s="17">
        <v>2.90024577E9</v>
      </c>
      <c r="E597" s="5" t="s">
        <v>1364</v>
      </c>
      <c r="F597" s="5" t="s">
        <v>126</v>
      </c>
      <c r="G597" s="5" t="s">
        <v>33</v>
      </c>
      <c r="H597" s="5" t="s">
        <v>79</v>
      </c>
      <c r="I597" s="33">
        <v>314.0</v>
      </c>
      <c r="J597" s="18">
        <v>7.0</v>
      </c>
      <c r="K597" s="19">
        <f t="shared" si="73"/>
        <v>8.978991597</v>
      </c>
      <c r="L597" s="22">
        <v>7.5</v>
      </c>
      <c r="M597" s="21">
        <f t="shared" si="56"/>
        <v>9.217171717</v>
      </c>
      <c r="N597" s="22">
        <v>7.5</v>
      </c>
      <c r="O597" s="21">
        <f t="shared" si="2"/>
        <v>9.553872054</v>
      </c>
      <c r="P597" s="22">
        <v>7.5</v>
      </c>
      <c r="Q597" s="21">
        <f t="shared" si="47"/>
        <v>8.717537943</v>
      </c>
      <c r="R597" s="22">
        <v>5.0</v>
      </c>
      <c r="S597" s="21">
        <f t="shared" si="4"/>
        <v>8.741582492</v>
      </c>
      <c r="T597" s="22">
        <v>7.5</v>
      </c>
      <c r="U597" s="21">
        <f t="shared" si="5"/>
        <v>8.486509275</v>
      </c>
      <c r="V597" s="22">
        <v>7.5</v>
      </c>
      <c r="W597" s="21">
        <f t="shared" si="6"/>
        <v>9.091077441</v>
      </c>
      <c r="X597" s="27">
        <f t="shared" si="52"/>
        <v>7.071428571</v>
      </c>
      <c r="Y597" s="28"/>
      <c r="Z597" s="28"/>
      <c r="AA597" s="31"/>
      <c r="AB597" s="32"/>
      <c r="AC597" s="32"/>
      <c r="AD597" s="32">
        <v>5.0</v>
      </c>
      <c r="AE597" s="33"/>
      <c r="AF597" s="5"/>
      <c r="AG597" s="1"/>
    </row>
    <row r="598" ht="15.75" customHeight="1">
      <c r="A598" s="1"/>
      <c r="B598" s="5"/>
      <c r="C598" s="16" t="s">
        <v>1365</v>
      </c>
      <c r="D598" s="17">
        <v>3.859844582E9</v>
      </c>
      <c r="E598" s="5" t="s">
        <v>1366</v>
      </c>
      <c r="F598" s="5" t="s">
        <v>40</v>
      </c>
      <c r="G598" s="5" t="s">
        <v>33</v>
      </c>
      <c r="H598" s="5" t="s">
        <v>284</v>
      </c>
      <c r="I598" s="33" t="s">
        <v>1039</v>
      </c>
      <c r="J598" s="18">
        <v>10.0</v>
      </c>
      <c r="K598" s="19">
        <f t="shared" si="73"/>
        <v>8.980704698</v>
      </c>
      <c r="L598" s="22">
        <v>10.0</v>
      </c>
      <c r="M598" s="21">
        <f t="shared" si="56"/>
        <v>9.218487395</v>
      </c>
      <c r="N598" s="22">
        <v>10.0</v>
      </c>
      <c r="O598" s="21">
        <f t="shared" si="2"/>
        <v>9.554621849</v>
      </c>
      <c r="P598" s="22">
        <v>10.0</v>
      </c>
      <c r="Q598" s="21">
        <f t="shared" si="47"/>
        <v>8.71969697</v>
      </c>
      <c r="R598" s="22">
        <v>10.0</v>
      </c>
      <c r="S598" s="21">
        <f t="shared" si="4"/>
        <v>8.743697479</v>
      </c>
      <c r="T598" s="22">
        <v>10.0</v>
      </c>
      <c r="U598" s="21">
        <f t="shared" si="5"/>
        <v>8.489057239</v>
      </c>
      <c r="V598" s="22">
        <v>10.0</v>
      </c>
      <c r="W598" s="21">
        <f t="shared" si="6"/>
        <v>9.092605042</v>
      </c>
      <c r="X598" s="27">
        <f t="shared" si="52"/>
        <v>10</v>
      </c>
      <c r="Y598" s="28"/>
      <c r="Z598" s="28"/>
      <c r="AA598" s="31"/>
      <c r="AB598" s="32"/>
      <c r="AC598" s="32"/>
      <c r="AD598" s="32"/>
      <c r="AE598" s="33"/>
      <c r="AF598" s="5"/>
      <c r="AG598" s="1"/>
    </row>
    <row r="599" ht="15.75" customHeight="1">
      <c r="A599" s="1"/>
      <c r="B599" s="5"/>
      <c r="C599" s="16" t="s">
        <v>1367</v>
      </c>
      <c r="D599" s="17">
        <v>2.722151916E9</v>
      </c>
      <c r="E599" s="5" t="s">
        <v>1368</v>
      </c>
      <c r="F599" s="5" t="s">
        <v>56</v>
      </c>
      <c r="G599" s="5" t="s">
        <v>33</v>
      </c>
      <c r="H599" s="5" t="s">
        <v>60</v>
      </c>
      <c r="I599" s="33" t="s">
        <v>163</v>
      </c>
      <c r="J599" s="18">
        <v>10.0</v>
      </c>
      <c r="K599" s="19">
        <f t="shared" si="73"/>
        <v>8.98241206</v>
      </c>
      <c r="L599" s="22">
        <v>10.0</v>
      </c>
      <c r="M599" s="21">
        <f t="shared" si="56"/>
        <v>9.219798658</v>
      </c>
      <c r="N599" s="22">
        <v>10.0</v>
      </c>
      <c r="O599" s="21">
        <f t="shared" si="2"/>
        <v>9.555369128</v>
      </c>
      <c r="P599" s="22">
        <v>10.0</v>
      </c>
      <c r="Q599" s="21">
        <f t="shared" si="47"/>
        <v>8.721848739</v>
      </c>
      <c r="R599" s="22">
        <v>10.0</v>
      </c>
      <c r="S599" s="21">
        <f t="shared" si="4"/>
        <v>8.745805369</v>
      </c>
      <c r="T599" s="22">
        <v>10.0</v>
      </c>
      <c r="U599" s="21">
        <f t="shared" si="5"/>
        <v>8.491596639</v>
      </c>
      <c r="V599" s="22">
        <v>10.0</v>
      </c>
      <c r="W599" s="21">
        <f t="shared" si="6"/>
        <v>9.094127517</v>
      </c>
      <c r="X599" s="27">
        <f t="shared" si="52"/>
        <v>10</v>
      </c>
      <c r="Y599" s="42" t="s">
        <v>1369</v>
      </c>
      <c r="Z599" s="42" t="s">
        <v>1370</v>
      </c>
      <c r="AA599" s="31"/>
      <c r="AB599" s="32"/>
      <c r="AC599" s="32"/>
      <c r="AD599" s="32"/>
      <c r="AE599" s="33"/>
      <c r="AF599" s="5"/>
      <c r="AG599" s="1"/>
    </row>
    <row r="600" ht="15.75" customHeight="1">
      <c r="A600" s="1"/>
      <c r="B600" s="5"/>
      <c r="C600" s="16" t="s">
        <v>1367</v>
      </c>
      <c r="D600" s="17">
        <v>2.686781768E9</v>
      </c>
      <c r="E600" s="5" t="s">
        <v>1371</v>
      </c>
      <c r="F600" s="5" t="s">
        <v>217</v>
      </c>
      <c r="G600" s="5" t="s">
        <v>33</v>
      </c>
      <c r="H600" s="5" t="s">
        <v>284</v>
      </c>
      <c r="I600" s="33" t="s">
        <v>1245</v>
      </c>
      <c r="J600" s="18">
        <v>7.9</v>
      </c>
      <c r="K600" s="19">
        <f t="shared" si="73"/>
        <v>8.980602007</v>
      </c>
      <c r="L600" s="22">
        <v>10.0</v>
      </c>
      <c r="M600" s="21">
        <f t="shared" si="56"/>
        <v>9.221105528</v>
      </c>
      <c r="N600" s="22">
        <v>7.5</v>
      </c>
      <c r="O600" s="21">
        <f t="shared" si="2"/>
        <v>9.551926298</v>
      </c>
      <c r="P600" s="22">
        <v>5.0</v>
      </c>
      <c r="Q600" s="21">
        <f t="shared" si="47"/>
        <v>8.715604027</v>
      </c>
      <c r="R600" s="22">
        <v>7.5</v>
      </c>
      <c r="S600" s="21">
        <f t="shared" si="4"/>
        <v>8.743718593</v>
      </c>
      <c r="T600" s="22">
        <v>10.0</v>
      </c>
      <c r="U600" s="21">
        <f t="shared" si="5"/>
        <v>8.494127517</v>
      </c>
      <c r="V600" s="22">
        <v>7.5</v>
      </c>
      <c r="W600" s="21">
        <f t="shared" si="6"/>
        <v>9.091457286</v>
      </c>
      <c r="X600" s="27">
        <f t="shared" si="52"/>
        <v>7.914285714</v>
      </c>
      <c r="Y600" s="28"/>
      <c r="Z600" s="28"/>
      <c r="AA600" s="31"/>
      <c r="AB600" s="32"/>
      <c r="AC600" s="32"/>
      <c r="AD600" s="32"/>
      <c r="AE600" s="33"/>
      <c r="AF600" s="5"/>
      <c r="AG600" s="1"/>
    </row>
    <row r="601" ht="15.75" customHeight="1">
      <c r="A601" s="1"/>
      <c r="B601" s="5"/>
      <c r="C601" s="16" t="s">
        <v>1372</v>
      </c>
      <c r="D601" s="17">
        <v>2.500094577E9</v>
      </c>
      <c r="E601" s="5" t="s">
        <v>1373</v>
      </c>
      <c r="F601" s="5" t="s">
        <v>401</v>
      </c>
      <c r="G601" s="5" t="s">
        <v>33</v>
      </c>
      <c r="H601" s="5" t="s">
        <v>60</v>
      </c>
      <c r="I601" s="33" t="s">
        <v>166</v>
      </c>
      <c r="J601" s="18">
        <v>10.0</v>
      </c>
      <c r="K601" s="19">
        <f t="shared" si="73"/>
        <v>8.98230384</v>
      </c>
      <c r="L601" s="22">
        <v>10.0</v>
      </c>
      <c r="M601" s="21">
        <f t="shared" si="56"/>
        <v>9.222408027</v>
      </c>
      <c r="N601" s="22">
        <v>10.0</v>
      </c>
      <c r="O601" s="21">
        <f t="shared" si="2"/>
        <v>9.552675585</v>
      </c>
      <c r="P601" s="22">
        <v>10.0</v>
      </c>
      <c r="Q601" s="21">
        <f t="shared" si="47"/>
        <v>8.717755444</v>
      </c>
      <c r="R601" s="22">
        <v>10.0</v>
      </c>
      <c r="S601" s="21">
        <f t="shared" si="4"/>
        <v>8.745819398</v>
      </c>
      <c r="T601" s="22">
        <v>10.0</v>
      </c>
      <c r="U601" s="21">
        <f t="shared" si="5"/>
        <v>8.496649916</v>
      </c>
      <c r="V601" s="22">
        <v>10.0</v>
      </c>
      <c r="W601" s="21">
        <f t="shared" si="6"/>
        <v>9.092976589</v>
      </c>
      <c r="X601" s="27">
        <f t="shared" si="52"/>
        <v>10</v>
      </c>
      <c r="Y601" s="28"/>
      <c r="Z601" s="28" t="s">
        <v>1374</v>
      </c>
      <c r="AA601" s="31"/>
      <c r="AB601" s="32">
        <v>10.0</v>
      </c>
      <c r="AC601" s="32"/>
      <c r="AD601" s="32"/>
      <c r="AE601" s="33"/>
      <c r="AF601" s="5"/>
      <c r="AG601" s="1"/>
    </row>
    <row r="602" ht="15.75" customHeight="1">
      <c r="A602" s="1"/>
      <c r="B602" s="5"/>
      <c r="C602" s="16" t="s">
        <v>1372</v>
      </c>
      <c r="D602" s="17">
        <v>2.631793299E9</v>
      </c>
      <c r="E602" s="5" t="s">
        <v>1375</v>
      </c>
      <c r="F602" s="5" t="s">
        <v>427</v>
      </c>
      <c r="G602" s="5" t="s">
        <v>33</v>
      </c>
      <c r="H602" s="5" t="s">
        <v>284</v>
      </c>
      <c r="I602" s="33" t="s">
        <v>1077</v>
      </c>
      <c r="J602" s="18">
        <v>7.5</v>
      </c>
      <c r="K602" s="19">
        <f t="shared" si="73"/>
        <v>8.979833333</v>
      </c>
      <c r="L602" s="22">
        <v>7.5</v>
      </c>
      <c r="M602" s="21">
        <f t="shared" si="56"/>
        <v>9.219532554</v>
      </c>
      <c r="N602" s="22">
        <v>7.5</v>
      </c>
      <c r="O602" s="21">
        <f t="shared" si="2"/>
        <v>9.549248748</v>
      </c>
      <c r="P602" s="22">
        <v>7.5</v>
      </c>
      <c r="Q602" s="21">
        <f t="shared" si="47"/>
        <v>8.715719064</v>
      </c>
      <c r="R602" s="22">
        <v>7.5</v>
      </c>
      <c r="S602" s="21">
        <f t="shared" si="4"/>
        <v>8.743739566</v>
      </c>
      <c r="T602" s="22">
        <v>7.5</v>
      </c>
      <c r="U602" s="21">
        <f t="shared" si="5"/>
        <v>8.494983278</v>
      </c>
      <c r="V602" s="22">
        <v>7.5</v>
      </c>
      <c r="W602" s="21">
        <f t="shared" si="6"/>
        <v>9.090317195</v>
      </c>
      <c r="X602" s="27">
        <f t="shared" si="52"/>
        <v>7.5</v>
      </c>
      <c r="Y602" s="28" t="s">
        <v>1376</v>
      </c>
      <c r="Z602" s="28" t="s">
        <v>1377</v>
      </c>
      <c r="AA602" s="31"/>
      <c r="AB602" s="32"/>
      <c r="AC602" s="32"/>
      <c r="AD602" s="32"/>
      <c r="AE602" s="33"/>
      <c r="AF602" s="5"/>
      <c r="AG602" s="1"/>
    </row>
    <row r="603" ht="15.75" customHeight="1">
      <c r="A603" s="1"/>
      <c r="B603" s="5"/>
      <c r="C603" s="16" t="s">
        <v>1372</v>
      </c>
      <c r="D603" s="17">
        <v>2.321250337E9</v>
      </c>
      <c r="E603" s="5" t="s">
        <v>1378</v>
      </c>
      <c r="F603" s="5" t="s">
        <v>1379</v>
      </c>
      <c r="G603" s="5" t="s">
        <v>44</v>
      </c>
      <c r="H603" s="5" t="s">
        <v>79</v>
      </c>
      <c r="I603" s="33">
        <v>314.0</v>
      </c>
      <c r="J603" s="18">
        <v>5.4</v>
      </c>
      <c r="K603" s="19">
        <f>+AVERAGE(J603)</f>
        <v>5.4</v>
      </c>
      <c r="L603" s="22">
        <v>5.0</v>
      </c>
      <c r="M603" s="21">
        <f t="shared" si="56"/>
        <v>9.2125</v>
      </c>
      <c r="N603" s="22">
        <v>10.0</v>
      </c>
      <c r="O603" s="21">
        <f t="shared" si="2"/>
        <v>9.55</v>
      </c>
      <c r="P603" s="22">
        <v>2.5</v>
      </c>
      <c r="Q603" s="21">
        <f t="shared" si="47"/>
        <v>8.705342237</v>
      </c>
      <c r="R603" s="22">
        <v>5.0</v>
      </c>
      <c r="S603" s="21">
        <f t="shared" si="4"/>
        <v>8.7375</v>
      </c>
      <c r="T603" s="22">
        <v>5.0</v>
      </c>
      <c r="U603" s="21">
        <f t="shared" si="5"/>
        <v>8.489148581</v>
      </c>
      <c r="V603" s="22">
        <v>5.0</v>
      </c>
      <c r="W603" s="21">
        <f t="shared" si="6"/>
        <v>9.0835</v>
      </c>
      <c r="X603" s="27">
        <f t="shared" si="52"/>
        <v>5.414285714</v>
      </c>
      <c r="Y603" s="49" t="s">
        <v>1380</v>
      </c>
      <c r="Z603" s="42" t="s">
        <v>1381</v>
      </c>
      <c r="AA603" s="31"/>
      <c r="AB603" s="32"/>
      <c r="AC603" s="32"/>
      <c r="AD603" s="32"/>
      <c r="AE603" s="33"/>
      <c r="AF603" s="5"/>
      <c r="AG603" s="1"/>
    </row>
    <row r="604" ht="15.75" customHeight="1">
      <c r="A604" s="1"/>
      <c r="B604" s="5"/>
      <c r="C604" s="16" t="s">
        <v>1372</v>
      </c>
      <c r="D604" s="17">
        <v>3.465384475E9</v>
      </c>
      <c r="E604" s="5" t="s">
        <v>1382</v>
      </c>
      <c r="F604" s="5" t="s">
        <v>217</v>
      </c>
      <c r="G604" s="5" t="s">
        <v>33</v>
      </c>
      <c r="H604" s="5" t="s">
        <v>79</v>
      </c>
      <c r="I604" s="33">
        <v>314.0</v>
      </c>
      <c r="J604" s="18">
        <v>9.6</v>
      </c>
      <c r="K604" s="19">
        <f t="shared" ref="K604:K612" si="74">+AVERAGE($J$3:J604)</f>
        <v>8.974916944</v>
      </c>
      <c r="L604" s="22">
        <v>10.0</v>
      </c>
      <c r="M604" s="21">
        <f t="shared" si="56"/>
        <v>9.213810316</v>
      </c>
      <c r="N604" s="22">
        <v>10.0</v>
      </c>
      <c r="O604" s="21">
        <f t="shared" si="2"/>
        <v>9.550748752</v>
      </c>
      <c r="P604" s="22">
        <v>7.5</v>
      </c>
      <c r="Q604" s="21">
        <f t="shared" si="47"/>
        <v>8.703333333</v>
      </c>
      <c r="R604" s="22">
        <v>10.0</v>
      </c>
      <c r="S604" s="21">
        <f t="shared" si="4"/>
        <v>8.739600666</v>
      </c>
      <c r="T604" s="22">
        <v>10.0</v>
      </c>
      <c r="U604" s="21">
        <f t="shared" si="5"/>
        <v>8.491666667</v>
      </c>
      <c r="V604" s="22">
        <v>10.0</v>
      </c>
      <c r="W604" s="21">
        <f t="shared" si="6"/>
        <v>9.085024958</v>
      </c>
      <c r="X604" s="27">
        <f t="shared" si="52"/>
        <v>9.585714286</v>
      </c>
      <c r="Y604" s="42" t="s">
        <v>1383</v>
      </c>
      <c r="Z604" s="42" t="s">
        <v>1384</v>
      </c>
      <c r="AA604" s="31"/>
      <c r="AB604" s="32"/>
      <c r="AC604" s="32"/>
      <c r="AD604" s="32"/>
      <c r="AE604" s="33"/>
      <c r="AF604" s="5"/>
      <c r="AG604" s="1"/>
    </row>
    <row r="605" ht="15.75" customHeight="1">
      <c r="A605" s="1"/>
      <c r="B605" s="5"/>
      <c r="C605" s="16" t="s">
        <v>1372</v>
      </c>
      <c r="D605" s="17">
        <v>2.880344058E9</v>
      </c>
      <c r="E605" s="5" t="s">
        <v>1385</v>
      </c>
      <c r="F605" s="5" t="s">
        <v>427</v>
      </c>
      <c r="G605" s="5" t="s">
        <v>44</v>
      </c>
      <c r="H605" s="5" t="s">
        <v>45</v>
      </c>
      <c r="I605" s="33">
        <v>202.0</v>
      </c>
      <c r="J605" s="18">
        <v>10.0</v>
      </c>
      <c r="K605" s="19">
        <f t="shared" si="74"/>
        <v>8.976616915</v>
      </c>
      <c r="L605" s="22">
        <v>10.0</v>
      </c>
      <c r="M605" s="21">
        <f t="shared" si="56"/>
        <v>9.215116279</v>
      </c>
      <c r="N605" s="22">
        <v>10.0</v>
      </c>
      <c r="O605" s="21">
        <f t="shared" si="2"/>
        <v>9.551495017</v>
      </c>
      <c r="P605" s="22">
        <v>10.0</v>
      </c>
      <c r="Q605" s="21">
        <f t="shared" si="47"/>
        <v>8.705490849</v>
      </c>
      <c r="R605" s="22">
        <v>10.0</v>
      </c>
      <c r="S605" s="21">
        <f t="shared" si="4"/>
        <v>8.741694352</v>
      </c>
      <c r="T605" s="22">
        <v>10.0</v>
      </c>
      <c r="U605" s="21">
        <f t="shared" si="5"/>
        <v>8.494176373</v>
      </c>
      <c r="V605" s="22">
        <v>10.0</v>
      </c>
      <c r="W605" s="21">
        <f t="shared" si="6"/>
        <v>9.08654485</v>
      </c>
      <c r="X605" s="27">
        <f t="shared" si="52"/>
        <v>10</v>
      </c>
      <c r="Y605" s="42" t="s">
        <v>1386</v>
      </c>
      <c r="Z605" s="42" t="s">
        <v>1387</v>
      </c>
      <c r="AA605" s="31"/>
      <c r="AB605" s="32"/>
      <c r="AC605" s="32"/>
      <c r="AD605" s="32"/>
      <c r="AE605" s="33"/>
      <c r="AF605" s="5"/>
      <c r="AG605" s="1"/>
    </row>
    <row r="606" ht="15.75" customHeight="1">
      <c r="A606" s="1"/>
      <c r="B606" s="5"/>
      <c r="C606" s="16" t="s">
        <v>1372</v>
      </c>
      <c r="D606" s="17">
        <v>3.594269956E9</v>
      </c>
      <c r="E606" s="5" t="s">
        <v>1388</v>
      </c>
      <c r="F606" s="5" t="s">
        <v>126</v>
      </c>
      <c r="G606" s="5" t="s">
        <v>115</v>
      </c>
      <c r="H606" s="5" t="s">
        <v>261</v>
      </c>
      <c r="I606" s="33" t="s">
        <v>332</v>
      </c>
      <c r="J606" s="18">
        <v>8.0</v>
      </c>
      <c r="K606" s="19">
        <f t="shared" si="74"/>
        <v>8.975</v>
      </c>
      <c r="L606" s="22">
        <v>7.5</v>
      </c>
      <c r="M606" s="21">
        <f t="shared" si="56"/>
        <v>9.212271973</v>
      </c>
      <c r="N606" s="22">
        <v>7.5</v>
      </c>
      <c r="O606" s="21">
        <f t="shared" si="2"/>
        <v>9.548092869</v>
      </c>
      <c r="P606" s="22">
        <v>10.0</v>
      </c>
      <c r="Q606" s="21">
        <f t="shared" si="47"/>
        <v>8.707641196</v>
      </c>
      <c r="R606" s="22">
        <v>7.5</v>
      </c>
      <c r="S606" s="21">
        <f t="shared" si="4"/>
        <v>8.739635158</v>
      </c>
      <c r="T606" s="22">
        <v>10.0</v>
      </c>
      <c r="U606" s="21">
        <f t="shared" si="5"/>
        <v>8.496677741</v>
      </c>
      <c r="V606" s="22">
        <v>7.5</v>
      </c>
      <c r="W606" s="21">
        <f t="shared" si="6"/>
        <v>9.083913765</v>
      </c>
      <c r="X606" s="27">
        <f t="shared" si="52"/>
        <v>8.285714286</v>
      </c>
      <c r="Y606" s="42" t="s">
        <v>1389</v>
      </c>
      <c r="Z606" s="42" t="s">
        <v>1390</v>
      </c>
      <c r="AA606" s="31"/>
      <c r="AB606" s="32"/>
      <c r="AC606" s="32"/>
      <c r="AD606" s="32"/>
      <c r="AE606" s="33"/>
      <c r="AF606" s="5"/>
      <c r="AG606" s="1"/>
    </row>
    <row r="607" ht="15.75" customHeight="1">
      <c r="A607" s="1"/>
      <c r="B607" s="5"/>
      <c r="C607" s="16" t="s">
        <v>1391</v>
      </c>
      <c r="D607" s="17">
        <v>2.501299429E9</v>
      </c>
      <c r="E607" s="5" t="s">
        <v>1392</v>
      </c>
      <c r="F607" s="5" t="s">
        <v>48</v>
      </c>
      <c r="G607" s="5" t="s">
        <v>44</v>
      </c>
      <c r="H607" s="5" t="s">
        <v>45</v>
      </c>
      <c r="I607" s="33">
        <v>202.0</v>
      </c>
      <c r="J607" s="18">
        <v>9.0</v>
      </c>
      <c r="K607" s="19">
        <f t="shared" si="74"/>
        <v>8.975041322</v>
      </c>
      <c r="L607" s="22">
        <v>10.0</v>
      </c>
      <c r="M607" s="21">
        <f t="shared" si="56"/>
        <v>9.213576159</v>
      </c>
      <c r="N607" s="22">
        <v>10.0</v>
      </c>
      <c r="O607" s="21">
        <f t="shared" si="2"/>
        <v>9.54884106</v>
      </c>
      <c r="P607" s="22">
        <v>7.5</v>
      </c>
      <c r="Q607" s="21">
        <f t="shared" si="47"/>
        <v>8.705638474</v>
      </c>
      <c r="R607" s="22">
        <v>5.0</v>
      </c>
      <c r="S607" s="21">
        <f t="shared" si="4"/>
        <v>8.733443709</v>
      </c>
      <c r="T607" s="22">
        <v>7.5</v>
      </c>
      <c r="U607" s="21">
        <f t="shared" si="5"/>
        <v>8.495024876</v>
      </c>
      <c r="V607" s="22">
        <v>10.0</v>
      </c>
      <c r="W607" s="21">
        <f t="shared" si="6"/>
        <v>9.085430464</v>
      </c>
      <c r="X607" s="27">
        <f t="shared" si="52"/>
        <v>8.428571429</v>
      </c>
      <c r="Y607" s="28" t="s">
        <v>1393</v>
      </c>
      <c r="Z607" s="28" t="s">
        <v>1394</v>
      </c>
      <c r="AA607" s="31"/>
      <c r="AB607" s="32"/>
      <c r="AC607" s="32"/>
      <c r="AD607" s="32">
        <v>10.0</v>
      </c>
      <c r="AE607" s="33"/>
      <c r="AF607" s="5"/>
      <c r="AG607" s="1"/>
    </row>
    <row r="608" ht="15.75" customHeight="1">
      <c r="A608" s="1"/>
      <c r="B608" s="5"/>
      <c r="C608" s="16" t="s">
        <v>1391</v>
      </c>
      <c r="D608" s="17">
        <v>3.993116563E9</v>
      </c>
      <c r="E608" s="5" t="s">
        <v>1395</v>
      </c>
      <c r="F608" s="5" t="s">
        <v>72</v>
      </c>
      <c r="G608" s="5" t="s">
        <v>33</v>
      </c>
      <c r="H608" s="5" t="s">
        <v>60</v>
      </c>
      <c r="I608" s="33" t="s">
        <v>120</v>
      </c>
      <c r="J608" s="18">
        <v>9.2</v>
      </c>
      <c r="K608" s="19">
        <f t="shared" si="74"/>
        <v>8.975412541</v>
      </c>
      <c r="L608" s="22">
        <v>10.0</v>
      </c>
      <c r="M608" s="21">
        <f t="shared" si="56"/>
        <v>9.214876033</v>
      </c>
      <c r="N608" s="22">
        <v>10.0</v>
      </c>
      <c r="O608" s="21">
        <f t="shared" si="2"/>
        <v>9.549586777</v>
      </c>
      <c r="P608" s="22">
        <v>10.0</v>
      </c>
      <c r="Q608" s="21">
        <f t="shared" si="47"/>
        <v>8.707781457</v>
      </c>
      <c r="R608" s="22">
        <v>7.5</v>
      </c>
      <c r="S608" s="21">
        <f t="shared" si="4"/>
        <v>8.731404959</v>
      </c>
      <c r="T608" s="22">
        <v>7.5</v>
      </c>
      <c r="U608" s="21">
        <f t="shared" si="5"/>
        <v>8.493377483</v>
      </c>
      <c r="V608" s="22">
        <v>10.0</v>
      </c>
      <c r="W608" s="21">
        <f t="shared" si="6"/>
        <v>9.086942149</v>
      </c>
      <c r="X608" s="27">
        <f t="shared" si="52"/>
        <v>9.171428571</v>
      </c>
      <c r="Y608" s="28"/>
      <c r="Z608" s="28"/>
      <c r="AA608" s="31"/>
      <c r="AB608" s="32"/>
      <c r="AC608" s="32"/>
      <c r="AD608" s="32"/>
      <c r="AE608" s="33"/>
      <c r="AF608" s="5"/>
      <c r="AG608" s="1"/>
    </row>
    <row r="609" ht="15.75" customHeight="1">
      <c r="A609" s="1"/>
      <c r="B609" s="5"/>
      <c r="C609" s="16" t="s">
        <v>1391</v>
      </c>
      <c r="D609" s="17"/>
      <c r="E609" s="5" t="s">
        <v>514</v>
      </c>
      <c r="F609" s="5"/>
      <c r="G609" s="5"/>
      <c r="H609" s="5"/>
      <c r="I609" s="33"/>
      <c r="J609" s="18">
        <v>9.2</v>
      </c>
      <c r="K609" s="19">
        <f t="shared" si="74"/>
        <v>8.975782537</v>
      </c>
      <c r="L609" s="22">
        <v>7.5</v>
      </c>
      <c r="M609" s="21">
        <f t="shared" si="56"/>
        <v>9.212046205</v>
      </c>
      <c r="N609" s="22">
        <v>10.0</v>
      </c>
      <c r="O609" s="21">
        <f t="shared" si="2"/>
        <v>9.550330033</v>
      </c>
      <c r="P609" s="22">
        <v>7.5</v>
      </c>
      <c r="Q609" s="21">
        <f t="shared" si="47"/>
        <v>8.705785124</v>
      </c>
      <c r="R609" s="22">
        <v>10.0</v>
      </c>
      <c r="S609" s="21">
        <f t="shared" si="4"/>
        <v>8.73349835</v>
      </c>
      <c r="T609" s="22">
        <v>10.0</v>
      </c>
      <c r="U609" s="21">
        <f t="shared" si="5"/>
        <v>8.495867769</v>
      </c>
      <c r="V609" s="22">
        <v>10.0</v>
      </c>
      <c r="W609" s="21">
        <f t="shared" si="6"/>
        <v>9.088448845</v>
      </c>
      <c r="X609" s="27">
        <f t="shared" si="52"/>
        <v>9.171428571</v>
      </c>
      <c r="Y609" s="28"/>
      <c r="Z609" s="28"/>
      <c r="AA609" s="31"/>
      <c r="AB609" s="32"/>
      <c r="AC609" s="32"/>
      <c r="AD609" s="32"/>
      <c r="AE609" s="33"/>
      <c r="AF609" s="5"/>
      <c r="AG609" s="1"/>
    </row>
    <row r="610" ht="15.75" customHeight="1">
      <c r="A610" s="1"/>
      <c r="B610" s="5"/>
      <c r="C610" s="16" t="s">
        <v>1396</v>
      </c>
      <c r="D610" s="17">
        <v>2.741567977E9</v>
      </c>
      <c r="E610" s="5" t="s">
        <v>1036</v>
      </c>
      <c r="F610" s="5" t="s">
        <v>48</v>
      </c>
      <c r="G610" s="5" t="s">
        <v>44</v>
      </c>
      <c r="H610" s="5" t="s">
        <v>60</v>
      </c>
      <c r="I610" s="33" t="s">
        <v>187</v>
      </c>
      <c r="J610" s="18">
        <v>8.0</v>
      </c>
      <c r="K610" s="19">
        <f t="shared" si="74"/>
        <v>8.974177632</v>
      </c>
      <c r="L610" s="22">
        <v>7.5</v>
      </c>
      <c r="M610" s="21">
        <f t="shared" si="56"/>
        <v>9.2092257</v>
      </c>
      <c r="N610" s="22">
        <v>10.0</v>
      </c>
      <c r="O610" s="21">
        <f t="shared" si="2"/>
        <v>9.55107084</v>
      </c>
      <c r="P610" s="22">
        <v>7.5</v>
      </c>
      <c r="Q610" s="21">
        <f t="shared" si="47"/>
        <v>8.70379538</v>
      </c>
      <c r="R610" s="22">
        <v>10.0</v>
      </c>
      <c r="S610" s="21">
        <f t="shared" si="4"/>
        <v>8.735584843</v>
      </c>
      <c r="T610" s="22">
        <v>7.5</v>
      </c>
      <c r="U610" s="21">
        <f t="shared" si="5"/>
        <v>8.494224422</v>
      </c>
      <c r="V610" s="22">
        <v>10.0</v>
      </c>
      <c r="W610" s="21">
        <f t="shared" si="6"/>
        <v>9.089950577</v>
      </c>
      <c r="X610" s="27">
        <f t="shared" si="52"/>
        <v>8.642857143</v>
      </c>
      <c r="Y610" s="28" t="s">
        <v>1397</v>
      </c>
      <c r="Z610" s="28" t="s">
        <v>1398</v>
      </c>
      <c r="AA610" s="31"/>
      <c r="AB610" s="32"/>
      <c r="AC610" s="32"/>
      <c r="AD610" s="32"/>
      <c r="AE610" s="39">
        <v>7.5</v>
      </c>
      <c r="AF610" s="5"/>
      <c r="AG610" s="1"/>
    </row>
    <row r="611" ht="15.75" customHeight="1">
      <c r="A611" s="1"/>
      <c r="B611" s="5"/>
      <c r="C611" s="16" t="s">
        <v>1396</v>
      </c>
      <c r="D611" s="17">
        <v>2.438803503E9</v>
      </c>
      <c r="E611" s="5" t="s">
        <v>1399</v>
      </c>
      <c r="F611" s="5" t="s">
        <v>200</v>
      </c>
      <c r="G611" s="5" t="s">
        <v>185</v>
      </c>
      <c r="H611" s="5" t="s">
        <v>45</v>
      </c>
      <c r="I611" s="33">
        <v>302.0</v>
      </c>
      <c r="J611" s="18">
        <v>7.9</v>
      </c>
      <c r="K611" s="19">
        <f t="shared" si="74"/>
        <v>8.972413793</v>
      </c>
      <c r="L611" s="22">
        <v>10.0</v>
      </c>
      <c r="M611" s="21">
        <f t="shared" si="56"/>
        <v>9.210526316</v>
      </c>
      <c r="N611" s="22">
        <v>10.0</v>
      </c>
      <c r="O611" s="21">
        <f t="shared" si="2"/>
        <v>9.551809211</v>
      </c>
      <c r="P611" s="22">
        <v>7.5</v>
      </c>
      <c r="Q611" s="21">
        <f t="shared" si="47"/>
        <v>8.701812191</v>
      </c>
      <c r="R611" s="22">
        <v>5.0</v>
      </c>
      <c r="S611" s="21">
        <f t="shared" si="4"/>
        <v>8.729440789</v>
      </c>
      <c r="T611" s="22">
        <v>7.5</v>
      </c>
      <c r="U611" s="21">
        <f t="shared" si="5"/>
        <v>8.492586491</v>
      </c>
      <c r="V611" s="22">
        <v>7.5</v>
      </c>
      <c r="W611" s="21">
        <f t="shared" si="6"/>
        <v>9.087335526</v>
      </c>
      <c r="X611" s="27">
        <f t="shared" si="52"/>
        <v>7.914285714</v>
      </c>
      <c r="Y611" s="42" t="s">
        <v>1400</v>
      </c>
      <c r="Z611" s="28"/>
      <c r="AA611" s="31"/>
      <c r="AB611" s="32"/>
      <c r="AC611" s="32"/>
      <c r="AD611" s="32"/>
      <c r="AE611" s="33"/>
      <c r="AF611" s="5"/>
      <c r="AG611" s="1"/>
    </row>
    <row r="612" ht="15.75" customHeight="1">
      <c r="A612" s="1"/>
      <c r="B612" s="5"/>
      <c r="C612" s="16" t="s">
        <v>1396</v>
      </c>
      <c r="D612" s="17"/>
      <c r="E612" s="5" t="s">
        <v>514</v>
      </c>
      <c r="F612" s="5"/>
      <c r="G612" s="5"/>
      <c r="H612" s="5"/>
      <c r="I612" s="33"/>
      <c r="J612" s="18">
        <v>9.0</v>
      </c>
      <c r="K612" s="19">
        <f t="shared" si="74"/>
        <v>8.972459016</v>
      </c>
      <c r="L612" s="22">
        <v>10.0</v>
      </c>
      <c r="M612" s="21">
        <f t="shared" si="56"/>
        <v>9.21182266</v>
      </c>
      <c r="N612" s="22">
        <v>10.0</v>
      </c>
      <c r="O612" s="21">
        <f t="shared" si="2"/>
        <v>9.552545156</v>
      </c>
      <c r="P612" s="22">
        <v>10.0</v>
      </c>
      <c r="Q612" s="21">
        <f t="shared" si="47"/>
        <v>8.703947368</v>
      </c>
      <c r="R612" s="22">
        <v>10.0</v>
      </c>
      <c r="S612" s="21">
        <f t="shared" si="4"/>
        <v>8.731527094</v>
      </c>
      <c r="T612" s="22">
        <v>7.5</v>
      </c>
      <c r="U612" s="21">
        <f t="shared" si="5"/>
        <v>8.490953947</v>
      </c>
      <c r="V612" s="22">
        <v>10.0</v>
      </c>
      <c r="W612" s="21">
        <f t="shared" si="6"/>
        <v>9.088834154</v>
      </c>
      <c r="X612" s="27">
        <f t="shared" si="52"/>
        <v>9.5</v>
      </c>
      <c r="Y612" s="42" t="s">
        <v>1401</v>
      </c>
      <c r="Z612" s="42" t="s">
        <v>1402</v>
      </c>
      <c r="AA612" s="31"/>
      <c r="AB612" s="32"/>
      <c r="AC612" s="32"/>
      <c r="AD612" s="32">
        <v>10.0</v>
      </c>
      <c r="AE612" s="33"/>
      <c r="AF612" s="5"/>
      <c r="AG612" s="1"/>
    </row>
    <row r="613" ht="15.75" customHeight="1">
      <c r="A613" s="1"/>
      <c r="B613" s="5"/>
      <c r="C613" s="16" t="s">
        <v>1396</v>
      </c>
      <c r="D613" s="17">
        <v>3.814546944E9</v>
      </c>
      <c r="E613" s="5" t="s">
        <v>1403</v>
      </c>
      <c r="F613" s="5" t="s">
        <v>56</v>
      </c>
      <c r="G613" s="5" t="s">
        <v>33</v>
      </c>
      <c r="H613" s="5" t="s">
        <v>261</v>
      </c>
      <c r="I613" s="33" t="s">
        <v>420</v>
      </c>
      <c r="J613" s="18">
        <v>10.0</v>
      </c>
      <c r="K613" s="19">
        <f>+AVERAGE(J613)</f>
        <v>10</v>
      </c>
      <c r="L613" s="22">
        <v>7.5</v>
      </c>
      <c r="M613" s="21">
        <f t="shared" si="56"/>
        <v>9.209016393</v>
      </c>
      <c r="N613" s="22">
        <v>10.0</v>
      </c>
      <c r="O613" s="21">
        <f t="shared" si="2"/>
        <v>9.553278689</v>
      </c>
      <c r="P613" s="22">
        <v>10.0</v>
      </c>
      <c r="Q613" s="21">
        <f t="shared" si="47"/>
        <v>8.706075534</v>
      </c>
      <c r="R613" s="22">
        <v>10.0</v>
      </c>
      <c r="S613" s="21">
        <f t="shared" si="4"/>
        <v>8.733606557</v>
      </c>
      <c r="T613" s="22">
        <v>10.0</v>
      </c>
      <c r="U613" s="21">
        <f t="shared" si="5"/>
        <v>8.493431856</v>
      </c>
      <c r="V613" s="22">
        <v>10.0</v>
      </c>
      <c r="W613" s="21">
        <f t="shared" si="6"/>
        <v>9.090327869</v>
      </c>
      <c r="X613" s="27">
        <f t="shared" si="52"/>
        <v>9.642857143</v>
      </c>
      <c r="Y613" s="42" t="s">
        <v>1404</v>
      </c>
      <c r="Z613" s="28"/>
      <c r="AA613" s="31"/>
      <c r="AB613" s="32"/>
      <c r="AC613" s="32"/>
      <c r="AD613" s="32"/>
      <c r="AE613" s="33"/>
      <c r="AF613" s="5"/>
      <c r="AG613" s="1"/>
    </row>
    <row r="614" ht="15.75" customHeight="1">
      <c r="A614" s="1"/>
      <c r="B614" s="5"/>
      <c r="C614" s="16" t="s">
        <v>1396</v>
      </c>
      <c r="D614" s="17">
        <v>2.723043423E9</v>
      </c>
      <c r="E614" s="5" t="s">
        <v>1154</v>
      </c>
      <c r="F614" s="5" t="s">
        <v>1405</v>
      </c>
      <c r="G614" s="5" t="s">
        <v>33</v>
      </c>
      <c r="H614" s="5" t="s">
        <v>60</v>
      </c>
      <c r="I614" s="33" t="s">
        <v>178</v>
      </c>
      <c r="J614" s="18">
        <v>10.0</v>
      </c>
      <c r="K614" s="19">
        <f t="shared" ref="K614:K622" si="75">+AVERAGE($J$3:J614)</f>
        <v>8.975816993</v>
      </c>
      <c r="L614" s="22">
        <v>10.0</v>
      </c>
      <c r="M614" s="21">
        <f t="shared" si="56"/>
        <v>9.210310966</v>
      </c>
      <c r="N614" s="22">
        <v>10.0</v>
      </c>
      <c r="O614" s="21">
        <f t="shared" si="2"/>
        <v>9.55400982</v>
      </c>
      <c r="P614" s="22">
        <v>10.0</v>
      </c>
      <c r="Q614" s="21">
        <f t="shared" si="47"/>
        <v>8.708196721</v>
      </c>
      <c r="R614" s="22">
        <v>10.0</v>
      </c>
      <c r="S614" s="21">
        <f t="shared" si="4"/>
        <v>8.735679214</v>
      </c>
      <c r="T614" s="22">
        <v>10.0</v>
      </c>
      <c r="U614" s="21">
        <f t="shared" si="5"/>
        <v>8.495901639</v>
      </c>
      <c r="V614" s="22">
        <v>10.0</v>
      </c>
      <c r="W614" s="21">
        <f t="shared" si="6"/>
        <v>9.091816694</v>
      </c>
      <c r="X614" s="27">
        <f t="shared" si="52"/>
        <v>10</v>
      </c>
      <c r="Y614" s="42" t="s">
        <v>1406</v>
      </c>
      <c r="Z614" s="42" t="s">
        <v>1407</v>
      </c>
      <c r="AA614" s="31"/>
      <c r="AB614" s="32"/>
      <c r="AC614" s="32"/>
      <c r="AD614" s="32"/>
      <c r="AE614" s="33"/>
      <c r="AF614" s="5"/>
      <c r="AG614" s="1"/>
    </row>
    <row r="615" ht="15.75" customHeight="1">
      <c r="A615" s="1"/>
      <c r="B615" s="5"/>
      <c r="C615" s="16" t="s">
        <v>1408</v>
      </c>
      <c r="D615" s="17">
        <v>3.484298432E9</v>
      </c>
      <c r="E615" s="5" t="s">
        <v>1409</v>
      </c>
      <c r="F615" s="5" t="s">
        <v>107</v>
      </c>
      <c r="G615" s="5" t="s">
        <v>44</v>
      </c>
      <c r="H615" s="5" t="s">
        <v>45</v>
      </c>
      <c r="I615" s="33">
        <v>302.0</v>
      </c>
      <c r="J615" s="18">
        <v>10.0</v>
      </c>
      <c r="K615" s="19">
        <f t="shared" si="75"/>
        <v>8.977487765</v>
      </c>
      <c r="L615" s="22"/>
      <c r="M615" s="21">
        <f t="shared" si="56"/>
        <v>9.210310966</v>
      </c>
      <c r="N615" s="22">
        <v>10.0</v>
      </c>
      <c r="O615" s="21">
        <f t="shared" si="2"/>
        <v>9.554738562</v>
      </c>
      <c r="P615" s="22">
        <v>10.0</v>
      </c>
      <c r="Q615" s="21">
        <f t="shared" si="47"/>
        <v>8.710310966</v>
      </c>
      <c r="R615" s="22">
        <v>10.0</v>
      </c>
      <c r="S615" s="21">
        <f t="shared" si="4"/>
        <v>8.737745098</v>
      </c>
      <c r="T615" s="22">
        <v>10.0</v>
      </c>
      <c r="U615" s="21">
        <f t="shared" si="5"/>
        <v>8.498363339</v>
      </c>
      <c r="V615" s="22">
        <v>10.0</v>
      </c>
      <c r="W615" s="21">
        <f t="shared" si="6"/>
        <v>9.093300654</v>
      </c>
      <c r="X615" s="27">
        <f t="shared" si="52"/>
        <v>10</v>
      </c>
      <c r="Y615" s="42" t="s">
        <v>1410</v>
      </c>
      <c r="Z615" s="28"/>
      <c r="AA615" s="31"/>
      <c r="AB615" s="32"/>
      <c r="AC615" s="32"/>
      <c r="AD615" s="32"/>
      <c r="AE615" s="33"/>
      <c r="AF615" s="5"/>
      <c r="AG615" s="1"/>
    </row>
    <row r="616" ht="15.75" customHeight="1">
      <c r="A616" s="1"/>
      <c r="B616" s="5"/>
      <c r="C616" s="16" t="s">
        <v>1408</v>
      </c>
      <c r="D616" s="17">
        <v>2.299314636E9</v>
      </c>
      <c r="E616" s="5" t="s">
        <v>959</v>
      </c>
      <c r="F616" s="5" t="s">
        <v>64</v>
      </c>
      <c r="G616" s="5" t="s">
        <v>33</v>
      </c>
      <c r="H616" s="5" t="s">
        <v>79</v>
      </c>
      <c r="I616" s="33">
        <v>313.0</v>
      </c>
      <c r="J616" s="18">
        <v>7.0</v>
      </c>
      <c r="K616" s="19">
        <f t="shared" si="75"/>
        <v>8.974267101</v>
      </c>
      <c r="L616" s="22">
        <v>7.5</v>
      </c>
      <c r="M616" s="21">
        <f t="shared" si="56"/>
        <v>9.20751634</v>
      </c>
      <c r="N616" s="22">
        <v>7.5</v>
      </c>
      <c r="O616" s="21">
        <f t="shared" si="2"/>
        <v>9.551386623</v>
      </c>
      <c r="P616" s="22">
        <v>7.5</v>
      </c>
      <c r="Q616" s="21">
        <f t="shared" si="47"/>
        <v>8.708333333</v>
      </c>
      <c r="R616" s="22">
        <v>7.5</v>
      </c>
      <c r="S616" s="21">
        <f t="shared" si="4"/>
        <v>8.735725938</v>
      </c>
      <c r="T616" s="22">
        <v>5.0</v>
      </c>
      <c r="U616" s="21">
        <f t="shared" si="5"/>
        <v>8.492647059</v>
      </c>
      <c r="V616" s="22">
        <v>7.5</v>
      </c>
      <c r="W616" s="21">
        <f t="shared" si="6"/>
        <v>9.090701468</v>
      </c>
      <c r="X616" s="27">
        <f t="shared" si="52"/>
        <v>7.071428571</v>
      </c>
      <c r="Y616" s="28" t="s">
        <v>1411</v>
      </c>
      <c r="Z616" s="28" t="s">
        <v>1412</v>
      </c>
      <c r="AA616" s="31"/>
      <c r="AB616" s="32"/>
      <c r="AC616" s="32"/>
      <c r="AD616" s="32"/>
      <c r="AE616" s="33"/>
      <c r="AF616" s="5"/>
      <c r="AG616" s="1"/>
    </row>
    <row r="617" ht="15.75" customHeight="1">
      <c r="A617" s="1"/>
      <c r="B617" s="5"/>
      <c r="C617" s="16" t="s">
        <v>1413</v>
      </c>
      <c r="D617" s="17">
        <v>3.708302623E9</v>
      </c>
      <c r="E617" s="5" t="s">
        <v>341</v>
      </c>
      <c r="F617" s="5" t="s">
        <v>40</v>
      </c>
      <c r="G617" s="5" t="s">
        <v>115</v>
      </c>
      <c r="H617" s="5" t="s">
        <v>60</v>
      </c>
      <c r="I617" s="33" t="s">
        <v>90</v>
      </c>
      <c r="J617" s="18">
        <v>10.0</v>
      </c>
      <c r="K617" s="19">
        <f t="shared" si="75"/>
        <v>8.975934959</v>
      </c>
      <c r="L617" s="22">
        <v>10.0</v>
      </c>
      <c r="M617" s="21">
        <f t="shared" si="56"/>
        <v>9.208809135</v>
      </c>
      <c r="N617" s="22">
        <v>10.0</v>
      </c>
      <c r="O617" s="21">
        <f t="shared" si="2"/>
        <v>9.552117264</v>
      </c>
      <c r="P617" s="22">
        <v>10.0</v>
      </c>
      <c r="Q617" s="21">
        <f t="shared" si="47"/>
        <v>8.710440457</v>
      </c>
      <c r="R617" s="22">
        <v>10.0</v>
      </c>
      <c r="S617" s="21">
        <f t="shared" si="4"/>
        <v>8.737785016</v>
      </c>
      <c r="T617" s="22">
        <v>10.0</v>
      </c>
      <c r="U617" s="21">
        <f t="shared" si="5"/>
        <v>8.495106036</v>
      </c>
      <c r="V617" s="22">
        <v>10.0</v>
      </c>
      <c r="W617" s="21">
        <f t="shared" si="6"/>
        <v>9.09218241</v>
      </c>
      <c r="X617" s="27">
        <f t="shared" si="52"/>
        <v>10</v>
      </c>
      <c r="Y617" s="42" t="s">
        <v>1414</v>
      </c>
      <c r="Z617" s="28"/>
      <c r="AA617" s="31"/>
      <c r="AB617" s="32"/>
      <c r="AC617" s="32"/>
      <c r="AD617" s="32"/>
      <c r="AE617" s="33"/>
      <c r="AF617" s="5"/>
      <c r="AG617" s="1"/>
    </row>
    <row r="618" ht="15.75" customHeight="1">
      <c r="A618" s="1"/>
      <c r="B618" s="5"/>
      <c r="C618" s="16" t="s">
        <v>1413</v>
      </c>
      <c r="D618" s="17">
        <v>2.960291876E9</v>
      </c>
      <c r="E618" s="5" t="s">
        <v>168</v>
      </c>
      <c r="F618" s="5" t="s">
        <v>64</v>
      </c>
      <c r="G618" s="5" t="s">
        <v>33</v>
      </c>
      <c r="H618" s="5" t="s">
        <v>60</v>
      </c>
      <c r="I618" s="33" t="s">
        <v>73</v>
      </c>
      <c r="J618" s="18">
        <v>9.6</v>
      </c>
      <c r="K618" s="19">
        <f t="shared" si="75"/>
        <v>8.976948052</v>
      </c>
      <c r="L618" s="22">
        <v>10.0</v>
      </c>
      <c r="M618" s="21">
        <f t="shared" si="56"/>
        <v>9.21009772</v>
      </c>
      <c r="N618" s="22">
        <v>10.0</v>
      </c>
      <c r="O618" s="21">
        <f t="shared" si="2"/>
        <v>9.552845528</v>
      </c>
      <c r="P618" s="22">
        <v>7.5</v>
      </c>
      <c r="Q618" s="21">
        <f t="shared" si="47"/>
        <v>8.708469055</v>
      </c>
      <c r="R618" s="22">
        <v>10.0</v>
      </c>
      <c r="S618" s="21">
        <f t="shared" si="4"/>
        <v>8.739837398</v>
      </c>
      <c r="T618" s="22">
        <v>10.0</v>
      </c>
      <c r="U618" s="21">
        <f t="shared" si="5"/>
        <v>8.497557003</v>
      </c>
      <c r="V618" s="22">
        <v>10.0</v>
      </c>
      <c r="W618" s="21">
        <f t="shared" si="6"/>
        <v>9.093658537</v>
      </c>
      <c r="X618" s="27">
        <f t="shared" si="52"/>
        <v>9.585714286</v>
      </c>
      <c r="Y618" s="28"/>
      <c r="Z618" s="28"/>
      <c r="AA618" s="31"/>
      <c r="AB618" s="32"/>
      <c r="AC618" s="32"/>
      <c r="AD618" s="32"/>
      <c r="AE618" s="33"/>
      <c r="AF618" s="5"/>
      <c r="AG618" s="1"/>
    </row>
    <row r="619" ht="15.75" customHeight="1">
      <c r="A619" s="1"/>
      <c r="B619" s="5"/>
      <c r="C619" s="16" t="s">
        <v>1415</v>
      </c>
      <c r="D619" s="17"/>
      <c r="E619" s="5" t="s">
        <v>514</v>
      </c>
      <c r="F619" s="5"/>
      <c r="G619" s="5"/>
      <c r="H619" s="5"/>
      <c r="I619" s="33"/>
      <c r="J619" s="18">
        <v>10.0</v>
      </c>
      <c r="K619" s="19">
        <f t="shared" si="75"/>
        <v>8.978606159</v>
      </c>
      <c r="L619" s="22">
        <v>10.0</v>
      </c>
      <c r="M619" s="21">
        <f t="shared" si="56"/>
        <v>9.211382114</v>
      </c>
      <c r="N619" s="22">
        <v>10.0</v>
      </c>
      <c r="O619" s="21">
        <f t="shared" si="2"/>
        <v>9.553571429</v>
      </c>
      <c r="P619" s="22">
        <v>10.0</v>
      </c>
      <c r="Q619" s="21">
        <f t="shared" si="47"/>
        <v>8.710569106</v>
      </c>
      <c r="R619" s="22">
        <v>10.0</v>
      </c>
      <c r="S619" s="21">
        <f t="shared" si="4"/>
        <v>8.741883117</v>
      </c>
      <c r="T619" s="22">
        <v>10.0</v>
      </c>
      <c r="U619" s="21">
        <f t="shared" si="5"/>
        <v>8.5</v>
      </c>
      <c r="V619" s="22">
        <v>10.0</v>
      </c>
      <c r="W619" s="21">
        <f t="shared" si="6"/>
        <v>9.09512987</v>
      </c>
      <c r="X619" s="27">
        <f t="shared" si="52"/>
        <v>10</v>
      </c>
      <c r="Y619" s="28"/>
      <c r="Z619" s="28"/>
      <c r="AA619" s="35">
        <v>7.5</v>
      </c>
      <c r="AB619" s="32"/>
      <c r="AC619" s="32"/>
      <c r="AD619" s="32"/>
      <c r="AE619" s="33"/>
      <c r="AF619" s="5"/>
      <c r="AG619" s="1"/>
    </row>
    <row r="620" ht="15.75" customHeight="1">
      <c r="A620" s="1"/>
      <c r="B620" s="5"/>
      <c r="C620" s="16" t="s">
        <v>1415</v>
      </c>
      <c r="D620" s="17">
        <v>3.766038126E9</v>
      </c>
      <c r="E620" s="5" t="s">
        <v>1416</v>
      </c>
      <c r="F620" s="5" t="s">
        <v>72</v>
      </c>
      <c r="G620" s="5" t="s">
        <v>33</v>
      </c>
      <c r="H620" s="5" t="s">
        <v>60</v>
      </c>
      <c r="I620" s="33" t="s">
        <v>70</v>
      </c>
      <c r="J620" s="18">
        <v>9.0</v>
      </c>
      <c r="K620" s="19">
        <f t="shared" si="75"/>
        <v>8.978640777</v>
      </c>
      <c r="L620" s="22">
        <v>10.0</v>
      </c>
      <c r="M620" s="21">
        <f t="shared" si="56"/>
        <v>9.212662338</v>
      </c>
      <c r="N620" s="22">
        <v>10.0</v>
      </c>
      <c r="O620" s="21">
        <f t="shared" si="2"/>
        <v>9.554294976</v>
      </c>
      <c r="P620" s="22">
        <v>7.5</v>
      </c>
      <c r="Q620" s="21">
        <f t="shared" si="47"/>
        <v>8.708603896</v>
      </c>
      <c r="R620" s="22">
        <v>7.5</v>
      </c>
      <c r="S620" s="21">
        <f t="shared" si="4"/>
        <v>8.73987034</v>
      </c>
      <c r="T620" s="22">
        <v>10.0</v>
      </c>
      <c r="U620" s="21">
        <f t="shared" si="5"/>
        <v>8.502435065</v>
      </c>
      <c r="V620" s="22">
        <v>10.0</v>
      </c>
      <c r="W620" s="21">
        <f t="shared" si="6"/>
        <v>9.096596434</v>
      </c>
      <c r="X620" s="27">
        <f t="shared" si="52"/>
        <v>9.142857143</v>
      </c>
      <c r="Y620" s="28" t="s">
        <v>1417</v>
      </c>
      <c r="Z620" s="28"/>
      <c r="AA620" s="31"/>
      <c r="AB620" s="32"/>
      <c r="AC620" s="32"/>
      <c r="AD620" s="32"/>
      <c r="AE620" s="33"/>
      <c r="AF620" s="5"/>
      <c r="AG620" s="1"/>
    </row>
    <row r="621" ht="15.75" customHeight="1">
      <c r="A621" s="1"/>
      <c r="B621" s="5"/>
      <c r="C621" s="16" t="s">
        <v>1418</v>
      </c>
      <c r="D621" s="17">
        <v>2.913847461E9</v>
      </c>
      <c r="E621" s="5" t="s">
        <v>31</v>
      </c>
      <c r="F621" s="5" t="s">
        <v>48</v>
      </c>
      <c r="G621" s="5" t="s">
        <v>44</v>
      </c>
      <c r="H621" s="5" t="s">
        <v>45</v>
      </c>
      <c r="I621" s="33">
        <v>304.0</v>
      </c>
      <c r="J621" s="18">
        <v>7.0</v>
      </c>
      <c r="K621" s="19">
        <f t="shared" si="75"/>
        <v>8.975444265</v>
      </c>
      <c r="L621" s="22">
        <v>7.5</v>
      </c>
      <c r="M621" s="21">
        <f t="shared" si="56"/>
        <v>9.209886548</v>
      </c>
      <c r="N621" s="22">
        <v>7.5</v>
      </c>
      <c r="O621" s="21">
        <f t="shared" si="2"/>
        <v>9.550970874</v>
      </c>
      <c r="P621" s="22">
        <v>7.5</v>
      </c>
      <c r="Q621" s="21">
        <f t="shared" si="47"/>
        <v>8.706645057</v>
      </c>
      <c r="R621" s="22">
        <v>7.5</v>
      </c>
      <c r="S621" s="21">
        <f t="shared" si="4"/>
        <v>8.737864078</v>
      </c>
      <c r="T621" s="22">
        <v>7.5</v>
      </c>
      <c r="U621" s="21">
        <f t="shared" si="5"/>
        <v>8.500810373</v>
      </c>
      <c r="V621" s="22">
        <v>7.5</v>
      </c>
      <c r="W621" s="21">
        <f t="shared" si="6"/>
        <v>9.094012945</v>
      </c>
      <c r="X621" s="27">
        <f t="shared" si="52"/>
        <v>7.428571429</v>
      </c>
      <c r="Y621" s="28" t="s">
        <v>1419</v>
      </c>
      <c r="Z621" s="28" t="s">
        <v>1420</v>
      </c>
      <c r="AA621" s="31"/>
      <c r="AB621" s="40">
        <v>7.5</v>
      </c>
      <c r="AC621" s="32"/>
      <c r="AD621" s="32"/>
      <c r="AE621" s="33"/>
      <c r="AF621" s="5"/>
      <c r="AG621" s="1"/>
    </row>
    <row r="622" ht="15.75" customHeight="1">
      <c r="A622" s="1"/>
      <c r="B622" s="5"/>
      <c r="C622" s="16" t="s">
        <v>1418</v>
      </c>
      <c r="D622" s="17">
        <v>3.017406747E9</v>
      </c>
      <c r="E622" s="5" t="s">
        <v>1421</v>
      </c>
      <c r="F622" s="5" t="s">
        <v>40</v>
      </c>
      <c r="G622" s="5" t="s">
        <v>115</v>
      </c>
      <c r="H622" s="5" t="s">
        <v>79</v>
      </c>
      <c r="I622" s="33">
        <v>313.0</v>
      </c>
      <c r="J622" s="18">
        <v>6.0</v>
      </c>
      <c r="K622" s="19">
        <f t="shared" si="75"/>
        <v>8.970645161</v>
      </c>
      <c r="L622" s="22">
        <v>5.0</v>
      </c>
      <c r="M622" s="21">
        <f t="shared" si="56"/>
        <v>9.203074434</v>
      </c>
      <c r="N622" s="22">
        <v>7.5</v>
      </c>
      <c r="O622" s="21">
        <f t="shared" si="2"/>
        <v>9.547657512</v>
      </c>
      <c r="P622" s="22">
        <v>7.5</v>
      </c>
      <c r="Q622" s="21">
        <f t="shared" si="47"/>
        <v>8.704692557</v>
      </c>
      <c r="R622" s="22">
        <v>7.5</v>
      </c>
      <c r="S622" s="21">
        <f t="shared" si="4"/>
        <v>8.735864297</v>
      </c>
      <c r="T622" s="22">
        <v>7.5</v>
      </c>
      <c r="U622" s="21">
        <f t="shared" si="5"/>
        <v>8.499190939</v>
      </c>
      <c r="V622" s="22">
        <v>7.5</v>
      </c>
      <c r="W622" s="21">
        <f t="shared" si="6"/>
        <v>9.091437803</v>
      </c>
      <c r="X622" s="27">
        <f t="shared" si="52"/>
        <v>6.928571429</v>
      </c>
      <c r="Y622" s="42" t="s">
        <v>1422</v>
      </c>
      <c r="Z622" s="42" t="s">
        <v>1423</v>
      </c>
      <c r="AA622" s="31"/>
      <c r="AB622" s="32"/>
      <c r="AC622" s="32"/>
      <c r="AD622" s="32"/>
      <c r="AE622" s="33"/>
      <c r="AF622" s="5"/>
      <c r="AG622" s="1"/>
    </row>
    <row r="623" ht="15.75" customHeight="1">
      <c r="A623" s="1"/>
      <c r="B623" s="5"/>
      <c r="C623" s="16" t="s">
        <v>1424</v>
      </c>
      <c r="D623" s="17">
        <v>2.582624312E9</v>
      </c>
      <c r="E623" s="5" t="s">
        <v>1068</v>
      </c>
      <c r="F623" s="5" t="s">
        <v>437</v>
      </c>
      <c r="G623" s="5" t="s">
        <v>33</v>
      </c>
      <c r="H623" s="5" t="s">
        <v>261</v>
      </c>
      <c r="I623" s="33" t="s">
        <v>420</v>
      </c>
      <c r="J623" s="18">
        <v>9.6</v>
      </c>
      <c r="K623" s="19">
        <f>+AVERAGE(J623)</f>
        <v>9.6</v>
      </c>
      <c r="L623" s="22">
        <v>10.0</v>
      </c>
      <c r="M623" s="21">
        <f t="shared" si="56"/>
        <v>9.204361874</v>
      </c>
      <c r="N623" s="22">
        <v>10.0</v>
      </c>
      <c r="O623" s="21">
        <f t="shared" si="2"/>
        <v>9.548387097</v>
      </c>
      <c r="P623" s="22">
        <v>10.0</v>
      </c>
      <c r="Q623" s="21">
        <f t="shared" si="47"/>
        <v>8.706785137</v>
      </c>
      <c r="R623" s="22">
        <v>10.0</v>
      </c>
      <c r="S623" s="21">
        <f t="shared" si="4"/>
        <v>8.737903226</v>
      </c>
      <c r="T623" s="22">
        <v>7.5</v>
      </c>
      <c r="U623" s="21">
        <f t="shared" si="5"/>
        <v>8.497576737</v>
      </c>
      <c r="V623" s="22">
        <v>10.0</v>
      </c>
      <c r="W623" s="21">
        <f t="shared" si="6"/>
        <v>9.092903226</v>
      </c>
      <c r="X623" s="27">
        <f t="shared" si="52"/>
        <v>9.585714286</v>
      </c>
      <c r="Y623" s="28"/>
      <c r="Z623" s="28"/>
      <c r="AA623" s="31"/>
      <c r="AB623" s="32"/>
      <c r="AC623" s="32"/>
      <c r="AD623" s="32"/>
      <c r="AE623" s="33"/>
      <c r="AF623" s="5"/>
      <c r="AG623" s="1"/>
    </row>
    <row r="624" ht="15.75" customHeight="1">
      <c r="A624" s="1"/>
      <c r="B624" s="5"/>
      <c r="C624" s="16" t="s">
        <v>1424</v>
      </c>
      <c r="D624" s="17">
        <v>3.78016797E9</v>
      </c>
      <c r="E624" s="5" t="s">
        <v>1425</v>
      </c>
      <c r="F624" s="5" t="s">
        <v>126</v>
      </c>
      <c r="G624" s="5" t="s">
        <v>33</v>
      </c>
      <c r="H624" s="5" t="s">
        <v>284</v>
      </c>
      <c r="I624" s="33" t="s">
        <v>1133</v>
      </c>
      <c r="J624" s="18">
        <v>9.2</v>
      </c>
      <c r="K624" s="19">
        <f t="shared" ref="K624:K632" si="76">+AVERAGE($J$3:J624)</f>
        <v>8.972025723</v>
      </c>
      <c r="L624" s="22">
        <v>10.0</v>
      </c>
      <c r="M624" s="21">
        <f t="shared" si="56"/>
        <v>9.205645161</v>
      </c>
      <c r="N624" s="22">
        <v>10.0</v>
      </c>
      <c r="O624" s="21">
        <f t="shared" si="2"/>
        <v>9.549114332</v>
      </c>
      <c r="P624" s="22">
        <v>10.0</v>
      </c>
      <c r="Q624" s="21">
        <f t="shared" si="47"/>
        <v>8.708870968</v>
      </c>
      <c r="R624" s="22">
        <v>7.5</v>
      </c>
      <c r="S624" s="21">
        <f t="shared" si="4"/>
        <v>8.735909823</v>
      </c>
      <c r="T624" s="22">
        <v>7.5</v>
      </c>
      <c r="U624" s="21">
        <f t="shared" si="5"/>
        <v>8.495967742</v>
      </c>
      <c r="V624" s="22">
        <v>10.0</v>
      </c>
      <c r="W624" s="21">
        <f t="shared" si="6"/>
        <v>9.094363929</v>
      </c>
      <c r="X624" s="27">
        <f t="shared" si="52"/>
        <v>9.171428571</v>
      </c>
      <c r="Y624" s="28"/>
      <c r="Z624" s="28"/>
      <c r="AA624" s="31"/>
      <c r="AB624" s="32"/>
      <c r="AC624" s="32"/>
      <c r="AD624" s="32"/>
      <c r="AE624" s="33"/>
      <c r="AF624" s="5"/>
      <c r="AG624" s="1"/>
    </row>
    <row r="625" ht="15.75" customHeight="1">
      <c r="A625" s="1"/>
      <c r="B625" s="5"/>
      <c r="C625" s="16" t="s">
        <v>1424</v>
      </c>
      <c r="D625" s="17">
        <v>3.347289113E9</v>
      </c>
      <c r="E625" s="5" t="s">
        <v>1426</v>
      </c>
      <c r="F625" s="5" t="s">
        <v>52</v>
      </c>
      <c r="G625" s="5" t="s">
        <v>33</v>
      </c>
      <c r="H625" s="5" t="s">
        <v>284</v>
      </c>
      <c r="I625" s="33" t="s">
        <v>1245</v>
      </c>
      <c r="J625" s="18">
        <v>7.5</v>
      </c>
      <c r="K625" s="19">
        <f t="shared" si="76"/>
        <v>8.969662921</v>
      </c>
      <c r="L625" s="22">
        <v>7.5</v>
      </c>
      <c r="M625" s="21">
        <f t="shared" si="56"/>
        <v>9.202898551</v>
      </c>
      <c r="N625" s="22">
        <v>10.0</v>
      </c>
      <c r="O625" s="21">
        <f t="shared" si="2"/>
        <v>9.549839228</v>
      </c>
      <c r="P625" s="22">
        <v>10.0</v>
      </c>
      <c r="Q625" s="21">
        <f t="shared" si="47"/>
        <v>8.710950081</v>
      </c>
      <c r="R625" s="22">
        <v>5.0</v>
      </c>
      <c r="S625" s="21">
        <f t="shared" si="4"/>
        <v>8.729903537</v>
      </c>
      <c r="T625" s="22">
        <v>5.0</v>
      </c>
      <c r="U625" s="21">
        <f t="shared" si="5"/>
        <v>8.490338164</v>
      </c>
      <c r="V625" s="22">
        <v>7.5</v>
      </c>
      <c r="W625" s="21">
        <f t="shared" si="6"/>
        <v>9.091800643</v>
      </c>
      <c r="X625" s="27">
        <f t="shared" si="52"/>
        <v>7.5</v>
      </c>
      <c r="Y625" s="28"/>
      <c r="Z625" s="28"/>
      <c r="AA625" s="31"/>
      <c r="AB625" s="32"/>
      <c r="AC625" s="32"/>
      <c r="AD625" s="32"/>
      <c r="AE625" s="33"/>
      <c r="AF625" s="5"/>
      <c r="AG625" s="1"/>
    </row>
    <row r="626" ht="15.75" customHeight="1">
      <c r="A626" s="1"/>
      <c r="B626" s="5"/>
      <c r="C626" s="16" t="s">
        <v>1427</v>
      </c>
      <c r="D626" s="17">
        <v>3.93224456E9</v>
      </c>
      <c r="E626" s="5" t="s">
        <v>1428</v>
      </c>
      <c r="F626" s="5" t="s">
        <v>56</v>
      </c>
      <c r="G626" s="5" t="s">
        <v>33</v>
      </c>
      <c r="H626" s="5" t="s">
        <v>261</v>
      </c>
      <c r="I626" s="33" t="s">
        <v>236</v>
      </c>
      <c r="J626" s="18">
        <v>10.0</v>
      </c>
      <c r="K626" s="19">
        <f t="shared" si="76"/>
        <v>8.971314103</v>
      </c>
      <c r="L626" s="22"/>
      <c r="M626" s="21">
        <f t="shared" si="56"/>
        <v>9.202898551</v>
      </c>
      <c r="N626" s="22"/>
      <c r="O626" s="21">
        <f t="shared" si="2"/>
        <v>9.549839228</v>
      </c>
      <c r="P626" s="22"/>
      <c r="Q626" s="21">
        <f t="shared" si="47"/>
        <v>8.710950081</v>
      </c>
      <c r="R626" s="22"/>
      <c r="S626" s="21">
        <f t="shared" si="4"/>
        <v>8.729903537</v>
      </c>
      <c r="T626" s="22"/>
      <c r="U626" s="21">
        <f t="shared" si="5"/>
        <v>8.490338164</v>
      </c>
      <c r="V626" s="22"/>
      <c r="W626" s="21">
        <f t="shared" si="6"/>
        <v>9.091800643</v>
      </c>
      <c r="X626" s="27">
        <f t="shared" si="52"/>
        <v>10</v>
      </c>
      <c r="Y626" s="28"/>
      <c r="Z626" s="28"/>
      <c r="AA626" s="31"/>
      <c r="AB626" s="32"/>
      <c r="AC626" s="32"/>
      <c r="AD626" s="32"/>
      <c r="AE626" s="33"/>
      <c r="AF626" s="5"/>
      <c r="AG626" s="1"/>
    </row>
    <row r="627" ht="15.75" customHeight="1">
      <c r="A627" s="1"/>
      <c r="B627" s="5"/>
      <c r="C627" s="16" t="s">
        <v>1427</v>
      </c>
      <c r="D627" s="17">
        <v>2.270228135E9</v>
      </c>
      <c r="E627" s="5" t="s">
        <v>83</v>
      </c>
      <c r="F627" s="5" t="s">
        <v>510</v>
      </c>
      <c r="G627" s="5" t="s">
        <v>33</v>
      </c>
      <c r="H627" s="5" t="s">
        <v>45</v>
      </c>
      <c r="I627" s="33">
        <v>204.0</v>
      </c>
      <c r="J627" s="18">
        <v>8.0</v>
      </c>
      <c r="K627" s="19">
        <f t="shared" si="76"/>
        <v>8.96976</v>
      </c>
      <c r="L627" s="22">
        <v>7.5</v>
      </c>
      <c r="M627" s="21">
        <f t="shared" si="56"/>
        <v>9.200160772</v>
      </c>
      <c r="N627" s="22">
        <v>10.0</v>
      </c>
      <c r="O627" s="21">
        <f t="shared" si="2"/>
        <v>9.550561798</v>
      </c>
      <c r="P627" s="22">
        <v>7.5</v>
      </c>
      <c r="Q627" s="21">
        <f t="shared" si="47"/>
        <v>8.709003215</v>
      </c>
      <c r="R627" s="22">
        <v>7.5</v>
      </c>
      <c r="S627" s="21">
        <f t="shared" si="4"/>
        <v>8.727929374</v>
      </c>
      <c r="T627" s="22">
        <v>7.5</v>
      </c>
      <c r="U627" s="21">
        <f t="shared" si="5"/>
        <v>8.488745981</v>
      </c>
      <c r="V627" s="22">
        <v>10.0</v>
      </c>
      <c r="W627" s="21">
        <f t="shared" si="6"/>
        <v>9.093258427</v>
      </c>
      <c r="X627" s="27">
        <f t="shared" si="52"/>
        <v>8.285714286</v>
      </c>
      <c r="Y627" s="28"/>
      <c r="Z627" s="28"/>
      <c r="AA627" s="31"/>
      <c r="AB627" s="32"/>
      <c r="AC627" s="32"/>
      <c r="AD627" s="32"/>
      <c r="AE627" s="33"/>
      <c r="AF627" s="5"/>
      <c r="AG627" s="1"/>
    </row>
    <row r="628" ht="15.75" customHeight="1">
      <c r="A628" s="1"/>
      <c r="B628" s="5"/>
      <c r="C628" s="16" t="s">
        <v>1427</v>
      </c>
      <c r="D628" s="17">
        <v>2.711135524E9</v>
      </c>
      <c r="E628" s="5" t="s">
        <v>1429</v>
      </c>
      <c r="F628" s="5" t="s">
        <v>72</v>
      </c>
      <c r="G628" s="5" t="s">
        <v>115</v>
      </c>
      <c r="H628" s="5" t="s">
        <v>284</v>
      </c>
      <c r="I628" s="33" t="s">
        <v>1077</v>
      </c>
      <c r="J628" s="18">
        <v>7.0</v>
      </c>
      <c r="K628" s="19">
        <f t="shared" si="76"/>
        <v>8.966613419</v>
      </c>
      <c r="L628" s="22">
        <v>10.0</v>
      </c>
      <c r="M628" s="21">
        <f t="shared" si="56"/>
        <v>9.201444623</v>
      </c>
      <c r="N628" s="22">
        <v>10.0</v>
      </c>
      <c r="O628" s="21">
        <f t="shared" si="2"/>
        <v>9.551282051</v>
      </c>
      <c r="P628" s="22">
        <v>7.5</v>
      </c>
      <c r="Q628" s="21">
        <f t="shared" si="47"/>
        <v>8.7070626</v>
      </c>
      <c r="R628" s="22">
        <v>10.0</v>
      </c>
      <c r="S628" s="21">
        <f t="shared" si="4"/>
        <v>8.729967949</v>
      </c>
      <c r="T628" s="22">
        <v>5.0</v>
      </c>
      <c r="U628" s="21">
        <f t="shared" si="5"/>
        <v>8.483146067</v>
      </c>
      <c r="V628" s="22">
        <v>10.0</v>
      </c>
      <c r="W628" s="21">
        <f t="shared" si="6"/>
        <v>9.094711538</v>
      </c>
      <c r="X628" s="27">
        <f t="shared" si="52"/>
        <v>8.5</v>
      </c>
      <c r="Y628" s="28" t="s">
        <v>1430</v>
      </c>
      <c r="Z628" s="28" t="s">
        <v>1431</v>
      </c>
      <c r="AA628" s="31"/>
      <c r="AB628" s="32"/>
      <c r="AC628" s="32"/>
      <c r="AD628" s="32"/>
      <c r="AE628" s="39">
        <v>7.5</v>
      </c>
      <c r="AF628" s="5"/>
      <c r="AG628" s="1"/>
    </row>
    <row r="629" ht="15.75" customHeight="1">
      <c r="A629" s="1"/>
      <c r="B629" s="5"/>
      <c r="C629" s="16" t="s">
        <v>1432</v>
      </c>
      <c r="D629" s="17">
        <v>3.570415753E9</v>
      </c>
      <c r="E629" s="5" t="s">
        <v>1433</v>
      </c>
      <c r="F629" s="5" t="s">
        <v>1434</v>
      </c>
      <c r="G629" s="5" t="s">
        <v>44</v>
      </c>
      <c r="H629" s="5" t="s">
        <v>45</v>
      </c>
      <c r="I629" s="33">
        <v>302.0</v>
      </c>
      <c r="J629" s="18">
        <v>9.0</v>
      </c>
      <c r="K629" s="19">
        <f t="shared" si="76"/>
        <v>8.966666667</v>
      </c>
      <c r="L629" s="22">
        <v>7.5</v>
      </c>
      <c r="M629" s="21">
        <f t="shared" si="56"/>
        <v>9.198717949</v>
      </c>
      <c r="N629" s="22">
        <v>10.0</v>
      </c>
      <c r="O629" s="21">
        <f t="shared" si="2"/>
        <v>9.552</v>
      </c>
      <c r="P629" s="22">
        <v>7.5</v>
      </c>
      <c r="Q629" s="21">
        <f t="shared" si="47"/>
        <v>8.705128205</v>
      </c>
      <c r="R629" s="22">
        <v>10.0</v>
      </c>
      <c r="S629" s="21">
        <f t="shared" si="4"/>
        <v>8.732</v>
      </c>
      <c r="T629" s="22">
        <v>10.0</v>
      </c>
      <c r="U629" s="21">
        <f t="shared" si="5"/>
        <v>8.485576923</v>
      </c>
      <c r="V629" s="22">
        <v>10.0</v>
      </c>
      <c r="W629" s="21">
        <f t="shared" si="6"/>
        <v>9.09616</v>
      </c>
      <c r="X629" s="27">
        <f t="shared" si="52"/>
        <v>9.142857143</v>
      </c>
      <c r="Y629" s="28"/>
      <c r="Z629" s="28"/>
      <c r="AA629" s="31"/>
      <c r="AB629" s="32"/>
      <c r="AC629" s="32"/>
      <c r="AD629" s="32"/>
      <c r="AE629" s="33"/>
      <c r="AF629" s="5"/>
      <c r="AG629" s="1"/>
    </row>
    <row r="630" ht="15.75" customHeight="1">
      <c r="A630" s="1"/>
      <c r="B630" s="5"/>
      <c r="C630" s="16" t="s">
        <v>1432</v>
      </c>
      <c r="D630" s="17">
        <v>2.138966356E9</v>
      </c>
      <c r="E630" s="5" t="s">
        <v>1435</v>
      </c>
      <c r="F630" s="5" t="s">
        <v>84</v>
      </c>
      <c r="G630" s="5" t="s">
        <v>115</v>
      </c>
      <c r="H630" s="5" t="s">
        <v>60</v>
      </c>
      <c r="I630" s="33" t="s">
        <v>227</v>
      </c>
      <c r="J630" s="18">
        <v>9.2</v>
      </c>
      <c r="K630" s="19">
        <f t="shared" si="76"/>
        <v>8.967038217</v>
      </c>
      <c r="L630" s="22">
        <v>7.5</v>
      </c>
      <c r="M630" s="21">
        <f t="shared" si="56"/>
        <v>9.196</v>
      </c>
      <c r="N630" s="22">
        <v>10.0</v>
      </c>
      <c r="O630" s="21">
        <f t="shared" si="2"/>
        <v>9.552715655</v>
      </c>
      <c r="P630" s="22">
        <v>10.0</v>
      </c>
      <c r="Q630" s="21">
        <f t="shared" si="47"/>
        <v>8.7072</v>
      </c>
      <c r="R630" s="22">
        <v>10.0</v>
      </c>
      <c r="S630" s="21">
        <f t="shared" si="4"/>
        <v>8.734025559</v>
      </c>
      <c r="T630" s="22">
        <v>7.5</v>
      </c>
      <c r="U630" s="21">
        <f t="shared" si="5"/>
        <v>8.484</v>
      </c>
      <c r="V630" s="22">
        <v>10.0</v>
      </c>
      <c r="W630" s="21">
        <f t="shared" si="6"/>
        <v>9.097603834</v>
      </c>
      <c r="X630" s="27">
        <f t="shared" si="52"/>
        <v>9.171428571</v>
      </c>
      <c r="Y630" s="28"/>
      <c r="Z630" s="28"/>
      <c r="AA630" s="31"/>
      <c r="AB630" s="32"/>
      <c r="AC630" s="32"/>
      <c r="AD630" s="32"/>
      <c r="AE630" s="33"/>
      <c r="AF630" s="5"/>
      <c r="AG630" s="1"/>
    </row>
    <row r="631" ht="15.75" customHeight="1">
      <c r="A631" s="1"/>
      <c r="B631" s="5"/>
      <c r="C631" s="16" t="s">
        <v>1436</v>
      </c>
      <c r="D631" s="17">
        <v>2.964730456E9</v>
      </c>
      <c r="E631" s="5" t="s">
        <v>1437</v>
      </c>
      <c r="F631" s="5" t="s">
        <v>72</v>
      </c>
      <c r="G631" s="5" t="s">
        <v>44</v>
      </c>
      <c r="H631" s="5" t="s">
        <v>45</v>
      </c>
      <c r="I631" s="33">
        <v>212.0</v>
      </c>
      <c r="J631" s="18">
        <v>9.0</v>
      </c>
      <c r="K631" s="19">
        <f t="shared" si="76"/>
        <v>8.96709062</v>
      </c>
      <c r="L631" s="22">
        <v>7.5</v>
      </c>
      <c r="M631" s="21">
        <f t="shared" si="56"/>
        <v>9.193290735</v>
      </c>
      <c r="N631" s="22">
        <v>10.0</v>
      </c>
      <c r="O631" s="21">
        <f t="shared" si="2"/>
        <v>9.553429027</v>
      </c>
      <c r="P631" s="22">
        <v>7.5</v>
      </c>
      <c r="Q631" s="21">
        <f t="shared" si="47"/>
        <v>8.705271565</v>
      </c>
      <c r="R631" s="22">
        <v>10.0</v>
      </c>
      <c r="S631" s="21">
        <f t="shared" si="4"/>
        <v>8.736044657</v>
      </c>
      <c r="T631" s="22">
        <v>7.5</v>
      </c>
      <c r="U631" s="21">
        <f t="shared" si="5"/>
        <v>8.482428115</v>
      </c>
      <c r="V631" s="22">
        <v>10.0</v>
      </c>
      <c r="W631" s="21">
        <f t="shared" si="6"/>
        <v>9.099043062</v>
      </c>
      <c r="X631" s="27">
        <f t="shared" si="52"/>
        <v>8.785714286</v>
      </c>
      <c r="Y631" s="28" t="s">
        <v>1438</v>
      </c>
      <c r="Z631" s="28" t="s">
        <v>1439</v>
      </c>
      <c r="AA631" s="31"/>
      <c r="AB631" s="32"/>
      <c r="AC631" s="32"/>
      <c r="AD631" s="32"/>
      <c r="AE631" s="33"/>
      <c r="AF631" s="5"/>
      <c r="AG631" s="1"/>
    </row>
    <row r="632" ht="15.75" customHeight="1">
      <c r="A632" s="1"/>
      <c r="B632" s="5"/>
      <c r="C632" s="16" t="s">
        <v>1436</v>
      </c>
      <c r="D632" s="17"/>
      <c r="E632" s="5" t="s">
        <v>514</v>
      </c>
      <c r="F632" s="5"/>
      <c r="G632" s="5"/>
      <c r="H632" s="5"/>
      <c r="I632" s="33"/>
      <c r="J632" s="18">
        <v>8.0</v>
      </c>
      <c r="K632" s="19">
        <f t="shared" si="76"/>
        <v>8.965555556</v>
      </c>
      <c r="L632" s="22">
        <v>10.0</v>
      </c>
      <c r="M632" s="21">
        <f t="shared" si="56"/>
        <v>9.194577352</v>
      </c>
      <c r="N632" s="22">
        <v>10.0</v>
      </c>
      <c r="O632" s="21">
        <f t="shared" si="2"/>
        <v>9.554140127</v>
      </c>
      <c r="P632" s="22">
        <v>10.0</v>
      </c>
      <c r="Q632" s="21">
        <f t="shared" si="47"/>
        <v>8.707336523</v>
      </c>
      <c r="R632" s="22">
        <v>10.0</v>
      </c>
      <c r="S632" s="21">
        <f t="shared" si="4"/>
        <v>8.738057325</v>
      </c>
      <c r="T632" s="22">
        <v>10.0</v>
      </c>
      <c r="U632" s="21">
        <f t="shared" si="5"/>
        <v>8.484848485</v>
      </c>
      <c r="V632" s="22">
        <v>7.5</v>
      </c>
      <c r="W632" s="21">
        <f t="shared" si="6"/>
        <v>9.096496815</v>
      </c>
      <c r="X632" s="27">
        <f t="shared" si="52"/>
        <v>9.357142857</v>
      </c>
      <c r="Y632" s="42" t="s">
        <v>1440</v>
      </c>
      <c r="Z632" s="42" t="s">
        <v>1441</v>
      </c>
      <c r="AA632" s="31"/>
      <c r="AB632" s="32"/>
      <c r="AC632" s="32"/>
      <c r="AD632" s="32"/>
      <c r="AE632" s="33"/>
      <c r="AF632" s="5"/>
      <c r="AG632" s="1"/>
    </row>
    <row r="633" ht="15.75" customHeight="1">
      <c r="A633" s="1"/>
      <c r="B633" s="5"/>
      <c r="C633" s="16" t="s">
        <v>1442</v>
      </c>
      <c r="D633" s="17">
        <v>3.606677356E9</v>
      </c>
      <c r="E633" s="5" t="s">
        <v>1443</v>
      </c>
      <c r="F633" s="5" t="s">
        <v>84</v>
      </c>
      <c r="G633" s="5" t="s">
        <v>115</v>
      </c>
      <c r="H633" s="5" t="s">
        <v>261</v>
      </c>
      <c r="I633" s="33" t="s">
        <v>236</v>
      </c>
      <c r="J633" s="18">
        <v>8.0</v>
      </c>
      <c r="K633" s="19">
        <f>+AVERAGE(J633)</f>
        <v>8</v>
      </c>
      <c r="L633" s="22">
        <v>7.5</v>
      </c>
      <c r="M633" s="21">
        <f t="shared" si="56"/>
        <v>9.191878981</v>
      </c>
      <c r="N633" s="22">
        <v>10.0</v>
      </c>
      <c r="O633" s="21">
        <f t="shared" si="2"/>
        <v>9.554848967</v>
      </c>
      <c r="P633" s="22">
        <v>7.5</v>
      </c>
      <c r="Q633" s="21">
        <f t="shared" si="47"/>
        <v>8.705414013</v>
      </c>
      <c r="R633" s="22">
        <v>7.5</v>
      </c>
      <c r="S633" s="21">
        <f t="shared" si="4"/>
        <v>8.73608903</v>
      </c>
      <c r="T633" s="22">
        <v>7.5</v>
      </c>
      <c r="U633" s="21">
        <f t="shared" si="5"/>
        <v>8.483280255</v>
      </c>
      <c r="V633" s="22">
        <v>10.0</v>
      </c>
      <c r="W633" s="21">
        <f t="shared" si="6"/>
        <v>9.097933227</v>
      </c>
      <c r="X633" s="27">
        <f t="shared" si="52"/>
        <v>8.285714286</v>
      </c>
      <c r="Y633" s="28"/>
      <c r="Z633" s="28"/>
      <c r="AA633" s="31"/>
      <c r="AB633" s="40">
        <v>2.5</v>
      </c>
      <c r="AC633" s="32"/>
      <c r="AD633" s="32"/>
      <c r="AE633" s="33"/>
      <c r="AF633" s="5"/>
      <c r="AG633" s="1"/>
    </row>
    <row r="634" ht="15.75" customHeight="1">
      <c r="A634" s="1"/>
      <c r="B634" s="5"/>
      <c r="C634" s="16" t="s">
        <v>1442</v>
      </c>
      <c r="D634" s="17">
        <v>2.299538842E9</v>
      </c>
      <c r="E634" s="5" t="s">
        <v>1444</v>
      </c>
      <c r="F634" s="5" t="s">
        <v>600</v>
      </c>
      <c r="G634" s="5" t="s">
        <v>115</v>
      </c>
      <c r="H634" s="5" t="s">
        <v>284</v>
      </c>
      <c r="I634" s="33" t="s">
        <v>1133</v>
      </c>
      <c r="J634" s="18">
        <v>7.0</v>
      </c>
      <c r="K634" s="19">
        <f t="shared" ref="K634:K642" si="77">+AVERAGE($J$3:J634)</f>
        <v>8.960917722</v>
      </c>
      <c r="L634" s="22">
        <v>7.5</v>
      </c>
      <c r="M634" s="21">
        <f t="shared" si="56"/>
        <v>9.189189189</v>
      </c>
      <c r="N634" s="22">
        <v>7.5</v>
      </c>
      <c r="O634" s="21">
        <f t="shared" si="2"/>
        <v>9.551587302</v>
      </c>
      <c r="P634" s="22">
        <v>7.5</v>
      </c>
      <c r="Q634" s="21">
        <f t="shared" si="47"/>
        <v>8.703497615</v>
      </c>
      <c r="R634" s="22">
        <v>7.5</v>
      </c>
      <c r="S634" s="21">
        <f t="shared" si="4"/>
        <v>8.734126984</v>
      </c>
      <c r="T634" s="22">
        <v>7.5</v>
      </c>
      <c r="U634" s="21">
        <f t="shared" si="5"/>
        <v>8.481717011</v>
      </c>
      <c r="V634" s="22">
        <v>7.5</v>
      </c>
      <c r="W634" s="21">
        <f t="shared" si="6"/>
        <v>9.095396825</v>
      </c>
      <c r="X634" s="27">
        <f t="shared" si="52"/>
        <v>7.428571429</v>
      </c>
      <c r="Y634" s="42" t="s">
        <v>1445</v>
      </c>
      <c r="Z634" s="42" t="s">
        <v>1446</v>
      </c>
      <c r="AA634" s="31"/>
      <c r="AB634" s="32">
        <v>5.0</v>
      </c>
      <c r="AC634" s="32"/>
      <c r="AD634" s="32"/>
      <c r="AE634" s="33"/>
      <c r="AF634" s="5"/>
      <c r="AG634" s="1"/>
    </row>
    <row r="635" ht="15.75" customHeight="1">
      <c r="A635" s="1"/>
      <c r="B635" s="5"/>
      <c r="C635" s="16" t="s">
        <v>1442</v>
      </c>
      <c r="D635" s="17">
        <v>3.503155015E9</v>
      </c>
      <c r="E635" s="5" t="s">
        <v>745</v>
      </c>
      <c r="F635" s="5" t="s">
        <v>563</v>
      </c>
      <c r="G635" s="5" t="s">
        <v>44</v>
      </c>
      <c r="H635" s="5" t="s">
        <v>45</v>
      </c>
      <c r="I635" s="33">
        <v>302.0</v>
      </c>
      <c r="J635" s="18">
        <v>8.0</v>
      </c>
      <c r="K635" s="19">
        <f t="shared" si="77"/>
        <v>8.959399684</v>
      </c>
      <c r="L635" s="22"/>
      <c r="M635" s="21">
        <f t="shared" si="56"/>
        <v>9.189189189</v>
      </c>
      <c r="N635" s="22"/>
      <c r="O635" s="21">
        <f t="shared" si="2"/>
        <v>9.551587302</v>
      </c>
      <c r="P635" s="22"/>
      <c r="Q635" s="21">
        <f t="shared" si="47"/>
        <v>8.703497615</v>
      </c>
      <c r="R635" s="22"/>
      <c r="S635" s="21">
        <f t="shared" si="4"/>
        <v>8.734126984</v>
      </c>
      <c r="T635" s="22"/>
      <c r="U635" s="21">
        <f t="shared" si="5"/>
        <v>8.481717011</v>
      </c>
      <c r="V635" s="22"/>
      <c r="W635" s="21">
        <f t="shared" si="6"/>
        <v>9.095396825</v>
      </c>
      <c r="X635" s="27">
        <f t="shared" si="52"/>
        <v>8</v>
      </c>
      <c r="Y635" s="28"/>
      <c r="Z635" s="28"/>
      <c r="AA635" s="31"/>
      <c r="AB635" s="32"/>
      <c r="AC635" s="32"/>
      <c r="AD635" s="32"/>
      <c r="AE635" s="33"/>
      <c r="AF635" s="5"/>
      <c r="AG635" s="1"/>
    </row>
    <row r="636" ht="15.75" customHeight="1">
      <c r="A636" s="1"/>
      <c r="B636" s="5"/>
      <c r="C636" s="16" t="s">
        <v>1442</v>
      </c>
      <c r="D636" s="17">
        <v>3.046121211E9</v>
      </c>
      <c r="E636" s="5" t="s">
        <v>1447</v>
      </c>
      <c r="F636" s="5" t="s">
        <v>950</v>
      </c>
      <c r="G636" s="5" t="s">
        <v>44</v>
      </c>
      <c r="H636" s="5" t="s">
        <v>261</v>
      </c>
      <c r="I636" s="33" t="s">
        <v>332</v>
      </c>
      <c r="J636" s="18">
        <v>3.8</v>
      </c>
      <c r="K636" s="19">
        <f t="shared" si="77"/>
        <v>8.95126183</v>
      </c>
      <c r="L636" s="22">
        <v>7.5</v>
      </c>
      <c r="M636" s="21">
        <f t="shared" si="56"/>
        <v>9.186507937</v>
      </c>
      <c r="N636" s="22">
        <v>5.0</v>
      </c>
      <c r="O636" s="21">
        <f t="shared" si="2"/>
        <v>9.54437401</v>
      </c>
      <c r="P636" s="22">
        <v>2.5</v>
      </c>
      <c r="Q636" s="21">
        <f t="shared" si="47"/>
        <v>8.693650794</v>
      </c>
      <c r="R636" s="22">
        <v>2.5</v>
      </c>
      <c r="S636" s="21">
        <f t="shared" si="4"/>
        <v>8.724247227</v>
      </c>
      <c r="T636" s="22">
        <v>2.5</v>
      </c>
      <c r="U636" s="21">
        <f t="shared" si="5"/>
        <v>8.472222222</v>
      </c>
      <c r="V636" s="22">
        <v>2.5</v>
      </c>
      <c r="W636" s="21">
        <f t="shared" si="6"/>
        <v>9.084944532</v>
      </c>
      <c r="X636" s="27">
        <f t="shared" si="52"/>
        <v>3.757142857</v>
      </c>
      <c r="Y636" s="42" t="s">
        <v>517</v>
      </c>
      <c r="Z636" s="42" t="s">
        <v>1448</v>
      </c>
      <c r="AA636" s="31"/>
      <c r="AB636" s="32"/>
      <c r="AC636" s="32"/>
      <c r="AD636" s="32"/>
      <c r="AE636" s="33"/>
      <c r="AF636" s="5"/>
      <c r="AG636" s="1"/>
    </row>
    <row r="637" ht="15.75" customHeight="1">
      <c r="A637" s="1"/>
      <c r="B637" s="5"/>
      <c r="C637" s="16" t="s">
        <v>1449</v>
      </c>
      <c r="D637" s="17">
        <v>2.550087061E9</v>
      </c>
      <c r="E637" s="5" t="s">
        <v>63</v>
      </c>
      <c r="F637" s="5" t="s">
        <v>217</v>
      </c>
      <c r="G637" s="5" t="s">
        <v>44</v>
      </c>
      <c r="H637" s="5" t="s">
        <v>45</v>
      </c>
      <c r="I637" s="33">
        <v>204.0</v>
      </c>
      <c r="J637" s="18">
        <v>8.0</v>
      </c>
      <c r="K637" s="19">
        <f t="shared" si="77"/>
        <v>8.94976378</v>
      </c>
      <c r="L637" s="22">
        <v>7.5</v>
      </c>
      <c r="M637" s="21">
        <f t="shared" si="56"/>
        <v>9.183835182</v>
      </c>
      <c r="N637" s="22">
        <v>10.0</v>
      </c>
      <c r="O637" s="21">
        <f t="shared" si="2"/>
        <v>9.545094937</v>
      </c>
      <c r="P637" s="22">
        <v>10.0</v>
      </c>
      <c r="Q637" s="21">
        <f t="shared" si="47"/>
        <v>8.695721078</v>
      </c>
      <c r="R637" s="22">
        <v>7.5</v>
      </c>
      <c r="S637" s="21">
        <f t="shared" si="4"/>
        <v>8.722310127</v>
      </c>
      <c r="T637" s="22">
        <v>7.5</v>
      </c>
      <c r="U637" s="21">
        <f t="shared" si="5"/>
        <v>8.470681458</v>
      </c>
      <c r="V637" s="22">
        <v>10.0</v>
      </c>
      <c r="W637" s="21">
        <f t="shared" si="6"/>
        <v>9.086392405</v>
      </c>
      <c r="X637" s="27">
        <f t="shared" si="52"/>
        <v>8.642857143</v>
      </c>
      <c r="Y637" s="49" t="s">
        <v>1450</v>
      </c>
      <c r="Z637" s="42" t="s">
        <v>1451</v>
      </c>
      <c r="AA637" s="31"/>
      <c r="AB637" s="32"/>
      <c r="AC637" s="32"/>
      <c r="AD637" s="32"/>
      <c r="AE637" s="33"/>
      <c r="AF637" s="5"/>
      <c r="AG637" s="1"/>
    </row>
    <row r="638" ht="15.75" customHeight="1">
      <c r="A638" s="1"/>
      <c r="B638" s="5"/>
      <c r="C638" s="16" t="s">
        <v>1449</v>
      </c>
      <c r="D638" s="17">
        <v>2.786631273E9</v>
      </c>
      <c r="E638" s="5" t="s">
        <v>1218</v>
      </c>
      <c r="F638" s="5" t="s">
        <v>64</v>
      </c>
      <c r="G638" s="5" t="s">
        <v>33</v>
      </c>
      <c r="H638" s="5" t="s">
        <v>261</v>
      </c>
      <c r="I638" s="33" t="s">
        <v>428</v>
      </c>
      <c r="J638" s="18">
        <v>10.0</v>
      </c>
      <c r="K638" s="19">
        <f t="shared" si="77"/>
        <v>8.951415094</v>
      </c>
      <c r="L638" s="22">
        <v>10.0</v>
      </c>
      <c r="M638" s="21">
        <f t="shared" si="56"/>
        <v>9.185126582</v>
      </c>
      <c r="N638" s="22">
        <v>10.0</v>
      </c>
      <c r="O638" s="21">
        <f t="shared" si="2"/>
        <v>9.545813586</v>
      </c>
      <c r="P638" s="22">
        <v>10.0</v>
      </c>
      <c r="Q638" s="21">
        <f t="shared" si="47"/>
        <v>8.69778481</v>
      </c>
      <c r="R638" s="22">
        <v>10.0</v>
      </c>
      <c r="S638" s="21">
        <f t="shared" si="4"/>
        <v>8.724328594</v>
      </c>
      <c r="T638" s="22">
        <v>10.0</v>
      </c>
      <c r="U638" s="21">
        <f t="shared" si="5"/>
        <v>8.473101266</v>
      </c>
      <c r="V638" s="22">
        <v>10.0</v>
      </c>
      <c r="W638" s="21">
        <f t="shared" si="6"/>
        <v>9.087835703</v>
      </c>
      <c r="X638" s="27">
        <f t="shared" si="52"/>
        <v>10</v>
      </c>
      <c r="Y638" s="28"/>
      <c r="Z638" s="28"/>
      <c r="AA638" s="31"/>
      <c r="AB638" s="32">
        <v>10.0</v>
      </c>
      <c r="AC638" s="32"/>
      <c r="AD638" s="32"/>
      <c r="AE638" s="33"/>
      <c r="AF638" s="5"/>
      <c r="AG638" s="1"/>
    </row>
    <row r="639" ht="15.75" customHeight="1">
      <c r="A639" s="1"/>
      <c r="B639" s="5"/>
      <c r="C639" s="16" t="s">
        <v>1449</v>
      </c>
      <c r="D639" s="17">
        <v>2.351637176E9</v>
      </c>
      <c r="E639" s="5" t="s">
        <v>1452</v>
      </c>
      <c r="F639" s="5" t="s">
        <v>126</v>
      </c>
      <c r="G639" s="5" t="s">
        <v>44</v>
      </c>
      <c r="H639" s="5" t="s">
        <v>60</v>
      </c>
      <c r="I639" s="33" t="s">
        <v>85</v>
      </c>
      <c r="J639" s="18">
        <v>1.0</v>
      </c>
      <c r="K639" s="19">
        <f t="shared" si="77"/>
        <v>8.938932496</v>
      </c>
      <c r="L639" s="22">
        <v>2.5</v>
      </c>
      <c r="M639" s="21">
        <f t="shared" si="56"/>
        <v>9.174565561</v>
      </c>
      <c r="N639" s="22">
        <v>10.0</v>
      </c>
      <c r="O639" s="21">
        <f t="shared" si="2"/>
        <v>9.546529968</v>
      </c>
      <c r="P639" s="22">
        <v>2.5</v>
      </c>
      <c r="Q639" s="21">
        <f t="shared" si="47"/>
        <v>8.687993681</v>
      </c>
      <c r="R639" s="22">
        <v>5.0</v>
      </c>
      <c r="S639" s="21">
        <f t="shared" si="4"/>
        <v>8.718454259</v>
      </c>
      <c r="T639" s="22">
        <v>2.5</v>
      </c>
      <c r="U639" s="21">
        <f t="shared" si="5"/>
        <v>8.463665087</v>
      </c>
      <c r="V639" s="22">
        <v>2.5</v>
      </c>
      <c r="W639" s="21">
        <f t="shared" si="6"/>
        <v>9.077444795</v>
      </c>
      <c r="X639" s="27">
        <f t="shared" si="52"/>
        <v>3.714285714</v>
      </c>
      <c r="Y639" s="28" t="s">
        <v>1453</v>
      </c>
      <c r="Z639" s="28" t="s">
        <v>1454</v>
      </c>
      <c r="AA639" s="31"/>
      <c r="AB639" s="32"/>
      <c r="AC639" s="32"/>
      <c r="AD639" s="32"/>
      <c r="AE639" s="33"/>
      <c r="AF639" s="5"/>
      <c r="AG639" s="1"/>
    </row>
    <row r="640" ht="15.75" customHeight="1">
      <c r="A640" s="1"/>
      <c r="B640" s="5"/>
      <c r="C640" s="16" t="s">
        <v>1455</v>
      </c>
      <c r="D640" s="17"/>
      <c r="E640" s="5" t="s">
        <v>514</v>
      </c>
      <c r="F640" s="5"/>
      <c r="G640" s="5"/>
      <c r="H640" s="5"/>
      <c r="I640" s="33"/>
      <c r="J640" s="18">
        <v>8.8</v>
      </c>
      <c r="K640" s="19">
        <f t="shared" si="77"/>
        <v>8.938714734</v>
      </c>
      <c r="L640" s="22">
        <v>7.5</v>
      </c>
      <c r="M640" s="21">
        <f t="shared" si="56"/>
        <v>9.17192429</v>
      </c>
      <c r="N640" s="22">
        <v>10.0</v>
      </c>
      <c r="O640" s="21">
        <f t="shared" si="2"/>
        <v>9.547244094</v>
      </c>
      <c r="P640" s="22">
        <v>10.0</v>
      </c>
      <c r="Q640" s="21">
        <f t="shared" si="47"/>
        <v>8.690063091</v>
      </c>
      <c r="R640" s="22">
        <v>7.5</v>
      </c>
      <c r="S640" s="21">
        <f t="shared" si="4"/>
        <v>8.716535433</v>
      </c>
      <c r="T640" s="22">
        <v>7.5</v>
      </c>
      <c r="U640" s="21">
        <f t="shared" si="5"/>
        <v>8.46214511</v>
      </c>
      <c r="V640" s="22">
        <v>10.0</v>
      </c>
      <c r="W640" s="21">
        <f t="shared" si="6"/>
        <v>9.078897638</v>
      </c>
      <c r="X640" s="27">
        <f t="shared" si="52"/>
        <v>8.757142857</v>
      </c>
      <c r="Y640" s="42" t="s">
        <v>1456</v>
      </c>
      <c r="Z640" s="42" t="s">
        <v>1457</v>
      </c>
      <c r="AA640" s="31"/>
      <c r="AB640" s="32"/>
      <c r="AC640" s="32"/>
      <c r="AD640" s="32"/>
      <c r="AE640" s="33"/>
      <c r="AF640" s="5"/>
      <c r="AG640" s="1"/>
    </row>
    <row r="641" ht="15.75" customHeight="1">
      <c r="A641" s="1"/>
      <c r="B641" s="5"/>
      <c r="C641" s="16" t="s">
        <v>1455</v>
      </c>
      <c r="D641" s="17">
        <v>2.16950867E9</v>
      </c>
      <c r="E641" s="5" t="s">
        <v>662</v>
      </c>
      <c r="F641" s="5" t="s">
        <v>40</v>
      </c>
      <c r="G641" s="5" t="s">
        <v>33</v>
      </c>
      <c r="H641" s="5" t="s">
        <v>60</v>
      </c>
      <c r="I641" s="33" t="s">
        <v>85</v>
      </c>
      <c r="J641" s="18">
        <v>9.0</v>
      </c>
      <c r="K641" s="19">
        <f t="shared" si="77"/>
        <v>8.938810642</v>
      </c>
      <c r="L641" s="22">
        <v>10.0</v>
      </c>
      <c r="M641" s="21">
        <f t="shared" si="56"/>
        <v>9.173228346</v>
      </c>
      <c r="N641" s="22">
        <v>10.0</v>
      </c>
      <c r="O641" s="21">
        <f t="shared" si="2"/>
        <v>9.547955975</v>
      </c>
      <c r="P641" s="22">
        <v>10.0</v>
      </c>
      <c r="Q641" s="21">
        <f t="shared" si="47"/>
        <v>8.692125984</v>
      </c>
      <c r="R641" s="22">
        <v>10.0</v>
      </c>
      <c r="S641" s="21">
        <f t="shared" si="4"/>
        <v>8.718553459</v>
      </c>
      <c r="T641" s="22">
        <v>7.5</v>
      </c>
      <c r="U641" s="21">
        <f t="shared" si="5"/>
        <v>8.460629921</v>
      </c>
      <c r="V641" s="22">
        <v>10.0</v>
      </c>
      <c r="W641" s="21">
        <f t="shared" si="6"/>
        <v>9.080345912</v>
      </c>
      <c r="X641" s="27">
        <f t="shared" si="52"/>
        <v>9.5</v>
      </c>
      <c r="Y641" s="42" t="s">
        <v>1458</v>
      </c>
      <c r="Z641" s="42" t="s">
        <v>1459</v>
      </c>
      <c r="AA641" s="31"/>
      <c r="AB641" s="32"/>
      <c r="AC641" s="32"/>
      <c r="AD641" s="32"/>
      <c r="AE641" s="33"/>
      <c r="AF641" s="5"/>
      <c r="AG641" s="1"/>
    </row>
    <row r="642" ht="15.75" customHeight="1">
      <c r="A642" s="1"/>
      <c r="B642" s="5"/>
      <c r="C642" s="16" t="s">
        <v>1455</v>
      </c>
      <c r="D642" s="17">
        <v>2.641250722E9</v>
      </c>
      <c r="E642" s="5" t="s">
        <v>210</v>
      </c>
      <c r="F642" s="5" t="s">
        <v>126</v>
      </c>
      <c r="G642" s="5" t="s">
        <v>33</v>
      </c>
      <c r="H642" s="5" t="s">
        <v>60</v>
      </c>
      <c r="I642" s="33" t="s">
        <v>178</v>
      </c>
      <c r="J642" s="18">
        <v>10.0</v>
      </c>
      <c r="K642" s="19">
        <f t="shared" si="77"/>
        <v>8.94046875</v>
      </c>
      <c r="L642" s="22">
        <v>10.0</v>
      </c>
      <c r="M642" s="21">
        <f t="shared" si="56"/>
        <v>9.174528302</v>
      </c>
      <c r="N642" s="22">
        <v>10.0</v>
      </c>
      <c r="O642" s="21">
        <f t="shared" si="2"/>
        <v>9.54866562</v>
      </c>
      <c r="P642" s="22">
        <v>10.0</v>
      </c>
      <c r="Q642" s="21">
        <f t="shared" si="47"/>
        <v>8.69418239</v>
      </c>
      <c r="R642" s="22">
        <v>10.0</v>
      </c>
      <c r="S642" s="21">
        <f t="shared" si="4"/>
        <v>8.720565149</v>
      </c>
      <c r="T642" s="22">
        <v>10.0</v>
      </c>
      <c r="U642" s="21">
        <f t="shared" si="5"/>
        <v>8.463050314</v>
      </c>
      <c r="V642" s="22">
        <v>10.0</v>
      </c>
      <c r="W642" s="21">
        <f t="shared" si="6"/>
        <v>9.081789639</v>
      </c>
      <c r="X642" s="27">
        <f t="shared" si="52"/>
        <v>10</v>
      </c>
      <c r="Y642" s="28" t="s">
        <v>1460</v>
      </c>
      <c r="Z642" s="28"/>
      <c r="AA642" s="31"/>
      <c r="AB642" s="32"/>
      <c r="AC642" s="32"/>
      <c r="AD642" s="32"/>
      <c r="AE642" s="33"/>
      <c r="AF642" s="5"/>
      <c r="AG642" s="1"/>
    </row>
    <row r="643" ht="15.75" customHeight="1">
      <c r="A643" s="1"/>
      <c r="B643" s="5"/>
      <c r="C643" s="16" t="s">
        <v>1455</v>
      </c>
      <c r="D643" s="17"/>
      <c r="E643" s="5" t="s">
        <v>514</v>
      </c>
      <c r="F643" s="5"/>
      <c r="G643" s="5"/>
      <c r="H643" s="5"/>
      <c r="I643" s="33"/>
      <c r="J643" s="18">
        <v>9.0</v>
      </c>
      <c r="K643" s="19">
        <f>+AVERAGE(J643)</f>
        <v>9</v>
      </c>
      <c r="L643" s="22">
        <v>10.0</v>
      </c>
      <c r="M643" s="21">
        <f t="shared" si="56"/>
        <v>9.175824176</v>
      </c>
      <c r="N643" s="22">
        <v>10.0</v>
      </c>
      <c r="O643" s="21">
        <f t="shared" si="2"/>
        <v>9.549373041</v>
      </c>
      <c r="P643" s="22">
        <v>10.0</v>
      </c>
      <c r="Q643" s="21">
        <f t="shared" si="47"/>
        <v>8.696232339</v>
      </c>
      <c r="R643" s="22">
        <v>10.0</v>
      </c>
      <c r="S643" s="21">
        <f t="shared" si="4"/>
        <v>8.722570533</v>
      </c>
      <c r="T643" s="22">
        <v>10.0</v>
      </c>
      <c r="U643" s="21">
        <f t="shared" si="5"/>
        <v>8.465463108</v>
      </c>
      <c r="V643" s="22">
        <v>10.0</v>
      </c>
      <c r="W643" s="21">
        <f t="shared" si="6"/>
        <v>9.08322884</v>
      </c>
      <c r="X643" s="27">
        <f t="shared" si="52"/>
        <v>9.857142857</v>
      </c>
      <c r="Y643" s="28"/>
      <c r="Z643" s="28"/>
      <c r="AA643" s="31"/>
      <c r="AB643" s="32"/>
      <c r="AC643" s="32"/>
      <c r="AD643" s="32"/>
      <c r="AE643" s="33"/>
      <c r="AF643" s="5"/>
      <c r="AG643" s="1"/>
    </row>
    <row r="644" ht="15.75" customHeight="1">
      <c r="A644" s="1"/>
      <c r="B644" s="5"/>
      <c r="C644" s="16" t="s">
        <v>1455</v>
      </c>
      <c r="D644" s="17">
        <v>3.815199942E9</v>
      </c>
      <c r="E644" s="5" t="s">
        <v>537</v>
      </c>
      <c r="F644" s="5" t="s">
        <v>107</v>
      </c>
      <c r="G644" s="5" t="s">
        <v>33</v>
      </c>
      <c r="H644" s="5" t="s">
        <v>284</v>
      </c>
      <c r="I644" s="33" t="s">
        <v>1245</v>
      </c>
      <c r="J644" s="18">
        <v>10.0</v>
      </c>
      <c r="K644" s="19">
        <f t="shared" ref="K644:K652" si="78">+AVERAGE($J$3:J644)</f>
        <v>8.942211838</v>
      </c>
      <c r="L644" s="22">
        <v>10.0</v>
      </c>
      <c r="M644" s="21">
        <f t="shared" si="56"/>
        <v>9.177115987</v>
      </c>
      <c r="N644" s="22">
        <v>10.0</v>
      </c>
      <c r="O644" s="21">
        <f t="shared" si="2"/>
        <v>9.550078247</v>
      </c>
      <c r="P644" s="22">
        <v>10.0</v>
      </c>
      <c r="Q644" s="21">
        <f t="shared" si="47"/>
        <v>8.698275862</v>
      </c>
      <c r="R644" s="22">
        <v>10.0</v>
      </c>
      <c r="S644" s="21">
        <f t="shared" si="4"/>
        <v>8.72456964</v>
      </c>
      <c r="T644" s="22">
        <v>7.5</v>
      </c>
      <c r="U644" s="21">
        <f t="shared" si="5"/>
        <v>8.463949843</v>
      </c>
      <c r="V644" s="22">
        <v>10.0</v>
      </c>
      <c r="W644" s="21">
        <f t="shared" si="6"/>
        <v>9.084663537</v>
      </c>
      <c r="X644" s="27">
        <f t="shared" si="52"/>
        <v>9.642857143</v>
      </c>
      <c r="Y644" s="42" t="s">
        <v>1461</v>
      </c>
      <c r="Z644" s="42" t="s">
        <v>1462</v>
      </c>
      <c r="AA644" s="31">
        <v>10.0</v>
      </c>
      <c r="AB644" s="32"/>
      <c r="AC644" s="32"/>
      <c r="AD644" s="32"/>
      <c r="AE644" s="33"/>
      <c r="AF644" s="5"/>
      <c r="AG644" s="1"/>
    </row>
    <row r="645" ht="15.75" customHeight="1">
      <c r="A645" s="1"/>
      <c r="B645" s="5"/>
      <c r="C645" s="16" t="s">
        <v>1463</v>
      </c>
      <c r="D645" s="17">
        <v>2.329960577E9</v>
      </c>
      <c r="E645" s="5" t="s">
        <v>1464</v>
      </c>
      <c r="F645" s="5" t="s">
        <v>217</v>
      </c>
      <c r="G645" s="5" t="s">
        <v>44</v>
      </c>
      <c r="H645" s="5" t="s">
        <v>45</v>
      </c>
      <c r="I645" s="33">
        <v>204.0</v>
      </c>
      <c r="J645" s="18">
        <v>7.9</v>
      </c>
      <c r="K645" s="19">
        <f t="shared" si="78"/>
        <v>8.94059098</v>
      </c>
      <c r="L645" s="22">
        <v>10.0</v>
      </c>
      <c r="M645" s="21">
        <f t="shared" si="56"/>
        <v>9.178403756</v>
      </c>
      <c r="N645" s="22">
        <v>10.0</v>
      </c>
      <c r="O645" s="21">
        <f t="shared" si="2"/>
        <v>9.55078125</v>
      </c>
      <c r="P645" s="22">
        <v>5.0</v>
      </c>
      <c r="Q645" s="21">
        <f t="shared" si="47"/>
        <v>8.692488263</v>
      </c>
      <c r="R645" s="22">
        <v>7.5</v>
      </c>
      <c r="S645" s="21">
        <f t="shared" si="4"/>
        <v>8.72265625</v>
      </c>
      <c r="T645" s="22">
        <v>5.0</v>
      </c>
      <c r="U645" s="21">
        <f t="shared" si="5"/>
        <v>8.458528951</v>
      </c>
      <c r="V645" s="22">
        <v>10.0</v>
      </c>
      <c r="W645" s="21">
        <f t="shared" si="6"/>
        <v>9.08609375</v>
      </c>
      <c r="X645" s="27">
        <f t="shared" si="52"/>
        <v>7.914285714</v>
      </c>
      <c r="Y645" s="28"/>
      <c r="Z645" s="28"/>
      <c r="AA645" s="31"/>
      <c r="AB645" s="32"/>
      <c r="AC645" s="32"/>
      <c r="AD645" s="32"/>
      <c r="AE645" s="33"/>
      <c r="AF645" s="5"/>
      <c r="AG645" s="1"/>
    </row>
    <row r="646" ht="15.75" customHeight="1">
      <c r="A646" s="1"/>
      <c r="B646" s="5"/>
      <c r="C646" s="16" t="s">
        <v>1463</v>
      </c>
      <c r="D646" s="17">
        <v>2.510728035E9</v>
      </c>
      <c r="E646" s="5" t="s">
        <v>1465</v>
      </c>
      <c r="F646" s="5" t="s">
        <v>190</v>
      </c>
      <c r="G646" s="5"/>
      <c r="H646" s="5"/>
      <c r="I646" s="33"/>
      <c r="J646" s="18">
        <v>9.0</v>
      </c>
      <c r="K646" s="19">
        <f t="shared" si="78"/>
        <v>8.94068323</v>
      </c>
      <c r="L646" s="22">
        <v>10.0</v>
      </c>
      <c r="M646" s="21">
        <f t="shared" si="56"/>
        <v>9.1796875</v>
      </c>
      <c r="N646" s="22">
        <v>10.0</v>
      </c>
      <c r="O646" s="21">
        <f t="shared" si="2"/>
        <v>9.551482059</v>
      </c>
      <c r="P646" s="22">
        <v>10.0</v>
      </c>
      <c r="Q646" s="21">
        <f t="shared" si="47"/>
        <v>8.69453125</v>
      </c>
      <c r="R646" s="22">
        <v>10.0</v>
      </c>
      <c r="S646" s="21">
        <f t="shared" si="4"/>
        <v>8.724648986</v>
      </c>
      <c r="T646" s="22">
        <v>10.0</v>
      </c>
      <c r="U646" s="21">
        <f t="shared" si="5"/>
        <v>8.4609375</v>
      </c>
      <c r="V646" s="22">
        <v>10.0</v>
      </c>
      <c r="W646" s="21">
        <f t="shared" si="6"/>
        <v>9.087519501</v>
      </c>
      <c r="X646" s="27">
        <f t="shared" si="52"/>
        <v>9.857142857</v>
      </c>
      <c r="Y646" s="28"/>
      <c r="Z646" s="28"/>
      <c r="AA646" s="31"/>
      <c r="AB646" s="32"/>
      <c r="AC646" s="32"/>
      <c r="AD646" s="32"/>
      <c r="AE646" s="33"/>
      <c r="AF646" s="5"/>
      <c r="AG646" s="1"/>
    </row>
    <row r="647" ht="15.75" customHeight="1">
      <c r="A647" s="1"/>
      <c r="B647" s="5"/>
      <c r="C647" s="16" t="s">
        <v>1463</v>
      </c>
      <c r="D647" s="17" t="s">
        <v>1466</v>
      </c>
      <c r="E647" s="5" t="s">
        <v>1467</v>
      </c>
      <c r="F647" s="5" t="s">
        <v>48</v>
      </c>
      <c r="G647" s="5" t="s">
        <v>33</v>
      </c>
      <c r="H647" s="5" t="s">
        <v>45</v>
      </c>
      <c r="I647" s="33">
        <v>202.0</v>
      </c>
      <c r="J647" s="18">
        <v>8.8</v>
      </c>
      <c r="K647" s="19">
        <f t="shared" si="78"/>
        <v>8.940465116</v>
      </c>
      <c r="L647" s="22">
        <v>10.0</v>
      </c>
      <c r="M647" s="21">
        <f t="shared" si="56"/>
        <v>9.180967239</v>
      </c>
      <c r="N647" s="22">
        <v>10.0</v>
      </c>
      <c r="O647" s="21">
        <f t="shared" si="2"/>
        <v>9.552180685</v>
      </c>
      <c r="P647" s="22">
        <v>7.5</v>
      </c>
      <c r="Q647" s="21">
        <f t="shared" si="47"/>
        <v>8.692667707</v>
      </c>
      <c r="R647" s="22">
        <v>7.5</v>
      </c>
      <c r="S647" s="21">
        <f t="shared" si="4"/>
        <v>8.722741433</v>
      </c>
      <c r="T647" s="22">
        <v>7.5</v>
      </c>
      <c r="U647" s="21">
        <f t="shared" si="5"/>
        <v>8.459438378</v>
      </c>
      <c r="V647" s="22">
        <v>10.0</v>
      </c>
      <c r="W647" s="21">
        <f t="shared" si="6"/>
        <v>9.08894081</v>
      </c>
      <c r="X647" s="27">
        <f t="shared" si="52"/>
        <v>8.757142857</v>
      </c>
      <c r="Y647" s="28"/>
      <c r="Z647" s="28"/>
      <c r="AA647" s="31"/>
      <c r="AB647" s="32"/>
      <c r="AC647" s="32"/>
      <c r="AD647" s="32"/>
      <c r="AE647" s="33"/>
      <c r="AF647" s="5"/>
      <c r="AG647" s="1"/>
    </row>
    <row r="648" ht="15.75" customHeight="1">
      <c r="A648" s="1"/>
      <c r="B648" s="5"/>
      <c r="C648" s="16" t="s">
        <v>1468</v>
      </c>
      <c r="D648" s="17">
        <v>3.148292702E9</v>
      </c>
      <c r="E648" s="5" t="s">
        <v>1469</v>
      </c>
      <c r="F648" s="5" t="s">
        <v>40</v>
      </c>
      <c r="G648" s="5" t="s">
        <v>115</v>
      </c>
      <c r="H648" s="5" t="s">
        <v>261</v>
      </c>
      <c r="I648" s="33" t="s">
        <v>471</v>
      </c>
      <c r="J648" s="18">
        <v>9.0</v>
      </c>
      <c r="K648" s="19">
        <f t="shared" si="78"/>
        <v>8.940557276</v>
      </c>
      <c r="L648" s="22">
        <v>10.0</v>
      </c>
      <c r="M648" s="21">
        <f t="shared" si="56"/>
        <v>9.182242991</v>
      </c>
      <c r="N648" s="22">
        <v>10.0</v>
      </c>
      <c r="O648" s="21">
        <f t="shared" si="2"/>
        <v>9.552877138</v>
      </c>
      <c r="P648" s="22">
        <v>7.5</v>
      </c>
      <c r="Q648" s="21">
        <f t="shared" si="47"/>
        <v>8.690809969</v>
      </c>
      <c r="R648" s="22">
        <v>7.5</v>
      </c>
      <c r="S648" s="21">
        <f t="shared" si="4"/>
        <v>8.720839813</v>
      </c>
      <c r="T648" s="22">
        <v>7.5</v>
      </c>
      <c r="U648" s="21">
        <f t="shared" si="5"/>
        <v>8.457943925</v>
      </c>
      <c r="V648" s="22">
        <v>7.5</v>
      </c>
      <c r="W648" s="21">
        <f t="shared" si="6"/>
        <v>9.086469673</v>
      </c>
      <c r="X648" s="27">
        <f t="shared" si="52"/>
        <v>8.428571429</v>
      </c>
      <c r="Y648" s="42" t="s">
        <v>1470</v>
      </c>
      <c r="Z648" s="28"/>
      <c r="AA648" s="31"/>
      <c r="AB648" s="32"/>
      <c r="AC648" s="32"/>
      <c r="AD648" s="32"/>
      <c r="AE648" s="33"/>
      <c r="AF648" s="5"/>
      <c r="AG648" s="1"/>
    </row>
    <row r="649" ht="15.75" customHeight="1">
      <c r="A649" s="1"/>
      <c r="B649" s="5"/>
      <c r="C649" s="16" t="s">
        <v>1471</v>
      </c>
      <c r="D649" s="17">
        <v>3.933331767E9</v>
      </c>
      <c r="E649" s="5" t="s">
        <v>215</v>
      </c>
      <c r="F649" s="5" t="s">
        <v>437</v>
      </c>
      <c r="G649" s="5" t="s">
        <v>33</v>
      </c>
      <c r="H649" s="5" t="s">
        <v>261</v>
      </c>
      <c r="I649" s="33" t="s">
        <v>332</v>
      </c>
      <c r="J649" s="18">
        <v>10.0</v>
      </c>
      <c r="K649" s="19">
        <f t="shared" si="78"/>
        <v>8.942194745</v>
      </c>
      <c r="L649" s="22">
        <v>10.0</v>
      </c>
      <c r="M649" s="21">
        <f t="shared" si="56"/>
        <v>9.183514774</v>
      </c>
      <c r="N649" s="22">
        <v>10.0</v>
      </c>
      <c r="O649" s="21">
        <f t="shared" si="2"/>
        <v>9.553571429</v>
      </c>
      <c r="P649" s="22">
        <v>10.0</v>
      </c>
      <c r="Q649" s="21">
        <f t="shared" si="47"/>
        <v>8.692846034</v>
      </c>
      <c r="R649" s="22">
        <v>10.0</v>
      </c>
      <c r="S649" s="21">
        <f t="shared" si="4"/>
        <v>8.722826087</v>
      </c>
      <c r="T649" s="22">
        <v>10.0</v>
      </c>
      <c r="U649" s="21">
        <f t="shared" si="5"/>
        <v>8.460342146</v>
      </c>
      <c r="V649" s="22">
        <v>10.0</v>
      </c>
      <c r="W649" s="21">
        <f t="shared" si="6"/>
        <v>9.087888199</v>
      </c>
      <c r="X649" s="27">
        <f t="shared" si="52"/>
        <v>10</v>
      </c>
      <c r="Y649" s="42" t="s">
        <v>1472</v>
      </c>
      <c r="Z649" s="28"/>
      <c r="AA649" s="31"/>
      <c r="AB649" s="32">
        <v>10.0</v>
      </c>
      <c r="AC649" s="32"/>
      <c r="AD649" s="32"/>
      <c r="AE649" s="33"/>
      <c r="AF649" s="5"/>
      <c r="AG649" s="1"/>
    </row>
    <row r="650" ht="15.75" customHeight="1">
      <c r="A650" s="1"/>
      <c r="B650" s="5"/>
      <c r="C650" s="16" t="s">
        <v>1471</v>
      </c>
      <c r="D650" s="17">
        <v>2.873983538E9</v>
      </c>
      <c r="E650" s="5" t="s">
        <v>210</v>
      </c>
      <c r="F650" s="5" t="s">
        <v>126</v>
      </c>
      <c r="G650" s="5" t="s">
        <v>33</v>
      </c>
      <c r="H650" s="5"/>
      <c r="I650" s="33"/>
      <c r="J650" s="18">
        <v>10.0</v>
      </c>
      <c r="K650" s="19">
        <f t="shared" si="78"/>
        <v>8.94382716</v>
      </c>
      <c r="L650" s="22">
        <v>10.0</v>
      </c>
      <c r="M650" s="21">
        <f t="shared" si="56"/>
        <v>9.184782609</v>
      </c>
      <c r="N650" s="22">
        <v>10.0</v>
      </c>
      <c r="O650" s="21">
        <f t="shared" si="2"/>
        <v>9.554263566</v>
      </c>
      <c r="P650" s="22">
        <v>10.0</v>
      </c>
      <c r="Q650" s="21">
        <f t="shared" si="47"/>
        <v>8.694875776</v>
      </c>
      <c r="R650" s="22">
        <v>10.0</v>
      </c>
      <c r="S650" s="21">
        <f t="shared" si="4"/>
        <v>8.724806202</v>
      </c>
      <c r="T650" s="22">
        <v>10.0</v>
      </c>
      <c r="U650" s="21">
        <f t="shared" si="5"/>
        <v>8.462732919</v>
      </c>
      <c r="V650" s="22">
        <v>10.0</v>
      </c>
      <c r="W650" s="21">
        <f t="shared" si="6"/>
        <v>9.089302326</v>
      </c>
      <c r="X650" s="27">
        <f t="shared" si="52"/>
        <v>10</v>
      </c>
      <c r="Y650" s="28" t="s">
        <v>1473</v>
      </c>
      <c r="Z650" s="28"/>
      <c r="AA650" s="31"/>
      <c r="AB650" s="40">
        <v>7.5</v>
      </c>
      <c r="AC650" s="32"/>
      <c r="AD650" s="32"/>
      <c r="AE650" s="33"/>
      <c r="AF650" s="5"/>
      <c r="AG650" s="1"/>
    </row>
    <row r="651" ht="15.75" customHeight="1">
      <c r="A651" s="1"/>
      <c r="B651" s="5"/>
      <c r="C651" s="16" t="s">
        <v>1474</v>
      </c>
      <c r="D651" s="17">
        <v>2.787050495E9</v>
      </c>
      <c r="E651" s="5" t="s">
        <v>320</v>
      </c>
      <c r="F651" s="5" t="s">
        <v>600</v>
      </c>
      <c r="G651" s="5" t="s">
        <v>44</v>
      </c>
      <c r="H651" s="5" t="s">
        <v>79</v>
      </c>
      <c r="I651" s="33">
        <v>314.0</v>
      </c>
      <c r="J651" s="18">
        <v>10.0</v>
      </c>
      <c r="K651" s="19">
        <f t="shared" si="78"/>
        <v>8.945454545</v>
      </c>
      <c r="L651" s="22">
        <v>10.0</v>
      </c>
      <c r="M651" s="21">
        <f t="shared" si="56"/>
        <v>9.186046512</v>
      </c>
      <c r="N651" s="22">
        <v>10.0</v>
      </c>
      <c r="O651" s="21">
        <f t="shared" si="2"/>
        <v>9.55495356</v>
      </c>
      <c r="P651" s="22">
        <v>10.0</v>
      </c>
      <c r="Q651" s="21">
        <f t="shared" si="47"/>
        <v>8.696899225</v>
      </c>
      <c r="R651" s="22">
        <v>10.0</v>
      </c>
      <c r="S651" s="21">
        <f t="shared" si="4"/>
        <v>8.726780186</v>
      </c>
      <c r="T651" s="22">
        <v>10.0</v>
      </c>
      <c r="U651" s="21">
        <f t="shared" si="5"/>
        <v>8.465116279</v>
      </c>
      <c r="V651" s="22">
        <v>10.0</v>
      </c>
      <c r="W651" s="21">
        <f t="shared" si="6"/>
        <v>9.090712074</v>
      </c>
      <c r="X651" s="27">
        <f t="shared" si="52"/>
        <v>10</v>
      </c>
      <c r="Y651" s="42" t="s">
        <v>1475</v>
      </c>
      <c r="Z651" s="42" t="s">
        <v>1476</v>
      </c>
      <c r="AA651" s="31"/>
      <c r="AB651" s="32"/>
      <c r="AC651" s="32"/>
      <c r="AD651" s="32"/>
      <c r="AE651" s="33"/>
      <c r="AF651" s="5"/>
      <c r="AG651" s="1"/>
    </row>
    <row r="652" ht="15.75" customHeight="1">
      <c r="A652" s="1"/>
      <c r="B652" s="5"/>
      <c r="C652" s="16" t="s">
        <v>1474</v>
      </c>
      <c r="D652" s="17"/>
      <c r="E652" s="5" t="s">
        <v>514</v>
      </c>
      <c r="F652" s="5"/>
      <c r="G652" s="5"/>
      <c r="H652" s="5"/>
      <c r="I652" s="33"/>
      <c r="J652" s="18">
        <v>9.0</v>
      </c>
      <c r="K652" s="19">
        <f t="shared" si="78"/>
        <v>8.945538462</v>
      </c>
      <c r="L652" s="22">
        <v>10.0</v>
      </c>
      <c r="M652" s="21">
        <f t="shared" si="56"/>
        <v>9.187306502</v>
      </c>
      <c r="N652" s="22">
        <v>10.0</v>
      </c>
      <c r="O652" s="21">
        <f t="shared" si="2"/>
        <v>9.555641422</v>
      </c>
      <c r="P652" s="22">
        <v>10.0</v>
      </c>
      <c r="Q652" s="21">
        <f t="shared" si="47"/>
        <v>8.698916409</v>
      </c>
      <c r="R652" s="22">
        <v>10.0</v>
      </c>
      <c r="S652" s="21">
        <f t="shared" si="4"/>
        <v>8.728748068</v>
      </c>
      <c r="T652" s="22">
        <v>7.5</v>
      </c>
      <c r="U652" s="21">
        <f t="shared" si="5"/>
        <v>8.463622291</v>
      </c>
      <c r="V652" s="22">
        <v>10.0</v>
      </c>
      <c r="W652" s="21">
        <f t="shared" si="6"/>
        <v>9.092117465</v>
      </c>
      <c r="X652" s="27">
        <f t="shared" si="52"/>
        <v>9.5</v>
      </c>
      <c r="Y652" s="42" t="s">
        <v>1477</v>
      </c>
      <c r="Z652" s="42" t="s">
        <v>1478</v>
      </c>
      <c r="AA652" s="31"/>
      <c r="AB652" s="32"/>
      <c r="AC652" s="32"/>
      <c r="AD652" s="32"/>
      <c r="AE652" s="33"/>
      <c r="AF652" s="5"/>
      <c r="AG652" s="1"/>
    </row>
    <row r="653" ht="15.75" customHeight="1">
      <c r="A653" s="1"/>
      <c r="B653" s="5"/>
      <c r="C653" s="16" t="s">
        <v>1479</v>
      </c>
      <c r="D653" s="17">
        <v>3.35360257E9</v>
      </c>
      <c r="E653" s="5" t="s">
        <v>1480</v>
      </c>
      <c r="F653" s="5" t="s">
        <v>40</v>
      </c>
      <c r="G653" s="5" t="s">
        <v>44</v>
      </c>
      <c r="H653" s="5" t="s">
        <v>79</v>
      </c>
      <c r="I653" s="33">
        <v>313.0</v>
      </c>
      <c r="J653" s="18">
        <v>10.0</v>
      </c>
      <c r="K653" s="19">
        <f>+AVERAGE(J653)</f>
        <v>10</v>
      </c>
      <c r="L653" s="22">
        <v>10.0</v>
      </c>
      <c r="M653" s="21">
        <f t="shared" si="56"/>
        <v>9.188562597</v>
      </c>
      <c r="N653" s="22">
        <v>10.0</v>
      </c>
      <c r="O653" s="21">
        <f t="shared" si="2"/>
        <v>9.55632716</v>
      </c>
      <c r="P653" s="22">
        <v>10.0</v>
      </c>
      <c r="Q653" s="21">
        <f t="shared" si="47"/>
        <v>8.700927357</v>
      </c>
      <c r="R653" s="22">
        <v>10.0</v>
      </c>
      <c r="S653" s="21">
        <f t="shared" si="4"/>
        <v>8.730709877</v>
      </c>
      <c r="T653" s="22">
        <v>10.0</v>
      </c>
      <c r="U653" s="21">
        <f t="shared" si="5"/>
        <v>8.465996909</v>
      </c>
      <c r="V653" s="22">
        <v>10.0</v>
      </c>
      <c r="W653" s="21">
        <f t="shared" si="6"/>
        <v>9.093518519</v>
      </c>
      <c r="X653" s="27">
        <f t="shared" si="52"/>
        <v>10</v>
      </c>
      <c r="Y653" s="28"/>
      <c r="Z653" s="28"/>
      <c r="AA653" s="31"/>
      <c r="AB653" s="32"/>
      <c r="AC653" s="32"/>
      <c r="AD653" s="32">
        <v>10.0</v>
      </c>
      <c r="AE653" s="33"/>
      <c r="AF653" s="5"/>
      <c r="AG653" s="1"/>
    </row>
    <row r="654" ht="15.75" customHeight="1">
      <c r="A654" s="1"/>
      <c r="B654" s="5"/>
      <c r="C654" s="16" t="s">
        <v>1479</v>
      </c>
      <c r="D654" s="17">
        <v>3.423557821E9</v>
      </c>
      <c r="E654" s="5" t="s">
        <v>1481</v>
      </c>
      <c r="F654" s="5" t="s">
        <v>600</v>
      </c>
      <c r="G654" s="5" t="s">
        <v>44</v>
      </c>
      <c r="H654" s="5" t="s">
        <v>79</v>
      </c>
      <c r="I654" s="33">
        <v>313.0</v>
      </c>
      <c r="J654" s="18">
        <v>9.0</v>
      </c>
      <c r="K654" s="19">
        <f t="shared" ref="K654:K662" si="79">+AVERAGE($J$3:J654)</f>
        <v>8.947239264</v>
      </c>
      <c r="L654" s="22">
        <v>10.0</v>
      </c>
      <c r="M654" s="21">
        <f t="shared" si="56"/>
        <v>9.189814815</v>
      </c>
      <c r="N654" s="22">
        <v>10.0</v>
      </c>
      <c r="O654" s="21">
        <f t="shared" si="2"/>
        <v>9.557010786</v>
      </c>
      <c r="P654" s="22">
        <v>10.0</v>
      </c>
      <c r="Q654" s="21">
        <f t="shared" si="47"/>
        <v>8.702932099</v>
      </c>
      <c r="R654" s="22">
        <v>10.0</v>
      </c>
      <c r="S654" s="21">
        <f t="shared" si="4"/>
        <v>8.732665639</v>
      </c>
      <c r="T654" s="22">
        <v>10.0</v>
      </c>
      <c r="U654" s="21">
        <f t="shared" si="5"/>
        <v>8.468364198</v>
      </c>
      <c r="V654" s="22">
        <v>10.0</v>
      </c>
      <c r="W654" s="21">
        <f t="shared" si="6"/>
        <v>9.094915254</v>
      </c>
      <c r="X654" s="27">
        <f t="shared" si="52"/>
        <v>9.857142857</v>
      </c>
      <c r="Y654" s="42" t="s">
        <v>1482</v>
      </c>
      <c r="Z654" s="28"/>
      <c r="AA654" s="31"/>
      <c r="AB654" s="40">
        <v>7.5</v>
      </c>
      <c r="AC654" s="32"/>
      <c r="AD654" s="32"/>
      <c r="AE654" s="33"/>
      <c r="AF654" s="5"/>
      <c r="AG654" s="1"/>
    </row>
    <row r="655" ht="15.75" customHeight="1">
      <c r="A655" s="1"/>
      <c r="B655" s="5"/>
      <c r="C655" s="16" t="s">
        <v>1479</v>
      </c>
      <c r="D655" s="17">
        <v>3.600577559E9</v>
      </c>
      <c r="E655" s="5" t="s">
        <v>1483</v>
      </c>
      <c r="F655" s="5" t="s">
        <v>1434</v>
      </c>
      <c r="G655" s="5" t="s">
        <v>44</v>
      </c>
      <c r="H655" s="5" t="s">
        <v>45</v>
      </c>
      <c r="I655" s="33">
        <v>204.0</v>
      </c>
      <c r="J655" s="18">
        <v>9.0</v>
      </c>
      <c r="K655" s="19">
        <f t="shared" si="79"/>
        <v>8.947320061</v>
      </c>
      <c r="L655" s="22">
        <v>7.5</v>
      </c>
      <c r="M655" s="21">
        <f t="shared" si="56"/>
        <v>9.187211094</v>
      </c>
      <c r="N655" s="22">
        <v>10.0</v>
      </c>
      <c r="O655" s="21">
        <f t="shared" si="2"/>
        <v>9.557692308</v>
      </c>
      <c r="P655" s="22">
        <v>7.5</v>
      </c>
      <c r="Q655" s="21">
        <f t="shared" si="47"/>
        <v>8.701078582</v>
      </c>
      <c r="R655" s="22">
        <v>7.5</v>
      </c>
      <c r="S655" s="21">
        <f t="shared" si="4"/>
        <v>8.730769231</v>
      </c>
      <c r="T655" s="22">
        <v>7.5</v>
      </c>
      <c r="U655" s="21">
        <f t="shared" si="5"/>
        <v>8.466872111</v>
      </c>
      <c r="V655" s="22">
        <v>7.5</v>
      </c>
      <c r="W655" s="21">
        <f t="shared" si="6"/>
        <v>9.092461538</v>
      </c>
      <c r="X655" s="27">
        <f t="shared" si="52"/>
        <v>8.071428571</v>
      </c>
      <c r="Y655" s="49" t="s">
        <v>1484</v>
      </c>
      <c r="Z655" s="42" t="s">
        <v>1485</v>
      </c>
      <c r="AA655" s="31"/>
      <c r="AB655" s="32"/>
      <c r="AC655" s="32"/>
      <c r="AD655" s="32"/>
      <c r="AE655" s="33"/>
      <c r="AF655" s="5"/>
      <c r="AG655" s="1"/>
    </row>
    <row r="656" ht="15.75" customHeight="1">
      <c r="A656" s="1"/>
      <c r="B656" s="5"/>
      <c r="C656" s="16" t="s">
        <v>1479</v>
      </c>
      <c r="D656" s="17">
        <v>2.351210845E9</v>
      </c>
      <c r="E656" s="5" t="s">
        <v>854</v>
      </c>
      <c r="F656" s="5" t="s">
        <v>494</v>
      </c>
      <c r="G656" s="5" t="s">
        <v>115</v>
      </c>
      <c r="H656" s="5" t="s">
        <v>284</v>
      </c>
      <c r="I656" s="33" t="s">
        <v>1077</v>
      </c>
      <c r="J656" s="18">
        <v>9.0</v>
      </c>
      <c r="K656" s="19">
        <f t="shared" si="79"/>
        <v>8.947400612</v>
      </c>
      <c r="L656" s="22">
        <v>10.0</v>
      </c>
      <c r="M656" s="21">
        <f t="shared" si="56"/>
        <v>9.188461538</v>
      </c>
      <c r="N656" s="22">
        <v>7.5</v>
      </c>
      <c r="O656" s="21">
        <f t="shared" si="2"/>
        <v>9.55453149</v>
      </c>
      <c r="P656" s="22">
        <v>10.0</v>
      </c>
      <c r="Q656" s="21">
        <f t="shared" si="47"/>
        <v>8.703076923</v>
      </c>
      <c r="R656" s="22">
        <v>10.0</v>
      </c>
      <c r="S656" s="21">
        <f t="shared" si="4"/>
        <v>8.732718894</v>
      </c>
      <c r="T656" s="22">
        <v>10.0</v>
      </c>
      <c r="U656" s="21">
        <f t="shared" si="5"/>
        <v>8.469230769</v>
      </c>
      <c r="V656" s="22">
        <v>10.0</v>
      </c>
      <c r="W656" s="21">
        <f t="shared" si="6"/>
        <v>9.093855607</v>
      </c>
      <c r="X656" s="27">
        <f t="shared" si="52"/>
        <v>9.5</v>
      </c>
      <c r="Y656" s="42" t="s">
        <v>1486</v>
      </c>
      <c r="Z656" s="42" t="s">
        <v>1487</v>
      </c>
      <c r="AA656" s="31"/>
      <c r="AB656" s="32"/>
      <c r="AC656" s="32"/>
      <c r="AD656" s="32"/>
      <c r="AE656" s="33"/>
      <c r="AF656" s="5"/>
      <c r="AG656" s="1"/>
    </row>
    <row r="657" ht="15.75" customHeight="1">
      <c r="A657" s="1"/>
      <c r="B657" s="5"/>
      <c r="C657" s="16" t="s">
        <v>1488</v>
      </c>
      <c r="D657" s="17">
        <v>2.750735792E9</v>
      </c>
      <c r="E657" s="5" t="s">
        <v>1489</v>
      </c>
      <c r="F657" s="5" t="s">
        <v>567</v>
      </c>
      <c r="G657" s="5"/>
      <c r="H657" s="5"/>
      <c r="I657" s="33"/>
      <c r="J657" s="18">
        <v>10.0</v>
      </c>
      <c r="K657" s="19">
        <f t="shared" si="79"/>
        <v>8.949007634</v>
      </c>
      <c r="L657" s="22">
        <v>10.0</v>
      </c>
      <c r="M657" s="21">
        <f t="shared" si="56"/>
        <v>9.189708141</v>
      </c>
      <c r="N657" s="22">
        <v>10.0</v>
      </c>
      <c r="O657" s="21">
        <f t="shared" si="2"/>
        <v>9.555214724</v>
      </c>
      <c r="P657" s="22">
        <v>10.0</v>
      </c>
      <c r="Q657" s="21">
        <f t="shared" si="47"/>
        <v>8.705069124</v>
      </c>
      <c r="R657" s="22">
        <v>10.0</v>
      </c>
      <c r="S657" s="21">
        <f t="shared" si="4"/>
        <v>8.734662577</v>
      </c>
      <c r="T657" s="22">
        <v>10.0</v>
      </c>
      <c r="U657" s="21">
        <f t="shared" si="5"/>
        <v>8.471582181</v>
      </c>
      <c r="V657" s="22">
        <v>10.0</v>
      </c>
      <c r="W657" s="21">
        <f t="shared" si="6"/>
        <v>9.095245399</v>
      </c>
      <c r="X657" s="27">
        <f t="shared" si="52"/>
        <v>10</v>
      </c>
      <c r="Y657" s="28"/>
      <c r="Z657" s="28"/>
      <c r="AA657" s="31"/>
      <c r="AB657" s="32"/>
      <c r="AC657" s="32"/>
      <c r="AD657" s="32"/>
      <c r="AE657" s="33"/>
      <c r="AF657" s="5"/>
      <c r="AG657" s="1"/>
    </row>
    <row r="658" ht="15.75" customHeight="1">
      <c r="A658" s="1"/>
      <c r="B658" s="5"/>
      <c r="C658" s="16" t="s">
        <v>1488</v>
      </c>
      <c r="D658" s="17">
        <v>2.883431354E9</v>
      </c>
      <c r="E658" s="5" t="s">
        <v>1490</v>
      </c>
      <c r="F658" s="5" t="s">
        <v>600</v>
      </c>
      <c r="G658" s="5" t="s">
        <v>115</v>
      </c>
      <c r="H658" s="5" t="s">
        <v>60</v>
      </c>
      <c r="I658" s="33" t="s">
        <v>1491</v>
      </c>
      <c r="J658" s="18">
        <v>5.0</v>
      </c>
      <c r="K658" s="19">
        <f t="shared" si="79"/>
        <v>8.942987805</v>
      </c>
      <c r="L658" s="22">
        <v>2.5</v>
      </c>
      <c r="M658" s="21">
        <f t="shared" si="56"/>
        <v>9.179447853</v>
      </c>
      <c r="N658" s="22">
        <v>7.5</v>
      </c>
      <c r="O658" s="21">
        <f t="shared" si="2"/>
        <v>9.552067381</v>
      </c>
      <c r="P658" s="22">
        <v>5.0</v>
      </c>
      <c r="Q658" s="21">
        <f t="shared" si="47"/>
        <v>8.699386503</v>
      </c>
      <c r="R658" s="22">
        <v>7.5</v>
      </c>
      <c r="S658" s="21">
        <f t="shared" si="4"/>
        <v>8.732771822</v>
      </c>
      <c r="T658" s="22">
        <v>7.5</v>
      </c>
      <c r="U658" s="21">
        <f t="shared" si="5"/>
        <v>8.470092025</v>
      </c>
      <c r="V658" s="22">
        <v>5.0</v>
      </c>
      <c r="W658" s="21">
        <f t="shared" si="6"/>
        <v>9.088973966</v>
      </c>
      <c r="X658" s="27">
        <f t="shared" si="52"/>
        <v>5.714285714</v>
      </c>
      <c r="Y658" s="42" t="s">
        <v>1492</v>
      </c>
      <c r="Z658" s="42" t="s">
        <v>1493</v>
      </c>
      <c r="AA658" s="31"/>
      <c r="AB658" s="32"/>
      <c r="AC658" s="32"/>
      <c r="AD658" s="32"/>
      <c r="AE658" s="33"/>
      <c r="AF658" s="5"/>
      <c r="AG658" s="1"/>
    </row>
    <row r="659" ht="15.75" customHeight="1">
      <c r="A659" s="1"/>
      <c r="B659" s="5"/>
      <c r="C659" s="16" t="s">
        <v>1488</v>
      </c>
      <c r="D659" s="17">
        <v>2.198892017E9</v>
      </c>
      <c r="E659" s="5" t="s">
        <v>1494</v>
      </c>
      <c r="F659" s="5" t="s">
        <v>399</v>
      </c>
      <c r="G659" s="5" t="s">
        <v>115</v>
      </c>
      <c r="H659" s="5"/>
      <c r="I659" s="33"/>
      <c r="J659" s="18">
        <v>7.5</v>
      </c>
      <c r="K659" s="19">
        <f t="shared" si="79"/>
        <v>8.940791476</v>
      </c>
      <c r="L659" s="22">
        <v>7.5</v>
      </c>
      <c r="M659" s="21">
        <f t="shared" si="56"/>
        <v>9.176875957</v>
      </c>
      <c r="N659" s="22">
        <v>7.5</v>
      </c>
      <c r="O659" s="21">
        <f t="shared" si="2"/>
        <v>9.548929664</v>
      </c>
      <c r="P659" s="22">
        <v>7.5</v>
      </c>
      <c r="Q659" s="21">
        <f t="shared" si="47"/>
        <v>8.69754977</v>
      </c>
      <c r="R659" s="22">
        <v>7.5</v>
      </c>
      <c r="S659" s="21">
        <f t="shared" si="4"/>
        <v>8.73088685</v>
      </c>
      <c r="T659" s="22">
        <v>7.5</v>
      </c>
      <c r="U659" s="21">
        <f t="shared" si="5"/>
        <v>8.468606432</v>
      </c>
      <c r="V659" s="22">
        <v>7.5</v>
      </c>
      <c r="W659" s="21">
        <f t="shared" si="6"/>
        <v>9.086544343</v>
      </c>
      <c r="X659" s="27">
        <f t="shared" si="52"/>
        <v>7.5</v>
      </c>
      <c r="Y659" s="28"/>
      <c r="Z659" s="28"/>
      <c r="AA659" s="31"/>
      <c r="AB659" s="32"/>
      <c r="AC659" s="32"/>
      <c r="AD659" s="32"/>
      <c r="AE659" s="33"/>
      <c r="AF659" s="5"/>
      <c r="AG659" s="1"/>
    </row>
    <row r="660" ht="15.75" customHeight="1">
      <c r="A660" s="1"/>
      <c r="B660" s="5"/>
      <c r="C660" s="16" t="s">
        <v>1488</v>
      </c>
      <c r="D660" s="17">
        <v>2.288122157E9</v>
      </c>
      <c r="E660" s="5" t="s">
        <v>457</v>
      </c>
      <c r="F660" s="5" t="s">
        <v>72</v>
      </c>
      <c r="G660" s="5" t="s">
        <v>33</v>
      </c>
      <c r="H660" s="5" t="s">
        <v>60</v>
      </c>
      <c r="I660" s="33" t="s">
        <v>128</v>
      </c>
      <c r="J660" s="18">
        <v>9.0</v>
      </c>
      <c r="K660" s="19">
        <f t="shared" si="79"/>
        <v>8.940881459</v>
      </c>
      <c r="L660" s="22">
        <v>10.0</v>
      </c>
      <c r="M660" s="21">
        <f t="shared" si="56"/>
        <v>9.178134557</v>
      </c>
      <c r="N660" s="22">
        <v>10.0</v>
      </c>
      <c r="O660" s="21">
        <f t="shared" si="2"/>
        <v>9.549618321</v>
      </c>
      <c r="P660" s="22">
        <v>10.0</v>
      </c>
      <c r="Q660" s="21">
        <f t="shared" si="47"/>
        <v>8.699541284</v>
      </c>
      <c r="R660" s="22">
        <v>7.5</v>
      </c>
      <c r="S660" s="21">
        <f t="shared" si="4"/>
        <v>8.729007634</v>
      </c>
      <c r="T660" s="22">
        <v>7.5</v>
      </c>
      <c r="U660" s="21">
        <f t="shared" si="5"/>
        <v>8.467125382</v>
      </c>
      <c r="V660" s="22">
        <v>10.0</v>
      </c>
      <c r="W660" s="21">
        <f t="shared" si="6"/>
        <v>9.087938931</v>
      </c>
      <c r="X660" s="27">
        <f t="shared" si="52"/>
        <v>9.142857143</v>
      </c>
      <c r="Y660" s="28" t="s">
        <v>1495</v>
      </c>
      <c r="Z660" s="28" t="s">
        <v>1496</v>
      </c>
      <c r="AA660" s="31"/>
      <c r="AB660" s="32"/>
      <c r="AC660" s="32"/>
      <c r="AD660" s="32"/>
      <c r="AE660" s="33"/>
      <c r="AF660" s="5"/>
      <c r="AG660" s="1"/>
    </row>
    <row r="661" ht="15.75" customHeight="1">
      <c r="A661" s="1"/>
      <c r="B661" s="5"/>
      <c r="C661" s="16" t="s">
        <v>1497</v>
      </c>
      <c r="D661" s="17">
        <v>2.717640073E9</v>
      </c>
      <c r="E661" s="5" t="s">
        <v>1498</v>
      </c>
      <c r="F661" s="5" t="s">
        <v>72</v>
      </c>
      <c r="G661" s="5" t="s">
        <v>44</v>
      </c>
      <c r="H661" s="5" t="s">
        <v>45</v>
      </c>
      <c r="I661" s="33">
        <v>302.0</v>
      </c>
      <c r="J661" s="18">
        <v>8.0</v>
      </c>
      <c r="K661" s="19">
        <f t="shared" si="79"/>
        <v>8.939453718</v>
      </c>
      <c r="L661" s="22">
        <v>10.0</v>
      </c>
      <c r="M661" s="21">
        <f t="shared" si="56"/>
        <v>9.179389313</v>
      </c>
      <c r="N661" s="22">
        <v>7.5</v>
      </c>
      <c r="O661" s="21">
        <f t="shared" si="2"/>
        <v>9.546493902</v>
      </c>
      <c r="P661" s="22">
        <v>7.5</v>
      </c>
      <c r="Q661" s="21">
        <f t="shared" si="47"/>
        <v>8.697709924</v>
      </c>
      <c r="R661" s="22">
        <v>7.5</v>
      </c>
      <c r="S661" s="21">
        <f t="shared" si="4"/>
        <v>8.727134146</v>
      </c>
      <c r="T661" s="22">
        <v>7.5</v>
      </c>
      <c r="U661" s="21">
        <f t="shared" si="5"/>
        <v>8.465648855</v>
      </c>
      <c r="V661" s="22">
        <v>7.5</v>
      </c>
      <c r="W661" s="21">
        <f t="shared" si="6"/>
        <v>9.085518293</v>
      </c>
      <c r="X661" s="27">
        <f t="shared" si="52"/>
        <v>7.928571429</v>
      </c>
      <c r="Y661" s="28" t="s">
        <v>1499</v>
      </c>
      <c r="Z661" s="28" t="s">
        <v>1500</v>
      </c>
      <c r="AA661" s="31"/>
      <c r="AB661" s="32"/>
      <c r="AC661" s="32"/>
      <c r="AD661" s="32"/>
      <c r="AE661" s="33"/>
      <c r="AF661" s="5"/>
      <c r="AG661" s="1"/>
    </row>
    <row r="662" ht="15.75" customHeight="1">
      <c r="A662" s="1"/>
      <c r="B662" s="5"/>
      <c r="C662" s="16" t="s">
        <v>1497</v>
      </c>
      <c r="D662" s="17">
        <v>2.55058335E9</v>
      </c>
      <c r="E662" s="5" t="s">
        <v>1501</v>
      </c>
      <c r="F662" s="5" t="s">
        <v>401</v>
      </c>
      <c r="G662" s="5" t="s">
        <v>33</v>
      </c>
      <c r="H662" s="5" t="s">
        <v>261</v>
      </c>
      <c r="I662" s="33" t="s">
        <v>388</v>
      </c>
      <c r="J662" s="18">
        <v>2.0</v>
      </c>
      <c r="K662" s="19">
        <f t="shared" si="79"/>
        <v>8.928939394</v>
      </c>
      <c r="L662" s="22">
        <v>5.0</v>
      </c>
      <c r="M662" s="21">
        <f t="shared" si="56"/>
        <v>9.173018293</v>
      </c>
      <c r="N662" s="22">
        <v>10.0</v>
      </c>
      <c r="O662" s="21">
        <f t="shared" si="2"/>
        <v>9.54718417</v>
      </c>
      <c r="P662" s="22">
        <v>10.0</v>
      </c>
      <c r="Q662" s="21">
        <f t="shared" si="47"/>
        <v>8.699695122</v>
      </c>
      <c r="R662" s="22">
        <v>7.5</v>
      </c>
      <c r="S662" s="21">
        <f t="shared" si="4"/>
        <v>8.725266362</v>
      </c>
      <c r="T662" s="22">
        <v>7.5</v>
      </c>
      <c r="U662" s="21">
        <f t="shared" si="5"/>
        <v>8.464176829</v>
      </c>
      <c r="V662" s="22">
        <v>10.0</v>
      </c>
      <c r="W662" s="21">
        <f t="shared" si="6"/>
        <v>9.086910198</v>
      </c>
      <c r="X662" s="27">
        <f t="shared" si="52"/>
        <v>7.428571429</v>
      </c>
      <c r="Y662" s="42" t="s">
        <v>1502</v>
      </c>
      <c r="Z662" s="42" t="s">
        <v>1503</v>
      </c>
      <c r="AA662" s="31"/>
      <c r="AB662" s="32"/>
      <c r="AC662" s="32"/>
      <c r="AD662" s="32"/>
      <c r="AE662" s="33"/>
      <c r="AF662" s="5"/>
      <c r="AG662" s="1"/>
    </row>
    <row r="663" ht="15.75" customHeight="1">
      <c r="A663" s="1"/>
      <c r="B663" s="5"/>
      <c r="C663" s="16" t="s">
        <v>1497</v>
      </c>
      <c r="D663" s="17" t="s">
        <v>1504</v>
      </c>
      <c r="E663" s="5" t="s">
        <v>1505</v>
      </c>
      <c r="F663" s="5" t="s">
        <v>72</v>
      </c>
      <c r="G663" s="5" t="s">
        <v>44</v>
      </c>
      <c r="H663" s="5" t="s">
        <v>45</v>
      </c>
      <c r="I663" s="33">
        <v>202.0</v>
      </c>
      <c r="J663" s="18">
        <v>9.0</v>
      </c>
      <c r="K663" s="19">
        <f>+AVERAGE(J663)</f>
        <v>9</v>
      </c>
      <c r="L663" s="22">
        <v>10.0</v>
      </c>
      <c r="M663" s="21">
        <f t="shared" si="56"/>
        <v>9.174277017</v>
      </c>
      <c r="N663" s="22">
        <v>10.0</v>
      </c>
      <c r="O663" s="21">
        <f t="shared" si="2"/>
        <v>9.54787234</v>
      </c>
      <c r="P663" s="22">
        <v>7.5</v>
      </c>
      <c r="Q663" s="21">
        <f t="shared" si="47"/>
        <v>8.697869102</v>
      </c>
      <c r="R663" s="22">
        <v>10.0</v>
      </c>
      <c r="S663" s="21">
        <f t="shared" si="4"/>
        <v>8.727203647</v>
      </c>
      <c r="T663" s="22">
        <v>10.0</v>
      </c>
      <c r="U663" s="21">
        <f t="shared" si="5"/>
        <v>8.46651446</v>
      </c>
      <c r="V663" s="22">
        <v>10.0</v>
      </c>
      <c r="W663" s="21">
        <f t="shared" si="6"/>
        <v>9.088297872</v>
      </c>
      <c r="X663" s="27">
        <f t="shared" si="52"/>
        <v>9.5</v>
      </c>
      <c r="Y663" s="28"/>
      <c r="Z663" s="28"/>
      <c r="AA663" s="31"/>
      <c r="AB663" s="32"/>
      <c r="AC663" s="32"/>
      <c r="AD663" s="32"/>
      <c r="AE663" s="33"/>
      <c r="AF663" s="5"/>
      <c r="AG663" s="1"/>
    </row>
    <row r="664" ht="15.75" customHeight="1">
      <c r="A664" s="1"/>
      <c r="B664" s="5"/>
      <c r="C664" s="16" t="s">
        <v>1497</v>
      </c>
      <c r="D664" s="17"/>
      <c r="E664" s="5" t="s">
        <v>514</v>
      </c>
      <c r="F664" s="5"/>
      <c r="G664" s="5"/>
      <c r="H664" s="5"/>
      <c r="I664" s="33"/>
      <c r="J664" s="18">
        <v>9.0</v>
      </c>
      <c r="K664" s="19">
        <f t="shared" ref="K664:K672" si="80">+AVERAGE($J$3:J664)</f>
        <v>8.929154079</v>
      </c>
      <c r="L664" s="22">
        <v>7.5</v>
      </c>
      <c r="M664" s="21">
        <f t="shared" si="56"/>
        <v>9.171732523</v>
      </c>
      <c r="N664" s="22">
        <v>7.5</v>
      </c>
      <c r="O664" s="21">
        <f t="shared" si="2"/>
        <v>9.544764795</v>
      </c>
      <c r="P664" s="22">
        <v>7.5</v>
      </c>
      <c r="Q664" s="21">
        <f t="shared" si="47"/>
        <v>8.696048632</v>
      </c>
      <c r="R664" s="22">
        <v>7.5</v>
      </c>
      <c r="S664" s="21">
        <f t="shared" si="4"/>
        <v>8.725341426</v>
      </c>
      <c r="T664" s="22">
        <v>7.5</v>
      </c>
      <c r="U664" s="21">
        <f t="shared" si="5"/>
        <v>8.465045593</v>
      </c>
      <c r="V664" s="22">
        <v>7.5</v>
      </c>
      <c r="W664" s="21">
        <f t="shared" si="6"/>
        <v>9.085887709</v>
      </c>
      <c r="X664" s="27">
        <f t="shared" si="52"/>
        <v>7.714285714</v>
      </c>
      <c r="Y664" s="42" t="s">
        <v>1506</v>
      </c>
      <c r="Z664" s="42" t="s">
        <v>113</v>
      </c>
      <c r="AA664" s="31"/>
      <c r="AB664" s="32"/>
      <c r="AC664" s="32"/>
      <c r="AD664" s="32"/>
      <c r="AE664" s="33"/>
      <c r="AF664" s="5"/>
      <c r="AG664" s="1"/>
    </row>
    <row r="665" ht="15.75" customHeight="1">
      <c r="A665" s="1"/>
      <c r="B665" s="5"/>
      <c r="C665" s="16" t="s">
        <v>1497</v>
      </c>
      <c r="D665" s="17">
        <v>3.220927711E9</v>
      </c>
      <c r="E665" s="5" t="s">
        <v>1507</v>
      </c>
      <c r="F665" s="5" t="s">
        <v>600</v>
      </c>
      <c r="G665" s="5" t="s">
        <v>33</v>
      </c>
      <c r="H665" s="5" t="s">
        <v>284</v>
      </c>
      <c r="I665" s="33" t="s">
        <v>1077</v>
      </c>
      <c r="J665" s="18">
        <v>6.0</v>
      </c>
      <c r="K665" s="19">
        <f t="shared" si="80"/>
        <v>8.924736048</v>
      </c>
      <c r="L665" s="22">
        <v>5.0</v>
      </c>
      <c r="M665" s="21">
        <f t="shared" si="56"/>
        <v>9.165402124</v>
      </c>
      <c r="N665" s="22">
        <v>10.0</v>
      </c>
      <c r="O665" s="21">
        <f t="shared" si="2"/>
        <v>9.545454545</v>
      </c>
      <c r="P665" s="22">
        <v>5.0</v>
      </c>
      <c r="Q665" s="21">
        <f t="shared" si="47"/>
        <v>8.690440061</v>
      </c>
      <c r="R665" s="22">
        <v>2.5</v>
      </c>
      <c r="S665" s="21">
        <f t="shared" si="4"/>
        <v>8.715909091</v>
      </c>
      <c r="T665" s="22">
        <v>5.0</v>
      </c>
      <c r="U665" s="21">
        <f t="shared" si="5"/>
        <v>8.459787557</v>
      </c>
      <c r="V665" s="22">
        <v>7.5</v>
      </c>
      <c r="W665" s="21">
        <f t="shared" si="6"/>
        <v>9.083484848</v>
      </c>
      <c r="X665" s="27">
        <f t="shared" si="52"/>
        <v>5.857142857</v>
      </c>
      <c r="Y665" s="42" t="s">
        <v>1508</v>
      </c>
      <c r="Z665" s="42" t="s">
        <v>1509</v>
      </c>
      <c r="AA665" s="31"/>
      <c r="AB665" s="32"/>
      <c r="AC665" s="32"/>
      <c r="AD665" s="32"/>
      <c r="AE665" s="33"/>
      <c r="AF665" s="5"/>
      <c r="AG665" s="1"/>
    </row>
    <row r="666" ht="15.75" customHeight="1">
      <c r="A666" s="1"/>
      <c r="B666" s="5"/>
      <c r="C666" s="16" t="s">
        <v>1497</v>
      </c>
      <c r="D666" s="17">
        <v>2.683844702E9</v>
      </c>
      <c r="E666" s="5" t="s">
        <v>1510</v>
      </c>
      <c r="F666" s="5" t="s">
        <v>1379</v>
      </c>
      <c r="G666" s="5" t="s">
        <v>44</v>
      </c>
      <c r="H666" s="5" t="s">
        <v>45</v>
      </c>
      <c r="I666" s="33">
        <v>304.0</v>
      </c>
      <c r="J666" s="18">
        <v>8.0</v>
      </c>
      <c r="K666" s="19">
        <f t="shared" si="80"/>
        <v>8.923343373</v>
      </c>
      <c r="L666" s="22">
        <v>7.5</v>
      </c>
      <c r="M666" s="21">
        <f t="shared" si="56"/>
        <v>9.162878788</v>
      </c>
      <c r="N666" s="22">
        <v>10.0</v>
      </c>
      <c r="O666" s="21">
        <f t="shared" si="2"/>
        <v>9.546142209</v>
      </c>
      <c r="P666" s="22">
        <v>5.0</v>
      </c>
      <c r="Q666" s="21">
        <f t="shared" si="47"/>
        <v>8.684848485</v>
      </c>
      <c r="R666" s="22">
        <v>7.5</v>
      </c>
      <c r="S666" s="21">
        <f t="shared" si="4"/>
        <v>8.714069592</v>
      </c>
      <c r="T666" s="22">
        <v>7.5</v>
      </c>
      <c r="U666" s="21">
        <f t="shared" si="5"/>
        <v>8.458333333</v>
      </c>
      <c r="V666" s="22">
        <v>10.0</v>
      </c>
      <c r="W666" s="21">
        <f t="shared" si="6"/>
        <v>9.084871407</v>
      </c>
      <c r="X666" s="27">
        <f t="shared" si="52"/>
        <v>7.928571429</v>
      </c>
      <c r="Y666" s="42" t="s">
        <v>1511</v>
      </c>
      <c r="Z666" s="42" t="s">
        <v>1512</v>
      </c>
      <c r="AA666" s="31"/>
      <c r="AB666" s="32">
        <v>7.5</v>
      </c>
      <c r="AC666" s="32"/>
      <c r="AD666" s="32"/>
      <c r="AE666" s="33"/>
      <c r="AF666" s="5"/>
      <c r="AG666" s="1"/>
    </row>
    <row r="667" ht="15.75" customHeight="1">
      <c r="A667" s="1"/>
      <c r="B667" s="5"/>
      <c r="C667" s="16" t="s">
        <v>1513</v>
      </c>
      <c r="D667" s="17">
        <v>3.946420863E9</v>
      </c>
      <c r="E667" s="5" t="s">
        <v>1514</v>
      </c>
      <c r="F667" s="5" t="s">
        <v>427</v>
      </c>
      <c r="G667" s="5" t="s">
        <v>44</v>
      </c>
      <c r="H667" s="5" t="s">
        <v>79</v>
      </c>
      <c r="I667" s="33">
        <v>314.0</v>
      </c>
      <c r="J667" s="18">
        <v>9.0</v>
      </c>
      <c r="K667" s="19">
        <f t="shared" si="80"/>
        <v>8.923458647</v>
      </c>
      <c r="L667" s="22">
        <v>10.0</v>
      </c>
      <c r="M667" s="21">
        <f t="shared" si="56"/>
        <v>9.164145234</v>
      </c>
      <c r="N667" s="22">
        <v>10.0</v>
      </c>
      <c r="O667" s="21">
        <f t="shared" si="2"/>
        <v>9.546827795</v>
      </c>
      <c r="P667" s="22">
        <v>10.0</v>
      </c>
      <c r="Q667" s="21">
        <f t="shared" si="47"/>
        <v>8.686838124</v>
      </c>
      <c r="R667" s="22">
        <v>10.0</v>
      </c>
      <c r="S667" s="21">
        <f t="shared" si="4"/>
        <v>8.716012085</v>
      </c>
      <c r="T667" s="22">
        <v>10.0</v>
      </c>
      <c r="U667" s="21">
        <f t="shared" si="5"/>
        <v>8.460665658</v>
      </c>
      <c r="V667" s="22">
        <v>10.0</v>
      </c>
      <c r="W667" s="21">
        <f t="shared" si="6"/>
        <v>9.086253776</v>
      </c>
      <c r="X667" s="27">
        <f t="shared" si="52"/>
        <v>9.857142857</v>
      </c>
      <c r="Y667" s="42" t="s">
        <v>1515</v>
      </c>
      <c r="Z667" s="42" t="s">
        <v>1516</v>
      </c>
      <c r="AA667" s="31"/>
      <c r="AB667" s="32"/>
      <c r="AC667" s="32"/>
      <c r="AD667" s="32"/>
      <c r="AE667" s="33"/>
      <c r="AF667" s="5"/>
      <c r="AG667" s="1"/>
    </row>
    <row r="668" ht="15.75" customHeight="1">
      <c r="A668" s="1"/>
      <c r="B668" s="5"/>
      <c r="C668" s="16" t="s">
        <v>1517</v>
      </c>
      <c r="D668" s="17">
        <v>3.797657991E9</v>
      </c>
      <c r="E668" s="5" t="s">
        <v>1518</v>
      </c>
      <c r="F668" s="5" t="s">
        <v>217</v>
      </c>
      <c r="G668" s="5" t="s">
        <v>33</v>
      </c>
      <c r="H668" s="5" t="s">
        <v>261</v>
      </c>
      <c r="I668" s="33"/>
      <c r="J668" s="18">
        <v>10.0</v>
      </c>
      <c r="K668" s="19">
        <f t="shared" si="80"/>
        <v>8.925075075</v>
      </c>
      <c r="L668" s="22">
        <v>10.0</v>
      </c>
      <c r="M668" s="21">
        <f t="shared" si="56"/>
        <v>9.165407855</v>
      </c>
      <c r="N668" s="22">
        <v>10.0</v>
      </c>
      <c r="O668" s="21">
        <f t="shared" si="2"/>
        <v>9.547511312</v>
      </c>
      <c r="P668" s="22">
        <v>10.0</v>
      </c>
      <c r="Q668" s="21">
        <f t="shared" si="47"/>
        <v>8.688821752</v>
      </c>
      <c r="R668" s="22">
        <v>10.0</v>
      </c>
      <c r="S668" s="21">
        <f t="shared" si="4"/>
        <v>8.717948718</v>
      </c>
      <c r="T668" s="22">
        <v>10.0</v>
      </c>
      <c r="U668" s="21">
        <f t="shared" si="5"/>
        <v>8.462990937</v>
      </c>
      <c r="V668" s="22">
        <v>10.0</v>
      </c>
      <c r="W668" s="21">
        <f t="shared" si="6"/>
        <v>9.087631976</v>
      </c>
      <c r="X668" s="27">
        <f t="shared" si="52"/>
        <v>10</v>
      </c>
      <c r="Y668" s="42" t="s">
        <v>1519</v>
      </c>
      <c r="Z668" s="28"/>
      <c r="AA668" s="31">
        <v>10.0</v>
      </c>
      <c r="AB668" s="32">
        <v>10.0</v>
      </c>
      <c r="AC668" s="32"/>
      <c r="AD668" s="32"/>
      <c r="AE668" s="33"/>
      <c r="AF668" s="5"/>
      <c r="AG668" s="1"/>
    </row>
    <row r="669" ht="15.75" customHeight="1">
      <c r="A669" s="1"/>
      <c r="B669" s="5"/>
      <c r="C669" s="16" t="s">
        <v>1520</v>
      </c>
      <c r="D669" s="17">
        <v>3.752121649E9</v>
      </c>
      <c r="E669" s="5" t="s">
        <v>1521</v>
      </c>
      <c r="F669" s="5" t="s">
        <v>1180</v>
      </c>
      <c r="G669" s="5" t="s">
        <v>44</v>
      </c>
      <c r="H669" s="5" t="s">
        <v>45</v>
      </c>
      <c r="I669" s="33">
        <v>202.0</v>
      </c>
      <c r="J669" s="18">
        <v>7.5</v>
      </c>
      <c r="K669" s="19">
        <f t="shared" si="80"/>
        <v>8.922938531</v>
      </c>
      <c r="L669" s="22">
        <v>10.0</v>
      </c>
      <c r="M669" s="21">
        <f t="shared" si="56"/>
        <v>9.166666667</v>
      </c>
      <c r="N669" s="22">
        <v>10.0</v>
      </c>
      <c r="O669" s="21">
        <f t="shared" si="2"/>
        <v>9.548192771</v>
      </c>
      <c r="P669" s="22">
        <v>5.0</v>
      </c>
      <c r="Q669" s="21">
        <f t="shared" si="47"/>
        <v>8.683257919</v>
      </c>
      <c r="R669" s="22">
        <v>7.5</v>
      </c>
      <c r="S669" s="21">
        <f t="shared" si="4"/>
        <v>8.716114458</v>
      </c>
      <c r="T669" s="22">
        <v>7.5</v>
      </c>
      <c r="U669" s="21">
        <f t="shared" si="5"/>
        <v>8.461538462</v>
      </c>
      <c r="V669" s="22">
        <v>5.0</v>
      </c>
      <c r="W669" s="21">
        <f t="shared" si="6"/>
        <v>9.081475904</v>
      </c>
      <c r="X669" s="27">
        <f t="shared" si="52"/>
        <v>7.5</v>
      </c>
      <c r="Y669" s="42" t="s">
        <v>1522</v>
      </c>
      <c r="Z669" s="42" t="s">
        <v>1523</v>
      </c>
      <c r="AA669" s="31"/>
      <c r="AB669" s="32"/>
      <c r="AC669" s="32"/>
      <c r="AD669" s="32"/>
      <c r="AE669" s="33"/>
      <c r="AF669" s="5"/>
      <c r="AG669" s="1"/>
    </row>
    <row r="670" ht="15.75" customHeight="1">
      <c r="A670" s="1"/>
      <c r="B670" s="5"/>
      <c r="C670" s="16">
        <v>43862.0</v>
      </c>
      <c r="D670" s="17">
        <v>2.629030517E9</v>
      </c>
      <c r="E670" s="5" t="s">
        <v>496</v>
      </c>
      <c r="F670" s="5" t="s">
        <v>1100</v>
      </c>
      <c r="G670" s="5" t="s">
        <v>44</v>
      </c>
      <c r="H670" s="5" t="s">
        <v>60</v>
      </c>
      <c r="I670" s="33" t="s">
        <v>61</v>
      </c>
      <c r="J670" s="18">
        <v>9.0</v>
      </c>
      <c r="K670" s="19">
        <f t="shared" si="80"/>
        <v>8.923053892</v>
      </c>
      <c r="L670" s="22">
        <v>10.0</v>
      </c>
      <c r="M670" s="21">
        <f t="shared" si="56"/>
        <v>9.167921687</v>
      </c>
      <c r="N670" s="22">
        <v>10.0</v>
      </c>
      <c r="O670" s="21">
        <f t="shared" si="2"/>
        <v>9.54887218</v>
      </c>
      <c r="P670" s="22">
        <v>10.0</v>
      </c>
      <c r="Q670" s="21">
        <f t="shared" si="47"/>
        <v>8.685240964</v>
      </c>
      <c r="R670" s="22">
        <v>7.5</v>
      </c>
      <c r="S670" s="21">
        <f t="shared" si="4"/>
        <v>8.714285714</v>
      </c>
      <c r="T670" s="22">
        <v>10.0</v>
      </c>
      <c r="U670" s="21">
        <f t="shared" si="5"/>
        <v>8.463855422</v>
      </c>
      <c r="V670" s="22">
        <v>10.0</v>
      </c>
      <c r="W670" s="21">
        <f t="shared" si="6"/>
        <v>9.082857143</v>
      </c>
      <c r="X670" s="27">
        <f t="shared" si="52"/>
        <v>9.5</v>
      </c>
      <c r="Y670" s="42" t="s">
        <v>1524</v>
      </c>
      <c r="Z670" s="28"/>
      <c r="AA670" s="31"/>
      <c r="AB670" s="32"/>
      <c r="AC670" s="32"/>
      <c r="AD670" s="32"/>
      <c r="AE670" s="33"/>
      <c r="AF670" s="5"/>
      <c r="AG670" s="1"/>
    </row>
    <row r="671" ht="15.75" customHeight="1">
      <c r="A671" s="1"/>
      <c r="B671" s="5"/>
      <c r="C671" s="16">
        <v>43862.0</v>
      </c>
      <c r="D671" s="17">
        <v>3.675743022E9</v>
      </c>
      <c r="E671" s="5" t="s">
        <v>1525</v>
      </c>
      <c r="F671" s="5" t="s">
        <v>960</v>
      </c>
      <c r="G671" s="5" t="s">
        <v>44</v>
      </c>
      <c r="H671" s="5" t="s">
        <v>45</v>
      </c>
      <c r="I671" s="33">
        <v>202.0</v>
      </c>
      <c r="J671" s="18">
        <v>8.0</v>
      </c>
      <c r="K671" s="19">
        <f t="shared" si="80"/>
        <v>8.921674141</v>
      </c>
      <c r="L671" s="22">
        <v>7.5</v>
      </c>
      <c r="M671" s="21">
        <f t="shared" si="56"/>
        <v>9.165413534</v>
      </c>
      <c r="N671" s="22">
        <v>10.0</v>
      </c>
      <c r="O671" s="21">
        <f t="shared" si="2"/>
        <v>9.54954955</v>
      </c>
      <c r="P671" s="22">
        <v>7.5</v>
      </c>
      <c r="Q671" s="21">
        <f t="shared" si="47"/>
        <v>8.683458647</v>
      </c>
      <c r="R671" s="22">
        <v>10.0</v>
      </c>
      <c r="S671" s="21">
        <f t="shared" si="4"/>
        <v>8.716216216</v>
      </c>
      <c r="T671" s="22">
        <v>10.0</v>
      </c>
      <c r="U671" s="21">
        <f t="shared" si="5"/>
        <v>8.466165414</v>
      </c>
      <c r="V671" s="22">
        <v>7.5</v>
      </c>
      <c r="W671" s="21">
        <f t="shared" si="6"/>
        <v>9.08048048</v>
      </c>
      <c r="X671" s="27">
        <f t="shared" si="52"/>
        <v>8.642857143</v>
      </c>
      <c r="Y671" s="42" t="s">
        <v>1526</v>
      </c>
      <c r="Z671" s="28"/>
      <c r="AA671" s="31">
        <v>10.0</v>
      </c>
      <c r="AB671" s="32"/>
      <c r="AC671" s="32"/>
      <c r="AD671" s="32"/>
      <c r="AE671" s="33"/>
      <c r="AF671" s="5"/>
      <c r="AG671" s="1"/>
    </row>
    <row r="672" ht="15.75" customHeight="1">
      <c r="A672" s="1"/>
      <c r="B672" s="5"/>
      <c r="C672" s="16">
        <v>43863.0</v>
      </c>
      <c r="D672" s="17">
        <v>2.859206554E9</v>
      </c>
      <c r="E672" s="5" t="s">
        <v>1527</v>
      </c>
      <c r="F672" s="5" t="s">
        <v>107</v>
      </c>
      <c r="G672" s="5" t="s">
        <v>33</v>
      </c>
      <c r="H672" s="5" t="s">
        <v>79</v>
      </c>
      <c r="I672" s="33">
        <v>314.0</v>
      </c>
      <c r="J672" s="18">
        <v>10.0</v>
      </c>
      <c r="K672" s="19">
        <f t="shared" si="80"/>
        <v>8.923283582</v>
      </c>
      <c r="L672" s="22">
        <v>10.0</v>
      </c>
      <c r="M672" s="21">
        <f t="shared" si="56"/>
        <v>9.166666667</v>
      </c>
      <c r="N672" s="22">
        <v>10.0</v>
      </c>
      <c r="O672" s="21">
        <f t="shared" si="2"/>
        <v>9.550224888</v>
      </c>
      <c r="P672" s="22">
        <v>10.0</v>
      </c>
      <c r="Q672" s="21">
        <f t="shared" si="47"/>
        <v>8.685435435</v>
      </c>
      <c r="R672" s="22">
        <v>10.0</v>
      </c>
      <c r="S672" s="21">
        <f t="shared" si="4"/>
        <v>8.71814093</v>
      </c>
      <c r="T672" s="22">
        <v>10.0</v>
      </c>
      <c r="U672" s="21">
        <f t="shared" si="5"/>
        <v>8.468468468</v>
      </c>
      <c r="V672" s="22">
        <v>10.0</v>
      </c>
      <c r="W672" s="21">
        <f t="shared" si="6"/>
        <v>9.08185907</v>
      </c>
      <c r="X672" s="27">
        <f t="shared" si="52"/>
        <v>10</v>
      </c>
      <c r="Y672" s="42" t="s">
        <v>1528</v>
      </c>
      <c r="Z672" s="28"/>
      <c r="AA672" s="31"/>
      <c r="AB672" s="32"/>
      <c r="AC672" s="32"/>
      <c r="AD672" s="32"/>
      <c r="AE672" s="33"/>
      <c r="AF672" s="5"/>
      <c r="AG672" s="1"/>
    </row>
    <row r="673" ht="15.75" customHeight="1">
      <c r="A673" s="1"/>
      <c r="B673" s="5"/>
      <c r="C673" s="16">
        <v>43863.0</v>
      </c>
      <c r="D673" s="17">
        <v>3.658912949E9</v>
      </c>
      <c r="E673" s="5" t="s">
        <v>1080</v>
      </c>
      <c r="F673" s="5" t="s">
        <v>32</v>
      </c>
      <c r="G673" s="5" t="s">
        <v>33</v>
      </c>
      <c r="H673" s="5" t="s">
        <v>261</v>
      </c>
      <c r="I673" s="33" t="s">
        <v>236</v>
      </c>
      <c r="J673" s="18">
        <v>9.0</v>
      </c>
      <c r="K673" s="19">
        <f>+AVERAGE(J673)</f>
        <v>9</v>
      </c>
      <c r="L673" s="22">
        <v>10.0</v>
      </c>
      <c r="M673" s="21">
        <f t="shared" si="56"/>
        <v>9.167916042</v>
      </c>
      <c r="N673" s="22">
        <v>10.0</v>
      </c>
      <c r="O673" s="21">
        <f t="shared" si="2"/>
        <v>9.550898204</v>
      </c>
      <c r="P673" s="22">
        <v>10.0</v>
      </c>
      <c r="Q673" s="21">
        <f t="shared" si="47"/>
        <v>8.687406297</v>
      </c>
      <c r="R673" s="22">
        <v>10.0</v>
      </c>
      <c r="S673" s="21">
        <f t="shared" si="4"/>
        <v>8.72005988</v>
      </c>
      <c r="T673" s="22">
        <v>7.5</v>
      </c>
      <c r="U673" s="21">
        <f t="shared" si="5"/>
        <v>8.467016492</v>
      </c>
      <c r="V673" s="22">
        <v>10.0</v>
      </c>
      <c r="W673" s="21">
        <f t="shared" si="6"/>
        <v>9.083233533</v>
      </c>
      <c r="X673" s="27">
        <f t="shared" si="52"/>
        <v>9.5</v>
      </c>
      <c r="Y673" s="28"/>
      <c r="Z673" s="28"/>
      <c r="AA673" s="31"/>
      <c r="AB673" s="32"/>
      <c r="AC673" s="32"/>
      <c r="AD673" s="40">
        <v>7.5</v>
      </c>
      <c r="AE673" s="33"/>
      <c r="AF673" s="5"/>
      <c r="AG673" s="1"/>
    </row>
    <row r="674" ht="15.75" customHeight="1">
      <c r="A674" s="1"/>
      <c r="B674" s="5"/>
      <c r="C674" s="16">
        <v>43863.0</v>
      </c>
      <c r="D674" s="17">
        <v>3.105773009E9</v>
      </c>
      <c r="E674" s="5" t="s">
        <v>1529</v>
      </c>
      <c r="F674" s="5" t="s">
        <v>32</v>
      </c>
      <c r="G674" s="5"/>
      <c r="H674" s="5"/>
      <c r="I674" s="33"/>
      <c r="J674" s="18">
        <v>9.2</v>
      </c>
      <c r="K674" s="19">
        <f t="shared" ref="K674:K682" si="81">+AVERAGE($J$3:J674)</f>
        <v>8.923809524</v>
      </c>
      <c r="L674" s="22">
        <v>10.0</v>
      </c>
      <c r="M674" s="21">
        <f t="shared" si="56"/>
        <v>9.169161677</v>
      </c>
      <c r="N674" s="22">
        <v>10.0</v>
      </c>
      <c r="O674" s="21">
        <f t="shared" si="2"/>
        <v>9.551569507</v>
      </c>
      <c r="P674" s="22">
        <v>10.0</v>
      </c>
      <c r="Q674" s="21">
        <f t="shared" si="47"/>
        <v>8.689371257</v>
      </c>
      <c r="R674" s="22">
        <v>7.5</v>
      </c>
      <c r="S674" s="21">
        <f t="shared" si="4"/>
        <v>8.718236173</v>
      </c>
      <c r="T674" s="22">
        <v>7.5</v>
      </c>
      <c r="U674" s="21">
        <f t="shared" si="5"/>
        <v>8.465568862</v>
      </c>
      <c r="V674" s="22">
        <v>10.0</v>
      </c>
      <c r="W674" s="21">
        <f t="shared" si="6"/>
        <v>9.084603886</v>
      </c>
      <c r="X674" s="27">
        <f t="shared" si="52"/>
        <v>9.171428571</v>
      </c>
      <c r="Y674" s="28"/>
      <c r="Z674" s="28"/>
      <c r="AA674" s="31"/>
      <c r="AB674" s="32"/>
      <c r="AC674" s="32"/>
      <c r="AD674" s="32"/>
      <c r="AE674" s="33"/>
      <c r="AF674" s="5"/>
      <c r="AG674" s="1"/>
    </row>
    <row r="675" ht="15.75" customHeight="1">
      <c r="A675" s="1"/>
      <c r="B675" s="5"/>
      <c r="C675" s="16">
        <v>43863.0</v>
      </c>
      <c r="D675" s="17"/>
      <c r="E675" s="5" t="s">
        <v>514</v>
      </c>
      <c r="F675" s="5"/>
      <c r="G675" s="5"/>
      <c r="H675" s="5"/>
      <c r="I675" s="33"/>
      <c r="J675" s="18">
        <v>10.0</v>
      </c>
      <c r="K675" s="19">
        <f t="shared" si="81"/>
        <v>8.925408618</v>
      </c>
      <c r="L675" s="22">
        <v>10.0</v>
      </c>
      <c r="M675" s="21">
        <f t="shared" si="56"/>
        <v>9.170403587</v>
      </c>
      <c r="N675" s="22">
        <v>10.0</v>
      </c>
      <c r="O675" s="21">
        <f t="shared" si="2"/>
        <v>9.552238806</v>
      </c>
      <c r="P675" s="22">
        <v>10.0</v>
      </c>
      <c r="Q675" s="21">
        <f t="shared" si="47"/>
        <v>8.691330344</v>
      </c>
      <c r="R675" s="22">
        <v>10.0</v>
      </c>
      <c r="S675" s="21">
        <f t="shared" si="4"/>
        <v>8.720149254</v>
      </c>
      <c r="T675" s="22">
        <v>10.0</v>
      </c>
      <c r="U675" s="21">
        <f t="shared" si="5"/>
        <v>8.467862481</v>
      </c>
      <c r="V675" s="22">
        <v>10.0</v>
      </c>
      <c r="W675" s="21">
        <f t="shared" si="6"/>
        <v>9.085970149</v>
      </c>
      <c r="X675" s="27">
        <f t="shared" si="52"/>
        <v>10</v>
      </c>
      <c r="Y675" s="42" t="s">
        <v>1530</v>
      </c>
      <c r="Z675" s="42" t="s">
        <v>1531</v>
      </c>
      <c r="AA675" s="31"/>
      <c r="AB675" s="32"/>
      <c r="AC675" s="32"/>
      <c r="AD675" s="32"/>
      <c r="AE675" s="33"/>
      <c r="AF675" s="5"/>
      <c r="AG675" s="1"/>
    </row>
    <row r="676" ht="15.75" customHeight="1">
      <c r="A676" s="1"/>
      <c r="B676" s="5"/>
      <c r="C676" s="16">
        <v>43863.0</v>
      </c>
      <c r="D676" s="17">
        <v>2.214145492E9</v>
      </c>
      <c r="E676" s="5" t="s">
        <v>39</v>
      </c>
      <c r="F676" s="5" t="s">
        <v>40</v>
      </c>
      <c r="G676" s="5" t="s">
        <v>33</v>
      </c>
      <c r="H676" s="5" t="s">
        <v>60</v>
      </c>
      <c r="I676" s="33" t="s">
        <v>166</v>
      </c>
      <c r="J676" s="18">
        <v>9.6</v>
      </c>
      <c r="K676" s="19">
        <f t="shared" si="81"/>
        <v>8.926409496</v>
      </c>
      <c r="L676" s="22">
        <v>10.0</v>
      </c>
      <c r="M676" s="21">
        <f t="shared" si="56"/>
        <v>9.171641791</v>
      </c>
      <c r="N676" s="22">
        <v>10.0</v>
      </c>
      <c r="O676" s="21">
        <f t="shared" si="2"/>
        <v>9.55290611</v>
      </c>
      <c r="P676" s="22">
        <v>10.0</v>
      </c>
      <c r="Q676" s="21">
        <f t="shared" si="47"/>
        <v>8.693283582</v>
      </c>
      <c r="R676" s="22">
        <v>10.0</v>
      </c>
      <c r="S676" s="21">
        <f t="shared" si="4"/>
        <v>8.722056632</v>
      </c>
      <c r="T676" s="22">
        <v>10.0</v>
      </c>
      <c r="U676" s="21">
        <f t="shared" si="5"/>
        <v>8.470149254</v>
      </c>
      <c r="V676" s="22">
        <v>10.0</v>
      </c>
      <c r="W676" s="21">
        <f t="shared" si="6"/>
        <v>9.08733234</v>
      </c>
      <c r="X676" s="27">
        <f t="shared" si="52"/>
        <v>9.942857143</v>
      </c>
      <c r="Y676" s="42" t="s">
        <v>1532</v>
      </c>
      <c r="Z676" s="42" t="s">
        <v>1533</v>
      </c>
      <c r="AA676" s="31"/>
      <c r="AB676" s="32"/>
      <c r="AC676" s="32"/>
      <c r="AD676" s="32"/>
      <c r="AE676" s="33"/>
      <c r="AF676" s="5"/>
      <c r="AG676" s="1"/>
    </row>
    <row r="677" ht="15.75" customHeight="1">
      <c r="A677" s="1"/>
      <c r="B677" s="5"/>
      <c r="C677" s="16">
        <v>43863.0</v>
      </c>
      <c r="D677" s="17">
        <v>2.647674755E9</v>
      </c>
      <c r="E677" s="5" t="s">
        <v>1534</v>
      </c>
      <c r="F677" s="5" t="s">
        <v>84</v>
      </c>
      <c r="G677" s="5" t="s">
        <v>44</v>
      </c>
      <c r="H677" s="5" t="s">
        <v>79</v>
      </c>
      <c r="I677" s="33">
        <v>313.0</v>
      </c>
      <c r="J677" s="18">
        <v>10.0</v>
      </c>
      <c r="K677" s="19">
        <f t="shared" si="81"/>
        <v>8.928</v>
      </c>
      <c r="L677" s="22">
        <v>10.0</v>
      </c>
      <c r="M677" s="21">
        <f t="shared" si="56"/>
        <v>9.172876304</v>
      </c>
      <c r="N677" s="22">
        <v>10.0</v>
      </c>
      <c r="O677" s="21">
        <f t="shared" si="2"/>
        <v>9.553571429</v>
      </c>
      <c r="P677" s="22">
        <v>7.5</v>
      </c>
      <c r="Q677" s="21">
        <f t="shared" si="47"/>
        <v>8.691505216</v>
      </c>
      <c r="R677" s="22">
        <v>10.0</v>
      </c>
      <c r="S677" s="21">
        <f t="shared" si="4"/>
        <v>8.723958333</v>
      </c>
      <c r="T677" s="22">
        <v>10.0</v>
      </c>
      <c r="U677" s="21">
        <f t="shared" si="5"/>
        <v>8.47242921</v>
      </c>
      <c r="V677" s="22">
        <v>10.0</v>
      </c>
      <c r="W677" s="21">
        <f t="shared" si="6"/>
        <v>9.088690476</v>
      </c>
      <c r="X677" s="27">
        <f t="shared" si="52"/>
        <v>9.642857143</v>
      </c>
      <c r="Y677" s="28"/>
      <c r="Z677" s="28"/>
      <c r="AA677" s="31"/>
      <c r="AB677" s="32"/>
      <c r="AC677" s="32"/>
      <c r="AD677" s="32"/>
      <c r="AE677" s="33"/>
      <c r="AF677" s="5"/>
      <c r="AG677" s="1"/>
    </row>
    <row r="678" ht="15.75" customHeight="1">
      <c r="A678" s="1"/>
      <c r="B678" s="5"/>
      <c r="C678" s="16">
        <v>43864.0</v>
      </c>
      <c r="D678" s="17">
        <v>2.91978739E9</v>
      </c>
      <c r="E678" s="5" t="s">
        <v>215</v>
      </c>
      <c r="F678" s="5" t="s">
        <v>40</v>
      </c>
      <c r="G678" s="5" t="s">
        <v>44</v>
      </c>
      <c r="H678" s="5" t="s">
        <v>79</v>
      </c>
      <c r="I678" s="33">
        <v>313.0</v>
      </c>
      <c r="J678" s="18">
        <v>9.0</v>
      </c>
      <c r="K678" s="19">
        <f t="shared" si="81"/>
        <v>8.928106509</v>
      </c>
      <c r="L678" s="22">
        <v>10.0</v>
      </c>
      <c r="M678" s="21">
        <f t="shared" si="56"/>
        <v>9.174107143</v>
      </c>
      <c r="N678" s="22">
        <v>10.0</v>
      </c>
      <c r="O678" s="21">
        <f t="shared" si="2"/>
        <v>9.55423477</v>
      </c>
      <c r="P678" s="22">
        <v>7.5</v>
      </c>
      <c r="Q678" s="21">
        <f t="shared" si="47"/>
        <v>8.689732143</v>
      </c>
      <c r="R678" s="22">
        <v>7.5</v>
      </c>
      <c r="S678" s="21">
        <f t="shared" si="4"/>
        <v>8.722139673</v>
      </c>
      <c r="T678" s="22">
        <v>7.5</v>
      </c>
      <c r="U678" s="21">
        <f t="shared" si="5"/>
        <v>8.470982143</v>
      </c>
      <c r="V678" s="22">
        <v>10.0</v>
      </c>
      <c r="W678" s="21">
        <f t="shared" si="6"/>
        <v>9.090044577</v>
      </c>
      <c r="X678" s="27">
        <f t="shared" si="52"/>
        <v>8.785714286</v>
      </c>
      <c r="Y678" s="42" t="s">
        <v>1535</v>
      </c>
      <c r="Z678" s="42" t="s">
        <v>1536</v>
      </c>
      <c r="AA678" s="31">
        <v>10.0</v>
      </c>
      <c r="AB678" s="32"/>
      <c r="AC678" s="32"/>
      <c r="AD678" s="40">
        <v>7.5</v>
      </c>
      <c r="AE678" s="33"/>
      <c r="AF678" s="5"/>
      <c r="AG678" s="1"/>
    </row>
    <row r="679" ht="15.75" customHeight="1">
      <c r="A679" s="1"/>
      <c r="B679" s="5"/>
      <c r="C679" s="16">
        <v>43866.0</v>
      </c>
      <c r="D679" s="17">
        <v>2.474411927E9</v>
      </c>
      <c r="E679" s="5" t="s">
        <v>886</v>
      </c>
      <c r="F679" s="5" t="s">
        <v>126</v>
      </c>
      <c r="G679" s="5" t="s">
        <v>33</v>
      </c>
      <c r="H679" s="5" t="s">
        <v>284</v>
      </c>
      <c r="I679" s="33" t="s">
        <v>1039</v>
      </c>
      <c r="J679" s="18">
        <v>10.0</v>
      </c>
      <c r="K679" s="19">
        <f t="shared" si="81"/>
        <v>8.929689808</v>
      </c>
      <c r="L679" s="22">
        <v>10.0</v>
      </c>
      <c r="M679" s="21">
        <f t="shared" si="56"/>
        <v>9.175334324</v>
      </c>
      <c r="N679" s="22">
        <v>10.0</v>
      </c>
      <c r="O679" s="21">
        <f t="shared" si="2"/>
        <v>9.554896142</v>
      </c>
      <c r="P679" s="22">
        <v>10.0</v>
      </c>
      <c r="Q679" s="21">
        <f t="shared" si="47"/>
        <v>8.691679049</v>
      </c>
      <c r="R679" s="22">
        <v>10.0</v>
      </c>
      <c r="S679" s="21">
        <f t="shared" si="4"/>
        <v>8.724035608</v>
      </c>
      <c r="T679" s="22">
        <v>10.0</v>
      </c>
      <c r="U679" s="21">
        <f t="shared" si="5"/>
        <v>8.473254086</v>
      </c>
      <c r="V679" s="22">
        <v>10.0</v>
      </c>
      <c r="W679" s="21">
        <f t="shared" si="6"/>
        <v>9.091394659</v>
      </c>
      <c r="X679" s="27">
        <f t="shared" si="52"/>
        <v>10</v>
      </c>
      <c r="Y679" s="28" t="s">
        <v>1537</v>
      </c>
      <c r="Z679" s="28"/>
      <c r="AA679" s="31"/>
      <c r="AB679" s="32"/>
      <c r="AC679" s="32"/>
      <c r="AD679" s="32"/>
      <c r="AE679" s="33"/>
      <c r="AF679" s="5"/>
      <c r="AG679" s="1"/>
    </row>
    <row r="680" ht="15.75" customHeight="1">
      <c r="A680" s="1"/>
      <c r="B680" s="5"/>
      <c r="C680" s="16">
        <v>43866.0</v>
      </c>
      <c r="D680" s="17"/>
      <c r="E680" s="5" t="s">
        <v>514</v>
      </c>
      <c r="F680" s="5"/>
      <c r="G680" s="5"/>
      <c r="H680" s="5"/>
      <c r="I680" s="33"/>
      <c r="J680" s="18">
        <v>7.0</v>
      </c>
      <c r="K680" s="19">
        <f t="shared" si="81"/>
        <v>8.926843658</v>
      </c>
      <c r="L680" s="22">
        <v>7.5</v>
      </c>
      <c r="M680" s="21">
        <f t="shared" si="56"/>
        <v>9.172848665</v>
      </c>
      <c r="N680" s="22">
        <v>10.0</v>
      </c>
      <c r="O680" s="21">
        <f t="shared" si="2"/>
        <v>9.555555556</v>
      </c>
      <c r="P680" s="22">
        <v>7.5</v>
      </c>
      <c r="Q680" s="21">
        <f t="shared" si="47"/>
        <v>8.689910979</v>
      </c>
      <c r="R680" s="22">
        <v>5.0</v>
      </c>
      <c r="S680" s="21">
        <f t="shared" si="4"/>
        <v>8.718518519</v>
      </c>
      <c r="T680" s="22">
        <v>7.5</v>
      </c>
      <c r="U680" s="21">
        <f t="shared" si="5"/>
        <v>8.471810089</v>
      </c>
      <c r="V680" s="22">
        <v>7.5</v>
      </c>
      <c r="W680" s="21">
        <f t="shared" si="6"/>
        <v>9.089037037</v>
      </c>
      <c r="X680" s="27">
        <f t="shared" si="52"/>
        <v>7.428571429</v>
      </c>
      <c r="Y680" s="28" t="s">
        <v>1538</v>
      </c>
      <c r="Z680" s="28" t="s">
        <v>1539</v>
      </c>
      <c r="AA680" s="35">
        <v>7.5</v>
      </c>
      <c r="AB680" s="40">
        <v>7.5</v>
      </c>
      <c r="AC680" s="32"/>
      <c r="AD680" s="32"/>
      <c r="AE680" s="33"/>
      <c r="AF680" s="5"/>
      <c r="AG680" s="1"/>
    </row>
    <row r="681" ht="15.75" customHeight="1">
      <c r="A681" s="1"/>
      <c r="B681" s="5"/>
      <c r="C681" s="16">
        <v>43866.0</v>
      </c>
      <c r="D681" s="17">
        <v>3.651355645E9</v>
      </c>
      <c r="E681" s="5" t="s">
        <v>1540</v>
      </c>
      <c r="F681" s="5" t="s">
        <v>84</v>
      </c>
      <c r="G681" s="5" t="s">
        <v>44</v>
      </c>
      <c r="H681" s="5" t="s">
        <v>45</v>
      </c>
      <c r="I681" s="33">
        <v>302.0</v>
      </c>
      <c r="J681" s="18">
        <v>8.0</v>
      </c>
      <c r="K681" s="19">
        <f t="shared" si="81"/>
        <v>8.925478645</v>
      </c>
      <c r="L681" s="22">
        <v>10.0</v>
      </c>
      <c r="M681" s="21">
        <f t="shared" si="56"/>
        <v>9.174074074</v>
      </c>
      <c r="N681" s="22">
        <v>10.0</v>
      </c>
      <c r="O681" s="21">
        <f t="shared" si="2"/>
        <v>9.556213018</v>
      </c>
      <c r="P681" s="22">
        <v>7.5</v>
      </c>
      <c r="Q681" s="21">
        <f t="shared" si="47"/>
        <v>8.688148148</v>
      </c>
      <c r="R681" s="22">
        <v>7.5</v>
      </c>
      <c r="S681" s="21">
        <f t="shared" si="4"/>
        <v>8.716715976</v>
      </c>
      <c r="T681" s="22">
        <v>7.5</v>
      </c>
      <c r="U681" s="21">
        <f t="shared" si="5"/>
        <v>8.47037037</v>
      </c>
      <c r="V681" s="22">
        <v>7.5</v>
      </c>
      <c r="W681" s="21">
        <f t="shared" si="6"/>
        <v>9.086686391</v>
      </c>
      <c r="X681" s="27">
        <f t="shared" si="52"/>
        <v>8.285714286</v>
      </c>
      <c r="Y681" s="28"/>
      <c r="Z681" s="28"/>
      <c r="AA681" s="31"/>
      <c r="AB681" s="32"/>
      <c r="AC681" s="32"/>
      <c r="AD681" s="32"/>
      <c r="AE681" s="33"/>
      <c r="AF681" s="5"/>
      <c r="AG681" s="1"/>
    </row>
    <row r="682" ht="15.75" customHeight="1">
      <c r="A682" s="1"/>
      <c r="B682" s="5"/>
      <c r="C682" s="16">
        <v>43866.0</v>
      </c>
      <c r="D682" s="17">
        <v>3.519681715E9</v>
      </c>
      <c r="E682" s="5" t="s">
        <v>1541</v>
      </c>
      <c r="F682" s="5" t="s">
        <v>84</v>
      </c>
      <c r="G682" s="5" t="s">
        <v>33</v>
      </c>
      <c r="H682" s="5" t="s">
        <v>284</v>
      </c>
      <c r="I682" s="33">
        <v>203.0</v>
      </c>
      <c r="J682" s="18">
        <v>8.0</v>
      </c>
      <c r="K682" s="19">
        <f t="shared" si="81"/>
        <v>8.924117647</v>
      </c>
      <c r="L682" s="22">
        <v>10.0</v>
      </c>
      <c r="M682" s="21">
        <f t="shared" si="56"/>
        <v>9.175295858</v>
      </c>
      <c r="N682" s="22">
        <v>10.0</v>
      </c>
      <c r="O682" s="21">
        <f t="shared" si="2"/>
        <v>9.556868538</v>
      </c>
      <c r="P682" s="22">
        <v>10.0</v>
      </c>
      <c r="Q682" s="21">
        <f t="shared" si="47"/>
        <v>8.690088757</v>
      </c>
      <c r="R682" s="22">
        <v>10.0</v>
      </c>
      <c r="S682" s="21">
        <f t="shared" si="4"/>
        <v>8.718611521</v>
      </c>
      <c r="T682" s="22">
        <v>10.0</v>
      </c>
      <c r="U682" s="21">
        <f t="shared" si="5"/>
        <v>8.472633136</v>
      </c>
      <c r="V682" s="22">
        <v>10.0</v>
      </c>
      <c r="W682" s="21">
        <f t="shared" si="6"/>
        <v>9.088035451</v>
      </c>
      <c r="X682" s="27">
        <f t="shared" si="52"/>
        <v>9.714285714</v>
      </c>
      <c r="Y682" s="42" t="s">
        <v>1542</v>
      </c>
      <c r="Z682" s="42" t="s">
        <v>1543</v>
      </c>
      <c r="AA682" s="31">
        <v>10.0</v>
      </c>
      <c r="AB682" s="32"/>
      <c r="AC682" s="32"/>
      <c r="AD682" s="32"/>
      <c r="AE682" s="33"/>
      <c r="AF682" s="5"/>
      <c r="AG682" s="1"/>
    </row>
    <row r="683" ht="15.75" customHeight="1">
      <c r="A683" s="1"/>
      <c r="B683" s="5"/>
      <c r="C683" s="16">
        <v>43866.0</v>
      </c>
      <c r="D683" s="17">
        <v>2.41897537E9</v>
      </c>
      <c r="E683" s="5" t="s">
        <v>1544</v>
      </c>
      <c r="F683" s="5" t="s">
        <v>510</v>
      </c>
      <c r="G683" s="5" t="s">
        <v>33</v>
      </c>
      <c r="H683" s="5" t="s">
        <v>60</v>
      </c>
      <c r="I683" s="33" t="s">
        <v>85</v>
      </c>
      <c r="J683" s="18">
        <v>8.0</v>
      </c>
      <c r="K683" s="19">
        <f>+AVERAGE(J683)</f>
        <v>8</v>
      </c>
      <c r="L683" s="22">
        <v>10.0</v>
      </c>
      <c r="M683" s="21">
        <f t="shared" si="56"/>
        <v>9.176514032</v>
      </c>
      <c r="N683" s="22">
        <v>10.0</v>
      </c>
      <c r="O683" s="21">
        <f t="shared" si="2"/>
        <v>9.557522124</v>
      </c>
      <c r="P683" s="22">
        <v>7.5</v>
      </c>
      <c r="Q683" s="21">
        <f t="shared" si="47"/>
        <v>8.688330871</v>
      </c>
      <c r="R683" s="22">
        <v>10.0</v>
      </c>
      <c r="S683" s="21">
        <f t="shared" si="4"/>
        <v>8.720501475</v>
      </c>
      <c r="T683" s="22">
        <v>7.5</v>
      </c>
      <c r="U683" s="21">
        <f t="shared" si="5"/>
        <v>8.471196455</v>
      </c>
      <c r="V683" s="22">
        <v>7.5</v>
      </c>
      <c r="W683" s="21">
        <f t="shared" si="6"/>
        <v>9.085693215</v>
      </c>
      <c r="X683" s="27">
        <f t="shared" si="52"/>
        <v>8.642857143</v>
      </c>
      <c r="Y683" s="28" t="s">
        <v>1545</v>
      </c>
      <c r="Z683" s="28" t="s">
        <v>1546</v>
      </c>
      <c r="AA683" s="31">
        <v>10.0</v>
      </c>
      <c r="AB683" s="32">
        <v>5.0</v>
      </c>
      <c r="AC683" s="32"/>
      <c r="AD683" s="40">
        <v>7.5</v>
      </c>
      <c r="AE683" s="39">
        <v>7.5</v>
      </c>
      <c r="AF683" s="5"/>
      <c r="AG683" s="1"/>
    </row>
    <row r="684" ht="15.75" customHeight="1">
      <c r="A684" s="1"/>
      <c r="B684" s="5"/>
      <c r="C684" s="16">
        <v>43866.0</v>
      </c>
      <c r="D684" s="17">
        <v>3.328188787E9</v>
      </c>
      <c r="E684" s="5" t="s">
        <v>1547</v>
      </c>
      <c r="F684" s="5" t="s">
        <v>563</v>
      </c>
      <c r="G684" s="5" t="s">
        <v>33</v>
      </c>
      <c r="H684" s="5" t="s">
        <v>60</v>
      </c>
      <c r="I684" s="33" t="s">
        <v>221</v>
      </c>
      <c r="J684" s="18">
        <v>10.0</v>
      </c>
      <c r="K684" s="19">
        <f t="shared" ref="K684:K692" si="82">+AVERAGE($J$3:J684)</f>
        <v>8.924340176</v>
      </c>
      <c r="L684" s="22">
        <v>10.0</v>
      </c>
      <c r="M684" s="21">
        <f t="shared" si="56"/>
        <v>9.177728614</v>
      </c>
      <c r="N684" s="22">
        <v>10.0</v>
      </c>
      <c r="O684" s="21">
        <f t="shared" si="2"/>
        <v>9.558173785</v>
      </c>
      <c r="P684" s="22">
        <v>10.0</v>
      </c>
      <c r="Q684" s="21">
        <f t="shared" si="47"/>
        <v>8.690265487</v>
      </c>
      <c r="R684" s="22">
        <v>10.0</v>
      </c>
      <c r="S684" s="21">
        <f t="shared" si="4"/>
        <v>8.722385862</v>
      </c>
      <c r="T684" s="22">
        <v>10.0</v>
      </c>
      <c r="U684" s="21">
        <f t="shared" si="5"/>
        <v>8.473451327</v>
      </c>
      <c r="V684" s="22">
        <v>10.0</v>
      </c>
      <c r="W684" s="21">
        <f t="shared" si="6"/>
        <v>9.087039764</v>
      </c>
      <c r="X684" s="27">
        <f t="shared" si="52"/>
        <v>10</v>
      </c>
      <c r="Y684" s="42" t="s">
        <v>1548</v>
      </c>
      <c r="Z684" s="28"/>
      <c r="AA684" s="31"/>
      <c r="AB684" s="32">
        <v>10.0</v>
      </c>
      <c r="AC684" s="32"/>
      <c r="AD684" s="32"/>
      <c r="AE684" s="33"/>
      <c r="AF684" s="5"/>
      <c r="AG684" s="1"/>
    </row>
    <row r="685" ht="15.75" customHeight="1">
      <c r="A685" s="1"/>
      <c r="B685" s="5"/>
      <c r="C685" s="16">
        <v>43867.0</v>
      </c>
      <c r="D685" s="17">
        <v>2.966861817E9</v>
      </c>
      <c r="E685" s="5" t="s">
        <v>210</v>
      </c>
      <c r="F685" s="5" t="s">
        <v>72</v>
      </c>
      <c r="G685" s="5" t="s">
        <v>33</v>
      </c>
      <c r="H685" s="5" t="s">
        <v>60</v>
      </c>
      <c r="I685" s="33" t="s">
        <v>90</v>
      </c>
      <c r="J685" s="18">
        <v>8.0</v>
      </c>
      <c r="K685" s="19">
        <f t="shared" si="82"/>
        <v>8.922986823</v>
      </c>
      <c r="L685" s="22">
        <v>7.5</v>
      </c>
      <c r="M685" s="21">
        <f t="shared" si="56"/>
        <v>9.175257732</v>
      </c>
      <c r="N685" s="22">
        <v>10.0</v>
      </c>
      <c r="O685" s="21">
        <f t="shared" si="2"/>
        <v>9.558823529</v>
      </c>
      <c r="P685" s="22">
        <v>10.0</v>
      </c>
      <c r="Q685" s="21">
        <f t="shared" si="47"/>
        <v>8.692194404</v>
      </c>
      <c r="R685" s="22">
        <v>10.0</v>
      </c>
      <c r="S685" s="21">
        <f t="shared" si="4"/>
        <v>8.724264706</v>
      </c>
      <c r="T685" s="22">
        <v>7.5</v>
      </c>
      <c r="U685" s="21">
        <f t="shared" si="5"/>
        <v>8.472017673</v>
      </c>
      <c r="V685" s="22">
        <v>10.0</v>
      </c>
      <c r="W685" s="21">
        <f t="shared" si="6"/>
        <v>9.088382353</v>
      </c>
      <c r="X685" s="27">
        <f t="shared" si="52"/>
        <v>9</v>
      </c>
      <c r="Y685" s="28" t="s">
        <v>1549</v>
      </c>
      <c r="Z685" s="28"/>
      <c r="AA685" s="31"/>
      <c r="AB685" s="32"/>
      <c r="AC685" s="32"/>
      <c r="AD685" s="32"/>
      <c r="AE685" s="33"/>
      <c r="AF685" s="5"/>
      <c r="AG685" s="1"/>
    </row>
    <row r="686" ht="15.75" customHeight="1">
      <c r="A686" s="1"/>
      <c r="B686" s="5"/>
      <c r="C686" s="16">
        <v>43867.0</v>
      </c>
      <c r="D686" s="17">
        <v>3.265571069E9</v>
      </c>
      <c r="E686" s="5" t="s">
        <v>1550</v>
      </c>
      <c r="F686" s="5" t="s">
        <v>40</v>
      </c>
      <c r="G686" s="5" t="s">
        <v>33</v>
      </c>
      <c r="H686" s="5" t="s">
        <v>284</v>
      </c>
      <c r="I686" s="33" t="s">
        <v>1245</v>
      </c>
      <c r="J686" s="18">
        <v>9.0</v>
      </c>
      <c r="K686" s="19">
        <f t="shared" si="82"/>
        <v>8.923099415</v>
      </c>
      <c r="L686" s="22">
        <v>10.0</v>
      </c>
      <c r="M686" s="21">
        <f t="shared" si="56"/>
        <v>9.176470588</v>
      </c>
      <c r="N686" s="22">
        <v>10.0</v>
      </c>
      <c r="O686" s="21">
        <f t="shared" si="2"/>
        <v>9.559471366</v>
      </c>
      <c r="P686" s="22">
        <v>10.0</v>
      </c>
      <c r="Q686" s="21">
        <f t="shared" si="47"/>
        <v>8.694117647</v>
      </c>
      <c r="R686" s="22">
        <v>10.0</v>
      </c>
      <c r="S686" s="21">
        <f t="shared" si="4"/>
        <v>8.726138032</v>
      </c>
      <c r="T686" s="22">
        <v>10.0</v>
      </c>
      <c r="U686" s="21">
        <f t="shared" si="5"/>
        <v>8.474264706</v>
      </c>
      <c r="V686" s="22">
        <v>10.0</v>
      </c>
      <c r="W686" s="21">
        <f t="shared" si="6"/>
        <v>9.089720999</v>
      </c>
      <c r="X686" s="27">
        <f t="shared" si="52"/>
        <v>9.857142857</v>
      </c>
      <c r="Y686" s="42" t="s">
        <v>1551</v>
      </c>
      <c r="Z686" s="28"/>
      <c r="AA686" s="31"/>
      <c r="AB686" s="32">
        <v>5.0</v>
      </c>
      <c r="AC686" s="32"/>
      <c r="AD686" s="32"/>
      <c r="AE686" s="33"/>
      <c r="AF686" s="5"/>
      <c r="AG686" s="1"/>
    </row>
    <row r="687" ht="15.75" customHeight="1">
      <c r="A687" s="1"/>
      <c r="B687" s="5"/>
      <c r="C687" s="16">
        <v>43867.0</v>
      </c>
      <c r="D687" s="17">
        <v>3.768843591E9</v>
      </c>
      <c r="E687" s="5" t="s">
        <v>1552</v>
      </c>
      <c r="F687" s="5" t="s">
        <v>600</v>
      </c>
      <c r="G687" s="5" t="s">
        <v>33</v>
      </c>
      <c r="H687" s="5" t="s">
        <v>284</v>
      </c>
      <c r="I687" s="33" t="s">
        <v>1245</v>
      </c>
      <c r="J687" s="18">
        <v>10.0</v>
      </c>
      <c r="K687" s="19">
        <f t="shared" si="82"/>
        <v>8.924671533</v>
      </c>
      <c r="L687" s="22">
        <v>10.0</v>
      </c>
      <c r="M687" s="21">
        <f t="shared" si="56"/>
        <v>9.177679883</v>
      </c>
      <c r="N687" s="22">
        <v>10.0</v>
      </c>
      <c r="O687" s="21">
        <f t="shared" si="2"/>
        <v>9.560117302</v>
      </c>
      <c r="P687" s="22">
        <v>10.0</v>
      </c>
      <c r="Q687" s="21">
        <f t="shared" si="47"/>
        <v>8.696035242</v>
      </c>
      <c r="R687" s="22">
        <v>10.0</v>
      </c>
      <c r="S687" s="21">
        <f t="shared" si="4"/>
        <v>8.728005865</v>
      </c>
      <c r="T687" s="22">
        <v>10.0</v>
      </c>
      <c r="U687" s="21">
        <f t="shared" si="5"/>
        <v>8.47650514</v>
      </c>
      <c r="V687" s="22">
        <v>10.0</v>
      </c>
      <c r="W687" s="21">
        <f t="shared" si="6"/>
        <v>9.091055718</v>
      </c>
      <c r="X687" s="27">
        <f t="shared" si="52"/>
        <v>10</v>
      </c>
      <c r="Y687" s="28"/>
      <c r="Z687" s="28"/>
      <c r="AA687" s="31"/>
      <c r="AB687" s="32"/>
      <c r="AC687" s="32"/>
      <c r="AD687" s="32"/>
      <c r="AE687" s="33"/>
      <c r="AF687" s="5"/>
      <c r="AG687" s="1"/>
    </row>
    <row r="688" ht="15.75" customHeight="1">
      <c r="A688" s="1"/>
      <c r="B688" s="5"/>
      <c r="C688" s="16">
        <v>43868.0</v>
      </c>
      <c r="D688" s="34">
        <v>2.670978068E9</v>
      </c>
      <c r="E688" s="5" t="s">
        <v>1364</v>
      </c>
      <c r="F688" s="5" t="s">
        <v>72</v>
      </c>
      <c r="G688" s="5" t="s">
        <v>44</v>
      </c>
      <c r="H688" s="5" t="s">
        <v>45</v>
      </c>
      <c r="I688" s="33">
        <v>304.0</v>
      </c>
      <c r="J688" s="18">
        <v>8.0</v>
      </c>
      <c r="K688" s="19">
        <f t="shared" si="82"/>
        <v>8.923323615</v>
      </c>
      <c r="L688" s="22">
        <v>7.5</v>
      </c>
      <c r="M688" s="21">
        <f t="shared" si="56"/>
        <v>9.175219941</v>
      </c>
      <c r="N688" s="22">
        <v>10.0</v>
      </c>
      <c r="O688" s="21">
        <f t="shared" si="2"/>
        <v>9.560761347</v>
      </c>
      <c r="P688" s="22">
        <v>7.5</v>
      </c>
      <c r="Q688" s="21">
        <f t="shared" si="47"/>
        <v>8.694281525</v>
      </c>
      <c r="R688" s="22">
        <v>7.5</v>
      </c>
      <c r="S688" s="21">
        <f t="shared" si="4"/>
        <v>8.726207906</v>
      </c>
      <c r="T688" s="22">
        <v>7.5</v>
      </c>
      <c r="U688" s="21">
        <f t="shared" si="5"/>
        <v>8.475073314</v>
      </c>
      <c r="V688" s="22">
        <v>10.0</v>
      </c>
      <c r="W688" s="21">
        <f t="shared" si="6"/>
        <v>9.09238653</v>
      </c>
      <c r="X688" s="27">
        <f t="shared" si="52"/>
        <v>8.285714286</v>
      </c>
      <c r="Y688" s="28"/>
      <c r="Z688" s="28"/>
      <c r="AA688" s="31">
        <v>10.0</v>
      </c>
      <c r="AB688" s="32"/>
      <c r="AC688" s="32"/>
      <c r="AD688" s="32"/>
      <c r="AE688" s="33"/>
      <c r="AF688" s="5"/>
      <c r="AG688" s="1"/>
    </row>
    <row r="689" ht="15.75" customHeight="1">
      <c r="A689" s="1"/>
      <c r="B689" s="5"/>
      <c r="C689" s="16">
        <v>43869.0</v>
      </c>
      <c r="D689" s="50"/>
      <c r="E689" s="5" t="s">
        <v>514</v>
      </c>
      <c r="F689" s="5"/>
      <c r="G689" s="5"/>
      <c r="H689" s="5"/>
      <c r="I689" s="33"/>
      <c r="J689" s="18">
        <v>9.6</v>
      </c>
      <c r="K689" s="19">
        <f t="shared" si="82"/>
        <v>8.924308588</v>
      </c>
      <c r="L689" s="22">
        <v>10.0</v>
      </c>
      <c r="M689" s="21">
        <f t="shared" si="56"/>
        <v>9.176427526</v>
      </c>
      <c r="N689" s="22">
        <v>10.0</v>
      </c>
      <c r="O689" s="21">
        <f t="shared" si="2"/>
        <v>9.561403509</v>
      </c>
      <c r="P689" s="22">
        <v>10.0</v>
      </c>
      <c r="Q689" s="21">
        <f t="shared" si="47"/>
        <v>8.696193265</v>
      </c>
      <c r="R689" s="22">
        <v>10.0</v>
      </c>
      <c r="S689" s="21">
        <f t="shared" si="4"/>
        <v>8.728070175</v>
      </c>
      <c r="T689" s="22">
        <v>7.5</v>
      </c>
      <c r="U689" s="21">
        <f t="shared" si="5"/>
        <v>8.473645681</v>
      </c>
      <c r="V689" s="22">
        <v>10.0</v>
      </c>
      <c r="W689" s="21">
        <f t="shared" si="6"/>
        <v>9.09371345</v>
      </c>
      <c r="X689" s="27">
        <f t="shared" si="52"/>
        <v>9.585714286</v>
      </c>
      <c r="Y689" s="28"/>
      <c r="Z689" s="28"/>
      <c r="AA689" s="31"/>
      <c r="AB689" s="32"/>
      <c r="AC689" s="32"/>
      <c r="AD689" s="32"/>
      <c r="AE689" s="33"/>
      <c r="AF689" s="5"/>
      <c r="AG689" s="1"/>
    </row>
    <row r="690" ht="15.75" customHeight="1">
      <c r="A690" s="1"/>
      <c r="B690" s="5"/>
      <c r="C690" s="16">
        <v>43869.0</v>
      </c>
      <c r="D690" s="17">
        <v>2.148228058E9</v>
      </c>
      <c r="E690" s="5" t="s">
        <v>1080</v>
      </c>
      <c r="F690" s="5" t="s">
        <v>32</v>
      </c>
      <c r="G690" s="5" t="s">
        <v>33</v>
      </c>
      <c r="H690" s="5" t="s">
        <v>60</v>
      </c>
      <c r="I690" s="33" t="s">
        <v>128</v>
      </c>
      <c r="J690" s="18">
        <v>9.0</v>
      </c>
      <c r="K690" s="19">
        <f t="shared" si="82"/>
        <v>8.924418605</v>
      </c>
      <c r="L690" s="22">
        <v>10.0</v>
      </c>
      <c r="M690" s="21">
        <f t="shared" si="56"/>
        <v>9.177631579</v>
      </c>
      <c r="N690" s="22">
        <v>10.0</v>
      </c>
      <c r="O690" s="21">
        <f t="shared" si="2"/>
        <v>9.562043796</v>
      </c>
      <c r="P690" s="22">
        <v>10.0</v>
      </c>
      <c r="Q690" s="21">
        <f t="shared" si="47"/>
        <v>8.698099415</v>
      </c>
      <c r="R690" s="22">
        <v>10.0</v>
      </c>
      <c r="S690" s="21">
        <f t="shared" si="4"/>
        <v>8.729927007</v>
      </c>
      <c r="T690" s="22">
        <v>7.5</v>
      </c>
      <c r="U690" s="21">
        <f t="shared" si="5"/>
        <v>8.472222222</v>
      </c>
      <c r="V690" s="22">
        <v>10.0</v>
      </c>
      <c r="W690" s="21">
        <f t="shared" si="6"/>
        <v>9.095036496</v>
      </c>
      <c r="X690" s="27">
        <f t="shared" si="52"/>
        <v>9.5</v>
      </c>
      <c r="Y690" s="28"/>
      <c r="Z690" s="28"/>
      <c r="AA690" s="31"/>
      <c r="AB690" s="40">
        <v>7.5</v>
      </c>
      <c r="AC690" s="32"/>
      <c r="AD690" s="40">
        <v>7.5</v>
      </c>
      <c r="AE690" s="33"/>
      <c r="AF690" s="5"/>
      <c r="AG690" s="1"/>
    </row>
    <row r="691" ht="15.75" customHeight="1">
      <c r="A691" s="1"/>
      <c r="B691" s="5"/>
      <c r="C691" s="16">
        <v>43870.0</v>
      </c>
      <c r="D691" s="17">
        <v>2.89732848E9</v>
      </c>
      <c r="E691" s="5" t="s">
        <v>210</v>
      </c>
      <c r="F691" s="5" t="s">
        <v>126</v>
      </c>
      <c r="G691" s="5" t="s">
        <v>33</v>
      </c>
      <c r="H691" s="5" t="s">
        <v>60</v>
      </c>
      <c r="I691" s="33" t="s">
        <v>101</v>
      </c>
      <c r="J691" s="18">
        <v>9.0</v>
      </c>
      <c r="K691" s="19">
        <f t="shared" si="82"/>
        <v>8.924528302</v>
      </c>
      <c r="L691" s="22">
        <v>10.0</v>
      </c>
      <c r="M691" s="21">
        <f t="shared" si="56"/>
        <v>9.178832117</v>
      </c>
      <c r="N691" s="22">
        <v>10.0</v>
      </c>
      <c r="O691" s="21">
        <f t="shared" si="2"/>
        <v>9.562682216</v>
      </c>
      <c r="P691" s="22">
        <v>10.0</v>
      </c>
      <c r="Q691" s="21">
        <f t="shared" si="47"/>
        <v>8.7</v>
      </c>
      <c r="R691" s="22">
        <v>10.0</v>
      </c>
      <c r="S691" s="21">
        <f t="shared" si="4"/>
        <v>8.731778426</v>
      </c>
      <c r="T691" s="22">
        <v>7.5</v>
      </c>
      <c r="U691" s="21">
        <f t="shared" si="5"/>
        <v>8.47080292</v>
      </c>
      <c r="V691" s="22">
        <v>10.0</v>
      </c>
      <c r="W691" s="21">
        <f t="shared" si="6"/>
        <v>9.096355685</v>
      </c>
      <c r="X691" s="27">
        <f t="shared" si="52"/>
        <v>9.5</v>
      </c>
      <c r="Y691" s="28"/>
      <c r="Z691" s="28"/>
      <c r="AA691" s="31"/>
      <c r="AB691" s="40">
        <v>7.5</v>
      </c>
      <c r="AC691" s="32"/>
      <c r="AD691" s="32">
        <v>10.0</v>
      </c>
      <c r="AE691" s="33">
        <v>10.0</v>
      </c>
      <c r="AF691" s="5"/>
      <c r="AG691" s="1"/>
    </row>
    <row r="692" ht="15.75" customHeight="1">
      <c r="A692" s="1"/>
      <c r="B692" s="5"/>
      <c r="C692" s="16">
        <v>43871.0</v>
      </c>
      <c r="D692" s="17">
        <v>3.661305396E9</v>
      </c>
      <c r="E692" s="5" t="s">
        <v>1553</v>
      </c>
      <c r="F692" s="5" t="s">
        <v>126</v>
      </c>
      <c r="G692" s="5" t="s">
        <v>33</v>
      </c>
      <c r="H692" s="5" t="s">
        <v>261</v>
      </c>
      <c r="I692" s="33" t="s">
        <v>332</v>
      </c>
      <c r="J692" s="18">
        <v>9.0</v>
      </c>
      <c r="K692" s="19">
        <f t="shared" si="82"/>
        <v>8.924637681</v>
      </c>
      <c r="L692" s="22">
        <v>10.0</v>
      </c>
      <c r="M692" s="21">
        <f t="shared" si="56"/>
        <v>9.180029155</v>
      </c>
      <c r="N692" s="22">
        <v>10.0</v>
      </c>
      <c r="O692" s="21">
        <f t="shared" si="2"/>
        <v>9.563318777</v>
      </c>
      <c r="P692" s="22">
        <v>10.0</v>
      </c>
      <c r="Q692" s="21">
        <f t="shared" si="47"/>
        <v>8.701895044</v>
      </c>
      <c r="R692" s="22">
        <v>10.0</v>
      </c>
      <c r="S692" s="21">
        <f t="shared" si="4"/>
        <v>8.733624454</v>
      </c>
      <c r="T692" s="22">
        <v>10.0</v>
      </c>
      <c r="U692" s="21">
        <f t="shared" si="5"/>
        <v>8.47303207</v>
      </c>
      <c r="V692" s="22">
        <v>10.0</v>
      </c>
      <c r="W692" s="21">
        <f t="shared" si="6"/>
        <v>9.097671033</v>
      </c>
      <c r="X692" s="27">
        <f t="shared" si="52"/>
        <v>9.857142857</v>
      </c>
      <c r="Y692" s="28" t="s">
        <v>1554</v>
      </c>
      <c r="Z692" s="28" t="s">
        <v>1555</v>
      </c>
      <c r="AA692" s="31"/>
      <c r="AB692" s="32"/>
      <c r="AC692" s="32"/>
      <c r="AD692" s="32"/>
      <c r="AE692" s="33"/>
      <c r="AF692" s="5"/>
      <c r="AG692" s="1"/>
    </row>
    <row r="693" ht="15.75" customHeight="1">
      <c r="A693" s="1"/>
      <c r="B693" s="5"/>
      <c r="C693" s="16">
        <v>43871.0</v>
      </c>
      <c r="D693" s="17">
        <v>3.149385672E9</v>
      </c>
      <c r="E693" s="5" t="s">
        <v>1154</v>
      </c>
      <c r="F693" s="5" t="s">
        <v>48</v>
      </c>
      <c r="G693" s="5" t="s">
        <v>33</v>
      </c>
      <c r="H693" s="5" t="s">
        <v>60</v>
      </c>
      <c r="I693" s="33"/>
      <c r="J693" s="18">
        <v>10.0</v>
      </c>
      <c r="K693" s="19">
        <f>+AVERAGE(J693)</f>
        <v>10</v>
      </c>
      <c r="L693" s="22">
        <v>10.0</v>
      </c>
      <c r="M693" s="21">
        <f t="shared" si="56"/>
        <v>9.181222707</v>
      </c>
      <c r="N693" s="22">
        <v>10.0</v>
      </c>
      <c r="O693" s="21">
        <f t="shared" si="2"/>
        <v>9.563953488</v>
      </c>
      <c r="P693" s="22">
        <v>10.0</v>
      </c>
      <c r="Q693" s="21">
        <f t="shared" si="47"/>
        <v>8.703784571</v>
      </c>
      <c r="R693" s="22">
        <v>10.0</v>
      </c>
      <c r="S693" s="21">
        <f t="shared" si="4"/>
        <v>8.735465116</v>
      </c>
      <c r="T693" s="22">
        <v>10.0</v>
      </c>
      <c r="U693" s="21">
        <f t="shared" si="5"/>
        <v>8.475254731</v>
      </c>
      <c r="V693" s="22">
        <v>10.0</v>
      </c>
      <c r="W693" s="21">
        <f t="shared" si="6"/>
        <v>9.098982558</v>
      </c>
      <c r="X693" s="27">
        <f t="shared" si="52"/>
        <v>10</v>
      </c>
      <c r="Y693" s="28" t="s">
        <v>1556</v>
      </c>
      <c r="Z693" s="28"/>
      <c r="AA693" s="31"/>
      <c r="AB693" s="32"/>
      <c r="AC693" s="32"/>
      <c r="AD693" s="32"/>
      <c r="AE693" s="33">
        <v>10.0</v>
      </c>
      <c r="AF693" s="5"/>
      <c r="AG693" s="1"/>
    </row>
    <row r="694" ht="15.75" customHeight="1">
      <c r="A694" s="1"/>
      <c r="B694" s="5"/>
      <c r="C694" s="16">
        <v>43871.0</v>
      </c>
      <c r="D694" s="17">
        <v>3.636696147E9</v>
      </c>
      <c r="E694" s="5" t="s">
        <v>515</v>
      </c>
      <c r="F694" s="5" t="s">
        <v>40</v>
      </c>
      <c r="G694" s="5" t="s">
        <v>33</v>
      </c>
      <c r="H694" s="5" t="s">
        <v>60</v>
      </c>
      <c r="I694" s="33" t="s">
        <v>239</v>
      </c>
      <c r="J694" s="18">
        <v>8.0</v>
      </c>
      <c r="K694" s="19">
        <f t="shared" ref="K694:K702" si="83">+AVERAGE($J$3:J694)</f>
        <v>8.924855491</v>
      </c>
      <c r="L694" s="22">
        <v>10.0</v>
      </c>
      <c r="M694" s="21">
        <f t="shared" si="56"/>
        <v>9.182412791</v>
      </c>
      <c r="N694" s="22">
        <v>10.0</v>
      </c>
      <c r="O694" s="21">
        <f t="shared" si="2"/>
        <v>9.564586357</v>
      </c>
      <c r="P694" s="22">
        <v>10.0</v>
      </c>
      <c r="Q694" s="21">
        <f t="shared" si="47"/>
        <v>8.705668605</v>
      </c>
      <c r="R694" s="22">
        <v>10.0</v>
      </c>
      <c r="S694" s="21">
        <f t="shared" si="4"/>
        <v>8.737300435</v>
      </c>
      <c r="T694" s="22">
        <v>10.0</v>
      </c>
      <c r="U694" s="21">
        <f t="shared" si="5"/>
        <v>8.47747093</v>
      </c>
      <c r="V694" s="22">
        <v>10.0</v>
      </c>
      <c r="W694" s="21">
        <f t="shared" si="6"/>
        <v>9.100290276</v>
      </c>
      <c r="X694" s="27">
        <f t="shared" si="52"/>
        <v>9.714285714</v>
      </c>
      <c r="Y694" s="28"/>
      <c r="Z694" s="28"/>
      <c r="AA694" s="31"/>
      <c r="AB694" s="32"/>
      <c r="AC694" s="32"/>
      <c r="AD694" s="32"/>
      <c r="AE694" s="33"/>
      <c r="AF694" s="5"/>
      <c r="AG694" s="1"/>
    </row>
    <row r="695" ht="15.75" customHeight="1">
      <c r="A695" s="1"/>
      <c r="B695" s="5"/>
      <c r="C695" s="16">
        <v>43871.0</v>
      </c>
      <c r="D695" s="17">
        <v>2.641272634E9</v>
      </c>
      <c r="E695" s="5" t="s">
        <v>1557</v>
      </c>
      <c r="F695" s="5" t="s">
        <v>56</v>
      </c>
      <c r="G695" s="5" t="s">
        <v>44</v>
      </c>
      <c r="H695" s="5" t="s">
        <v>79</v>
      </c>
      <c r="I695" s="33">
        <v>314.0</v>
      </c>
      <c r="J695" s="18">
        <v>9.0</v>
      </c>
      <c r="K695" s="19">
        <f t="shared" si="83"/>
        <v>8.924963925</v>
      </c>
      <c r="L695" s="22">
        <v>10.0</v>
      </c>
      <c r="M695" s="21">
        <f t="shared" si="56"/>
        <v>9.183599419</v>
      </c>
      <c r="N695" s="22">
        <v>10.0</v>
      </c>
      <c r="O695" s="21">
        <f t="shared" si="2"/>
        <v>9.565217391</v>
      </c>
      <c r="P695" s="22">
        <v>10.0</v>
      </c>
      <c r="Q695" s="21">
        <f t="shared" si="47"/>
        <v>8.70754717</v>
      </c>
      <c r="R695" s="22">
        <v>7.5</v>
      </c>
      <c r="S695" s="21">
        <f t="shared" si="4"/>
        <v>8.735507246</v>
      </c>
      <c r="T695" s="22">
        <v>7.5</v>
      </c>
      <c r="U695" s="21">
        <f t="shared" si="5"/>
        <v>8.47605225</v>
      </c>
      <c r="V695" s="22">
        <v>10.0</v>
      </c>
      <c r="W695" s="21">
        <f t="shared" si="6"/>
        <v>9.101594203</v>
      </c>
      <c r="X695" s="27">
        <f t="shared" si="52"/>
        <v>9.142857143</v>
      </c>
      <c r="Y695" s="42" t="s">
        <v>1558</v>
      </c>
      <c r="Z695" s="28"/>
      <c r="AA695" s="31">
        <v>10.0</v>
      </c>
      <c r="AB695" s="32"/>
      <c r="AC695" s="32"/>
      <c r="AD695" s="32"/>
      <c r="AE695" s="33"/>
      <c r="AF695" s="5"/>
      <c r="AG695" s="1"/>
    </row>
    <row r="696" ht="15.75" customHeight="1">
      <c r="A696" s="1"/>
      <c r="B696" s="5"/>
      <c r="C696" s="16">
        <v>43872.0</v>
      </c>
      <c r="D696" s="17">
        <v>3.464772223E9</v>
      </c>
      <c r="E696" s="5" t="s">
        <v>1312</v>
      </c>
      <c r="F696" s="5" t="s">
        <v>48</v>
      </c>
      <c r="G696" s="5" t="s">
        <v>33</v>
      </c>
      <c r="H696" s="5" t="s">
        <v>60</v>
      </c>
      <c r="I696" s="33" t="s">
        <v>120</v>
      </c>
      <c r="J696" s="18">
        <v>8.0</v>
      </c>
      <c r="K696" s="19">
        <f t="shared" si="83"/>
        <v>8.923631124</v>
      </c>
      <c r="L696" s="22">
        <v>10.0</v>
      </c>
      <c r="M696" s="21">
        <f t="shared" si="56"/>
        <v>9.184782609</v>
      </c>
      <c r="N696" s="22">
        <v>7.5</v>
      </c>
      <c r="O696" s="21">
        <f t="shared" si="2"/>
        <v>9.562228654</v>
      </c>
      <c r="P696" s="22">
        <v>10.0</v>
      </c>
      <c r="Q696" s="21">
        <f t="shared" si="47"/>
        <v>8.70942029</v>
      </c>
      <c r="R696" s="22">
        <v>7.5</v>
      </c>
      <c r="S696" s="21">
        <f t="shared" si="4"/>
        <v>8.733719247</v>
      </c>
      <c r="T696" s="22">
        <v>7.5</v>
      </c>
      <c r="U696" s="21">
        <f t="shared" si="5"/>
        <v>8.474637681</v>
      </c>
      <c r="V696" s="22">
        <v>10.0</v>
      </c>
      <c r="W696" s="21">
        <f t="shared" si="6"/>
        <v>9.102894356</v>
      </c>
      <c r="X696" s="27">
        <f t="shared" si="52"/>
        <v>8.642857143</v>
      </c>
      <c r="Y696" s="28" t="s">
        <v>1559</v>
      </c>
      <c r="Z696" s="28" t="s">
        <v>1560</v>
      </c>
      <c r="AA696" s="31"/>
      <c r="AB696" s="32"/>
      <c r="AC696" s="32"/>
      <c r="AD696" s="32"/>
      <c r="AE696" s="33"/>
      <c r="AF696" s="5"/>
      <c r="AG696" s="1"/>
    </row>
    <row r="697" ht="15.75" customHeight="1">
      <c r="A697" s="1"/>
      <c r="B697" s="5"/>
      <c r="C697" s="16">
        <v>43872.0</v>
      </c>
      <c r="D697" s="17"/>
      <c r="E697" s="5" t="s">
        <v>514</v>
      </c>
      <c r="F697" s="5"/>
      <c r="G697" s="5"/>
      <c r="H697" s="5"/>
      <c r="I697" s="33"/>
      <c r="J697" s="18">
        <v>10.0</v>
      </c>
      <c r="K697" s="19">
        <f t="shared" si="83"/>
        <v>8.925179856</v>
      </c>
      <c r="L697" s="22">
        <v>10.0</v>
      </c>
      <c r="M697" s="21">
        <f t="shared" si="56"/>
        <v>9.185962373</v>
      </c>
      <c r="N697" s="22">
        <v>10.0</v>
      </c>
      <c r="O697" s="21">
        <f t="shared" si="2"/>
        <v>9.562861272</v>
      </c>
      <c r="P697" s="22">
        <v>10.0</v>
      </c>
      <c r="Q697" s="21">
        <f t="shared" si="47"/>
        <v>8.711287988</v>
      </c>
      <c r="R697" s="22">
        <v>10.0</v>
      </c>
      <c r="S697" s="21">
        <f t="shared" si="4"/>
        <v>8.735549133</v>
      </c>
      <c r="T697" s="22">
        <v>10.0</v>
      </c>
      <c r="U697" s="21">
        <f t="shared" si="5"/>
        <v>8.476845152</v>
      </c>
      <c r="V697" s="22">
        <v>10.0</v>
      </c>
      <c r="W697" s="21">
        <f t="shared" si="6"/>
        <v>9.104190751</v>
      </c>
      <c r="X697" s="27">
        <f t="shared" si="52"/>
        <v>10</v>
      </c>
      <c r="Y697" s="28"/>
      <c r="Z697" s="28"/>
      <c r="AA697" s="31"/>
      <c r="AB697" s="32"/>
      <c r="AC697" s="32"/>
      <c r="AD697" s="32"/>
      <c r="AE697" s="33"/>
      <c r="AF697" s="5"/>
      <c r="AG697" s="1"/>
    </row>
    <row r="698" ht="15.75" customHeight="1">
      <c r="A698" s="1"/>
      <c r="B698" s="5"/>
      <c r="C698" s="16">
        <v>43872.0</v>
      </c>
      <c r="D698" s="17">
        <v>3.658915272E9</v>
      </c>
      <c r="E698" s="5" t="s">
        <v>895</v>
      </c>
      <c r="F698" s="5" t="s">
        <v>40</v>
      </c>
      <c r="G698" s="5" t="s">
        <v>115</v>
      </c>
      <c r="H698" s="5" t="s">
        <v>60</v>
      </c>
      <c r="I698" s="33" t="s">
        <v>85</v>
      </c>
      <c r="J698" s="18">
        <v>9.0</v>
      </c>
      <c r="K698" s="19">
        <f t="shared" si="83"/>
        <v>8.925287356</v>
      </c>
      <c r="L698" s="22">
        <v>10.0</v>
      </c>
      <c r="M698" s="21">
        <f t="shared" si="56"/>
        <v>9.187138728</v>
      </c>
      <c r="N698" s="22">
        <v>10.0</v>
      </c>
      <c r="O698" s="21">
        <f t="shared" si="2"/>
        <v>9.563492063</v>
      </c>
      <c r="P698" s="22">
        <v>10.0</v>
      </c>
      <c r="Q698" s="21">
        <f t="shared" si="47"/>
        <v>8.713150289</v>
      </c>
      <c r="R698" s="22">
        <v>10.0</v>
      </c>
      <c r="S698" s="21">
        <f t="shared" si="4"/>
        <v>8.737373737</v>
      </c>
      <c r="T698" s="22">
        <v>10.0</v>
      </c>
      <c r="U698" s="21">
        <f t="shared" si="5"/>
        <v>8.479046243</v>
      </c>
      <c r="V698" s="22">
        <v>10.0</v>
      </c>
      <c r="W698" s="21">
        <f t="shared" si="6"/>
        <v>9.105483405</v>
      </c>
      <c r="X698" s="27">
        <f t="shared" si="52"/>
        <v>9.857142857</v>
      </c>
      <c r="Y698" s="42" t="s">
        <v>1561</v>
      </c>
      <c r="Z698" s="28"/>
      <c r="AA698" s="31"/>
      <c r="AB698" s="32"/>
      <c r="AC698" s="32"/>
      <c r="AD698" s="32"/>
      <c r="AE698" s="33"/>
      <c r="AF698" s="5"/>
      <c r="AG698" s="1"/>
    </row>
    <row r="699" ht="15.75" customHeight="1">
      <c r="A699" s="1"/>
      <c r="B699" s="5"/>
      <c r="C699" s="16">
        <v>43873.0</v>
      </c>
      <c r="D699" s="17">
        <v>2.620018688E9</v>
      </c>
      <c r="E699" s="5" t="s">
        <v>1562</v>
      </c>
      <c r="F699" s="5" t="s">
        <v>48</v>
      </c>
      <c r="G699" s="5" t="s">
        <v>44</v>
      </c>
      <c r="H699" s="5" t="s">
        <v>45</v>
      </c>
      <c r="I699" s="33">
        <v>302.0</v>
      </c>
      <c r="J699" s="18">
        <v>8.0</v>
      </c>
      <c r="K699" s="19">
        <f t="shared" si="83"/>
        <v>8.923959828</v>
      </c>
      <c r="L699" s="22">
        <v>10.0</v>
      </c>
      <c r="M699" s="21">
        <f t="shared" si="56"/>
        <v>9.188311688</v>
      </c>
      <c r="N699" s="22">
        <v>10.0</v>
      </c>
      <c r="O699" s="21">
        <f t="shared" si="2"/>
        <v>9.564121037</v>
      </c>
      <c r="P699" s="22">
        <v>7.5</v>
      </c>
      <c r="Q699" s="21">
        <f t="shared" si="47"/>
        <v>8.711399711</v>
      </c>
      <c r="R699" s="22">
        <v>7.5</v>
      </c>
      <c r="S699" s="21">
        <f t="shared" si="4"/>
        <v>8.735590778</v>
      </c>
      <c r="T699" s="22">
        <v>7.5</v>
      </c>
      <c r="U699" s="21">
        <f t="shared" si="5"/>
        <v>8.477633478</v>
      </c>
      <c r="V699" s="22">
        <v>7.5</v>
      </c>
      <c r="W699" s="21">
        <f t="shared" si="6"/>
        <v>9.103170029</v>
      </c>
      <c r="X699" s="27">
        <f t="shared" si="52"/>
        <v>8.285714286</v>
      </c>
      <c r="Y699" s="42" t="s">
        <v>1563</v>
      </c>
      <c r="Z699" s="42" t="s">
        <v>1564</v>
      </c>
      <c r="AA699" s="31"/>
      <c r="AB699" s="32">
        <v>10.0</v>
      </c>
      <c r="AC699" s="32"/>
      <c r="AD699" s="32"/>
      <c r="AE699" s="33"/>
      <c r="AF699" s="5"/>
      <c r="AG699" s="1"/>
    </row>
    <row r="700" ht="15.75" customHeight="1">
      <c r="A700" s="1"/>
      <c r="B700" s="5"/>
      <c r="C700" s="16">
        <v>43873.0</v>
      </c>
      <c r="D700" s="17">
        <v>3.965535176E9</v>
      </c>
      <c r="E700" s="5" t="s">
        <v>1036</v>
      </c>
      <c r="F700" s="5" t="s">
        <v>72</v>
      </c>
      <c r="G700" s="5" t="s">
        <v>115</v>
      </c>
      <c r="H700" s="5" t="s">
        <v>60</v>
      </c>
      <c r="I700" s="33" t="s">
        <v>70</v>
      </c>
      <c r="J700" s="18">
        <v>8.8</v>
      </c>
      <c r="K700" s="19">
        <f t="shared" si="83"/>
        <v>8.923782235</v>
      </c>
      <c r="L700" s="22">
        <v>7.5</v>
      </c>
      <c r="M700" s="21">
        <f t="shared" si="56"/>
        <v>9.185878963</v>
      </c>
      <c r="N700" s="22">
        <v>10.0</v>
      </c>
      <c r="O700" s="21">
        <f t="shared" si="2"/>
        <v>9.564748201</v>
      </c>
      <c r="P700" s="22">
        <v>10.0</v>
      </c>
      <c r="Q700" s="21">
        <f t="shared" si="47"/>
        <v>8.713256484</v>
      </c>
      <c r="R700" s="22">
        <v>7.5</v>
      </c>
      <c r="S700" s="21">
        <f t="shared" si="4"/>
        <v>8.73381295</v>
      </c>
      <c r="T700" s="22">
        <v>7.5</v>
      </c>
      <c r="U700" s="21">
        <f t="shared" si="5"/>
        <v>8.476224784</v>
      </c>
      <c r="V700" s="22">
        <v>10.0</v>
      </c>
      <c r="W700" s="21">
        <f t="shared" si="6"/>
        <v>9.104460432</v>
      </c>
      <c r="X700" s="27">
        <f t="shared" si="52"/>
        <v>8.757142857</v>
      </c>
      <c r="Y700" s="42" t="s">
        <v>1565</v>
      </c>
      <c r="Z700" s="28"/>
      <c r="AA700" s="31"/>
      <c r="AB700" s="32"/>
      <c r="AC700" s="32"/>
      <c r="AD700" s="32"/>
      <c r="AE700" s="33"/>
      <c r="AF700" s="5"/>
      <c r="AG700" s="1"/>
    </row>
    <row r="701" ht="15.75" customHeight="1">
      <c r="A701" s="1"/>
      <c r="B701" s="5"/>
      <c r="C701" s="16">
        <v>43873.0</v>
      </c>
      <c r="D701" s="17"/>
      <c r="E701" s="5" t="s">
        <v>514</v>
      </c>
      <c r="F701" s="5"/>
      <c r="G701" s="5"/>
      <c r="H701" s="5"/>
      <c r="I701" s="33"/>
      <c r="J701" s="18">
        <v>8.0</v>
      </c>
      <c r="K701" s="19">
        <f t="shared" si="83"/>
        <v>8.922460658</v>
      </c>
      <c r="L701" s="22">
        <v>7.5</v>
      </c>
      <c r="M701" s="21">
        <f t="shared" si="56"/>
        <v>9.183453237</v>
      </c>
      <c r="N701" s="22">
        <v>10.0</v>
      </c>
      <c r="O701" s="21">
        <f t="shared" si="2"/>
        <v>9.565373563</v>
      </c>
      <c r="P701" s="22">
        <v>7.5</v>
      </c>
      <c r="Q701" s="21">
        <f t="shared" si="47"/>
        <v>8.711510791</v>
      </c>
      <c r="R701" s="22">
        <v>7.5</v>
      </c>
      <c r="S701" s="21">
        <f t="shared" si="4"/>
        <v>8.73204023</v>
      </c>
      <c r="T701" s="22">
        <v>7.5</v>
      </c>
      <c r="U701" s="21">
        <f t="shared" si="5"/>
        <v>8.474820144</v>
      </c>
      <c r="V701" s="22">
        <v>7.5</v>
      </c>
      <c r="W701" s="21">
        <f t="shared" si="6"/>
        <v>9.102155172</v>
      </c>
      <c r="X701" s="27">
        <f t="shared" si="52"/>
        <v>7.928571429</v>
      </c>
      <c r="Y701" s="28"/>
      <c r="Z701" s="28"/>
      <c r="AA701" s="31"/>
      <c r="AB701" s="32"/>
      <c r="AC701" s="32"/>
      <c r="AD701" s="32"/>
      <c r="AE701" s="33"/>
      <c r="AF701" s="5"/>
      <c r="AG701" s="1"/>
    </row>
    <row r="702" ht="15.75" customHeight="1">
      <c r="A702" s="1"/>
      <c r="B702" s="5"/>
      <c r="C702" s="16">
        <v>43874.0</v>
      </c>
      <c r="D702" s="17">
        <v>3.087393901E9</v>
      </c>
      <c r="E702" s="5" t="s">
        <v>1566</v>
      </c>
      <c r="F702" s="5" t="s">
        <v>217</v>
      </c>
      <c r="G702" s="5" t="s">
        <v>33</v>
      </c>
      <c r="H702" s="5" t="s">
        <v>60</v>
      </c>
      <c r="I702" s="33" t="s">
        <v>111</v>
      </c>
      <c r="J702" s="18">
        <v>10.0</v>
      </c>
      <c r="K702" s="19">
        <f t="shared" si="83"/>
        <v>8.924</v>
      </c>
      <c r="L702" s="22">
        <v>10.0</v>
      </c>
      <c r="M702" s="21">
        <f t="shared" si="56"/>
        <v>9.184626437</v>
      </c>
      <c r="N702" s="22">
        <v>10.0</v>
      </c>
      <c r="O702" s="21">
        <f t="shared" si="2"/>
        <v>9.565997131</v>
      </c>
      <c r="P702" s="22">
        <v>10.0</v>
      </c>
      <c r="Q702" s="21">
        <f t="shared" si="47"/>
        <v>8.713362069</v>
      </c>
      <c r="R702" s="22">
        <v>10.0</v>
      </c>
      <c r="S702" s="21">
        <f t="shared" si="4"/>
        <v>8.733859397</v>
      </c>
      <c r="T702" s="22">
        <v>10.0</v>
      </c>
      <c r="U702" s="21">
        <f t="shared" si="5"/>
        <v>8.477011494</v>
      </c>
      <c r="V702" s="22">
        <v>10.0</v>
      </c>
      <c r="W702" s="21">
        <f t="shared" si="6"/>
        <v>9.103443329</v>
      </c>
      <c r="X702" s="27">
        <f t="shared" si="52"/>
        <v>10</v>
      </c>
      <c r="Y702" s="28" t="s">
        <v>1567</v>
      </c>
      <c r="Z702" s="28"/>
      <c r="AA702" s="31"/>
      <c r="AB702" s="32"/>
      <c r="AC702" s="32"/>
      <c r="AD702" s="32"/>
      <c r="AE702" s="33"/>
      <c r="AF702" s="5"/>
      <c r="AG702" s="1"/>
    </row>
    <row r="703" ht="15.75" customHeight="1">
      <c r="A703" s="1"/>
      <c r="B703" s="5"/>
      <c r="C703" s="16">
        <v>43874.0</v>
      </c>
      <c r="D703" s="17">
        <v>3.569278048E9</v>
      </c>
      <c r="E703" s="5" t="s">
        <v>1568</v>
      </c>
      <c r="F703" s="5" t="s">
        <v>600</v>
      </c>
      <c r="G703" s="5" t="s">
        <v>44</v>
      </c>
      <c r="H703" s="5" t="s">
        <v>60</v>
      </c>
      <c r="I703" s="33" t="s">
        <v>166</v>
      </c>
      <c r="J703" s="18">
        <v>8.0</v>
      </c>
      <c r="K703" s="19">
        <f>+AVERAGE(J703)</f>
        <v>8</v>
      </c>
      <c r="L703" s="22">
        <v>10.0</v>
      </c>
      <c r="M703" s="21">
        <f t="shared" si="56"/>
        <v>9.18579627</v>
      </c>
      <c r="N703" s="22">
        <v>10.0</v>
      </c>
      <c r="O703" s="21">
        <f t="shared" si="2"/>
        <v>9.566618911</v>
      </c>
      <c r="P703" s="22">
        <v>10.0</v>
      </c>
      <c r="Q703" s="21">
        <f t="shared" si="47"/>
        <v>8.715208034</v>
      </c>
      <c r="R703" s="22">
        <v>10.0</v>
      </c>
      <c r="S703" s="21">
        <f t="shared" si="4"/>
        <v>8.735673352</v>
      </c>
      <c r="T703" s="22">
        <v>7.5</v>
      </c>
      <c r="U703" s="21">
        <f t="shared" si="5"/>
        <v>8.475609756</v>
      </c>
      <c r="V703" s="22">
        <v>7.5</v>
      </c>
      <c r="W703" s="21">
        <f t="shared" si="6"/>
        <v>9.101146132</v>
      </c>
      <c r="X703" s="27">
        <f t="shared" si="52"/>
        <v>9</v>
      </c>
      <c r="Y703" s="42" t="s">
        <v>1569</v>
      </c>
      <c r="Z703" s="42" t="s">
        <v>1570</v>
      </c>
      <c r="AA703" s="31"/>
      <c r="AB703" s="32"/>
      <c r="AC703" s="32"/>
      <c r="AD703" s="32"/>
      <c r="AE703" s="33"/>
      <c r="AF703" s="5"/>
      <c r="AG703" s="1"/>
    </row>
    <row r="704" ht="15.75" customHeight="1">
      <c r="A704" s="1"/>
      <c r="B704" s="5"/>
      <c r="C704" s="16">
        <v>43874.0</v>
      </c>
      <c r="D704" s="17" t="s">
        <v>1571</v>
      </c>
      <c r="E704" s="5" t="s">
        <v>1572</v>
      </c>
      <c r="F704" s="5" t="s">
        <v>72</v>
      </c>
      <c r="G704" s="5" t="s">
        <v>33</v>
      </c>
      <c r="H704" s="5" t="s">
        <v>45</v>
      </c>
      <c r="I704" s="33">
        <v>204.0</v>
      </c>
      <c r="J704" s="18">
        <v>6.7</v>
      </c>
      <c r="K704" s="19">
        <f t="shared" ref="K704:K712" si="84">+AVERAGE($J$3:J704)</f>
        <v>8.91951567</v>
      </c>
      <c r="L704" s="22">
        <v>7.5</v>
      </c>
      <c r="M704" s="21">
        <f t="shared" si="56"/>
        <v>9.183381089</v>
      </c>
      <c r="N704" s="22">
        <v>7.5</v>
      </c>
      <c r="O704" s="21">
        <f t="shared" si="2"/>
        <v>9.563662375</v>
      </c>
      <c r="P704" s="22">
        <v>5.0</v>
      </c>
      <c r="Q704" s="21">
        <f t="shared" si="47"/>
        <v>8.709885387</v>
      </c>
      <c r="R704" s="22">
        <v>7.5</v>
      </c>
      <c r="S704" s="21">
        <f t="shared" si="4"/>
        <v>8.733905579</v>
      </c>
      <c r="T704" s="22">
        <v>5.0</v>
      </c>
      <c r="U704" s="21">
        <f t="shared" si="5"/>
        <v>8.470630372</v>
      </c>
      <c r="V704" s="22">
        <v>7.5</v>
      </c>
      <c r="W704" s="21">
        <f t="shared" si="6"/>
        <v>9.098855508</v>
      </c>
      <c r="X704" s="27">
        <f t="shared" si="52"/>
        <v>6.671428571</v>
      </c>
      <c r="Y704" s="28" t="s">
        <v>1573</v>
      </c>
      <c r="Z704" s="28" t="s">
        <v>1574</v>
      </c>
      <c r="AA704" s="31"/>
      <c r="AB704" s="32"/>
      <c r="AC704" s="32"/>
      <c r="AD704" s="32"/>
      <c r="AE704" s="33"/>
      <c r="AF704" s="5"/>
      <c r="AG704" s="1"/>
    </row>
    <row r="705" ht="15.75" customHeight="1">
      <c r="A705" s="1"/>
      <c r="B705" s="5"/>
      <c r="C705" s="16">
        <v>43875.0</v>
      </c>
      <c r="D705" s="17">
        <v>2.721373183E9</v>
      </c>
      <c r="E705" s="5" t="s">
        <v>1575</v>
      </c>
      <c r="F705" s="5" t="s">
        <v>72</v>
      </c>
      <c r="G705" s="5" t="s">
        <v>33</v>
      </c>
      <c r="H705" s="5" t="s">
        <v>261</v>
      </c>
      <c r="I705" s="33" t="s">
        <v>236</v>
      </c>
      <c r="J705" s="18">
        <v>9.0</v>
      </c>
      <c r="K705" s="19">
        <f t="shared" si="84"/>
        <v>8.919630156</v>
      </c>
      <c r="L705" s="22">
        <v>10.0</v>
      </c>
      <c r="M705" s="21">
        <f t="shared" si="56"/>
        <v>9.184549356</v>
      </c>
      <c r="N705" s="22">
        <v>10.0</v>
      </c>
      <c r="O705" s="21">
        <f t="shared" si="2"/>
        <v>9.564285714</v>
      </c>
      <c r="P705" s="22">
        <v>10.0</v>
      </c>
      <c r="Q705" s="21">
        <f t="shared" si="47"/>
        <v>8.711731044</v>
      </c>
      <c r="R705" s="22">
        <v>10.0</v>
      </c>
      <c r="S705" s="21">
        <f t="shared" si="4"/>
        <v>8.735714286</v>
      </c>
      <c r="T705" s="22">
        <v>7.5</v>
      </c>
      <c r="U705" s="21">
        <f t="shared" si="5"/>
        <v>8.469241774</v>
      </c>
      <c r="V705" s="22">
        <v>10.0</v>
      </c>
      <c r="W705" s="21">
        <f t="shared" si="6"/>
        <v>9.100142857</v>
      </c>
      <c r="X705" s="27">
        <f t="shared" si="52"/>
        <v>9.5</v>
      </c>
      <c r="Y705" s="28" t="s">
        <v>1576</v>
      </c>
      <c r="Z705" s="28" t="s">
        <v>1577</v>
      </c>
      <c r="AA705" s="31"/>
      <c r="AB705" s="32">
        <v>5.0</v>
      </c>
      <c r="AC705" s="32"/>
      <c r="AD705" s="32"/>
      <c r="AE705" s="33"/>
      <c r="AF705" s="5"/>
      <c r="AG705" s="1"/>
    </row>
    <row r="706" ht="15.75" customHeight="1">
      <c r="A706" s="1"/>
      <c r="B706" s="5"/>
      <c r="C706" s="16">
        <v>43875.0</v>
      </c>
      <c r="D706" s="17">
        <v>2.899396558E9</v>
      </c>
      <c r="E706" s="5" t="s">
        <v>1578</v>
      </c>
      <c r="F706" s="5" t="s">
        <v>437</v>
      </c>
      <c r="G706" s="5" t="s">
        <v>33</v>
      </c>
      <c r="H706" s="5" t="s">
        <v>45</v>
      </c>
      <c r="I706" s="33">
        <v>202.0</v>
      </c>
      <c r="J706" s="18">
        <v>10.0</v>
      </c>
      <c r="K706" s="19">
        <f t="shared" si="84"/>
        <v>8.921164773</v>
      </c>
      <c r="L706" s="22">
        <v>10.0</v>
      </c>
      <c r="M706" s="21">
        <f t="shared" si="56"/>
        <v>9.185714286</v>
      </c>
      <c r="N706" s="22">
        <v>10.0</v>
      </c>
      <c r="O706" s="21">
        <f t="shared" si="2"/>
        <v>9.564907275</v>
      </c>
      <c r="P706" s="22">
        <v>10.0</v>
      </c>
      <c r="Q706" s="21">
        <f t="shared" si="47"/>
        <v>8.713571429</v>
      </c>
      <c r="R706" s="22">
        <v>10.0</v>
      </c>
      <c r="S706" s="21">
        <f t="shared" si="4"/>
        <v>8.737517832</v>
      </c>
      <c r="T706" s="22">
        <v>10.0</v>
      </c>
      <c r="U706" s="21">
        <f t="shared" si="5"/>
        <v>8.471428571</v>
      </c>
      <c r="V706" s="22">
        <v>10.0</v>
      </c>
      <c r="W706" s="21">
        <f t="shared" si="6"/>
        <v>9.101426534</v>
      </c>
      <c r="X706" s="27">
        <f t="shared" si="52"/>
        <v>10</v>
      </c>
      <c r="Y706" s="28"/>
      <c r="Z706" s="28"/>
      <c r="AA706" s="31"/>
      <c r="AB706" s="32"/>
      <c r="AC706" s="32"/>
      <c r="AD706" s="32"/>
      <c r="AE706" s="33"/>
      <c r="AF706" s="5"/>
      <c r="AG706" s="1"/>
    </row>
    <row r="707" ht="15.75" customHeight="1">
      <c r="A707" s="1"/>
      <c r="B707" s="5"/>
      <c r="C707" s="16">
        <v>43875.0</v>
      </c>
      <c r="D707" s="17"/>
      <c r="E707" s="5" t="s">
        <v>514</v>
      </c>
      <c r="F707" s="5"/>
      <c r="G707" s="5"/>
      <c r="H707" s="5"/>
      <c r="I707" s="33"/>
      <c r="J707" s="18">
        <v>4.0</v>
      </c>
      <c r="K707" s="19">
        <f t="shared" si="84"/>
        <v>8.914184397</v>
      </c>
      <c r="L707" s="22">
        <v>7.5</v>
      </c>
      <c r="M707" s="21">
        <f t="shared" si="56"/>
        <v>9.183309558</v>
      </c>
      <c r="N707" s="22">
        <v>7.5</v>
      </c>
      <c r="O707" s="21">
        <f t="shared" si="2"/>
        <v>9.561965812</v>
      </c>
      <c r="P707" s="22">
        <v>2.5</v>
      </c>
      <c r="Q707" s="21">
        <f t="shared" si="47"/>
        <v>8.704707561</v>
      </c>
      <c r="R707" s="22">
        <v>5.0</v>
      </c>
      <c r="S707" s="21">
        <f t="shared" si="4"/>
        <v>8.732193732</v>
      </c>
      <c r="T707" s="22">
        <v>2.5</v>
      </c>
      <c r="U707" s="21">
        <f t="shared" si="5"/>
        <v>8.462910128</v>
      </c>
      <c r="V707" s="22">
        <v>5.0</v>
      </c>
      <c r="W707" s="21">
        <f t="shared" si="6"/>
        <v>9.095584046</v>
      </c>
      <c r="X707" s="27">
        <f t="shared" si="52"/>
        <v>4.857142857</v>
      </c>
      <c r="Y707" s="42" t="s">
        <v>1579</v>
      </c>
      <c r="Z707" s="42" t="s">
        <v>1580</v>
      </c>
      <c r="AA707" s="31"/>
      <c r="AB707" s="32"/>
      <c r="AC707" s="32"/>
      <c r="AD707" s="32"/>
      <c r="AE707" s="33"/>
      <c r="AF707" s="5"/>
      <c r="AG707" s="1"/>
    </row>
    <row r="708" ht="15.75" customHeight="1">
      <c r="A708" s="1"/>
      <c r="B708" s="5"/>
      <c r="C708" s="16">
        <v>43876.0</v>
      </c>
      <c r="D708" s="17">
        <v>3.276581247E9</v>
      </c>
      <c r="E708" s="5" t="s">
        <v>1581</v>
      </c>
      <c r="F708" s="5" t="s">
        <v>600</v>
      </c>
      <c r="G708" s="5" t="s">
        <v>33</v>
      </c>
      <c r="H708" s="5" t="s">
        <v>45</v>
      </c>
      <c r="I708" s="33">
        <v>202.0</v>
      </c>
      <c r="J708" s="18">
        <v>7.0</v>
      </c>
      <c r="K708" s="19">
        <f t="shared" si="84"/>
        <v>8.911473088</v>
      </c>
      <c r="L708" s="22">
        <v>7.5</v>
      </c>
      <c r="M708" s="21">
        <f t="shared" si="56"/>
        <v>9.180911681</v>
      </c>
      <c r="N708" s="22">
        <v>7.5</v>
      </c>
      <c r="O708" s="21">
        <f t="shared" si="2"/>
        <v>9.559032717</v>
      </c>
      <c r="P708" s="22">
        <v>7.5</v>
      </c>
      <c r="Q708" s="21">
        <f t="shared" si="47"/>
        <v>8.702991453</v>
      </c>
      <c r="R708" s="22">
        <v>10.0</v>
      </c>
      <c r="S708" s="21">
        <f t="shared" si="4"/>
        <v>8.733997155</v>
      </c>
      <c r="T708" s="22">
        <v>7.5</v>
      </c>
      <c r="U708" s="21">
        <f t="shared" si="5"/>
        <v>8.461538462</v>
      </c>
      <c r="V708" s="22">
        <v>5.0</v>
      </c>
      <c r="W708" s="21">
        <f t="shared" si="6"/>
        <v>9.089758179</v>
      </c>
      <c r="X708" s="27">
        <f t="shared" si="52"/>
        <v>7.428571429</v>
      </c>
      <c r="Y708" s="42" t="s">
        <v>1582</v>
      </c>
      <c r="Z708" s="42" t="s">
        <v>1583</v>
      </c>
      <c r="AA708" s="31"/>
      <c r="AB708" s="32"/>
      <c r="AC708" s="32"/>
      <c r="AD708" s="32"/>
      <c r="AE708" s="33"/>
      <c r="AF708" s="5"/>
      <c r="AG708" s="1"/>
    </row>
    <row r="709" ht="15.75" customHeight="1">
      <c r="A709" s="1"/>
      <c r="B709" s="5"/>
      <c r="C709" s="16">
        <v>43876.0</v>
      </c>
      <c r="D709" s="17">
        <v>2.312697097E9</v>
      </c>
      <c r="E709" s="5" t="s">
        <v>886</v>
      </c>
      <c r="F709" s="5" t="s">
        <v>126</v>
      </c>
      <c r="G709" s="5" t="s">
        <v>33</v>
      </c>
      <c r="H709" s="5" t="s">
        <v>60</v>
      </c>
      <c r="I709" s="33" t="s">
        <v>128</v>
      </c>
      <c r="J709" s="18">
        <v>10.0</v>
      </c>
      <c r="K709" s="19">
        <f t="shared" si="84"/>
        <v>8.91301273</v>
      </c>
      <c r="L709" s="22">
        <v>7.5</v>
      </c>
      <c r="M709" s="21">
        <f t="shared" si="56"/>
        <v>9.178520626</v>
      </c>
      <c r="N709" s="22">
        <v>10.0</v>
      </c>
      <c r="O709" s="21">
        <f t="shared" si="2"/>
        <v>9.559659091</v>
      </c>
      <c r="P709" s="22">
        <v>10.0</v>
      </c>
      <c r="Q709" s="21">
        <f t="shared" si="47"/>
        <v>8.704836415</v>
      </c>
      <c r="R709" s="22">
        <v>10.0</v>
      </c>
      <c r="S709" s="21">
        <f t="shared" si="4"/>
        <v>8.735795455</v>
      </c>
      <c r="T709" s="22">
        <v>10.0</v>
      </c>
      <c r="U709" s="21">
        <f t="shared" si="5"/>
        <v>8.463726885</v>
      </c>
      <c r="V709" s="22">
        <v>10.0</v>
      </c>
      <c r="W709" s="21">
        <f t="shared" si="6"/>
        <v>9.091051136</v>
      </c>
      <c r="X709" s="27">
        <f t="shared" si="52"/>
        <v>9.642857143</v>
      </c>
      <c r="Y709" s="28" t="s">
        <v>1584</v>
      </c>
      <c r="Z709" s="28"/>
      <c r="AA709" s="31"/>
      <c r="AB709" s="32"/>
      <c r="AC709" s="32"/>
      <c r="AD709" s="32"/>
      <c r="AE709" s="33">
        <v>10.0</v>
      </c>
      <c r="AF709" s="5"/>
      <c r="AG709" s="1"/>
    </row>
    <row r="710" ht="15.75" customHeight="1">
      <c r="A710" s="1"/>
      <c r="B710" s="5"/>
      <c r="C710" s="16">
        <v>43876.0</v>
      </c>
      <c r="D710" s="17"/>
      <c r="E710" s="5" t="s">
        <v>514</v>
      </c>
      <c r="F710" s="5"/>
      <c r="G710" s="5"/>
      <c r="H710" s="5"/>
      <c r="I710" s="33"/>
      <c r="J710" s="18">
        <v>7.0</v>
      </c>
      <c r="K710" s="19">
        <f t="shared" si="84"/>
        <v>8.910310734</v>
      </c>
      <c r="L710" s="22">
        <v>10.0</v>
      </c>
      <c r="M710" s="21">
        <f t="shared" si="56"/>
        <v>9.1796875</v>
      </c>
      <c r="N710" s="22">
        <v>10.0</v>
      </c>
      <c r="O710" s="21">
        <f t="shared" si="2"/>
        <v>9.560283688</v>
      </c>
      <c r="P710" s="22">
        <v>7.5</v>
      </c>
      <c r="Q710" s="21">
        <f t="shared" si="47"/>
        <v>8.703125</v>
      </c>
      <c r="R710" s="22">
        <v>5.0</v>
      </c>
      <c r="S710" s="21">
        <f t="shared" si="4"/>
        <v>8.730496454</v>
      </c>
      <c r="T710" s="22">
        <v>5.0</v>
      </c>
      <c r="U710" s="21">
        <f t="shared" si="5"/>
        <v>8.458806818</v>
      </c>
      <c r="V710" s="22">
        <v>10.0</v>
      </c>
      <c r="W710" s="21">
        <f t="shared" si="6"/>
        <v>9.092340426</v>
      </c>
      <c r="X710" s="27">
        <f t="shared" si="52"/>
        <v>7.785714286</v>
      </c>
      <c r="Y710" s="28" t="s">
        <v>1585</v>
      </c>
      <c r="Z710" s="28" t="s">
        <v>1586</v>
      </c>
      <c r="AA710" s="35">
        <v>7.5</v>
      </c>
      <c r="AB710" s="32">
        <v>5.0</v>
      </c>
      <c r="AC710" s="32"/>
      <c r="AD710" s="32">
        <v>10.0</v>
      </c>
      <c r="AE710" s="33"/>
      <c r="AF710" s="5"/>
      <c r="AG710" s="1"/>
    </row>
    <row r="711" ht="15.75" customHeight="1">
      <c r="A711" s="1"/>
      <c r="B711" s="5"/>
      <c r="C711" s="16">
        <v>43878.0</v>
      </c>
      <c r="D711" s="17">
        <v>3.605043688E9</v>
      </c>
      <c r="E711" s="5" t="s">
        <v>1575</v>
      </c>
      <c r="F711" s="5" t="s">
        <v>72</v>
      </c>
      <c r="G711" s="5" t="s">
        <v>115</v>
      </c>
      <c r="H711" s="5" t="s">
        <v>60</v>
      </c>
      <c r="I711" s="33" t="s">
        <v>187</v>
      </c>
      <c r="J711" s="18">
        <v>9.0</v>
      </c>
      <c r="K711" s="19">
        <f t="shared" si="84"/>
        <v>8.910437236</v>
      </c>
      <c r="L711" s="22">
        <v>10.0</v>
      </c>
      <c r="M711" s="21">
        <f t="shared" si="56"/>
        <v>9.180851064</v>
      </c>
      <c r="N711" s="22">
        <v>10.0</v>
      </c>
      <c r="O711" s="21">
        <f t="shared" si="2"/>
        <v>9.560906516</v>
      </c>
      <c r="P711" s="22">
        <v>10.0</v>
      </c>
      <c r="Q711" s="21">
        <f t="shared" si="47"/>
        <v>8.704964539</v>
      </c>
      <c r="R711" s="22">
        <v>7.5</v>
      </c>
      <c r="S711" s="21">
        <f t="shared" si="4"/>
        <v>8.728753541</v>
      </c>
      <c r="T711" s="22">
        <v>10.0</v>
      </c>
      <c r="U711" s="21">
        <f t="shared" si="5"/>
        <v>8.460992908</v>
      </c>
      <c r="V711" s="22">
        <v>10.0</v>
      </c>
      <c r="W711" s="21">
        <f t="shared" si="6"/>
        <v>9.093626062</v>
      </c>
      <c r="X711" s="27">
        <f t="shared" si="52"/>
        <v>9.5</v>
      </c>
      <c r="Y711" s="28"/>
      <c r="Z711" s="28"/>
      <c r="AA711" s="31"/>
      <c r="AB711" s="32"/>
      <c r="AC711" s="32"/>
      <c r="AD711" s="32"/>
      <c r="AE711" s="33"/>
      <c r="AF711" s="5"/>
      <c r="AG711" s="1"/>
    </row>
    <row r="712" ht="15.75" customHeight="1">
      <c r="A712" s="1"/>
      <c r="B712" s="5"/>
      <c r="C712" s="16">
        <v>43878.0</v>
      </c>
      <c r="D712" s="17">
        <v>2.740233507E9</v>
      </c>
      <c r="E712" s="5" t="s">
        <v>1587</v>
      </c>
      <c r="F712" s="5" t="s">
        <v>437</v>
      </c>
      <c r="G712" s="5" t="s">
        <v>115</v>
      </c>
      <c r="H712" s="5" t="s">
        <v>45</v>
      </c>
      <c r="I712" s="33">
        <v>304.0</v>
      </c>
      <c r="J712" s="18">
        <v>8.3</v>
      </c>
      <c r="K712" s="19">
        <f t="shared" si="84"/>
        <v>8.909577465</v>
      </c>
      <c r="L712" s="22">
        <v>10.0</v>
      </c>
      <c r="M712" s="21">
        <f t="shared" si="56"/>
        <v>9.182011331</v>
      </c>
      <c r="N712" s="22">
        <v>10.0</v>
      </c>
      <c r="O712" s="21">
        <f t="shared" si="2"/>
        <v>9.561527581</v>
      </c>
      <c r="P712" s="22">
        <v>7.5</v>
      </c>
      <c r="Q712" s="21">
        <f t="shared" si="47"/>
        <v>8.70325779</v>
      </c>
      <c r="R712" s="22">
        <v>5.0</v>
      </c>
      <c r="S712" s="21">
        <f t="shared" si="4"/>
        <v>8.723479491</v>
      </c>
      <c r="T712" s="22">
        <v>7.5</v>
      </c>
      <c r="U712" s="21">
        <f t="shared" si="5"/>
        <v>8.459631728</v>
      </c>
      <c r="V712" s="22">
        <v>10.0</v>
      </c>
      <c r="W712" s="21">
        <f t="shared" si="6"/>
        <v>9.094908062</v>
      </c>
      <c r="X712" s="27">
        <f t="shared" si="52"/>
        <v>8.328571429</v>
      </c>
      <c r="Y712" s="42" t="s">
        <v>1588</v>
      </c>
      <c r="Z712" s="42" t="s">
        <v>1589</v>
      </c>
      <c r="AA712" s="31"/>
      <c r="AB712" s="32"/>
      <c r="AC712" s="32"/>
      <c r="AD712" s="32"/>
      <c r="AE712" s="33"/>
      <c r="AF712" s="5"/>
      <c r="AG712" s="1"/>
    </row>
    <row r="713" ht="15.75" customHeight="1">
      <c r="A713" s="1"/>
      <c r="B713" s="5"/>
      <c r="C713" s="16">
        <v>43878.0</v>
      </c>
      <c r="D713" s="17">
        <v>3.292227629E9</v>
      </c>
      <c r="E713" s="5" t="s">
        <v>1590</v>
      </c>
      <c r="F713" s="5" t="s">
        <v>563</v>
      </c>
      <c r="G713" s="5" t="s">
        <v>44</v>
      </c>
      <c r="H713" s="5" t="s">
        <v>79</v>
      </c>
      <c r="I713" s="33">
        <v>313.0</v>
      </c>
      <c r="J713" s="18">
        <v>9.6</v>
      </c>
      <c r="K713" s="19">
        <f>+AVERAGE(J713)</f>
        <v>9.6</v>
      </c>
      <c r="L713" s="22">
        <v>10.0</v>
      </c>
      <c r="M713" s="21">
        <f t="shared" si="56"/>
        <v>9.183168317</v>
      </c>
      <c r="N713" s="22">
        <v>10.0</v>
      </c>
      <c r="O713" s="21">
        <f t="shared" si="2"/>
        <v>9.562146893</v>
      </c>
      <c r="P713" s="22">
        <v>10.0</v>
      </c>
      <c r="Q713" s="21">
        <f t="shared" si="47"/>
        <v>8.705091938</v>
      </c>
      <c r="R713" s="22">
        <v>7.5</v>
      </c>
      <c r="S713" s="21">
        <f t="shared" si="4"/>
        <v>8.721751412</v>
      </c>
      <c r="T713" s="22">
        <v>10.0</v>
      </c>
      <c r="U713" s="21">
        <f t="shared" si="5"/>
        <v>8.461810467</v>
      </c>
      <c r="V713" s="22">
        <v>10.0</v>
      </c>
      <c r="W713" s="21">
        <f t="shared" si="6"/>
        <v>9.096186441</v>
      </c>
      <c r="X713" s="27">
        <f t="shared" si="52"/>
        <v>9.585714286</v>
      </c>
      <c r="Y713" s="42" t="s">
        <v>1591</v>
      </c>
      <c r="Z713" s="28"/>
      <c r="AA713" s="31"/>
      <c r="AB713" s="32"/>
      <c r="AC713" s="32"/>
      <c r="AD713" s="32"/>
      <c r="AE713" s="33"/>
      <c r="AF713" s="5"/>
      <c r="AG713" s="1"/>
    </row>
    <row r="714" ht="15.75" customHeight="1">
      <c r="A714" s="1"/>
      <c r="B714" s="5"/>
      <c r="C714" s="16">
        <v>43878.0</v>
      </c>
      <c r="D714" s="17">
        <v>2.997120705E9</v>
      </c>
      <c r="E714" s="5" t="s">
        <v>1592</v>
      </c>
      <c r="F714" s="5" t="s">
        <v>48</v>
      </c>
      <c r="G714" s="5" t="s">
        <v>44</v>
      </c>
      <c r="H714" s="5" t="s">
        <v>79</v>
      </c>
      <c r="I714" s="33">
        <v>313.0</v>
      </c>
      <c r="J714" s="18">
        <v>8.8</v>
      </c>
      <c r="K714" s="19">
        <f t="shared" ref="K714:K722" si="85">+AVERAGE($J$3:J714)</f>
        <v>8.910393258</v>
      </c>
      <c r="L714" s="22">
        <v>10.0</v>
      </c>
      <c r="M714" s="21">
        <f t="shared" si="56"/>
        <v>9.184322034</v>
      </c>
      <c r="N714" s="22">
        <v>10.0</v>
      </c>
      <c r="O714" s="21">
        <f t="shared" si="2"/>
        <v>9.562764457</v>
      </c>
      <c r="P714" s="22">
        <v>7.5</v>
      </c>
      <c r="Q714" s="21">
        <f t="shared" si="47"/>
        <v>8.703389831</v>
      </c>
      <c r="R714" s="22">
        <v>7.5</v>
      </c>
      <c r="S714" s="21">
        <f t="shared" si="4"/>
        <v>8.720028209</v>
      </c>
      <c r="T714" s="22">
        <v>7.5</v>
      </c>
      <c r="U714" s="21">
        <f t="shared" si="5"/>
        <v>8.460451977</v>
      </c>
      <c r="V714" s="22">
        <v>10.0</v>
      </c>
      <c r="W714" s="21">
        <f t="shared" si="6"/>
        <v>9.097461213</v>
      </c>
      <c r="X714" s="27">
        <f t="shared" si="52"/>
        <v>8.757142857</v>
      </c>
      <c r="Y714" s="28"/>
      <c r="Z714" s="28"/>
      <c r="AA714" s="31"/>
      <c r="AB714" s="32"/>
      <c r="AC714" s="32"/>
      <c r="AD714" s="32"/>
      <c r="AE714" s="33"/>
      <c r="AF714" s="5"/>
      <c r="AG714" s="1"/>
    </row>
    <row r="715" ht="15.75" customHeight="1">
      <c r="A715" s="1"/>
      <c r="B715" s="5"/>
      <c r="C715" s="16">
        <v>43878.0</v>
      </c>
      <c r="D715" s="17"/>
      <c r="E715" s="5" t="s">
        <v>514</v>
      </c>
      <c r="F715" s="5"/>
      <c r="G715" s="5"/>
      <c r="H715" s="5"/>
      <c r="I715" s="33"/>
      <c r="J715" s="18">
        <v>7.0</v>
      </c>
      <c r="K715" s="19">
        <f t="shared" si="85"/>
        <v>8.907713885</v>
      </c>
      <c r="L715" s="22">
        <v>10.0</v>
      </c>
      <c r="M715" s="21">
        <f t="shared" si="56"/>
        <v>9.185472496</v>
      </c>
      <c r="N715" s="22">
        <v>10.0</v>
      </c>
      <c r="O715" s="21">
        <f t="shared" si="2"/>
        <v>9.563380282</v>
      </c>
      <c r="P715" s="22">
        <v>7.5</v>
      </c>
      <c r="Q715" s="21">
        <f t="shared" si="47"/>
        <v>8.701692525</v>
      </c>
      <c r="R715" s="22">
        <v>10.0</v>
      </c>
      <c r="S715" s="21">
        <f t="shared" si="4"/>
        <v>8.721830986</v>
      </c>
      <c r="T715" s="22">
        <v>10.0</v>
      </c>
      <c r="U715" s="21">
        <f t="shared" si="5"/>
        <v>8.462623413</v>
      </c>
      <c r="V715" s="22">
        <v>10.0</v>
      </c>
      <c r="W715" s="21">
        <f t="shared" si="6"/>
        <v>9.098732394</v>
      </c>
      <c r="X715" s="27">
        <f t="shared" si="52"/>
        <v>9.214285714</v>
      </c>
      <c r="Y715" s="42" t="s">
        <v>1593</v>
      </c>
      <c r="Z715" s="28"/>
      <c r="AA715" s="31"/>
      <c r="AB715" s="32"/>
      <c r="AC715" s="32"/>
      <c r="AD715" s="32"/>
      <c r="AE715" s="33"/>
      <c r="AF715" s="5"/>
      <c r="AG715" s="1"/>
    </row>
    <row r="716" ht="15.75" customHeight="1">
      <c r="A716" s="1"/>
      <c r="B716" s="5"/>
      <c r="C716" s="16">
        <v>43879.0</v>
      </c>
      <c r="D716" s="17">
        <v>3.347723869E9</v>
      </c>
      <c r="E716" s="5" t="s">
        <v>1229</v>
      </c>
      <c r="F716" s="5" t="s">
        <v>1594</v>
      </c>
      <c r="G716" s="5" t="s">
        <v>33</v>
      </c>
      <c r="H716" s="5" t="s">
        <v>60</v>
      </c>
      <c r="I716" s="33" t="s">
        <v>227</v>
      </c>
      <c r="J716" s="18">
        <v>10.0</v>
      </c>
      <c r="K716" s="19">
        <f t="shared" si="85"/>
        <v>8.909243697</v>
      </c>
      <c r="L716" s="22">
        <v>10.0</v>
      </c>
      <c r="M716" s="21">
        <f t="shared" si="56"/>
        <v>9.186619718</v>
      </c>
      <c r="N716" s="22">
        <v>10.0</v>
      </c>
      <c r="O716" s="21">
        <f t="shared" si="2"/>
        <v>9.563994374</v>
      </c>
      <c r="P716" s="22">
        <v>10.0</v>
      </c>
      <c r="Q716" s="21">
        <f t="shared" si="47"/>
        <v>8.703521127</v>
      </c>
      <c r="R716" s="22">
        <v>10.0</v>
      </c>
      <c r="S716" s="21">
        <f t="shared" si="4"/>
        <v>8.723628692</v>
      </c>
      <c r="T716" s="22">
        <v>10.0</v>
      </c>
      <c r="U716" s="21">
        <f t="shared" si="5"/>
        <v>8.464788732</v>
      </c>
      <c r="V716" s="22">
        <v>10.0</v>
      </c>
      <c r="W716" s="21">
        <f t="shared" si="6"/>
        <v>9.1</v>
      </c>
      <c r="X716" s="27">
        <f t="shared" si="52"/>
        <v>10</v>
      </c>
      <c r="Y716" s="42" t="s">
        <v>1595</v>
      </c>
      <c r="Z716" s="28"/>
      <c r="AA716" s="31"/>
      <c r="AB716" s="32"/>
      <c r="AC716" s="32"/>
      <c r="AD716" s="40">
        <v>7.5</v>
      </c>
      <c r="AE716" s="33"/>
      <c r="AF716" s="5"/>
      <c r="AG716" s="1"/>
    </row>
    <row r="717" ht="15.75" customHeight="1">
      <c r="A717" s="1"/>
      <c r="B717" s="5"/>
      <c r="C717" s="16">
        <v>43879.0</v>
      </c>
      <c r="D717" s="17">
        <v>3.12086697E9</v>
      </c>
      <c r="E717" s="5" t="s">
        <v>1382</v>
      </c>
      <c r="F717" s="5" t="s">
        <v>72</v>
      </c>
      <c r="G717" s="5" t="s">
        <v>44</v>
      </c>
      <c r="H717" s="5" t="s">
        <v>45</v>
      </c>
      <c r="I717" s="33">
        <v>204.0</v>
      </c>
      <c r="J717" s="18">
        <v>10.0</v>
      </c>
      <c r="K717" s="19">
        <f t="shared" si="85"/>
        <v>8.910769231</v>
      </c>
      <c r="L717" s="22">
        <v>10.0</v>
      </c>
      <c r="M717" s="21">
        <f t="shared" si="56"/>
        <v>9.187763713</v>
      </c>
      <c r="N717" s="22">
        <v>10.0</v>
      </c>
      <c r="O717" s="21">
        <f t="shared" si="2"/>
        <v>9.564606742</v>
      </c>
      <c r="P717" s="22">
        <v>10.0</v>
      </c>
      <c r="Q717" s="21">
        <f t="shared" si="47"/>
        <v>8.705344585</v>
      </c>
      <c r="R717" s="22">
        <v>10.0</v>
      </c>
      <c r="S717" s="21">
        <f t="shared" si="4"/>
        <v>8.725421348</v>
      </c>
      <c r="T717" s="22">
        <v>10.0</v>
      </c>
      <c r="U717" s="21">
        <f t="shared" si="5"/>
        <v>8.466947961</v>
      </c>
      <c r="V717" s="22">
        <v>10.0</v>
      </c>
      <c r="W717" s="21">
        <f t="shared" si="6"/>
        <v>9.101264045</v>
      </c>
      <c r="X717" s="27">
        <f t="shared" si="52"/>
        <v>10</v>
      </c>
      <c r="Y717" s="28"/>
      <c r="Z717" s="28"/>
      <c r="AA717" s="31"/>
      <c r="AB717" s="32"/>
      <c r="AC717" s="32"/>
      <c r="AD717" s="32"/>
      <c r="AE717" s="33"/>
      <c r="AF717" s="5"/>
      <c r="AG717" s="1"/>
    </row>
    <row r="718" ht="15.75" customHeight="1">
      <c r="A718" s="1"/>
      <c r="B718" s="5"/>
      <c r="C718" s="16">
        <v>43879.0</v>
      </c>
      <c r="D718" s="17">
        <v>2.970563121E9</v>
      </c>
      <c r="E718" s="5" t="s">
        <v>559</v>
      </c>
      <c r="F718" s="5" t="s">
        <v>84</v>
      </c>
      <c r="G718" s="5" t="s">
        <v>115</v>
      </c>
      <c r="H718" s="5" t="s">
        <v>60</v>
      </c>
      <c r="I718" s="33" t="s">
        <v>90</v>
      </c>
      <c r="J718" s="18">
        <v>10.0</v>
      </c>
      <c r="K718" s="19">
        <f t="shared" si="85"/>
        <v>8.912290503</v>
      </c>
      <c r="L718" s="22">
        <v>10.0</v>
      </c>
      <c r="M718" s="21">
        <f t="shared" si="56"/>
        <v>9.188904494</v>
      </c>
      <c r="N718" s="22">
        <v>10.0</v>
      </c>
      <c r="O718" s="21">
        <f t="shared" si="2"/>
        <v>9.565217391</v>
      </c>
      <c r="P718" s="22">
        <v>10.0</v>
      </c>
      <c r="Q718" s="21">
        <f t="shared" si="47"/>
        <v>8.707162921</v>
      </c>
      <c r="R718" s="22">
        <v>10.0</v>
      </c>
      <c r="S718" s="21">
        <f t="shared" si="4"/>
        <v>8.727208976</v>
      </c>
      <c r="T718" s="22">
        <v>10.0</v>
      </c>
      <c r="U718" s="21">
        <f t="shared" si="5"/>
        <v>8.469101124</v>
      </c>
      <c r="V718" s="22">
        <v>10.0</v>
      </c>
      <c r="W718" s="21">
        <f t="shared" si="6"/>
        <v>9.102524544</v>
      </c>
      <c r="X718" s="27">
        <f t="shared" si="52"/>
        <v>10</v>
      </c>
      <c r="Y718" s="42" t="s">
        <v>1596</v>
      </c>
      <c r="Z718" s="42" t="s">
        <v>1597</v>
      </c>
      <c r="AA718" s="31"/>
      <c r="AB718" s="32"/>
      <c r="AC718" s="32"/>
      <c r="AD718" s="32">
        <v>10.0</v>
      </c>
      <c r="AE718" s="33"/>
      <c r="AF718" s="5"/>
      <c r="AG718" s="1"/>
    </row>
    <row r="719" ht="15.75" customHeight="1">
      <c r="A719" s="1"/>
      <c r="B719" s="5"/>
      <c r="C719" s="16">
        <v>43879.0</v>
      </c>
      <c r="D719" s="17">
        <v>3.17941407E9</v>
      </c>
      <c r="E719" s="5" t="s">
        <v>1598</v>
      </c>
      <c r="F719" s="5" t="s">
        <v>48</v>
      </c>
      <c r="G719" s="5" t="s">
        <v>44</v>
      </c>
      <c r="H719" s="5" t="s">
        <v>79</v>
      </c>
      <c r="I719" s="33">
        <v>314.0</v>
      </c>
      <c r="J719" s="18">
        <v>9.2</v>
      </c>
      <c r="K719" s="19">
        <f t="shared" si="85"/>
        <v>8.912691771</v>
      </c>
      <c r="L719" s="22">
        <v>10.0</v>
      </c>
      <c r="M719" s="21">
        <f t="shared" si="56"/>
        <v>9.190042076</v>
      </c>
      <c r="N719" s="22">
        <v>10.0</v>
      </c>
      <c r="O719" s="21">
        <f t="shared" si="2"/>
        <v>9.565826331</v>
      </c>
      <c r="P719" s="22">
        <v>7.5</v>
      </c>
      <c r="Q719" s="21">
        <f t="shared" si="47"/>
        <v>8.705469846</v>
      </c>
      <c r="R719" s="22">
        <v>10.0</v>
      </c>
      <c r="S719" s="21">
        <f t="shared" si="4"/>
        <v>8.728991597</v>
      </c>
      <c r="T719" s="22">
        <v>7.5</v>
      </c>
      <c r="U719" s="21">
        <f t="shared" si="5"/>
        <v>8.467741935</v>
      </c>
      <c r="V719" s="22">
        <v>10.0</v>
      </c>
      <c r="W719" s="21">
        <f t="shared" si="6"/>
        <v>9.103781513</v>
      </c>
      <c r="X719" s="27">
        <f t="shared" si="52"/>
        <v>9.171428571</v>
      </c>
      <c r="Y719" s="28" t="s">
        <v>1599</v>
      </c>
      <c r="Z719" s="28" t="s">
        <v>113</v>
      </c>
      <c r="AA719" s="31"/>
      <c r="AB719" s="32"/>
      <c r="AC719" s="32"/>
      <c r="AD719" s="32"/>
      <c r="AE719" s="33"/>
      <c r="AF719" s="5"/>
      <c r="AG719" s="1"/>
    </row>
    <row r="720" ht="15.75" customHeight="1">
      <c r="A720" s="1"/>
      <c r="B720" s="5"/>
      <c r="C720" s="16">
        <v>43880.0</v>
      </c>
      <c r="D720" s="17"/>
      <c r="E720" s="5" t="s">
        <v>514</v>
      </c>
      <c r="F720" s="5"/>
      <c r="G720" s="5"/>
      <c r="H720" s="5"/>
      <c r="I720" s="33"/>
      <c r="J720" s="18">
        <v>9.0</v>
      </c>
      <c r="K720" s="19">
        <f t="shared" si="85"/>
        <v>8.91281337</v>
      </c>
      <c r="L720" s="22">
        <v>10.0</v>
      </c>
      <c r="M720" s="21">
        <f t="shared" si="56"/>
        <v>9.191176471</v>
      </c>
      <c r="N720" s="22">
        <v>10.0</v>
      </c>
      <c r="O720" s="21">
        <f t="shared" si="2"/>
        <v>9.566433566</v>
      </c>
      <c r="P720" s="22">
        <v>10.0</v>
      </c>
      <c r="Q720" s="21">
        <f t="shared" si="47"/>
        <v>8.707282913</v>
      </c>
      <c r="R720" s="22">
        <v>10.0</v>
      </c>
      <c r="S720" s="21">
        <f t="shared" si="4"/>
        <v>8.730769231</v>
      </c>
      <c r="T720" s="22">
        <v>7.5</v>
      </c>
      <c r="U720" s="21">
        <f t="shared" si="5"/>
        <v>8.466386555</v>
      </c>
      <c r="V720" s="22">
        <v>10.0</v>
      </c>
      <c r="W720" s="21">
        <f t="shared" si="6"/>
        <v>9.105034965</v>
      </c>
      <c r="X720" s="27">
        <f t="shared" si="52"/>
        <v>9.5</v>
      </c>
      <c r="Y720" s="28"/>
      <c r="Z720" s="28"/>
      <c r="AA720" s="31"/>
      <c r="AB720" s="32"/>
      <c r="AC720" s="32"/>
      <c r="AD720" s="32"/>
      <c r="AE720" s="33"/>
      <c r="AF720" s="5"/>
      <c r="AG720" s="1"/>
    </row>
    <row r="721" ht="15.75" customHeight="1">
      <c r="A721" s="1"/>
      <c r="B721" s="5"/>
      <c r="C721" s="16">
        <v>43880.0</v>
      </c>
      <c r="D721" s="17">
        <v>2.182478711E9</v>
      </c>
      <c r="E721" s="5" t="s">
        <v>1600</v>
      </c>
      <c r="F721" s="5" t="s">
        <v>126</v>
      </c>
      <c r="G721" s="5" t="s">
        <v>44</v>
      </c>
      <c r="H721" s="5" t="s">
        <v>79</v>
      </c>
      <c r="I721" s="33">
        <v>313.0</v>
      </c>
      <c r="J721" s="18">
        <v>8.8</v>
      </c>
      <c r="K721" s="19">
        <f t="shared" si="85"/>
        <v>8.912656467</v>
      </c>
      <c r="L721" s="22">
        <v>5.0</v>
      </c>
      <c r="M721" s="21">
        <f t="shared" si="56"/>
        <v>9.185314685</v>
      </c>
      <c r="N721" s="22">
        <v>10.0</v>
      </c>
      <c r="O721" s="21">
        <f t="shared" si="2"/>
        <v>9.567039106</v>
      </c>
      <c r="P721" s="22">
        <v>10.0</v>
      </c>
      <c r="Q721" s="21">
        <f t="shared" si="47"/>
        <v>8.709090909</v>
      </c>
      <c r="R721" s="22">
        <v>7.5</v>
      </c>
      <c r="S721" s="21">
        <f t="shared" si="4"/>
        <v>8.729050279</v>
      </c>
      <c r="T721" s="22">
        <v>10.0</v>
      </c>
      <c r="U721" s="21">
        <f t="shared" si="5"/>
        <v>8.468531469</v>
      </c>
      <c r="V721" s="22">
        <v>10.0</v>
      </c>
      <c r="W721" s="21">
        <f t="shared" si="6"/>
        <v>9.106284916</v>
      </c>
      <c r="X721" s="27">
        <f t="shared" si="52"/>
        <v>8.757142857</v>
      </c>
      <c r="Y721" s="28" t="s">
        <v>1601</v>
      </c>
      <c r="Z721" s="28" t="s">
        <v>1602</v>
      </c>
      <c r="AA721" s="31"/>
      <c r="AB721" s="32"/>
      <c r="AC721" s="32"/>
      <c r="AD721" s="32"/>
      <c r="AE721" s="33"/>
      <c r="AF721" s="5"/>
      <c r="AG721" s="1"/>
    </row>
    <row r="722" ht="15.75" customHeight="1">
      <c r="A722" s="1"/>
      <c r="B722" s="5"/>
      <c r="C722" s="16">
        <v>43880.0</v>
      </c>
      <c r="D722" s="17">
        <v>2.949782259E9</v>
      </c>
      <c r="E722" s="5" t="s">
        <v>713</v>
      </c>
      <c r="F722" s="5" t="s">
        <v>84</v>
      </c>
      <c r="G722" s="5" t="s">
        <v>44</v>
      </c>
      <c r="H722" s="5" t="s">
        <v>45</v>
      </c>
      <c r="I722" s="33">
        <v>302.0</v>
      </c>
      <c r="J722" s="18">
        <v>9.0</v>
      </c>
      <c r="K722" s="19">
        <f t="shared" si="85"/>
        <v>8.912777778</v>
      </c>
      <c r="L722" s="22">
        <v>10.0</v>
      </c>
      <c r="M722" s="21">
        <f t="shared" si="56"/>
        <v>9.186452514</v>
      </c>
      <c r="N722" s="22">
        <v>10.0</v>
      </c>
      <c r="O722" s="21">
        <f t="shared" si="2"/>
        <v>9.567642957</v>
      </c>
      <c r="P722" s="22">
        <v>7.5</v>
      </c>
      <c r="Q722" s="21">
        <f t="shared" si="47"/>
        <v>8.707402235</v>
      </c>
      <c r="R722" s="22">
        <v>7.5</v>
      </c>
      <c r="S722" s="21">
        <f t="shared" si="4"/>
        <v>8.727336123</v>
      </c>
      <c r="T722" s="22">
        <v>10.0</v>
      </c>
      <c r="U722" s="21">
        <f t="shared" si="5"/>
        <v>8.470670391</v>
      </c>
      <c r="V722" s="22">
        <v>10.0</v>
      </c>
      <c r="W722" s="21">
        <f t="shared" si="6"/>
        <v>9.107531381</v>
      </c>
      <c r="X722" s="27">
        <f t="shared" si="52"/>
        <v>9.142857143</v>
      </c>
      <c r="Y722" s="42" t="s">
        <v>1603</v>
      </c>
      <c r="Z722" s="42" t="s">
        <v>1604</v>
      </c>
      <c r="AA722" s="31"/>
      <c r="AB722" s="40">
        <v>7.5</v>
      </c>
      <c r="AC722" s="32"/>
      <c r="AD722" s="32"/>
      <c r="AE722" s="33"/>
      <c r="AF722" s="5"/>
      <c r="AG722" s="1"/>
    </row>
    <row r="723" ht="15.75" customHeight="1">
      <c r="A723" s="1"/>
      <c r="B723" s="5"/>
      <c r="C723" s="16">
        <v>43880.0</v>
      </c>
      <c r="D723" s="17"/>
      <c r="E723" s="5" t="s">
        <v>514</v>
      </c>
      <c r="F723" s="5"/>
      <c r="G723" s="5"/>
      <c r="H723" s="5"/>
      <c r="I723" s="33"/>
      <c r="J723" s="18">
        <v>9.6</v>
      </c>
      <c r="K723" s="19">
        <f>+AVERAGE(J723)</f>
        <v>9.6</v>
      </c>
      <c r="L723" s="22">
        <v>10.0</v>
      </c>
      <c r="M723" s="21">
        <f t="shared" si="56"/>
        <v>9.187587169</v>
      </c>
      <c r="N723" s="22">
        <v>10.0</v>
      </c>
      <c r="O723" s="21">
        <f t="shared" si="2"/>
        <v>9.568245125</v>
      </c>
      <c r="P723" s="22">
        <v>7.5</v>
      </c>
      <c r="Q723" s="21">
        <f t="shared" si="47"/>
        <v>8.705718271</v>
      </c>
      <c r="R723" s="22">
        <v>10.0</v>
      </c>
      <c r="S723" s="21">
        <f t="shared" si="4"/>
        <v>8.729108635</v>
      </c>
      <c r="T723" s="22">
        <v>10.0</v>
      </c>
      <c r="U723" s="21">
        <f t="shared" si="5"/>
        <v>8.472803347</v>
      </c>
      <c r="V723" s="22">
        <v>10.0</v>
      </c>
      <c r="W723" s="21">
        <f t="shared" si="6"/>
        <v>9.108774373</v>
      </c>
      <c r="X723" s="27">
        <f t="shared" si="52"/>
        <v>9.585714286</v>
      </c>
      <c r="Y723" s="28"/>
      <c r="Z723" s="28"/>
      <c r="AA723" s="31"/>
      <c r="AB723" s="32"/>
      <c r="AC723" s="32"/>
      <c r="AD723" s="32"/>
      <c r="AE723" s="33"/>
      <c r="AF723" s="5"/>
      <c r="AG723" s="1"/>
    </row>
    <row r="724" ht="15.75" customHeight="1">
      <c r="A724" s="1"/>
      <c r="B724" s="5"/>
      <c r="C724" s="16">
        <v>43881.0</v>
      </c>
      <c r="D724" s="17">
        <v>3.886877565E9</v>
      </c>
      <c r="E724" s="5" t="s">
        <v>1605</v>
      </c>
      <c r="F724" s="5" t="s">
        <v>84</v>
      </c>
      <c r="G724" s="5" t="s">
        <v>44</v>
      </c>
      <c r="H724" s="5" t="s">
        <v>45</v>
      </c>
      <c r="I724" s="33">
        <v>204.0</v>
      </c>
      <c r="J724" s="18">
        <v>6.0</v>
      </c>
      <c r="K724" s="19">
        <f t="shared" ref="K724:K732" si="86">+AVERAGE($J$3:J724)</f>
        <v>8.909695291</v>
      </c>
      <c r="L724" s="22">
        <v>7.5</v>
      </c>
      <c r="M724" s="21">
        <f t="shared" si="56"/>
        <v>9.185236769</v>
      </c>
      <c r="N724" s="22">
        <v>10.0</v>
      </c>
      <c r="O724" s="21">
        <f t="shared" si="2"/>
        <v>9.568845619</v>
      </c>
      <c r="P724" s="22">
        <v>5.0</v>
      </c>
      <c r="Q724" s="21">
        <f t="shared" si="47"/>
        <v>8.700557103</v>
      </c>
      <c r="R724" s="22">
        <v>7.5</v>
      </c>
      <c r="S724" s="21">
        <f t="shared" si="4"/>
        <v>8.727399166</v>
      </c>
      <c r="T724" s="22">
        <v>5.0</v>
      </c>
      <c r="U724" s="21">
        <f t="shared" si="5"/>
        <v>8.467966574</v>
      </c>
      <c r="V724" s="22">
        <v>7.5</v>
      </c>
      <c r="W724" s="21">
        <f t="shared" si="6"/>
        <v>9.106536857</v>
      </c>
      <c r="X724" s="27">
        <f t="shared" si="52"/>
        <v>6.928571429</v>
      </c>
      <c r="Y724" s="28"/>
      <c r="Z724" s="28"/>
      <c r="AA724" s="31"/>
      <c r="AB724" s="40">
        <v>2.5</v>
      </c>
      <c r="AC724" s="32"/>
      <c r="AD724" s="32">
        <v>10.0</v>
      </c>
      <c r="AE724" s="33"/>
      <c r="AF724" s="5"/>
      <c r="AG724" s="1"/>
    </row>
    <row r="725" ht="15.75" customHeight="1">
      <c r="A725" s="1"/>
      <c r="B725" s="5"/>
      <c r="C725" s="16">
        <v>43881.0</v>
      </c>
      <c r="D725" s="17">
        <v>3.182670948E9</v>
      </c>
      <c r="E725" s="5" t="s">
        <v>1606</v>
      </c>
      <c r="F725" s="5" t="s">
        <v>32</v>
      </c>
      <c r="G725" s="5" t="s">
        <v>44</v>
      </c>
      <c r="H725" s="5" t="s">
        <v>45</v>
      </c>
      <c r="I725" s="33">
        <v>302.0</v>
      </c>
      <c r="J725" s="18">
        <v>9.0</v>
      </c>
      <c r="K725" s="19">
        <f t="shared" si="86"/>
        <v>8.909820194</v>
      </c>
      <c r="L725" s="22">
        <v>10.0</v>
      </c>
      <c r="M725" s="21">
        <f t="shared" si="56"/>
        <v>9.186369958</v>
      </c>
      <c r="N725" s="22">
        <v>10.0</v>
      </c>
      <c r="O725" s="21">
        <f t="shared" si="2"/>
        <v>9.569444444</v>
      </c>
      <c r="P725" s="22">
        <v>10.0</v>
      </c>
      <c r="Q725" s="21">
        <f t="shared" si="47"/>
        <v>8.702364395</v>
      </c>
      <c r="R725" s="22">
        <v>10.0</v>
      </c>
      <c r="S725" s="21">
        <f t="shared" si="4"/>
        <v>8.729166667</v>
      </c>
      <c r="T725" s="22">
        <v>10.0</v>
      </c>
      <c r="U725" s="21">
        <f t="shared" si="5"/>
        <v>8.470097357</v>
      </c>
      <c r="V725" s="22">
        <v>10.0</v>
      </c>
      <c r="W725" s="21">
        <f t="shared" si="6"/>
        <v>9.107777778</v>
      </c>
      <c r="X725" s="27">
        <f t="shared" si="52"/>
        <v>9.857142857</v>
      </c>
      <c r="Y725" s="28"/>
      <c r="Z725" s="28"/>
      <c r="AA725" s="31"/>
      <c r="AB725" s="32"/>
      <c r="AC725" s="32"/>
      <c r="AD725" s="32"/>
      <c r="AE725" s="33"/>
      <c r="AF725" s="5"/>
      <c r="AG725" s="1"/>
    </row>
    <row r="726" ht="15.75" customHeight="1">
      <c r="A726" s="1"/>
      <c r="B726" s="5"/>
      <c r="C726" s="16">
        <v>43881.0</v>
      </c>
      <c r="D726" s="17">
        <v>3.182324056E9</v>
      </c>
      <c r="E726" s="5" t="s">
        <v>1607</v>
      </c>
      <c r="F726" s="5" t="s">
        <v>494</v>
      </c>
      <c r="G726" s="5" t="s">
        <v>33</v>
      </c>
      <c r="H726" s="5" t="s">
        <v>261</v>
      </c>
      <c r="I726" s="33" t="s">
        <v>236</v>
      </c>
      <c r="J726" s="18">
        <v>9.0</v>
      </c>
      <c r="K726" s="19">
        <f t="shared" si="86"/>
        <v>8.909944751</v>
      </c>
      <c r="L726" s="22">
        <v>10.0</v>
      </c>
      <c r="M726" s="21">
        <f t="shared" si="56"/>
        <v>9.1875</v>
      </c>
      <c r="N726" s="22">
        <v>10.0</v>
      </c>
      <c r="O726" s="21">
        <f t="shared" si="2"/>
        <v>9.570041609</v>
      </c>
      <c r="P726" s="22">
        <v>10.0</v>
      </c>
      <c r="Q726" s="21">
        <f t="shared" si="47"/>
        <v>8.704166667</v>
      </c>
      <c r="R726" s="22">
        <v>10.0</v>
      </c>
      <c r="S726" s="21">
        <f t="shared" si="4"/>
        <v>8.730929265</v>
      </c>
      <c r="T726" s="22">
        <v>10.0</v>
      </c>
      <c r="U726" s="21">
        <f t="shared" si="5"/>
        <v>8.472222222</v>
      </c>
      <c r="V726" s="22">
        <v>10.0</v>
      </c>
      <c r="W726" s="21">
        <f t="shared" si="6"/>
        <v>9.109015257</v>
      </c>
      <c r="X726" s="27">
        <f t="shared" si="52"/>
        <v>9.857142857</v>
      </c>
      <c r="Y726" s="42" t="s">
        <v>1608</v>
      </c>
      <c r="Z726" s="28"/>
      <c r="AA726" s="31"/>
      <c r="AB726" s="32"/>
      <c r="AC726" s="32"/>
      <c r="AD726" s="32"/>
      <c r="AE726" s="33"/>
      <c r="AF726" s="5"/>
      <c r="AG726" s="1"/>
    </row>
    <row r="727" ht="15.75" customHeight="1">
      <c r="A727" s="1"/>
      <c r="B727" s="5"/>
      <c r="C727" s="16">
        <v>43882.0</v>
      </c>
      <c r="D727" s="17">
        <v>3.879162462E9</v>
      </c>
      <c r="E727" s="5" t="s">
        <v>1609</v>
      </c>
      <c r="F727" s="5" t="s">
        <v>72</v>
      </c>
      <c r="G727" s="5" t="s">
        <v>44</v>
      </c>
      <c r="H727" s="5" t="s">
        <v>45</v>
      </c>
      <c r="I727" s="33">
        <v>202.0</v>
      </c>
      <c r="J727" s="18">
        <v>9.2</v>
      </c>
      <c r="K727" s="19">
        <f t="shared" si="86"/>
        <v>8.910344828</v>
      </c>
      <c r="L727" s="22">
        <v>10.0</v>
      </c>
      <c r="M727" s="21">
        <f t="shared" si="56"/>
        <v>9.188626907</v>
      </c>
      <c r="N727" s="22">
        <v>10.0</v>
      </c>
      <c r="O727" s="21">
        <f t="shared" si="2"/>
        <v>9.570637119</v>
      </c>
      <c r="P727" s="22">
        <v>7.5</v>
      </c>
      <c r="Q727" s="21">
        <f t="shared" si="47"/>
        <v>8.702496533</v>
      </c>
      <c r="R727" s="22">
        <v>7.5</v>
      </c>
      <c r="S727" s="21">
        <f t="shared" si="4"/>
        <v>8.729224377</v>
      </c>
      <c r="T727" s="22">
        <v>10.0</v>
      </c>
      <c r="U727" s="21">
        <f t="shared" si="5"/>
        <v>8.474341193</v>
      </c>
      <c r="V727" s="22">
        <v>10.0</v>
      </c>
      <c r="W727" s="21">
        <f t="shared" si="6"/>
        <v>9.110249307</v>
      </c>
      <c r="X727" s="27">
        <f t="shared" si="52"/>
        <v>9.171428571</v>
      </c>
      <c r="Y727" s="28"/>
      <c r="Z727" s="28"/>
      <c r="AA727" s="31"/>
      <c r="AB727" s="32"/>
      <c r="AC727" s="32"/>
      <c r="AD727" s="32"/>
      <c r="AE727" s="33"/>
      <c r="AF727" s="5"/>
      <c r="AG727" s="1"/>
    </row>
    <row r="728" ht="15.75" customHeight="1">
      <c r="A728" s="1"/>
      <c r="B728" s="5"/>
      <c r="C728" s="16">
        <v>43882.0</v>
      </c>
      <c r="D728" s="17"/>
      <c r="E728" s="5" t="s">
        <v>514</v>
      </c>
      <c r="F728" s="5"/>
      <c r="G728" s="5"/>
      <c r="H728" s="5"/>
      <c r="I728" s="33"/>
      <c r="J728" s="18">
        <v>8.0</v>
      </c>
      <c r="K728" s="19">
        <f t="shared" si="86"/>
        <v>8.909090909</v>
      </c>
      <c r="L728" s="22">
        <v>10.0</v>
      </c>
      <c r="M728" s="21">
        <f t="shared" si="56"/>
        <v>9.189750693</v>
      </c>
      <c r="N728" s="22">
        <v>10.0</v>
      </c>
      <c r="O728" s="21">
        <f t="shared" si="2"/>
        <v>9.571230982</v>
      </c>
      <c r="P728" s="22">
        <v>7.5</v>
      </c>
      <c r="Q728" s="21">
        <f t="shared" si="47"/>
        <v>8.700831025</v>
      </c>
      <c r="R728" s="22">
        <v>7.5</v>
      </c>
      <c r="S728" s="21">
        <f t="shared" si="4"/>
        <v>8.727524205</v>
      </c>
      <c r="T728" s="22">
        <v>7.5</v>
      </c>
      <c r="U728" s="21">
        <f t="shared" si="5"/>
        <v>8.47299169</v>
      </c>
      <c r="V728" s="22">
        <v>7.5</v>
      </c>
      <c r="W728" s="21">
        <f t="shared" si="6"/>
        <v>9.10802213</v>
      </c>
      <c r="X728" s="27">
        <f t="shared" si="52"/>
        <v>8.285714286</v>
      </c>
      <c r="Y728" s="42" t="s">
        <v>1610</v>
      </c>
      <c r="Z728" s="28"/>
      <c r="AA728" s="31"/>
      <c r="AB728" s="32"/>
      <c r="AC728" s="32"/>
      <c r="AD728" s="32">
        <v>5.0</v>
      </c>
      <c r="AE728" s="33"/>
      <c r="AF728" s="5"/>
      <c r="AG728" s="1"/>
    </row>
    <row r="729" ht="15.75" customHeight="1">
      <c r="A729" s="1"/>
      <c r="B729" s="5"/>
      <c r="C729" s="16">
        <v>43882.0</v>
      </c>
      <c r="D729" s="17">
        <v>2.721374797E9</v>
      </c>
      <c r="E729" s="5" t="s">
        <v>1611</v>
      </c>
      <c r="F729" s="5" t="s">
        <v>950</v>
      </c>
      <c r="G729" s="5" t="s">
        <v>115</v>
      </c>
      <c r="H729" s="5" t="s">
        <v>45</v>
      </c>
      <c r="I729" s="33">
        <v>204.0</v>
      </c>
      <c r="J729" s="18">
        <v>10.0</v>
      </c>
      <c r="K729" s="19">
        <f t="shared" si="86"/>
        <v>8.910591472</v>
      </c>
      <c r="L729" s="22">
        <v>10.0</v>
      </c>
      <c r="M729" s="21">
        <f t="shared" si="56"/>
        <v>9.190871369</v>
      </c>
      <c r="N729" s="22">
        <v>10.0</v>
      </c>
      <c r="O729" s="21">
        <f t="shared" si="2"/>
        <v>9.571823204</v>
      </c>
      <c r="P729" s="22">
        <v>10.0</v>
      </c>
      <c r="Q729" s="21">
        <f t="shared" si="47"/>
        <v>8.702627939</v>
      </c>
      <c r="R729" s="22">
        <v>10.0</v>
      </c>
      <c r="S729" s="21">
        <f t="shared" si="4"/>
        <v>8.729281768</v>
      </c>
      <c r="T729" s="22">
        <v>10.0</v>
      </c>
      <c r="U729" s="21">
        <f t="shared" si="5"/>
        <v>8.475103734</v>
      </c>
      <c r="V729" s="22">
        <v>10.0</v>
      </c>
      <c r="W729" s="21">
        <f t="shared" si="6"/>
        <v>9.109254144</v>
      </c>
      <c r="X729" s="27">
        <f t="shared" si="52"/>
        <v>10</v>
      </c>
      <c r="Y729" s="28"/>
      <c r="Z729" s="28"/>
      <c r="AA729" s="31"/>
      <c r="AB729" s="32"/>
      <c r="AC729" s="32"/>
      <c r="AD729" s="32">
        <v>10.0</v>
      </c>
      <c r="AE729" s="33"/>
      <c r="AF729" s="5"/>
      <c r="AG729" s="1"/>
    </row>
    <row r="730" ht="15.75" customHeight="1">
      <c r="A730" s="1"/>
      <c r="B730" s="5"/>
      <c r="C730" s="16">
        <v>43883.0</v>
      </c>
      <c r="D730" s="17" t="s">
        <v>1612</v>
      </c>
      <c r="E730" s="5" t="s">
        <v>1613</v>
      </c>
      <c r="F730" s="5" t="s">
        <v>399</v>
      </c>
      <c r="G730" s="5" t="s">
        <v>115</v>
      </c>
      <c r="H730" s="5" t="s">
        <v>60</v>
      </c>
      <c r="I730" s="33" t="s">
        <v>239</v>
      </c>
      <c r="J730" s="18">
        <v>8.8</v>
      </c>
      <c r="K730" s="19">
        <f t="shared" si="86"/>
        <v>8.91043956</v>
      </c>
      <c r="L730" s="22">
        <v>10.0</v>
      </c>
      <c r="M730" s="21">
        <f t="shared" si="56"/>
        <v>9.19198895</v>
      </c>
      <c r="N730" s="22">
        <v>10.0</v>
      </c>
      <c r="O730" s="21">
        <f t="shared" si="2"/>
        <v>9.572413793</v>
      </c>
      <c r="P730" s="22">
        <v>7.5</v>
      </c>
      <c r="Q730" s="21">
        <f t="shared" si="47"/>
        <v>8.700966851</v>
      </c>
      <c r="R730" s="22">
        <v>7.5</v>
      </c>
      <c r="S730" s="21">
        <f t="shared" si="4"/>
        <v>8.727586207</v>
      </c>
      <c r="T730" s="22">
        <v>7.5</v>
      </c>
      <c r="U730" s="21">
        <f t="shared" si="5"/>
        <v>8.473756906</v>
      </c>
      <c r="V730" s="22">
        <v>10.0</v>
      </c>
      <c r="W730" s="21">
        <f t="shared" si="6"/>
        <v>9.110482759</v>
      </c>
      <c r="X730" s="27">
        <f t="shared" si="52"/>
        <v>8.757142857</v>
      </c>
      <c r="Y730" s="28"/>
      <c r="Z730" s="28"/>
      <c r="AA730" s="31"/>
      <c r="AB730" s="32"/>
      <c r="AC730" s="32"/>
      <c r="AD730" s="32"/>
      <c r="AE730" s="33"/>
      <c r="AF730" s="5"/>
      <c r="AG730" s="1"/>
    </row>
    <row r="731" ht="15.75" customHeight="1">
      <c r="A731" s="1"/>
      <c r="B731" s="5"/>
      <c r="C731" s="16">
        <v>43883.0</v>
      </c>
      <c r="D731" s="17">
        <v>2.558410208E9</v>
      </c>
      <c r="E731" s="5" t="s">
        <v>1614</v>
      </c>
      <c r="F731" s="5" t="s">
        <v>217</v>
      </c>
      <c r="G731" s="5" t="s">
        <v>44</v>
      </c>
      <c r="H731" s="5" t="s">
        <v>79</v>
      </c>
      <c r="I731" s="33">
        <v>314.0</v>
      </c>
      <c r="J731" s="18">
        <v>6.3</v>
      </c>
      <c r="K731" s="19">
        <f t="shared" si="86"/>
        <v>8.906858711</v>
      </c>
      <c r="L731" s="22">
        <v>10.0</v>
      </c>
      <c r="M731" s="21">
        <f t="shared" si="56"/>
        <v>9.193103448</v>
      </c>
      <c r="N731" s="22">
        <v>7.5</v>
      </c>
      <c r="O731" s="21">
        <f t="shared" si="2"/>
        <v>9.569559229</v>
      </c>
      <c r="P731" s="22">
        <v>2.5</v>
      </c>
      <c r="Q731" s="21">
        <f t="shared" si="47"/>
        <v>8.692413793</v>
      </c>
      <c r="R731" s="22">
        <v>5.0</v>
      </c>
      <c r="S731" s="21">
        <f t="shared" si="4"/>
        <v>8.722451791</v>
      </c>
      <c r="T731" s="22">
        <v>5.0</v>
      </c>
      <c r="U731" s="21">
        <f t="shared" si="5"/>
        <v>8.468965517</v>
      </c>
      <c r="V731" s="22">
        <v>7.5</v>
      </c>
      <c r="W731" s="21">
        <f t="shared" si="6"/>
        <v>9.108264463</v>
      </c>
      <c r="X731" s="27">
        <f t="shared" si="52"/>
        <v>6.257142857</v>
      </c>
      <c r="Y731" s="28" t="s">
        <v>1615</v>
      </c>
      <c r="Z731" s="28" t="s">
        <v>1616</v>
      </c>
      <c r="AA731" s="31"/>
      <c r="AB731" s="32"/>
      <c r="AC731" s="32"/>
      <c r="AD731" s="32"/>
      <c r="AE731" s="33"/>
      <c r="AF731" s="5"/>
      <c r="AG731" s="1"/>
    </row>
    <row r="732" ht="15.75" customHeight="1">
      <c r="A732" s="1"/>
      <c r="B732" s="5"/>
      <c r="C732" s="16">
        <v>43884.0</v>
      </c>
      <c r="D732" s="17">
        <v>2.427834268E9</v>
      </c>
      <c r="E732" s="5" t="s">
        <v>1617</v>
      </c>
      <c r="F732" s="5" t="s">
        <v>72</v>
      </c>
      <c r="G732" s="5" t="s">
        <v>33</v>
      </c>
      <c r="H732" s="5" t="s">
        <v>60</v>
      </c>
      <c r="I732" s="33" t="s">
        <v>61</v>
      </c>
      <c r="J732" s="18">
        <v>10.0</v>
      </c>
      <c r="K732" s="19">
        <f t="shared" si="86"/>
        <v>8.908356164</v>
      </c>
      <c r="L732" s="22">
        <v>10.0</v>
      </c>
      <c r="M732" s="21">
        <f t="shared" si="56"/>
        <v>9.194214876</v>
      </c>
      <c r="N732" s="22">
        <v>10.0</v>
      </c>
      <c r="O732" s="21">
        <f t="shared" si="2"/>
        <v>9.570151307</v>
      </c>
      <c r="P732" s="22">
        <v>10.0</v>
      </c>
      <c r="Q732" s="21">
        <f t="shared" si="47"/>
        <v>8.694214876</v>
      </c>
      <c r="R732" s="22">
        <v>10.0</v>
      </c>
      <c r="S732" s="21">
        <f t="shared" si="4"/>
        <v>8.724209078</v>
      </c>
      <c r="T732" s="22">
        <v>10.0</v>
      </c>
      <c r="U732" s="21">
        <f t="shared" si="5"/>
        <v>8.47107438</v>
      </c>
      <c r="V732" s="22">
        <v>10.0</v>
      </c>
      <c r="W732" s="21">
        <f t="shared" si="6"/>
        <v>9.109491059</v>
      </c>
      <c r="X732" s="27">
        <f t="shared" si="52"/>
        <v>10</v>
      </c>
      <c r="Y732" s="28" t="s">
        <v>1618</v>
      </c>
      <c r="Z732" s="28"/>
      <c r="AA732" s="31"/>
      <c r="AB732" s="32"/>
      <c r="AC732" s="32"/>
      <c r="AD732" s="32"/>
      <c r="AE732" s="33"/>
      <c r="AF732" s="5"/>
      <c r="AG732" s="1"/>
    </row>
    <row r="733" ht="15.75" customHeight="1">
      <c r="A733" s="1"/>
      <c r="B733" s="5"/>
      <c r="C733" s="16">
        <v>43884.0</v>
      </c>
      <c r="D733" s="17">
        <v>3.524551404E9</v>
      </c>
      <c r="E733" s="5" t="s">
        <v>1578</v>
      </c>
      <c r="F733" s="5" t="s">
        <v>437</v>
      </c>
      <c r="G733" s="5" t="s">
        <v>44</v>
      </c>
      <c r="H733" s="5" t="s">
        <v>79</v>
      </c>
      <c r="I733" s="33">
        <v>313.0</v>
      </c>
      <c r="J733" s="18">
        <v>10.0</v>
      </c>
      <c r="K733" s="19">
        <f>+AVERAGE(J733)</f>
        <v>10</v>
      </c>
      <c r="L733" s="22">
        <v>10.0</v>
      </c>
      <c r="M733" s="21">
        <f t="shared" si="56"/>
        <v>9.195323246</v>
      </c>
      <c r="N733" s="22">
        <v>10.0</v>
      </c>
      <c r="O733" s="21">
        <f t="shared" si="2"/>
        <v>9.570741758</v>
      </c>
      <c r="P733" s="22">
        <v>10.0</v>
      </c>
      <c r="Q733" s="21">
        <f t="shared" si="47"/>
        <v>8.696011004</v>
      </c>
      <c r="R733" s="22">
        <v>10.0</v>
      </c>
      <c r="S733" s="21">
        <f t="shared" si="4"/>
        <v>8.725961538</v>
      </c>
      <c r="T733" s="22">
        <v>7.5</v>
      </c>
      <c r="U733" s="21">
        <f t="shared" si="5"/>
        <v>8.469738652</v>
      </c>
      <c r="V733" s="22">
        <v>10.0</v>
      </c>
      <c r="W733" s="21">
        <f t="shared" si="6"/>
        <v>9.110714286</v>
      </c>
      <c r="X733" s="27">
        <f t="shared" si="52"/>
        <v>9.642857143</v>
      </c>
      <c r="Y733" s="28"/>
      <c r="Z733" s="28"/>
      <c r="AA733" s="31"/>
      <c r="AB733" s="32"/>
      <c r="AC733" s="32"/>
      <c r="AD733" s="32"/>
      <c r="AE733" s="33"/>
      <c r="AF733" s="5"/>
      <c r="AG733" s="1"/>
    </row>
    <row r="734" ht="15.75" customHeight="1">
      <c r="A734" s="1"/>
      <c r="B734" s="5"/>
      <c r="C734" s="16">
        <v>43885.0</v>
      </c>
      <c r="D734" s="17">
        <v>3.020193547E9</v>
      </c>
      <c r="E734" s="5" t="s">
        <v>1619</v>
      </c>
      <c r="F734" s="5" t="s">
        <v>84</v>
      </c>
      <c r="G734" s="5" t="s">
        <v>33</v>
      </c>
      <c r="H734" s="5" t="s">
        <v>261</v>
      </c>
      <c r="I734" s="33" t="s">
        <v>236</v>
      </c>
      <c r="J734" s="18">
        <v>5.0</v>
      </c>
      <c r="K734" s="19">
        <f t="shared" ref="K734:K742" si="87">+AVERAGE($J$3:J734)</f>
        <v>8.904508197</v>
      </c>
      <c r="L734" s="22">
        <v>5.0</v>
      </c>
      <c r="M734" s="21">
        <f t="shared" si="56"/>
        <v>9.18956044</v>
      </c>
      <c r="N734" s="22">
        <v>7.5</v>
      </c>
      <c r="O734" s="21">
        <f t="shared" si="2"/>
        <v>9.567901235</v>
      </c>
      <c r="P734" s="22">
        <v>7.5</v>
      </c>
      <c r="Q734" s="21">
        <f t="shared" si="47"/>
        <v>8.694368132</v>
      </c>
      <c r="R734" s="22">
        <v>7.5</v>
      </c>
      <c r="S734" s="21">
        <f t="shared" si="4"/>
        <v>8.724279835</v>
      </c>
      <c r="T734" s="22">
        <v>7.5</v>
      </c>
      <c r="U734" s="21">
        <f t="shared" si="5"/>
        <v>8.468406593</v>
      </c>
      <c r="V734" s="22">
        <v>7.5</v>
      </c>
      <c r="W734" s="21">
        <f t="shared" si="6"/>
        <v>9.108504801</v>
      </c>
      <c r="X734" s="27">
        <f t="shared" si="52"/>
        <v>6.785714286</v>
      </c>
      <c r="Y734" s="42" t="s">
        <v>1620</v>
      </c>
      <c r="Z734" s="42" t="s">
        <v>1621</v>
      </c>
      <c r="AA734" s="31"/>
      <c r="AB734" s="32"/>
      <c r="AC734" s="32"/>
      <c r="AD734" s="32"/>
      <c r="AE734" s="33"/>
      <c r="AF734" s="5"/>
      <c r="AG734" s="1"/>
    </row>
    <row r="735" ht="15.75" customHeight="1">
      <c r="A735" s="1"/>
      <c r="B735" s="5"/>
      <c r="C735" s="16">
        <v>43885.0</v>
      </c>
      <c r="D735" s="17">
        <v>3.3397148E9</v>
      </c>
      <c r="E735" s="5" t="s">
        <v>1429</v>
      </c>
      <c r="F735" s="5" t="s">
        <v>217</v>
      </c>
      <c r="G735" s="5" t="s">
        <v>33</v>
      </c>
      <c r="H735" s="5" t="s">
        <v>45</v>
      </c>
      <c r="I735" s="33">
        <v>302.0</v>
      </c>
      <c r="J735" s="18">
        <v>5.0</v>
      </c>
      <c r="K735" s="19">
        <f t="shared" si="87"/>
        <v>8.899181446</v>
      </c>
      <c r="L735" s="22">
        <v>5.0</v>
      </c>
      <c r="M735" s="21">
        <f t="shared" si="56"/>
        <v>9.183813443</v>
      </c>
      <c r="N735" s="22">
        <v>7.5</v>
      </c>
      <c r="O735" s="21">
        <f t="shared" si="2"/>
        <v>9.565068493</v>
      </c>
      <c r="P735" s="22">
        <v>5.0</v>
      </c>
      <c r="Q735" s="21">
        <f t="shared" si="47"/>
        <v>8.689300412</v>
      </c>
      <c r="R735" s="22">
        <v>5.0</v>
      </c>
      <c r="S735" s="21">
        <f t="shared" si="4"/>
        <v>8.719178082</v>
      </c>
      <c r="T735" s="22">
        <v>5.0</v>
      </c>
      <c r="U735" s="21">
        <f t="shared" si="5"/>
        <v>8.463648834</v>
      </c>
      <c r="V735" s="22">
        <v>7.5</v>
      </c>
      <c r="W735" s="21">
        <f t="shared" si="6"/>
        <v>9.10630137</v>
      </c>
      <c r="X735" s="27">
        <f t="shared" si="52"/>
        <v>5.714285714</v>
      </c>
      <c r="Y735" s="42" t="s">
        <v>1622</v>
      </c>
      <c r="Z735" s="42" t="s">
        <v>1623</v>
      </c>
      <c r="AA735" s="31"/>
      <c r="AB735" s="32"/>
      <c r="AC735" s="32"/>
      <c r="AD735" s="32"/>
      <c r="AE735" s="33"/>
      <c r="AF735" s="5"/>
      <c r="AG735" s="1"/>
    </row>
    <row r="736" ht="15.75" customHeight="1">
      <c r="A736" s="1"/>
      <c r="B736" s="5"/>
      <c r="C736" s="16">
        <v>43886.0</v>
      </c>
      <c r="D736" s="17">
        <v>2.565859414E9</v>
      </c>
      <c r="E736" s="5" t="s">
        <v>759</v>
      </c>
      <c r="F736" s="5" t="s">
        <v>56</v>
      </c>
      <c r="G736" s="5" t="s">
        <v>115</v>
      </c>
      <c r="H736" s="5" t="s">
        <v>45</v>
      </c>
      <c r="I736" s="33">
        <v>202.0</v>
      </c>
      <c r="J736" s="18">
        <v>7.5</v>
      </c>
      <c r="K736" s="19">
        <f t="shared" si="87"/>
        <v>8.897275204</v>
      </c>
      <c r="L736" s="22">
        <v>10.0</v>
      </c>
      <c r="M736" s="21">
        <f t="shared" si="56"/>
        <v>9.184931507</v>
      </c>
      <c r="N736" s="22">
        <v>7.5</v>
      </c>
      <c r="O736" s="21">
        <f t="shared" si="2"/>
        <v>9.562243502</v>
      </c>
      <c r="P736" s="22">
        <v>7.5</v>
      </c>
      <c r="Q736" s="21">
        <f t="shared" si="47"/>
        <v>8.687671233</v>
      </c>
      <c r="R736" s="22">
        <v>7.5</v>
      </c>
      <c r="S736" s="21">
        <f t="shared" si="4"/>
        <v>8.71751026</v>
      </c>
      <c r="T736" s="22">
        <v>5.0</v>
      </c>
      <c r="U736" s="21">
        <f t="shared" si="5"/>
        <v>8.45890411</v>
      </c>
      <c r="V736" s="22">
        <v>7.5</v>
      </c>
      <c r="W736" s="21">
        <f t="shared" si="6"/>
        <v>9.104103967</v>
      </c>
      <c r="X736" s="27">
        <f t="shared" si="52"/>
        <v>7.5</v>
      </c>
      <c r="Y736" s="42" t="s">
        <v>1624</v>
      </c>
      <c r="Z736" s="28"/>
      <c r="AA736" s="31"/>
      <c r="AB736" s="32"/>
      <c r="AC736" s="32"/>
      <c r="AD736" s="32"/>
      <c r="AE736" s="33"/>
      <c r="AF736" s="5"/>
      <c r="AG736" s="1"/>
    </row>
    <row r="737" ht="15.75" customHeight="1">
      <c r="A737" s="1"/>
      <c r="B737" s="5"/>
      <c r="C737" s="16">
        <v>43886.0</v>
      </c>
      <c r="D737" s="17">
        <v>3.34886778E9</v>
      </c>
      <c r="E737" s="5" t="s">
        <v>1625</v>
      </c>
      <c r="F737" s="5" t="s">
        <v>217</v>
      </c>
      <c r="G737" s="5" t="s">
        <v>115</v>
      </c>
      <c r="H737" s="5" t="s">
        <v>261</v>
      </c>
      <c r="I737" s="33" t="s">
        <v>420</v>
      </c>
      <c r="J737" s="18">
        <v>9.2</v>
      </c>
      <c r="K737" s="19">
        <f t="shared" si="87"/>
        <v>8.897687075</v>
      </c>
      <c r="L737" s="22">
        <v>10.0</v>
      </c>
      <c r="M737" s="21">
        <f t="shared" si="56"/>
        <v>9.186046512</v>
      </c>
      <c r="N737" s="22">
        <v>10.0</v>
      </c>
      <c r="O737" s="21">
        <f t="shared" si="2"/>
        <v>9.56284153</v>
      </c>
      <c r="P737" s="22">
        <v>7.5</v>
      </c>
      <c r="Q737" s="21">
        <f t="shared" si="47"/>
        <v>8.686046512</v>
      </c>
      <c r="R737" s="22">
        <v>10.0</v>
      </c>
      <c r="S737" s="21">
        <f t="shared" si="4"/>
        <v>8.719262295</v>
      </c>
      <c r="T737" s="22">
        <v>7.5</v>
      </c>
      <c r="U737" s="21">
        <f t="shared" si="5"/>
        <v>8.457592339</v>
      </c>
      <c r="V737" s="22">
        <v>10.0</v>
      </c>
      <c r="W737" s="21">
        <f t="shared" si="6"/>
        <v>9.105327869</v>
      </c>
      <c r="X737" s="27">
        <f t="shared" si="52"/>
        <v>9.171428571</v>
      </c>
      <c r="Y737" s="28" t="s">
        <v>1626</v>
      </c>
      <c r="Z737" s="28"/>
      <c r="AA737" s="31"/>
      <c r="AB737" s="32"/>
      <c r="AC737" s="32"/>
      <c r="AD737" s="32"/>
      <c r="AE737" s="33"/>
      <c r="AF737" s="5"/>
      <c r="AG737" s="1"/>
    </row>
    <row r="738" ht="15.75" customHeight="1">
      <c r="A738" s="1"/>
      <c r="B738" s="5"/>
      <c r="C738" s="16">
        <v>43887.0</v>
      </c>
      <c r="D738" s="17">
        <v>3.827372172E9</v>
      </c>
      <c r="E738" s="5" t="s">
        <v>1627</v>
      </c>
      <c r="F738" s="5" t="s">
        <v>126</v>
      </c>
      <c r="G738" s="5" t="s">
        <v>33</v>
      </c>
      <c r="H738" s="5" t="s">
        <v>261</v>
      </c>
      <c r="I738" s="33" t="s">
        <v>236</v>
      </c>
      <c r="J738" s="18">
        <v>9.0</v>
      </c>
      <c r="K738" s="19">
        <f t="shared" si="87"/>
        <v>8.897826087</v>
      </c>
      <c r="L738" s="22">
        <v>10.0</v>
      </c>
      <c r="M738" s="21">
        <f t="shared" si="56"/>
        <v>9.18715847</v>
      </c>
      <c r="N738" s="22">
        <v>10.0</v>
      </c>
      <c r="O738" s="21">
        <f t="shared" si="2"/>
        <v>9.563437926</v>
      </c>
      <c r="P738" s="22">
        <v>7.5</v>
      </c>
      <c r="Q738" s="21">
        <f t="shared" si="47"/>
        <v>8.68442623</v>
      </c>
      <c r="R738" s="22">
        <v>10.0</v>
      </c>
      <c r="S738" s="21">
        <f t="shared" si="4"/>
        <v>8.72100955</v>
      </c>
      <c r="T738" s="22">
        <v>10.0</v>
      </c>
      <c r="U738" s="21">
        <f t="shared" si="5"/>
        <v>8.459699454</v>
      </c>
      <c r="V738" s="22">
        <v>10.0</v>
      </c>
      <c r="W738" s="21">
        <f t="shared" si="6"/>
        <v>9.106548431</v>
      </c>
      <c r="X738" s="27">
        <f t="shared" si="52"/>
        <v>9.5</v>
      </c>
      <c r="Y738" s="28" t="s">
        <v>1628</v>
      </c>
      <c r="Z738" s="28" t="s">
        <v>1629</v>
      </c>
      <c r="AA738" s="31"/>
      <c r="AB738" s="32"/>
      <c r="AC738" s="32"/>
      <c r="AD738" s="32"/>
      <c r="AE738" s="33"/>
      <c r="AF738" s="5"/>
      <c r="AG738" s="1"/>
    </row>
    <row r="739" ht="15.75" customHeight="1">
      <c r="A739" s="1"/>
      <c r="B739" s="5"/>
      <c r="C739" s="16">
        <v>43887.0</v>
      </c>
      <c r="D739" s="17"/>
      <c r="E739" s="5" t="s">
        <v>514</v>
      </c>
      <c r="F739" s="5"/>
      <c r="G739" s="5"/>
      <c r="H739" s="5"/>
      <c r="I739" s="33"/>
      <c r="J739" s="18">
        <v>6.0</v>
      </c>
      <c r="K739" s="19">
        <f t="shared" si="87"/>
        <v>8.893894166</v>
      </c>
      <c r="L739" s="22">
        <v>7.5</v>
      </c>
      <c r="M739" s="21">
        <f t="shared" si="56"/>
        <v>9.184856753</v>
      </c>
      <c r="N739" s="22">
        <v>5.0</v>
      </c>
      <c r="O739" s="21">
        <f t="shared" si="2"/>
        <v>9.557220708</v>
      </c>
      <c r="P739" s="22">
        <v>5.0</v>
      </c>
      <c r="Q739" s="21">
        <f t="shared" si="47"/>
        <v>8.679399727</v>
      </c>
      <c r="R739" s="22">
        <v>2.5</v>
      </c>
      <c r="S739" s="21">
        <f t="shared" si="4"/>
        <v>8.71253406</v>
      </c>
      <c r="T739" s="22">
        <v>5.0</v>
      </c>
      <c r="U739" s="21">
        <f t="shared" si="5"/>
        <v>8.454979536</v>
      </c>
      <c r="V739" s="22">
        <v>5.0</v>
      </c>
      <c r="W739" s="21">
        <f t="shared" si="6"/>
        <v>9.100953678</v>
      </c>
      <c r="X739" s="27">
        <f t="shared" si="52"/>
        <v>5.142857143</v>
      </c>
      <c r="Y739" s="28" t="s">
        <v>1630</v>
      </c>
      <c r="Z739" s="28" t="s">
        <v>1631</v>
      </c>
      <c r="AA739" s="31"/>
      <c r="AB739" s="32"/>
      <c r="AC739" s="32"/>
      <c r="AD739" s="32"/>
      <c r="AE739" s="33"/>
      <c r="AF739" s="5"/>
      <c r="AG739" s="1"/>
    </row>
    <row r="740" ht="15.75" customHeight="1">
      <c r="A740" s="1"/>
      <c r="B740" s="5"/>
      <c r="C740" s="16">
        <v>43887.0</v>
      </c>
      <c r="D740" s="17">
        <v>2.221980885E9</v>
      </c>
      <c r="E740" s="5" t="s">
        <v>1068</v>
      </c>
      <c r="F740" s="5" t="s">
        <v>399</v>
      </c>
      <c r="G740" s="5" t="s">
        <v>115</v>
      </c>
      <c r="H740" s="5" t="s">
        <v>45</v>
      </c>
      <c r="I740" s="33">
        <v>204.0</v>
      </c>
      <c r="J740" s="18">
        <v>7.0</v>
      </c>
      <c r="K740" s="19">
        <f t="shared" si="87"/>
        <v>8.891327913</v>
      </c>
      <c r="L740" s="22">
        <v>10.0</v>
      </c>
      <c r="M740" s="21">
        <f t="shared" si="56"/>
        <v>9.185967302</v>
      </c>
      <c r="N740" s="22">
        <v>7.5</v>
      </c>
      <c r="O740" s="21">
        <f t="shared" si="2"/>
        <v>9.554421769</v>
      </c>
      <c r="P740" s="22">
        <v>7.5</v>
      </c>
      <c r="Q740" s="21">
        <f t="shared" si="47"/>
        <v>8.677792916</v>
      </c>
      <c r="R740" s="22">
        <v>7.5</v>
      </c>
      <c r="S740" s="21">
        <f t="shared" si="4"/>
        <v>8.710884354</v>
      </c>
      <c r="T740" s="22">
        <v>10.0</v>
      </c>
      <c r="U740" s="21">
        <f t="shared" si="5"/>
        <v>8.457084469</v>
      </c>
      <c r="V740" s="22">
        <v>7.5</v>
      </c>
      <c r="W740" s="21">
        <f t="shared" si="6"/>
        <v>9.09877551</v>
      </c>
      <c r="X740" s="27">
        <f t="shared" si="52"/>
        <v>8.142857143</v>
      </c>
      <c r="Y740" s="28" t="s">
        <v>1632</v>
      </c>
      <c r="Z740" s="28" t="s">
        <v>1633</v>
      </c>
      <c r="AA740" s="31"/>
      <c r="AB740" s="32"/>
      <c r="AC740" s="32"/>
      <c r="AD740" s="32"/>
      <c r="AE740" s="33"/>
      <c r="AF740" s="5"/>
      <c r="AG740" s="1"/>
    </row>
    <row r="741" ht="15.75" customHeight="1">
      <c r="A741" s="1"/>
      <c r="B741" s="5"/>
      <c r="C741" s="16">
        <v>43887.0</v>
      </c>
      <c r="D741" s="17">
        <v>3.287240006E9</v>
      </c>
      <c r="E741" s="5" t="s">
        <v>1634</v>
      </c>
      <c r="F741" s="5" t="s">
        <v>40</v>
      </c>
      <c r="G741" s="5" t="s">
        <v>33</v>
      </c>
      <c r="H741" s="5" t="s">
        <v>284</v>
      </c>
      <c r="I741" s="33" t="s">
        <v>1039</v>
      </c>
      <c r="J741" s="18">
        <v>8.0</v>
      </c>
      <c r="K741" s="19">
        <f t="shared" si="87"/>
        <v>8.890121786</v>
      </c>
      <c r="L741" s="22">
        <v>7.5</v>
      </c>
      <c r="M741" s="21">
        <f t="shared" si="56"/>
        <v>9.183673469</v>
      </c>
      <c r="N741" s="22">
        <v>10.0</v>
      </c>
      <c r="O741" s="21">
        <f t="shared" si="2"/>
        <v>9.555027174</v>
      </c>
      <c r="P741" s="22">
        <v>7.5</v>
      </c>
      <c r="Q741" s="21">
        <f t="shared" si="47"/>
        <v>8.676190476</v>
      </c>
      <c r="R741" s="22">
        <v>7.5</v>
      </c>
      <c r="S741" s="21">
        <f t="shared" si="4"/>
        <v>8.70923913</v>
      </c>
      <c r="T741" s="22">
        <v>7.5</v>
      </c>
      <c r="U741" s="21">
        <f t="shared" si="5"/>
        <v>8.455782313</v>
      </c>
      <c r="V741" s="22">
        <v>7.5</v>
      </c>
      <c r="W741" s="21">
        <f t="shared" si="6"/>
        <v>9.096603261</v>
      </c>
      <c r="X741" s="27">
        <f t="shared" si="52"/>
        <v>7.928571429</v>
      </c>
      <c r="Y741" s="42" t="s">
        <v>1635</v>
      </c>
      <c r="Z741" s="42" t="s">
        <v>1636</v>
      </c>
      <c r="AA741" s="31"/>
      <c r="AB741" s="32"/>
      <c r="AC741" s="32"/>
      <c r="AD741" s="32"/>
      <c r="AE741" s="33"/>
      <c r="AF741" s="5"/>
      <c r="AG741" s="1"/>
    </row>
    <row r="742" ht="15.75" customHeight="1">
      <c r="A742" s="1"/>
      <c r="B742" s="5"/>
      <c r="C742" s="16">
        <v>43887.0</v>
      </c>
      <c r="D742" s="17">
        <v>3.87961779E9</v>
      </c>
      <c r="E742" s="5" t="s">
        <v>1637</v>
      </c>
      <c r="F742" s="5" t="s">
        <v>126</v>
      </c>
      <c r="G742" s="5" t="s">
        <v>33</v>
      </c>
      <c r="H742" s="5" t="s">
        <v>45</v>
      </c>
      <c r="I742" s="33">
        <v>202.0</v>
      </c>
      <c r="J742" s="18">
        <v>8.8</v>
      </c>
      <c r="K742" s="19">
        <f t="shared" si="87"/>
        <v>8.89</v>
      </c>
      <c r="L742" s="22">
        <v>7.5</v>
      </c>
      <c r="M742" s="21">
        <f t="shared" si="56"/>
        <v>9.18138587</v>
      </c>
      <c r="N742" s="22">
        <v>10.0</v>
      </c>
      <c r="O742" s="21">
        <f t="shared" si="2"/>
        <v>9.555630936</v>
      </c>
      <c r="P742" s="22">
        <v>10.0</v>
      </c>
      <c r="Q742" s="21">
        <f t="shared" si="47"/>
        <v>8.67798913</v>
      </c>
      <c r="R742" s="22">
        <v>7.5</v>
      </c>
      <c r="S742" s="21">
        <f t="shared" si="4"/>
        <v>8.707598372</v>
      </c>
      <c r="T742" s="22">
        <v>10.0</v>
      </c>
      <c r="U742" s="21">
        <f t="shared" si="5"/>
        <v>8.457880435</v>
      </c>
      <c r="V742" s="22">
        <v>7.5</v>
      </c>
      <c r="W742" s="21">
        <f t="shared" si="6"/>
        <v>9.094436906</v>
      </c>
      <c r="X742" s="27">
        <f t="shared" si="52"/>
        <v>8.757142857</v>
      </c>
      <c r="Y742" s="28"/>
      <c r="Z742" s="28"/>
      <c r="AA742" s="31"/>
      <c r="AB742" s="32"/>
      <c r="AC742" s="32"/>
      <c r="AD742" s="32"/>
      <c r="AE742" s="33"/>
      <c r="AF742" s="5"/>
      <c r="AG742" s="1"/>
    </row>
    <row r="743" ht="15.75" customHeight="1">
      <c r="A743" s="1"/>
      <c r="B743" s="5"/>
      <c r="C743" s="16">
        <v>43888.0</v>
      </c>
      <c r="D743" s="17">
        <v>3.139222031E9</v>
      </c>
      <c r="E743" s="5" t="s">
        <v>1080</v>
      </c>
      <c r="F743" s="5" t="s">
        <v>32</v>
      </c>
      <c r="G743" s="5" t="s">
        <v>33</v>
      </c>
      <c r="H743" s="5" t="s">
        <v>60</v>
      </c>
      <c r="I743" s="33" t="s">
        <v>61</v>
      </c>
      <c r="J743" s="18">
        <v>9.0</v>
      </c>
      <c r="K743" s="19">
        <f>+AVERAGE(J743)</f>
        <v>9</v>
      </c>
      <c r="L743" s="22">
        <v>10.0</v>
      </c>
      <c r="M743" s="21">
        <f t="shared" si="56"/>
        <v>9.182496608</v>
      </c>
      <c r="N743" s="22">
        <v>10.0</v>
      </c>
      <c r="O743" s="21">
        <f t="shared" si="2"/>
        <v>9.556233062</v>
      </c>
      <c r="P743" s="22">
        <v>7.5</v>
      </c>
      <c r="Q743" s="21">
        <f t="shared" si="47"/>
        <v>8.676390773</v>
      </c>
      <c r="R743" s="22">
        <v>7.5</v>
      </c>
      <c r="S743" s="21">
        <f t="shared" si="4"/>
        <v>8.70596206</v>
      </c>
      <c r="T743" s="22">
        <v>10.0</v>
      </c>
      <c r="U743" s="21">
        <f t="shared" si="5"/>
        <v>8.459972863</v>
      </c>
      <c r="V743" s="22">
        <v>10.0</v>
      </c>
      <c r="W743" s="21">
        <f t="shared" si="6"/>
        <v>9.095663957</v>
      </c>
      <c r="X743" s="27">
        <f t="shared" si="52"/>
        <v>9.142857143</v>
      </c>
      <c r="Y743" s="28"/>
      <c r="Z743" s="28"/>
      <c r="AA743" s="31"/>
      <c r="AB743" s="40">
        <v>7.5</v>
      </c>
      <c r="AC743" s="32"/>
      <c r="AD743" s="32"/>
      <c r="AE743" s="33"/>
      <c r="AF743" s="5"/>
      <c r="AG743" s="1"/>
    </row>
    <row r="744" ht="15.75" customHeight="1">
      <c r="A744" s="1"/>
      <c r="B744" s="5"/>
      <c r="C744" s="16">
        <v>43888.0</v>
      </c>
      <c r="D744" s="17">
        <v>2.509399513E9</v>
      </c>
      <c r="E744" s="5" t="s">
        <v>1638</v>
      </c>
      <c r="F744" s="5" t="s">
        <v>72</v>
      </c>
      <c r="G744" s="5" t="s">
        <v>33</v>
      </c>
      <c r="H744" s="5" t="s">
        <v>261</v>
      </c>
      <c r="I744" s="33" t="s">
        <v>236</v>
      </c>
      <c r="J744" s="18">
        <v>8.3</v>
      </c>
      <c r="K744" s="19">
        <f t="shared" ref="K744:K752" si="88">+AVERAGE($J$3:J744)</f>
        <v>8.8893531</v>
      </c>
      <c r="L744" s="22">
        <v>10.0</v>
      </c>
      <c r="M744" s="21">
        <f t="shared" si="56"/>
        <v>9.183604336</v>
      </c>
      <c r="N744" s="22">
        <v>7.5</v>
      </c>
      <c r="O744" s="21">
        <f t="shared" si="2"/>
        <v>9.553450609</v>
      </c>
      <c r="P744" s="22">
        <v>7.5</v>
      </c>
      <c r="Q744" s="21">
        <f t="shared" si="47"/>
        <v>8.674796748</v>
      </c>
      <c r="R744" s="22">
        <v>7.5</v>
      </c>
      <c r="S744" s="21">
        <f t="shared" si="4"/>
        <v>8.704330176</v>
      </c>
      <c r="T744" s="22">
        <v>7.5</v>
      </c>
      <c r="U744" s="21">
        <f t="shared" si="5"/>
        <v>8.458672087</v>
      </c>
      <c r="V744" s="22">
        <v>10.0</v>
      </c>
      <c r="W744" s="21">
        <f t="shared" si="6"/>
        <v>9.096887686</v>
      </c>
      <c r="X744" s="27">
        <f t="shared" si="52"/>
        <v>8.328571429</v>
      </c>
      <c r="Y744" s="28"/>
      <c r="Z744" s="28"/>
      <c r="AA744" s="31"/>
      <c r="AB744" s="32"/>
      <c r="AC744" s="32"/>
      <c r="AD744" s="32"/>
      <c r="AE744" s="33"/>
      <c r="AF744" s="5"/>
      <c r="AG744" s="1"/>
    </row>
    <row r="745" ht="15.75" customHeight="1">
      <c r="A745" s="1"/>
      <c r="B745" s="5"/>
      <c r="C745" s="16">
        <v>43888.0</v>
      </c>
      <c r="D745" s="17">
        <v>2.675772143E9</v>
      </c>
      <c r="E745" s="5" t="s">
        <v>215</v>
      </c>
      <c r="F745" s="5" t="s">
        <v>40</v>
      </c>
      <c r="G745" s="5" t="s">
        <v>44</v>
      </c>
      <c r="H745" s="5" t="s">
        <v>45</v>
      </c>
      <c r="I745" s="33">
        <v>204.0</v>
      </c>
      <c r="J745" s="18">
        <v>9.2</v>
      </c>
      <c r="K745" s="19">
        <f t="shared" si="88"/>
        <v>8.889771198</v>
      </c>
      <c r="L745" s="22">
        <v>10.0</v>
      </c>
      <c r="M745" s="21">
        <f t="shared" si="56"/>
        <v>9.184709066</v>
      </c>
      <c r="N745" s="22">
        <v>7.5</v>
      </c>
      <c r="O745" s="21">
        <f t="shared" si="2"/>
        <v>9.550675676</v>
      </c>
      <c r="P745" s="22">
        <v>10.0</v>
      </c>
      <c r="Q745" s="21">
        <f t="shared" si="47"/>
        <v>8.676589986</v>
      </c>
      <c r="R745" s="22">
        <v>7.5</v>
      </c>
      <c r="S745" s="21">
        <f t="shared" si="4"/>
        <v>8.702702703</v>
      </c>
      <c r="T745" s="22">
        <v>10.0</v>
      </c>
      <c r="U745" s="21">
        <f t="shared" si="5"/>
        <v>8.460757781</v>
      </c>
      <c r="V745" s="22">
        <v>10.0</v>
      </c>
      <c r="W745" s="21">
        <f t="shared" si="6"/>
        <v>9.098108108</v>
      </c>
      <c r="X745" s="27">
        <f t="shared" si="52"/>
        <v>9.171428571</v>
      </c>
      <c r="Y745" s="28"/>
      <c r="Z745" s="28"/>
      <c r="AA745" s="31"/>
      <c r="AB745" s="32"/>
      <c r="AC745" s="32"/>
      <c r="AD745" s="32"/>
      <c r="AE745" s="33"/>
      <c r="AF745" s="5"/>
      <c r="AG745" s="1"/>
    </row>
    <row r="746" ht="15.75" customHeight="1">
      <c r="A746" s="1"/>
      <c r="B746" s="5"/>
      <c r="C746" s="16">
        <v>43889.0</v>
      </c>
      <c r="D746" s="17">
        <v>3.625893039E9</v>
      </c>
      <c r="E746" s="5" t="s">
        <v>1639</v>
      </c>
      <c r="F746" s="5" t="s">
        <v>72</v>
      </c>
      <c r="G746" s="5" t="s">
        <v>44</v>
      </c>
      <c r="H746" s="5" t="s">
        <v>60</v>
      </c>
      <c r="I746" s="33" t="s">
        <v>70</v>
      </c>
      <c r="J746" s="18">
        <v>7.1</v>
      </c>
      <c r="K746" s="19">
        <f t="shared" si="88"/>
        <v>8.887365591</v>
      </c>
      <c r="L746" s="22">
        <v>7.5</v>
      </c>
      <c r="M746" s="21">
        <f t="shared" si="56"/>
        <v>9.182432432</v>
      </c>
      <c r="N746" s="22">
        <v>7.5</v>
      </c>
      <c r="O746" s="21">
        <f t="shared" si="2"/>
        <v>9.547908232</v>
      </c>
      <c r="P746" s="22">
        <v>5.0</v>
      </c>
      <c r="Q746" s="21">
        <f t="shared" si="47"/>
        <v>8.671621622</v>
      </c>
      <c r="R746" s="22">
        <v>10.0</v>
      </c>
      <c r="S746" s="21">
        <f t="shared" si="4"/>
        <v>8.704453441</v>
      </c>
      <c r="T746" s="22">
        <v>5.0</v>
      </c>
      <c r="U746" s="21">
        <f t="shared" si="5"/>
        <v>8.456081081</v>
      </c>
      <c r="V746" s="22">
        <v>7.5</v>
      </c>
      <c r="W746" s="21">
        <f t="shared" si="6"/>
        <v>9.095951417</v>
      </c>
      <c r="X746" s="27">
        <f t="shared" si="52"/>
        <v>7.085714286</v>
      </c>
      <c r="Y746" s="28" t="s">
        <v>1640</v>
      </c>
      <c r="Z746" s="28" t="s">
        <v>1641</v>
      </c>
      <c r="AA746" s="31"/>
      <c r="AB746" s="32"/>
      <c r="AC746" s="32"/>
      <c r="AD746" s="32"/>
      <c r="AE746" s="33"/>
      <c r="AF746" s="5"/>
      <c r="AG746" s="1"/>
    </row>
    <row r="747" ht="15.75" customHeight="1">
      <c r="A747" s="1"/>
      <c r="B747" s="5"/>
      <c r="C747" s="16">
        <v>43890.0</v>
      </c>
      <c r="D747" s="17">
        <v>2.556136312E9</v>
      </c>
      <c r="E747" s="5" t="s">
        <v>1642</v>
      </c>
      <c r="F747" s="5" t="s">
        <v>72</v>
      </c>
      <c r="G747" s="5" t="s">
        <v>33</v>
      </c>
      <c r="H747" s="5" t="s">
        <v>60</v>
      </c>
      <c r="I747" s="33" t="s">
        <v>90</v>
      </c>
      <c r="J747" s="18">
        <v>7.5</v>
      </c>
      <c r="K747" s="19">
        <f t="shared" si="88"/>
        <v>8.885503356</v>
      </c>
      <c r="L747" s="22">
        <v>7.5</v>
      </c>
      <c r="M747" s="21">
        <f t="shared" si="56"/>
        <v>9.180161943</v>
      </c>
      <c r="N747" s="22">
        <v>10.0</v>
      </c>
      <c r="O747" s="21">
        <f t="shared" si="2"/>
        <v>9.54851752</v>
      </c>
      <c r="P747" s="22">
        <v>7.5</v>
      </c>
      <c r="Q747" s="21">
        <f t="shared" si="47"/>
        <v>8.670040486</v>
      </c>
      <c r="R747" s="22">
        <v>7.5</v>
      </c>
      <c r="S747" s="21">
        <f t="shared" si="4"/>
        <v>8.702830189</v>
      </c>
      <c r="T747" s="22">
        <v>5.0</v>
      </c>
      <c r="U747" s="21">
        <f t="shared" si="5"/>
        <v>8.451417004</v>
      </c>
      <c r="V747" s="22">
        <v>7.5</v>
      </c>
      <c r="W747" s="21">
        <f t="shared" si="6"/>
        <v>9.093800539</v>
      </c>
      <c r="X747" s="27">
        <f t="shared" si="52"/>
        <v>7.5</v>
      </c>
      <c r="Y747" s="28" t="s">
        <v>1643</v>
      </c>
      <c r="Z747" s="28" t="s">
        <v>1644</v>
      </c>
      <c r="AA747" s="31"/>
      <c r="AB747" s="32"/>
      <c r="AC747" s="32"/>
      <c r="AD747" s="32"/>
      <c r="AE747" s="33"/>
      <c r="AF747" s="5"/>
      <c r="AG747" s="1"/>
    </row>
    <row r="748" ht="15.75" customHeight="1">
      <c r="A748" s="1"/>
      <c r="B748" s="5"/>
      <c r="C748" s="16">
        <v>43890.0</v>
      </c>
      <c r="D748" s="17">
        <v>2.567466955E9</v>
      </c>
      <c r="E748" s="5" t="s">
        <v>1645</v>
      </c>
      <c r="F748" s="5" t="s">
        <v>40</v>
      </c>
      <c r="G748" s="5" t="s">
        <v>33</v>
      </c>
      <c r="H748" s="5" t="s">
        <v>261</v>
      </c>
      <c r="I748" s="33" t="s">
        <v>236</v>
      </c>
      <c r="J748" s="18">
        <v>9.0</v>
      </c>
      <c r="K748" s="19">
        <f t="shared" si="88"/>
        <v>8.885656836</v>
      </c>
      <c r="L748" s="22">
        <v>7.5</v>
      </c>
      <c r="M748" s="21">
        <f t="shared" si="56"/>
        <v>9.177897574</v>
      </c>
      <c r="N748" s="22">
        <v>10.0</v>
      </c>
      <c r="O748" s="21">
        <f t="shared" si="2"/>
        <v>9.549125168</v>
      </c>
      <c r="P748" s="22">
        <v>7.5</v>
      </c>
      <c r="Q748" s="21">
        <f t="shared" si="47"/>
        <v>8.668463612</v>
      </c>
      <c r="R748" s="22">
        <v>7.5</v>
      </c>
      <c r="S748" s="21">
        <f t="shared" si="4"/>
        <v>8.701211306</v>
      </c>
      <c r="T748" s="22">
        <v>7.5</v>
      </c>
      <c r="U748" s="21">
        <f t="shared" si="5"/>
        <v>8.450134771</v>
      </c>
      <c r="V748" s="22">
        <v>10.0</v>
      </c>
      <c r="W748" s="21">
        <f t="shared" si="6"/>
        <v>9.095020188</v>
      </c>
      <c r="X748" s="27">
        <f t="shared" si="52"/>
        <v>8.428571429</v>
      </c>
      <c r="Y748" s="42" t="s">
        <v>1646</v>
      </c>
      <c r="Z748" s="42" t="s">
        <v>1647</v>
      </c>
      <c r="AA748" s="31"/>
      <c r="AB748" s="32"/>
      <c r="AC748" s="32"/>
      <c r="AD748" s="32">
        <v>5.0</v>
      </c>
      <c r="AE748" s="33"/>
      <c r="AF748" s="5"/>
      <c r="AG748" s="1"/>
    </row>
    <row r="749" ht="15.75" customHeight="1">
      <c r="A749" s="1"/>
      <c r="B749" s="5"/>
      <c r="C749" s="16">
        <v>43891.0</v>
      </c>
      <c r="D749" s="17">
        <v>3.675098227E9</v>
      </c>
      <c r="E749" s="5" t="s">
        <v>1648</v>
      </c>
      <c r="F749" s="5" t="s">
        <v>1649</v>
      </c>
      <c r="G749" s="5" t="s">
        <v>115</v>
      </c>
      <c r="H749" s="5" t="s">
        <v>60</v>
      </c>
      <c r="I749" s="33" t="s">
        <v>61</v>
      </c>
      <c r="J749" s="18">
        <v>8.0</v>
      </c>
      <c r="K749" s="19">
        <f t="shared" si="88"/>
        <v>8.884471218</v>
      </c>
      <c r="L749" s="22">
        <v>10.0</v>
      </c>
      <c r="M749" s="21">
        <f t="shared" si="56"/>
        <v>9.179004038</v>
      </c>
      <c r="N749" s="22">
        <v>10.0</v>
      </c>
      <c r="O749" s="21">
        <f t="shared" si="2"/>
        <v>9.549731183</v>
      </c>
      <c r="P749" s="22">
        <v>7.5</v>
      </c>
      <c r="Q749" s="21">
        <f t="shared" si="47"/>
        <v>8.666890983</v>
      </c>
      <c r="R749" s="22">
        <v>10.0</v>
      </c>
      <c r="S749" s="21">
        <f t="shared" si="4"/>
        <v>8.702956989</v>
      </c>
      <c r="T749" s="22">
        <v>10.0</v>
      </c>
      <c r="U749" s="21">
        <f t="shared" si="5"/>
        <v>8.452220727</v>
      </c>
      <c r="V749" s="22">
        <v>10.0</v>
      </c>
      <c r="W749" s="21">
        <f t="shared" si="6"/>
        <v>9.096236559</v>
      </c>
      <c r="X749" s="27">
        <f t="shared" si="52"/>
        <v>9.357142857</v>
      </c>
      <c r="Y749" s="42" t="s">
        <v>1650</v>
      </c>
      <c r="Z749" s="28"/>
      <c r="AA749" s="31"/>
      <c r="AB749" s="32"/>
      <c r="AC749" s="32"/>
      <c r="AD749" s="32"/>
      <c r="AE749" s="33"/>
      <c r="AF749" s="5"/>
      <c r="AG749" s="1"/>
    </row>
    <row r="750" ht="15.75" customHeight="1">
      <c r="A750" s="1"/>
      <c r="B750" s="5"/>
      <c r="C750" s="16">
        <v>43891.0</v>
      </c>
      <c r="D750" s="17">
        <v>3.820771704E9</v>
      </c>
      <c r="E750" s="5" t="s">
        <v>1651</v>
      </c>
      <c r="F750" s="5" t="s">
        <v>40</v>
      </c>
      <c r="G750" s="5" t="s">
        <v>44</v>
      </c>
      <c r="H750" s="5" t="s">
        <v>45</v>
      </c>
      <c r="I750" s="33">
        <v>304.0</v>
      </c>
      <c r="J750" s="18">
        <v>7.0</v>
      </c>
      <c r="K750" s="19">
        <f t="shared" si="88"/>
        <v>8.881951872</v>
      </c>
      <c r="L750" s="22">
        <v>7.5</v>
      </c>
      <c r="M750" s="21">
        <f t="shared" si="56"/>
        <v>9.176747312</v>
      </c>
      <c r="N750" s="22">
        <v>10.0</v>
      </c>
      <c r="O750" s="21">
        <f t="shared" si="2"/>
        <v>9.55033557</v>
      </c>
      <c r="P750" s="22">
        <v>7.5</v>
      </c>
      <c r="Q750" s="21">
        <f t="shared" si="47"/>
        <v>8.665322581</v>
      </c>
      <c r="R750" s="22">
        <v>7.5</v>
      </c>
      <c r="S750" s="21">
        <f t="shared" si="4"/>
        <v>8.701342282</v>
      </c>
      <c r="T750" s="22">
        <v>7.5</v>
      </c>
      <c r="U750" s="21">
        <f t="shared" si="5"/>
        <v>8.45094086</v>
      </c>
      <c r="V750" s="22">
        <v>7.5</v>
      </c>
      <c r="W750" s="21">
        <f t="shared" si="6"/>
        <v>9.09409396</v>
      </c>
      <c r="X750" s="27">
        <f t="shared" si="52"/>
        <v>7.785714286</v>
      </c>
      <c r="Y750" s="42" t="s">
        <v>1652</v>
      </c>
      <c r="Z750" s="42" t="s">
        <v>1653</v>
      </c>
      <c r="AA750" s="31"/>
      <c r="AB750" s="32"/>
      <c r="AC750" s="32"/>
      <c r="AD750" s="32"/>
      <c r="AE750" s="33"/>
      <c r="AF750" s="5"/>
      <c r="AG750" s="1"/>
    </row>
    <row r="751" ht="15.75" customHeight="1">
      <c r="A751" s="1"/>
      <c r="B751" s="5"/>
      <c r="C751" s="16">
        <v>43892.0</v>
      </c>
      <c r="D751" s="17">
        <v>2.958777842E9</v>
      </c>
      <c r="E751" s="5" t="s">
        <v>1193</v>
      </c>
      <c r="F751" s="5" t="s">
        <v>126</v>
      </c>
      <c r="G751" s="5" t="s">
        <v>44</v>
      </c>
      <c r="H751" s="5" t="s">
        <v>45</v>
      </c>
      <c r="I751" s="33">
        <v>202.0</v>
      </c>
      <c r="J751" s="18">
        <v>7.1</v>
      </c>
      <c r="K751" s="19">
        <f t="shared" si="88"/>
        <v>8.879572764</v>
      </c>
      <c r="L751" s="22">
        <v>5.0</v>
      </c>
      <c r="M751" s="21">
        <f t="shared" si="56"/>
        <v>9.17114094</v>
      </c>
      <c r="N751" s="22">
        <v>10.0</v>
      </c>
      <c r="O751" s="21">
        <f t="shared" si="2"/>
        <v>9.550938338</v>
      </c>
      <c r="P751" s="22">
        <v>5.0</v>
      </c>
      <c r="Q751" s="21">
        <f t="shared" si="47"/>
        <v>8.660402685</v>
      </c>
      <c r="R751" s="22">
        <v>10.0</v>
      </c>
      <c r="S751" s="21">
        <f t="shared" si="4"/>
        <v>8.70308311</v>
      </c>
      <c r="T751" s="22">
        <v>7.5</v>
      </c>
      <c r="U751" s="21">
        <f t="shared" si="5"/>
        <v>8.44966443</v>
      </c>
      <c r="V751" s="22">
        <v>5.0</v>
      </c>
      <c r="W751" s="21">
        <f t="shared" si="6"/>
        <v>9.088605898</v>
      </c>
      <c r="X751" s="27">
        <f t="shared" si="52"/>
        <v>7.085714286</v>
      </c>
      <c r="Y751" s="28" t="s">
        <v>1654</v>
      </c>
      <c r="Z751" s="28" t="s">
        <v>1655</v>
      </c>
      <c r="AA751" s="31"/>
      <c r="AB751" s="32"/>
      <c r="AC751" s="32"/>
      <c r="AD751" s="32"/>
      <c r="AE751" s="33"/>
      <c r="AF751" s="5"/>
      <c r="AG751" s="1"/>
    </row>
    <row r="752" ht="15.75" customHeight="1">
      <c r="A752" s="1"/>
      <c r="B752" s="5"/>
      <c r="C752" s="16">
        <v>43892.0</v>
      </c>
      <c r="D752" s="17">
        <v>3.748882944E9</v>
      </c>
      <c r="E752" s="5" t="s">
        <v>1575</v>
      </c>
      <c r="F752" s="5" t="s">
        <v>72</v>
      </c>
      <c r="G752" s="5" t="s">
        <v>44</v>
      </c>
      <c r="H752" s="5" t="s">
        <v>45</v>
      </c>
      <c r="I752" s="33">
        <v>302.0</v>
      </c>
      <c r="J752" s="18">
        <v>6.7</v>
      </c>
      <c r="K752" s="19">
        <f t="shared" si="88"/>
        <v>8.876666667</v>
      </c>
      <c r="L752" s="22">
        <v>7.5</v>
      </c>
      <c r="M752" s="21">
        <f t="shared" si="56"/>
        <v>9.168900804</v>
      </c>
      <c r="N752" s="22">
        <v>7.5</v>
      </c>
      <c r="O752" s="21">
        <f t="shared" si="2"/>
        <v>9.548192771</v>
      </c>
      <c r="P752" s="22">
        <v>5.0</v>
      </c>
      <c r="Q752" s="21">
        <f t="shared" si="47"/>
        <v>8.655495979</v>
      </c>
      <c r="R752" s="22">
        <v>5.0</v>
      </c>
      <c r="S752" s="21">
        <f t="shared" si="4"/>
        <v>8.698125837</v>
      </c>
      <c r="T752" s="22">
        <v>7.5</v>
      </c>
      <c r="U752" s="21">
        <f t="shared" si="5"/>
        <v>8.448391421</v>
      </c>
      <c r="V752" s="22">
        <v>7.5</v>
      </c>
      <c r="W752" s="21">
        <f t="shared" si="6"/>
        <v>9.08647925</v>
      </c>
      <c r="X752" s="27">
        <f t="shared" si="52"/>
        <v>6.671428571</v>
      </c>
      <c r="Y752" s="42" t="s">
        <v>1656</v>
      </c>
      <c r="Z752" s="42" t="s">
        <v>1657</v>
      </c>
      <c r="AA752" s="31"/>
      <c r="AB752" s="32"/>
      <c r="AC752" s="32"/>
      <c r="AD752" s="32"/>
      <c r="AE752" s="33"/>
      <c r="AF752" s="5"/>
      <c r="AG752" s="1"/>
    </row>
    <row r="753" ht="15.75" customHeight="1">
      <c r="A753" s="1"/>
      <c r="B753" s="5"/>
      <c r="C753" s="16">
        <v>43892.0</v>
      </c>
      <c r="D753" s="17">
        <v>2.231181052E9</v>
      </c>
      <c r="E753" s="5" t="s">
        <v>1658</v>
      </c>
      <c r="F753" s="5" t="s">
        <v>217</v>
      </c>
      <c r="G753" s="5" t="s">
        <v>44</v>
      </c>
      <c r="H753" s="5" t="s">
        <v>45</v>
      </c>
      <c r="I753" s="33">
        <v>202.0</v>
      </c>
      <c r="J753" s="18">
        <v>7.9</v>
      </c>
      <c r="K753" s="19">
        <f>+AVERAGE(J753)</f>
        <v>7.9</v>
      </c>
      <c r="L753" s="22">
        <v>10.0</v>
      </c>
      <c r="M753" s="21">
        <f t="shared" si="56"/>
        <v>9.170013387</v>
      </c>
      <c r="N753" s="22">
        <v>7.5</v>
      </c>
      <c r="O753" s="21">
        <f t="shared" si="2"/>
        <v>9.545454545</v>
      </c>
      <c r="P753" s="22">
        <v>7.5</v>
      </c>
      <c r="Q753" s="21">
        <f t="shared" si="47"/>
        <v>8.65394913</v>
      </c>
      <c r="R753" s="22">
        <v>7.5</v>
      </c>
      <c r="S753" s="21">
        <f t="shared" si="4"/>
        <v>8.696524064</v>
      </c>
      <c r="T753" s="22">
        <v>7.5</v>
      </c>
      <c r="U753" s="21">
        <f t="shared" si="5"/>
        <v>8.447121821</v>
      </c>
      <c r="V753" s="22">
        <v>7.5</v>
      </c>
      <c r="W753" s="21">
        <f t="shared" si="6"/>
        <v>9.084358289</v>
      </c>
      <c r="X753" s="27">
        <f t="shared" si="52"/>
        <v>7.914285714</v>
      </c>
      <c r="Y753" s="42" t="s">
        <v>1659</v>
      </c>
      <c r="Z753" s="42" t="s">
        <v>1660</v>
      </c>
      <c r="AA753" s="31"/>
      <c r="AB753" s="32"/>
      <c r="AC753" s="32"/>
      <c r="AD753" s="32"/>
      <c r="AE753" s="33"/>
      <c r="AF753" s="5"/>
      <c r="AG753" s="1"/>
    </row>
    <row r="754" ht="15.75" customHeight="1">
      <c r="A754" s="1"/>
      <c r="B754" s="5"/>
      <c r="C754" s="16">
        <v>43892.0</v>
      </c>
      <c r="D754" s="17">
        <v>2.616695053E9</v>
      </c>
      <c r="E754" s="5" t="s">
        <v>1661</v>
      </c>
      <c r="F754" s="5" t="s">
        <v>40</v>
      </c>
      <c r="G754" s="5" t="s">
        <v>115</v>
      </c>
      <c r="H754" s="5" t="s">
        <v>79</v>
      </c>
      <c r="I754" s="33">
        <v>314.0</v>
      </c>
      <c r="J754" s="18">
        <v>8.0</v>
      </c>
      <c r="K754" s="19">
        <f t="shared" ref="K754:K762" si="89">+AVERAGE($J$3:J754)</f>
        <v>8.874202128</v>
      </c>
      <c r="L754" s="22">
        <v>10.0</v>
      </c>
      <c r="M754" s="21">
        <f t="shared" si="56"/>
        <v>9.171122995</v>
      </c>
      <c r="N754" s="22">
        <v>10.0</v>
      </c>
      <c r="O754" s="21">
        <f t="shared" si="2"/>
        <v>9.546061415</v>
      </c>
      <c r="P754" s="22">
        <v>7.5</v>
      </c>
      <c r="Q754" s="21">
        <f t="shared" si="47"/>
        <v>8.652406417</v>
      </c>
      <c r="R754" s="22">
        <v>10.0</v>
      </c>
      <c r="S754" s="21">
        <f t="shared" si="4"/>
        <v>8.698264352</v>
      </c>
      <c r="T754" s="22">
        <v>7.5</v>
      </c>
      <c r="U754" s="21">
        <f t="shared" si="5"/>
        <v>8.445855615</v>
      </c>
      <c r="V754" s="22">
        <v>7.5</v>
      </c>
      <c r="W754" s="21">
        <f t="shared" si="6"/>
        <v>9.082242991</v>
      </c>
      <c r="X754" s="27">
        <f t="shared" si="52"/>
        <v>8.642857143</v>
      </c>
      <c r="Y754" s="28"/>
      <c r="Z754" s="28"/>
      <c r="AA754" s="31"/>
      <c r="AB754" s="32"/>
      <c r="AC754" s="32"/>
      <c r="AD754" s="32">
        <v>10.0</v>
      </c>
      <c r="AE754" s="33"/>
      <c r="AF754" s="5"/>
      <c r="AG754" s="1"/>
    </row>
    <row r="755" ht="15.75" customHeight="1">
      <c r="A755" s="1"/>
      <c r="B755" s="5"/>
      <c r="C755" s="16">
        <v>43892.0</v>
      </c>
      <c r="D755" s="17">
        <v>3.119662279E9</v>
      </c>
      <c r="E755" s="5" t="s">
        <v>1662</v>
      </c>
      <c r="F755" s="5" t="s">
        <v>72</v>
      </c>
      <c r="G755" s="5" t="s">
        <v>33</v>
      </c>
      <c r="H755" s="5" t="s">
        <v>45</v>
      </c>
      <c r="I755" s="33">
        <v>304.0</v>
      </c>
      <c r="J755" s="18">
        <v>7.5</v>
      </c>
      <c r="K755" s="19">
        <f t="shared" si="89"/>
        <v>8.872377158</v>
      </c>
      <c r="L755" s="22">
        <v>10.0</v>
      </c>
      <c r="M755" s="21">
        <f t="shared" si="56"/>
        <v>9.17222964</v>
      </c>
      <c r="N755" s="22">
        <v>5.0</v>
      </c>
      <c r="O755" s="21">
        <f t="shared" si="2"/>
        <v>9.54</v>
      </c>
      <c r="P755" s="22">
        <v>7.5</v>
      </c>
      <c r="Q755" s="21">
        <f t="shared" si="47"/>
        <v>8.650867824</v>
      </c>
      <c r="R755" s="22">
        <v>7.5</v>
      </c>
      <c r="S755" s="21">
        <f t="shared" si="4"/>
        <v>8.696666667</v>
      </c>
      <c r="T755" s="22">
        <v>7.5</v>
      </c>
      <c r="U755" s="21">
        <f t="shared" si="5"/>
        <v>8.44459279</v>
      </c>
      <c r="V755" s="22">
        <v>7.5</v>
      </c>
      <c r="W755" s="21">
        <f t="shared" si="6"/>
        <v>9.080133333</v>
      </c>
      <c r="X755" s="27">
        <f t="shared" si="52"/>
        <v>7.5</v>
      </c>
      <c r="Y755" s="28"/>
      <c r="Z755" s="28"/>
      <c r="AA755" s="31"/>
      <c r="AB755" s="32"/>
      <c r="AC755" s="32"/>
      <c r="AD755" s="32"/>
      <c r="AE755" s="33"/>
      <c r="AF755" s="5"/>
      <c r="AG755" s="1"/>
    </row>
    <row r="756" ht="15.75" customHeight="1">
      <c r="A756" s="1"/>
      <c r="B756" s="5"/>
      <c r="C756" s="16">
        <v>43893.0</v>
      </c>
      <c r="D756" s="17">
        <v>3.623323512E9</v>
      </c>
      <c r="E756" s="5" t="s">
        <v>1663</v>
      </c>
      <c r="F756" s="5" t="s">
        <v>1180</v>
      </c>
      <c r="G756" s="5" t="s">
        <v>33</v>
      </c>
      <c r="H756" s="5" t="s">
        <v>60</v>
      </c>
      <c r="I756" s="33" t="s">
        <v>187</v>
      </c>
      <c r="J756" s="18">
        <v>9.5</v>
      </c>
      <c r="K756" s="19">
        <f t="shared" si="89"/>
        <v>8.873209549</v>
      </c>
      <c r="L756" s="22">
        <v>10.0</v>
      </c>
      <c r="M756" s="21">
        <f t="shared" si="56"/>
        <v>9.173333333</v>
      </c>
      <c r="N756" s="22">
        <v>10.0</v>
      </c>
      <c r="O756" s="21">
        <f t="shared" si="2"/>
        <v>9.540612517</v>
      </c>
      <c r="P756" s="22">
        <v>10.0</v>
      </c>
      <c r="Q756" s="21">
        <f t="shared" si="47"/>
        <v>8.652666667</v>
      </c>
      <c r="R756" s="22">
        <v>7.5</v>
      </c>
      <c r="S756" s="21">
        <f t="shared" si="4"/>
        <v>8.695073236</v>
      </c>
      <c r="T756" s="22">
        <v>10.0</v>
      </c>
      <c r="U756" s="21">
        <f t="shared" si="5"/>
        <v>8.446666667</v>
      </c>
      <c r="V756" s="22"/>
      <c r="W756" s="21">
        <f t="shared" si="6"/>
        <v>9.080133333</v>
      </c>
      <c r="X756" s="27">
        <f t="shared" si="52"/>
        <v>9.5</v>
      </c>
      <c r="Y756" s="28"/>
      <c r="Z756" s="28"/>
      <c r="AA756" s="31"/>
      <c r="AB756" s="32"/>
      <c r="AC756" s="32"/>
      <c r="AD756" s="32"/>
      <c r="AE756" s="33"/>
      <c r="AF756" s="5"/>
      <c r="AG756" s="1"/>
    </row>
    <row r="757" ht="15.75" customHeight="1">
      <c r="A757" s="1"/>
      <c r="B757" s="5"/>
      <c r="C757" s="16">
        <v>43894.0</v>
      </c>
      <c r="D757" s="17"/>
      <c r="E757" s="5" t="s">
        <v>514</v>
      </c>
      <c r="F757" s="5"/>
      <c r="G757" s="5"/>
      <c r="H757" s="5"/>
      <c r="I757" s="33"/>
      <c r="J757" s="18">
        <v>10.0</v>
      </c>
      <c r="K757" s="19">
        <f t="shared" si="89"/>
        <v>8.874701987</v>
      </c>
      <c r="L757" s="22">
        <v>10.0</v>
      </c>
      <c r="M757" s="21">
        <f t="shared" si="56"/>
        <v>9.174434088</v>
      </c>
      <c r="N757" s="22">
        <v>10.0</v>
      </c>
      <c r="O757" s="21">
        <f t="shared" si="2"/>
        <v>9.541223404</v>
      </c>
      <c r="P757" s="22">
        <v>10.0</v>
      </c>
      <c r="Q757" s="21">
        <f t="shared" si="47"/>
        <v>8.654460719</v>
      </c>
      <c r="R757" s="22">
        <v>10.0</v>
      </c>
      <c r="S757" s="21">
        <f t="shared" si="4"/>
        <v>8.696808511</v>
      </c>
      <c r="T757" s="22">
        <v>10.0</v>
      </c>
      <c r="U757" s="21">
        <f t="shared" si="5"/>
        <v>8.44873502</v>
      </c>
      <c r="V757" s="22">
        <v>10.0</v>
      </c>
      <c r="W757" s="21">
        <f t="shared" si="6"/>
        <v>9.081358189</v>
      </c>
      <c r="X757" s="27">
        <f t="shared" si="52"/>
        <v>10</v>
      </c>
      <c r="Y757" s="28"/>
      <c r="Z757" s="28"/>
      <c r="AA757" s="31">
        <v>10.0</v>
      </c>
      <c r="AB757" s="32"/>
      <c r="AC757" s="32"/>
      <c r="AD757" s="32">
        <v>10.0</v>
      </c>
      <c r="AE757" s="33"/>
      <c r="AF757" s="5"/>
      <c r="AG757" s="1"/>
    </row>
    <row r="758" ht="15.75" customHeight="1">
      <c r="A758" s="1"/>
      <c r="B758" s="5"/>
      <c r="C758" s="16">
        <v>43894.0</v>
      </c>
      <c r="D758" s="17">
        <v>2.993164562E9</v>
      </c>
      <c r="E758" s="5" t="s">
        <v>520</v>
      </c>
      <c r="F758" s="5" t="s">
        <v>40</v>
      </c>
      <c r="G758" s="5" t="s">
        <v>44</v>
      </c>
      <c r="H758" s="5" t="s">
        <v>45</v>
      </c>
      <c r="I758" s="33">
        <v>302.0</v>
      </c>
      <c r="J758" s="18">
        <v>8.3</v>
      </c>
      <c r="K758" s="19">
        <f t="shared" si="89"/>
        <v>8.873941799</v>
      </c>
      <c r="L758" s="22">
        <v>7.5</v>
      </c>
      <c r="M758" s="21">
        <f t="shared" si="56"/>
        <v>9.172207447</v>
      </c>
      <c r="N758" s="22">
        <v>10.0</v>
      </c>
      <c r="O758" s="21">
        <f t="shared" si="2"/>
        <v>9.541832669</v>
      </c>
      <c r="P758" s="22">
        <v>7.5</v>
      </c>
      <c r="Q758" s="21">
        <f t="shared" si="47"/>
        <v>8.652925532</v>
      </c>
      <c r="R758" s="22">
        <v>7.5</v>
      </c>
      <c r="S758" s="21">
        <f t="shared" si="4"/>
        <v>8.695219124</v>
      </c>
      <c r="T758" s="22">
        <v>10.0</v>
      </c>
      <c r="U758" s="21">
        <f t="shared" si="5"/>
        <v>8.450797872</v>
      </c>
      <c r="V758" s="22">
        <v>7.5</v>
      </c>
      <c r="W758" s="21">
        <f t="shared" si="6"/>
        <v>9.079255319</v>
      </c>
      <c r="X758" s="27">
        <f t="shared" si="52"/>
        <v>8.328571429</v>
      </c>
      <c r="Y758" s="42" t="s">
        <v>1664</v>
      </c>
      <c r="Z758" s="42" t="s">
        <v>1665</v>
      </c>
      <c r="AA758" s="31"/>
      <c r="AB758" s="32"/>
      <c r="AC758" s="32"/>
      <c r="AD758" s="32"/>
      <c r="AE758" s="33"/>
      <c r="AF758" s="5"/>
      <c r="AG758" s="1"/>
    </row>
    <row r="759" ht="15.75" customHeight="1">
      <c r="A759" s="1"/>
      <c r="B759" s="5"/>
      <c r="C759" s="16">
        <v>43894.0</v>
      </c>
      <c r="D759" s="17">
        <v>2.998638671E9</v>
      </c>
      <c r="E759" s="5" t="s">
        <v>1666</v>
      </c>
      <c r="F759" s="5" t="s">
        <v>40</v>
      </c>
      <c r="G759" s="5" t="s">
        <v>33</v>
      </c>
      <c r="H759" s="5" t="s">
        <v>45</v>
      </c>
      <c r="I759" s="33">
        <v>304.0</v>
      </c>
      <c r="J759" s="18">
        <v>7.0</v>
      </c>
      <c r="K759" s="19">
        <f t="shared" si="89"/>
        <v>8.871466314</v>
      </c>
      <c r="L759" s="22">
        <v>10.0</v>
      </c>
      <c r="M759" s="21">
        <f t="shared" si="56"/>
        <v>9.173306773</v>
      </c>
      <c r="N759" s="22">
        <v>7.5</v>
      </c>
      <c r="O759" s="21">
        <f t="shared" si="2"/>
        <v>9.539124668</v>
      </c>
      <c r="P759" s="22">
        <v>5.0</v>
      </c>
      <c r="Q759" s="21">
        <f t="shared" si="47"/>
        <v>8.648074369</v>
      </c>
      <c r="R759" s="22">
        <v>7.5</v>
      </c>
      <c r="S759" s="21">
        <f t="shared" si="4"/>
        <v>8.693633952</v>
      </c>
      <c r="T759" s="22">
        <v>5.0</v>
      </c>
      <c r="U759" s="21">
        <f t="shared" si="5"/>
        <v>8.446215139</v>
      </c>
      <c r="V759" s="22">
        <v>7.5</v>
      </c>
      <c r="W759" s="21">
        <f t="shared" si="6"/>
        <v>9.077158035</v>
      </c>
      <c r="X759" s="27">
        <f t="shared" si="52"/>
        <v>7.071428571</v>
      </c>
      <c r="Y759" s="42" t="s">
        <v>1667</v>
      </c>
      <c r="Z759" s="42" t="s">
        <v>1668</v>
      </c>
      <c r="AA759" s="31"/>
      <c r="AB759" s="32"/>
      <c r="AC759" s="32"/>
      <c r="AD759" s="32"/>
      <c r="AE759" s="33"/>
      <c r="AF759" s="5"/>
      <c r="AG759" s="1"/>
    </row>
    <row r="760" ht="15.75" customHeight="1">
      <c r="A760" s="1"/>
      <c r="B760" s="5"/>
      <c r="C760" s="16">
        <v>43894.0</v>
      </c>
      <c r="D760" s="17">
        <v>2.828863365E9</v>
      </c>
      <c r="E760" s="5" t="s">
        <v>1607</v>
      </c>
      <c r="F760" s="5" t="s">
        <v>494</v>
      </c>
      <c r="G760" s="5" t="s">
        <v>33</v>
      </c>
      <c r="H760" s="5" t="s">
        <v>261</v>
      </c>
      <c r="I760" s="33" t="s">
        <v>388</v>
      </c>
      <c r="J760" s="18">
        <v>9.0</v>
      </c>
      <c r="K760" s="19">
        <f t="shared" si="89"/>
        <v>8.871635884</v>
      </c>
      <c r="L760" s="22">
        <v>10.0</v>
      </c>
      <c r="M760" s="21">
        <f t="shared" si="56"/>
        <v>9.174403183</v>
      </c>
      <c r="N760" s="22">
        <v>10.0</v>
      </c>
      <c r="O760" s="21">
        <f t="shared" si="2"/>
        <v>9.539735099</v>
      </c>
      <c r="P760" s="22">
        <v>10.0</v>
      </c>
      <c r="Q760" s="21">
        <f t="shared" si="47"/>
        <v>8.649867374</v>
      </c>
      <c r="R760" s="22">
        <v>10.0</v>
      </c>
      <c r="S760" s="21">
        <f t="shared" si="4"/>
        <v>8.695364238</v>
      </c>
      <c r="T760" s="22">
        <v>10.0</v>
      </c>
      <c r="U760" s="21">
        <f t="shared" si="5"/>
        <v>8.448275862</v>
      </c>
      <c r="V760" s="22">
        <v>10.0</v>
      </c>
      <c r="W760" s="21">
        <f t="shared" si="6"/>
        <v>9.078381963</v>
      </c>
      <c r="X760" s="27">
        <f t="shared" si="52"/>
        <v>9.857142857</v>
      </c>
      <c r="Y760" s="42" t="s">
        <v>1669</v>
      </c>
      <c r="Z760" s="28"/>
      <c r="AA760" s="31"/>
      <c r="AB760" s="32">
        <v>10.0</v>
      </c>
      <c r="AC760" s="32"/>
      <c r="AD760" s="32"/>
      <c r="AE760" s="33"/>
      <c r="AF760" s="5"/>
      <c r="AG760" s="1"/>
    </row>
    <row r="761" ht="15.75" customHeight="1">
      <c r="A761" s="1"/>
      <c r="B761" s="5"/>
      <c r="C761" s="16">
        <v>43895.0</v>
      </c>
      <c r="D761" s="17">
        <v>2.862464269E9</v>
      </c>
      <c r="E761" s="5" t="s">
        <v>1670</v>
      </c>
      <c r="F761" s="5" t="s">
        <v>72</v>
      </c>
      <c r="G761" s="5" t="s">
        <v>33</v>
      </c>
      <c r="H761" s="5" t="s">
        <v>60</v>
      </c>
      <c r="I761" s="33" t="s">
        <v>70</v>
      </c>
      <c r="J761" s="18">
        <v>10.0</v>
      </c>
      <c r="K761" s="19">
        <f t="shared" si="89"/>
        <v>8.87312253</v>
      </c>
      <c r="L761" s="22">
        <v>10.0</v>
      </c>
      <c r="M761" s="21">
        <f t="shared" si="56"/>
        <v>9.175496689</v>
      </c>
      <c r="N761" s="22">
        <v>10.0</v>
      </c>
      <c r="O761" s="21">
        <f t="shared" si="2"/>
        <v>9.540343915</v>
      </c>
      <c r="P761" s="22">
        <v>10.0</v>
      </c>
      <c r="Q761" s="21">
        <f t="shared" si="47"/>
        <v>8.651655629</v>
      </c>
      <c r="R761" s="22">
        <v>10.0</v>
      </c>
      <c r="S761" s="21">
        <f t="shared" si="4"/>
        <v>8.697089947</v>
      </c>
      <c r="T761" s="22">
        <v>10.0</v>
      </c>
      <c r="U761" s="21">
        <f t="shared" si="5"/>
        <v>8.450331126</v>
      </c>
      <c r="V761" s="22">
        <v>10.0</v>
      </c>
      <c r="W761" s="21">
        <f t="shared" si="6"/>
        <v>9.079602649</v>
      </c>
      <c r="X761" s="27">
        <f t="shared" si="52"/>
        <v>10</v>
      </c>
      <c r="Y761" s="42" t="s">
        <v>1671</v>
      </c>
      <c r="Z761" s="28"/>
      <c r="AA761" s="31"/>
      <c r="AB761" s="32"/>
      <c r="AC761" s="32"/>
      <c r="AD761" s="32"/>
      <c r="AE761" s="33"/>
      <c r="AF761" s="5"/>
      <c r="AG761" s="1"/>
    </row>
    <row r="762" ht="15.75" customHeight="1">
      <c r="A762" s="1"/>
      <c r="B762" s="5"/>
      <c r="C762" s="16">
        <v>43895.0</v>
      </c>
      <c r="D762" s="17">
        <v>3.889098417E9</v>
      </c>
      <c r="E762" s="5" t="s">
        <v>457</v>
      </c>
      <c r="F762" s="5" t="s">
        <v>427</v>
      </c>
      <c r="G762" s="5" t="s">
        <v>33</v>
      </c>
      <c r="H762" s="5" t="s">
        <v>60</v>
      </c>
      <c r="I762" s="33" t="s">
        <v>85</v>
      </c>
      <c r="J762" s="18">
        <v>10.0</v>
      </c>
      <c r="K762" s="19">
        <f t="shared" si="89"/>
        <v>8.874605263</v>
      </c>
      <c r="L762" s="22">
        <v>10.0</v>
      </c>
      <c r="M762" s="21">
        <f t="shared" si="56"/>
        <v>9.176587302</v>
      </c>
      <c r="N762" s="22">
        <v>10.0</v>
      </c>
      <c r="O762" s="21">
        <f t="shared" si="2"/>
        <v>9.540951123</v>
      </c>
      <c r="P762" s="22">
        <v>10.0</v>
      </c>
      <c r="Q762" s="21">
        <f t="shared" si="47"/>
        <v>8.653439153</v>
      </c>
      <c r="R762" s="22">
        <v>10.0</v>
      </c>
      <c r="S762" s="21">
        <f t="shared" si="4"/>
        <v>8.698811096</v>
      </c>
      <c r="T762" s="22">
        <v>10.0</v>
      </c>
      <c r="U762" s="21">
        <f t="shared" si="5"/>
        <v>8.452380952</v>
      </c>
      <c r="V762" s="22">
        <v>10.0</v>
      </c>
      <c r="W762" s="21">
        <f t="shared" si="6"/>
        <v>9.080820106</v>
      </c>
      <c r="X762" s="27">
        <f t="shared" si="52"/>
        <v>10</v>
      </c>
      <c r="Y762" s="42" t="s">
        <v>1672</v>
      </c>
      <c r="Z762" s="28"/>
      <c r="AA762" s="31"/>
      <c r="AB762" s="32"/>
      <c r="AC762" s="32"/>
      <c r="AD762" s="32">
        <v>10.0</v>
      </c>
      <c r="AE762" s="33"/>
      <c r="AF762" s="5"/>
      <c r="AG762" s="1"/>
    </row>
    <row r="763" ht="15.75" customHeight="1">
      <c r="A763" s="1"/>
      <c r="B763" s="5"/>
      <c r="C763" s="16">
        <v>43895.0</v>
      </c>
      <c r="D763" s="17">
        <v>3.644933783E9</v>
      </c>
      <c r="E763" s="5" t="s">
        <v>1673</v>
      </c>
      <c r="F763" s="5" t="s">
        <v>217</v>
      </c>
      <c r="G763" s="5" t="s">
        <v>33</v>
      </c>
      <c r="H763" s="5" t="s">
        <v>60</v>
      </c>
      <c r="I763" s="33" t="s">
        <v>101</v>
      </c>
      <c r="J763" s="18">
        <v>10.0</v>
      </c>
      <c r="K763" s="19">
        <f>+AVERAGE(J763)</f>
        <v>10</v>
      </c>
      <c r="L763" s="22">
        <v>10.0</v>
      </c>
      <c r="M763" s="21">
        <f t="shared" si="56"/>
        <v>9.177675033</v>
      </c>
      <c r="N763" s="22">
        <v>10.0</v>
      </c>
      <c r="O763" s="21">
        <f t="shared" si="2"/>
        <v>9.541556728</v>
      </c>
      <c r="P763" s="22">
        <v>10.0</v>
      </c>
      <c r="Q763" s="21">
        <f t="shared" si="47"/>
        <v>8.655217966</v>
      </c>
      <c r="R763" s="22">
        <v>10.0</v>
      </c>
      <c r="S763" s="21">
        <f t="shared" si="4"/>
        <v>8.700527704</v>
      </c>
      <c r="T763" s="22">
        <v>10.0</v>
      </c>
      <c r="U763" s="21">
        <f t="shared" si="5"/>
        <v>8.454425363</v>
      </c>
      <c r="V763" s="22">
        <v>10.0</v>
      </c>
      <c r="W763" s="21">
        <f t="shared" si="6"/>
        <v>9.082034346</v>
      </c>
      <c r="X763" s="27">
        <f t="shared" si="52"/>
        <v>10</v>
      </c>
      <c r="Y763" s="42" t="s">
        <v>1674</v>
      </c>
      <c r="Z763" s="28"/>
      <c r="AA763" s="31"/>
      <c r="AB763" s="32"/>
      <c r="AC763" s="32"/>
      <c r="AD763" s="32"/>
      <c r="AE763" s="33"/>
      <c r="AF763" s="5"/>
      <c r="AG763" s="1"/>
    </row>
    <row r="764" ht="15.75" customHeight="1">
      <c r="A764" s="1"/>
      <c r="B764" s="5"/>
      <c r="C764" s="16">
        <v>43895.0</v>
      </c>
      <c r="D764" s="17">
        <v>3.179351224E9</v>
      </c>
      <c r="E764" s="5" t="s">
        <v>1675</v>
      </c>
      <c r="F764" s="5" t="s">
        <v>84</v>
      </c>
      <c r="G764" s="5" t="s">
        <v>33</v>
      </c>
      <c r="H764" s="5" t="s">
        <v>60</v>
      </c>
      <c r="I764" s="33" t="s">
        <v>163</v>
      </c>
      <c r="J764" s="18">
        <v>10.0</v>
      </c>
      <c r="K764" s="19">
        <f t="shared" ref="K764:K772" si="90">+AVERAGE($J$3:J764)</f>
        <v>8.877559055</v>
      </c>
      <c r="L764" s="22">
        <v>10.0</v>
      </c>
      <c r="M764" s="21">
        <f t="shared" si="56"/>
        <v>9.178759894</v>
      </c>
      <c r="N764" s="22">
        <v>10.0</v>
      </c>
      <c r="O764" s="21">
        <f t="shared" si="2"/>
        <v>9.542160738</v>
      </c>
      <c r="P764" s="22">
        <v>10.0</v>
      </c>
      <c r="Q764" s="21">
        <f t="shared" si="47"/>
        <v>8.656992084</v>
      </c>
      <c r="R764" s="22">
        <v>10.0</v>
      </c>
      <c r="S764" s="21">
        <f t="shared" si="4"/>
        <v>8.702239789</v>
      </c>
      <c r="T764" s="22">
        <v>10.0</v>
      </c>
      <c r="U764" s="21">
        <f t="shared" si="5"/>
        <v>8.45646438</v>
      </c>
      <c r="V764" s="22">
        <v>10.0</v>
      </c>
      <c r="W764" s="21">
        <f t="shared" si="6"/>
        <v>9.083245383</v>
      </c>
      <c r="X764" s="27">
        <f t="shared" si="52"/>
        <v>10</v>
      </c>
      <c r="Y764" s="42" t="s">
        <v>1676</v>
      </c>
      <c r="Z764" s="28"/>
      <c r="AA764" s="31"/>
      <c r="AB764" s="32"/>
      <c r="AC764" s="32"/>
      <c r="AD764" s="32"/>
      <c r="AE764" s="33"/>
      <c r="AF764" s="5"/>
      <c r="AG764" s="1"/>
    </row>
    <row r="765" ht="15.75" customHeight="1">
      <c r="A765" s="1"/>
      <c r="B765" s="5"/>
      <c r="C765" s="16">
        <v>43895.0</v>
      </c>
      <c r="D765" s="17">
        <v>2.876279435E9</v>
      </c>
      <c r="E765" s="5" t="s">
        <v>1677</v>
      </c>
      <c r="F765" s="5" t="s">
        <v>217</v>
      </c>
      <c r="G765" s="5" t="s">
        <v>44</v>
      </c>
      <c r="H765" s="5" t="s">
        <v>45</v>
      </c>
      <c r="I765" s="33">
        <v>302.0</v>
      </c>
      <c r="J765" s="18">
        <v>8.0</v>
      </c>
      <c r="K765" s="19">
        <f t="shared" si="90"/>
        <v>8.876408912</v>
      </c>
      <c r="L765" s="22">
        <v>10.0</v>
      </c>
      <c r="M765" s="21">
        <f t="shared" si="56"/>
        <v>9.179841897</v>
      </c>
      <c r="N765" s="22">
        <v>10.0</v>
      </c>
      <c r="O765" s="21">
        <f t="shared" si="2"/>
        <v>9.542763158</v>
      </c>
      <c r="P765" s="22">
        <v>7.5</v>
      </c>
      <c r="Q765" s="21">
        <f t="shared" si="47"/>
        <v>8.655467721</v>
      </c>
      <c r="R765" s="22">
        <v>7.5</v>
      </c>
      <c r="S765" s="21">
        <f t="shared" si="4"/>
        <v>8.700657895</v>
      </c>
      <c r="T765" s="22">
        <v>5.0</v>
      </c>
      <c r="U765" s="21">
        <f t="shared" si="5"/>
        <v>8.451910408</v>
      </c>
      <c r="V765" s="22">
        <v>10.0</v>
      </c>
      <c r="W765" s="21">
        <f t="shared" si="6"/>
        <v>9.084453228</v>
      </c>
      <c r="X765" s="27">
        <f t="shared" si="52"/>
        <v>8.285714286</v>
      </c>
      <c r="Y765" s="28"/>
      <c r="Z765" s="42" t="s">
        <v>1678</v>
      </c>
      <c r="AA765" s="31"/>
      <c r="AB765" s="32"/>
      <c r="AC765" s="32"/>
      <c r="AD765" s="32"/>
      <c r="AE765" s="33"/>
      <c r="AF765" s="5"/>
      <c r="AG765" s="1"/>
    </row>
    <row r="766" ht="15.75" customHeight="1">
      <c r="A766" s="1"/>
      <c r="B766" s="5"/>
      <c r="C766" s="16">
        <v>43896.0</v>
      </c>
      <c r="D766" s="17">
        <v>3.054519678E9</v>
      </c>
      <c r="E766" s="5" t="s">
        <v>317</v>
      </c>
      <c r="F766" s="5" t="s">
        <v>40</v>
      </c>
      <c r="G766" s="5" t="s">
        <v>44</v>
      </c>
      <c r="H766" s="5" t="s">
        <v>79</v>
      </c>
      <c r="I766" s="33">
        <v>314.0</v>
      </c>
      <c r="J766" s="18">
        <v>10.0</v>
      </c>
      <c r="K766" s="19">
        <f t="shared" si="90"/>
        <v>8.877879581</v>
      </c>
      <c r="L766" s="22">
        <v>10.0</v>
      </c>
      <c r="M766" s="21">
        <f t="shared" si="56"/>
        <v>9.180921053</v>
      </c>
      <c r="N766" s="22">
        <v>10.0</v>
      </c>
      <c r="O766" s="21">
        <f t="shared" si="2"/>
        <v>9.543363995</v>
      </c>
      <c r="P766" s="22">
        <v>10.0</v>
      </c>
      <c r="Q766" s="21">
        <f t="shared" si="47"/>
        <v>8.657236842</v>
      </c>
      <c r="R766" s="22">
        <v>10.0</v>
      </c>
      <c r="S766" s="21">
        <f t="shared" si="4"/>
        <v>8.702365309</v>
      </c>
      <c r="T766" s="22">
        <v>10.0</v>
      </c>
      <c r="U766" s="21">
        <f t="shared" si="5"/>
        <v>8.453947368</v>
      </c>
      <c r="V766" s="22">
        <v>10.0</v>
      </c>
      <c r="W766" s="21">
        <f t="shared" si="6"/>
        <v>9.085657895</v>
      </c>
      <c r="X766" s="27">
        <f t="shared" si="52"/>
        <v>10</v>
      </c>
      <c r="Y766" s="42" t="s">
        <v>1679</v>
      </c>
      <c r="Z766" s="28"/>
      <c r="AA766" s="31"/>
      <c r="AB766" s="32"/>
      <c r="AC766" s="32"/>
      <c r="AD766" s="32">
        <v>10.0</v>
      </c>
      <c r="AE766" s="33"/>
      <c r="AF766" s="5"/>
      <c r="AG766" s="1"/>
    </row>
    <row r="767" ht="15.75" customHeight="1">
      <c r="A767" s="1"/>
      <c r="B767" s="5"/>
      <c r="C767" s="16">
        <v>43896.0</v>
      </c>
      <c r="D767" s="17">
        <v>3.109048758E9</v>
      </c>
      <c r="E767" s="5" t="s">
        <v>1680</v>
      </c>
      <c r="F767" s="5" t="s">
        <v>126</v>
      </c>
      <c r="G767" s="5" t="s">
        <v>33</v>
      </c>
      <c r="H767" s="5" t="s">
        <v>60</v>
      </c>
      <c r="I767" s="33" t="s">
        <v>128</v>
      </c>
      <c r="J767" s="18">
        <v>9.0</v>
      </c>
      <c r="K767" s="19">
        <f t="shared" si="90"/>
        <v>8.878039216</v>
      </c>
      <c r="L767" s="22">
        <v>10.0</v>
      </c>
      <c r="M767" s="21">
        <f t="shared" si="56"/>
        <v>9.181997372</v>
      </c>
      <c r="N767" s="22">
        <v>10.0</v>
      </c>
      <c r="O767" s="21">
        <f t="shared" si="2"/>
        <v>9.543963255</v>
      </c>
      <c r="P767" s="22">
        <v>10.0</v>
      </c>
      <c r="Q767" s="21">
        <f t="shared" si="47"/>
        <v>8.659001314</v>
      </c>
      <c r="R767" s="22">
        <v>10.0</v>
      </c>
      <c r="S767" s="21">
        <f t="shared" si="4"/>
        <v>8.704068241</v>
      </c>
      <c r="T767" s="22">
        <v>7.5</v>
      </c>
      <c r="U767" s="21">
        <f t="shared" si="5"/>
        <v>8.452693824</v>
      </c>
      <c r="V767" s="22">
        <v>10.0</v>
      </c>
      <c r="W767" s="21">
        <f t="shared" si="6"/>
        <v>9.086859396</v>
      </c>
      <c r="X767" s="27">
        <f t="shared" si="52"/>
        <v>9.5</v>
      </c>
      <c r="Y767" s="28"/>
      <c r="Z767" s="28"/>
      <c r="AA767" s="31"/>
      <c r="AB767" s="32">
        <v>5.0</v>
      </c>
      <c r="AC767" s="32"/>
      <c r="AD767" s="40">
        <v>7.5</v>
      </c>
      <c r="AE767" s="33"/>
      <c r="AF767" s="5"/>
      <c r="AG767" s="1"/>
    </row>
    <row r="768" ht="15.75" customHeight="1">
      <c r="A768" s="1"/>
      <c r="B768" s="5"/>
      <c r="C768" s="16">
        <v>43896.0</v>
      </c>
      <c r="D768" s="17">
        <v>2.296447353E9</v>
      </c>
      <c r="E768" s="5" t="s">
        <v>1627</v>
      </c>
      <c r="F768" s="5" t="s">
        <v>126</v>
      </c>
      <c r="G768" s="5" t="s">
        <v>33</v>
      </c>
      <c r="H768" s="5" t="s">
        <v>284</v>
      </c>
      <c r="I768" s="33" t="s">
        <v>1039</v>
      </c>
      <c r="J768" s="18">
        <v>7.0</v>
      </c>
      <c r="K768" s="19">
        <f t="shared" si="90"/>
        <v>8.875587467</v>
      </c>
      <c r="L768" s="22">
        <v>5.0</v>
      </c>
      <c r="M768" s="21">
        <f t="shared" si="56"/>
        <v>9.176509186</v>
      </c>
      <c r="N768" s="22">
        <v>7.5</v>
      </c>
      <c r="O768" s="21">
        <f t="shared" si="2"/>
        <v>9.541284404</v>
      </c>
      <c r="P768" s="22">
        <v>7.5</v>
      </c>
      <c r="Q768" s="21">
        <f t="shared" si="47"/>
        <v>8.657480315</v>
      </c>
      <c r="R768" s="22">
        <v>10.0</v>
      </c>
      <c r="S768" s="21">
        <f t="shared" si="4"/>
        <v>8.70576671</v>
      </c>
      <c r="T768" s="22">
        <v>5.0</v>
      </c>
      <c r="U768" s="21">
        <f t="shared" si="5"/>
        <v>8.44816273</v>
      </c>
      <c r="V768" s="22">
        <v>7.5</v>
      </c>
      <c r="W768" s="21">
        <f t="shared" si="6"/>
        <v>9.084776903</v>
      </c>
      <c r="X768" s="27">
        <f t="shared" si="52"/>
        <v>7.071428571</v>
      </c>
      <c r="Y768" s="28"/>
      <c r="Z768" s="28"/>
      <c r="AA768" s="31">
        <v>10.0</v>
      </c>
      <c r="AB768" s="32"/>
      <c r="AC768" s="32"/>
      <c r="AD768" s="40">
        <v>7.5</v>
      </c>
      <c r="AE768" s="33"/>
      <c r="AF768" s="5"/>
      <c r="AG768" s="1"/>
    </row>
    <row r="769" ht="15.75" customHeight="1">
      <c r="A769" s="1"/>
      <c r="B769" s="5"/>
      <c r="C769" s="16">
        <v>43896.0</v>
      </c>
      <c r="D769" s="17">
        <v>3.741709206E9</v>
      </c>
      <c r="E769" s="5" t="s">
        <v>662</v>
      </c>
      <c r="F769" s="5" t="s">
        <v>40</v>
      </c>
      <c r="G769" s="5" t="s">
        <v>33</v>
      </c>
      <c r="H769" s="5" t="s">
        <v>60</v>
      </c>
      <c r="I769" s="33" t="s">
        <v>227</v>
      </c>
      <c r="J769" s="18">
        <v>9.0</v>
      </c>
      <c r="K769" s="19">
        <f t="shared" si="90"/>
        <v>8.875749674</v>
      </c>
      <c r="L769" s="22">
        <v>10.0</v>
      </c>
      <c r="M769" s="21">
        <f t="shared" si="56"/>
        <v>9.177588467</v>
      </c>
      <c r="N769" s="22">
        <v>10.0</v>
      </c>
      <c r="O769" s="21">
        <f t="shared" si="2"/>
        <v>9.541884817</v>
      </c>
      <c r="P769" s="22">
        <v>10.0</v>
      </c>
      <c r="Q769" s="21">
        <f t="shared" si="47"/>
        <v>8.659239843</v>
      </c>
      <c r="R769" s="22">
        <v>10.0</v>
      </c>
      <c r="S769" s="21">
        <f t="shared" si="4"/>
        <v>8.707460733</v>
      </c>
      <c r="T769" s="22">
        <v>10.0</v>
      </c>
      <c r="U769" s="21">
        <f t="shared" si="5"/>
        <v>8.450196592</v>
      </c>
      <c r="V769" s="22">
        <v>10.0</v>
      </c>
      <c r="W769" s="21">
        <f t="shared" si="6"/>
        <v>9.085976409</v>
      </c>
      <c r="X769" s="27">
        <f t="shared" si="52"/>
        <v>9.857142857</v>
      </c>
      <c r="Y769" s="42" t="s">
        <v>1681</v>
      </c>
      <c r="Z769" s="42" t="s">
        <v>1682</v>
      </c>
      <c r="AA769" s="31"/>
      <c r="AB769" s="32"/>
      <c r="AC769" s="32"/>
      <c r="AD769" s="32"/>
      <c r="AE769" s="33"/>
      <c r="AF769" s="5"/>
      <c r="AG769" s="1"/>
    </row>
    <row r="770" ht="15.75" customHeight="1">
      <c r="A770" s="1"/>
      <c r="B770" s="5"/>
      <c r="C770" s="16">
        <v>43896.0</v>
      </c>
      <c r="D770" s="17">
        <v>3.042371598E9</v>
      </c>
      <c r="E770" s="5" t="s">
        <v>1683</v>
      </c>
      <c r="F770" s="5" t="s">
        <v>84</v>
      </c>
      <c r="G770" s="5" t="s">
        <v>44</v>
      </c>
      <c r="H770" s="5" t="s">
        <v>60</v>
      </c>
      <c r="I770" s="33" t="s">
        <v>61</v>
      </c>
      <c r="J770" s="18">
        <v>10.0</v>
      </c>
      <c r="K770" s="19">
        <f t="shared" si="90"/>
        <v>8.877213542</v>
      </c>
      <c r="L770" s="22">
        <v>10.0</v>
      </c>
      <c r="M770" s="21">
        <f t="shared" si="56"/>
        <v>9.178664921</v>
      </c>
      <c r="N770" s="22">
        <v>10.0</v>
      </c>
      <c r="O770" s="21">
        <f t="shared" si="2"/>
        <v>9.54248366</v>
      </c>
      <c r="P770" s="22">
        <v>10.0</v>
      </c>
      <c r="Q770" s="21">
        <f t="shared" si="47"/>
        <v>8.660994764</v>
      </c>
      <c r="R770" s="22">
        <v>10.0</v>
      </c>
      <c r="S770" s="21">
        <f t="shared" si="4"/>
        <v>8.709150327</v>
      </c>
      <c r="T770" s="22">
        <v>10.0</v>
      </c>
      <c r="U770" s="21">
        <f t="shared" si="5"/>
        <v>8.452225131</v>
      </c>
      <c r="V770" s="22">
        <v>10.0</v>
      </c>
      <c r="W770" s="21">
        <f t="shared" si="6"/>
        <v>9.087172775</v>
      </c>
      <c r="X770" s="27">
        <f t="shared" si="52"/>
        <v>10</v>
      </c>
      <c r="Y770" s="42" t="s">
        <v>1684</v>
      </c>
      <c r="Z770" s="42" t="s">
        <v>1685</v>
      </c>
      <c r="AA770" s="31"/>
      <c r="AB770" s="32"/>
      <c r="AC770" s="32"/>
      <c r="AD770" s="32"/>
      <c r="AE770" s="33"/>
      <c r="AF770" s="5"/>
      <c r="AG770" s="1"/>
    </row>
    <row r="771" ht="15.75" customHeight="1">
      <c r="A771" s="1"/>
      <c r="B771" s="5"/>
      <c r="C771" s="16">
        <v>43897.0</v>
      </c>
      <c r="D771" s="17">
        <v>3.055177659E9</v>
      </c>
      <c r="E771" s="5" t="s">
        <v>1244</v>
      </c>
      <c r="F771" s="5" t="s">
        <v>32</v>
      </c>
      <c r="G771" s="5" t="s">
        <v>33</v>
      </c>
      <c r="H771" s="5" t="s">
        <v>261</v>
      </c>
      <c r="I771" s="33" t="s">
        <v>332</v>
      </c>
      <c r="J771" s="18">
        <v>10.0</v>
      </c>
      <c r="K771" s="19">
        <f t="shared" si="90"/>
        <v>8.878673602</v>
      </c>
      <c r="L771" s="22">
        <v>10.0</v>
      </c>
      <c r="M771" s="21">
        <f t="shared" si="56"/>
        <v>9.179738562</v>
      </c>
      <c r="N771" s="22">
        <v>10.0</v>
      </c>
      <c r="O771" s="21">
        <f t="shared" si="2"/>
        <v>9.54308094</v>
      </c>
      <c r="P771" s="22">
        <v>10.0</v>
      </c>
      <c r="Q771" s="21">
        <f t="shared" si="47"/>
        <v>8.662745098</v>
      </c>
      <c r="R771" s="22">
        <v>10.0</v>
      </c>
      <c r="S771" s="21">
        <f t="shared" si="4"/>
        <v>8.710835509</v>
      </c>
      <c r="T771" s="22">
        <v>10.0</v>
      </c>
      <c r="U771" s="21">
        <f t="shared" si="5"/>
        <v>8.454248366</v>
      </c>
      <c r="V771" s="22">
        <v>10.0</v>
      </c>
      <c r="W771" s="21">
        <f t="shared" si="6"/>
        <v>9.088366013</v>
      </c>
      <c r="X771" s="27">
        <f t="shared" si="52"/>
        <v>10</v>
      </c>
      <c r="Y771" s="42" t="s">
        <v>1686</v>
      </c>
      <c r="Z771" s="28"/>
      <c r="AA771" s="31"/>
      <c r="AB771" s="32"/>
      <c r="AC771" s="32"/>
      <c r="AD771" s="32"/>
      <c r="AE771" s="33"/>
      <c r="AF771" s="5"/>
      <c r="AG771" s="1"/>
    </row>
    <row r="772" ht="15.75" customHeight="1">
      <c r="A772" s="1"/>
      <c r="B772" s="5"/>
      <c r="C772" s="16">
        <v>43898.0</v>
      </c>
      <c r="D772" s="17">
        <v>3.469318513E9</v>
      </c>
      <c r="E772" s="5" t="s">
        <v>1687</v>
      </c>
      <c r="F772" s="5" t="s">
        <v>40</v>
      </c>
      <c r="G772" s="5" t="s">
        <v>33</v>
      </c>
      <c r="H772" s="5" t="s">
        <v>261</v>
      </c>
      <c r="I772" s="33" t="s">
        <v>236</v>
      </c>
      <c r="J772" s="18">
        <v>10.0</v>
      </c>
      <c r="K772" s="19">
        <f t="shared" si="90"/>
        <v>8.88012987</v>
      </c>
      <c r="L772" s="22">
        <v>10.0</v>
      </c>
      <c r="M772" s="21">
        <f t="shared" si="56"/>
        <v>9.180809399</v>
      </c>
      <c r="N772" s="22">
        <v>10.0</v>
      </c>
      <c r="O772" s="21">
        <f t="shared" si="2"/>
        <v>9.543676662</v>
      </c>
      <c r="P772" s="22">
        <v>10.0</v>
      </c>
      <c r="Q772" s="21">
        <f t="shared" si="47"/>
        <v>8.664490862</v>
      </c>
      <c r="R772" s="22">
        <v>10.0</v>
      </c>
      <c r="S772" s="21">
        <f t="shared" si="4"/>
        <v>8.712516297</v>
      </c>
      <c r="T772" s="22">
        <v>10.0</v>
      </c>
      <c r="U772" s="21">
        <f t="shared" si="5"/>
        <v>8.456266319</v>
      </c>
      <c r="V772" s="22">
        <v>10.0</v>
      </c>
      <c r="W772" s="21">
        <f t="shared" si="6"/>
        <v>9.089556136</v>
      </c>
      <c r="X772" s="27">
        <f t="shared" si="52"/>
        <v>10</v>
      </c>
      <c r="Y772" s="42" t="s">
        <v>1688</v>
      </c>
      <c r="Z772" s="28"/>
      <c r="AA772" s="31"/>
      <c r="AB772" s="32"/>
      <c r="AC772" s="32"/>
      <c r="AD772" s="32"/>
      <c r="AE772" s="33"/>
      <c r="AF772" s="5"/>
      <c r="AG772" s="1"/>
    </row>
    <row r="773" ht="15.75" customHeight="1">
      <c r="A773" s="1"/>
      <c r="B773" s="5"/>
      <c r="C773" s="16">
        <v>43898.0</v>
      </c>
      <c r="D773" s="17">
        <v>2.179509052E9</v>
      </c>
      <c r="E773" s="5" t="s">
        <v>1689</v>
      </c>
      <c r="F773" s="5" t="s">
        <v>72</v>
      </c>
      <c r="G773" s="5" t="s">
        <v>44</v>
      </c>
      <c r="H773" s="5" t="s">
        <v>79</v>
      </c>
      <c r="I773" s="33">
        <v>313.0</v>
      </c>
      <c r="J773" s="18">
        <v>7.0</v>
      </c>
      <c r="K773" s="19">
        <f>+AVERAGE(J773)</f>
        <v>7</v>
      </c>
      <c r="L773" s="22">
        <v>10.0</v>
      </c>
      <c r="M773" s="21">
        <f t="shared" si="56"/>
        <v>9.181877445</v>
      </c>
      <c r="N773" s="22">
        <v>7.5</v>
      </c>
      <c r="O773" s="21">
        <f t="shared" si="2"/>
        <v>9.541015625</v>
      </c>
      <c r="P773" s="22">
        <v>5.0</v>
      </c>
      <c r="Q773" s="21">
        <f t="shared" si="47"/>
        <v>8.659713168</v>
      </c>
      <c r="R773" s="22">
        <v>5.0</v>
      </c>
      <c r="S773" s="21">
        <f t="shared" si="4"/>
        <v>8.707682292</v>
      </c>
      <c r="T773" s="22"/>
      <c r="U773" s="21">
        <f t="shared" si="5"/>
        <v>8.456266319</v>
      </c>
      <c r="V773" s="22"/>
      <c r="W773" s="21">
        <f t="shared" si="6"/>
        <v>9.089556136</v>
      </c>
      <c r="X773" s="27">
        <f t="shared" si="52"/>
        <v>6.9</v>
      </c>
      <c r="Y773" s="28"/>
      <c r="Z773" s="28"/>
      <c r="AA773" s="31"/>
      <c r="AB773" s="32"/>
      <c r="AC773" s="32"/>
      <c r="AD773" s="32"/>
      <c r="AE773" s="33"/>
      <c r="AF773" s="5"/>
      <c r="AG773" s="1"/>
    </row>
    <row r="774" ht="15.75" customHeight="1">
      <c r="A774" s="1"/>
      <c r="B774" s="5"/>
      <c r="C774" s="16">
        <v>43898.0</v>
      </c>
      <c r="D774" s="17">
        <v>2.807480566E9</v>
      </c>
      <c r="E774" s="5" t="s">
        <v>1690</v>
      </c>
      <c r="F774" s="5" t="s">
        <v>600</v>
      </c>
      <c r="G774" s="5" t="s">
        <v>44</v>
      </c>
      <c r="H774" s="5" t="s">
        <v>45</v>
      </c>
      <c r="I774" s="33">
        <v>204.0</v>
      </c>
      <c r="J774" s="18">
        <v>7.5</v>
      </c>
      <c r="K774" s="19">
        <f t="shared" ref="K774:K782" si="91">+AVERAGE($J$3:J774)</f>
        <v>8.875906736</v>
      </c>
      <c r="L774" s="22">
        <v>7.5</v>
      </c>
      <c r="M774" s="21">
        <f t="shared" si="56"/>
        <v>9.1796875</v>
      </c>
      <c r="N774" s="22">
        <v>10.0</v>
      </c>
      <c r="O774" s="21">
        <f t="shared" si="2"/>
        <v>9.541612484</v>
      </c>
      <c r="P774" s="22">
        <v>5.0</v>
      </c>
      <c r="Q774" s="21">
        <f t="shared" si="47"/>
        <v>8.654947917</v>
      </c>
      <c r="R774" s="22">
        <v>7.5</v>
      </c>
      <c r="S774" s="21">
        <f t="shared" si="4"/>
        <v>8.706111834</v>
      </c>
      <c r="T774" s="22">
        <v>7.5</v>
      </c>
      <c r="U774" s="21">
        <f t="shared" si="5"/>
        <v>8.455019557</v>
      </c>
      <c r="V774" s="22">
        <v>7.5</v>
      </c>
      <c r="W774" s="21">
        <f t="shared" si="6"/>
        <v>9.087483703</v>
      </c>
      <c r="X774" s="27">
        <f t="shared" si="52"/>
        <v>7.5</v>
      </c>
      <c r="Y774" s="42" t="s">
        <v>1691</v>
      </c>
      <c r="Z774" s="42" t="s">
        <v>1692</v>
      </c>
      <c r="AA774" s="31"/>
      <c r="AB774" s="32"/>
      <c r="AC774" s="32"/>
      <c r="AD774" s="40">
        <v>7.5</v>
      </c>
      <c r="AE774" s="33"/>
      <c r="AF774" s="5"/>
      <c r="AG774" s="1"/>
    </row>
    <row r="775" ht="15.75" customHeight="1">
      <c r="A775" s="1"/>
      <c r="B775" s="5"/>
      <c r="C775" s="16">
        <v>43898.0</v>
      </c>
      <c r="D775" s="17">
        <v>3.60348486E9</v>
      </c>
      <c r="E775" s="5" t="s">
        <v>973</v>
      </c>
      <c r="F775" s="5" t="s">
        <v>72</v>
      </c>
      <c r="G775" s="5" t="s">
        <v>33</v>
      </c>
      <c r="H775" s="5" t="s">
        <v>60</v>
      </c>
      <c r="I775" s="33" t="s">
        <v>178</v>
      </c>
      <c r="J775" s="18">
        <v>6.0</v>
      </c>
      <c r="K775" s="19">
        <f t="shared" si="91"/>
        <v>8.872186287</v>
      </c>
      <c r="L775" s="22">
        <v>10.0</v>
      </c>
      <c r="M775" s="21">
        <f t="shared" si="56"/>
        <v>9.180754226</v>
      </c>
      <c r="N775" s="22">
        <v>10.0</v>
      </c>
      <c r="O775" s="21">
        <f t="shared" si="2"/>
        <v>9.542207792</v>
      </c>
      <c r="P775" s="22">
        <v>2.5</v>
      </c>
      <c r="Q775" s="21">
        <f t="shared" si="47"/>
        <v>8.646944083</v>
      </c>
      <c r="R775" s="22">
        <v>7.5</v>
      </c>
      <c r="S775" s="21">
        <f t="shared" si="4"/>
        <v>8.704545455</v>
      </c>
      <c r="T775" s="22">
        <v>7.5</v>
      </c>
      <c r="U775" s="21">
        <f t="shared" si="5"/>
        <v>8.453776042</v>
      </c>
      <c r="V775" s="22">
        <v>5.0</v>
      </c>
      <c r="W775" s="21">
        <f t="shared" si="6"/>
        <v>9.082161458</v>
      </c>
      <c r="X775" s="27">
        <f t="shared" si="52"/>
        <v>6.928571429</v>
      </c>
      <c r="Y775" s="42" t="s">
        <v>1693</v>
      </c>
      <c r="Z775" s="42" t="s">
        <v>1694</v>
      </c>
      <c r="AA775" s="31"/>
      <c r="AB775" s="32"/>
      <c r="AC775" s="32"/>
      <c r="AD775" s="32"/>
      <c r="AE775" s="33"/>
      <c r="AF775" s="5"/>
      <c r="AG775" s="1"/>
    </row>
    <row r="776" ht="15.75" customHeight="1">
      <c r="A776" s="1"/>
      <c r="B776" s="5"/>
      <c r="C776" s="16">
        <v>43899.0</v>
      </c>
      <c r="D776" s="17">
        <v>3.744343724E9</v>
      </c>
      <c r="E776" s="5" t="s">
        <v>1695</v>
      </c>
      <c r="F776" s="5" t="s">
        <v>200</v>
      </c>
      <c r="G776" s="5" t="s">
        <v>33</v>
      </c>
      <c r="H776" s="5" t="s">
        <v>60</v>
      </c>
      <c r="I776" s="33" t="s">
        <v>221</v>
      </c>
      <c r="J776" s="18">
        <v>7.0</v>
      </c>
      <c r="K776" s="19">
        <f t="shared" si="91"/>
        <v>8.869767442</v>
      </c>
      <c r="L776" s="22">
        <v>5.0</v>
      </c>
      <c r="M776" s="21">
        <f t="shared" si="56"/>
        <v>9.175324675</v>
      </c>
      <c r="N776" s="22">
        <v>10.0</v>
      </c>
      <c r="O776" s="21">
        <f t="shared" si="2"/>
        <v>9.542801556</v>
      </c>
      <c r="P776" s="22">
        <v>7.5</v>
      </c>
      <c r="Q776" s="21">
        <f t="shared" si="47"/>
        <v>8.645454545</v>
      </c>
      <c r="R776" s="22">
        <v>5.0</v>
      </c>
      <c r="S776" s="21">
        <f t="shared" si="4"/>
        <v>8.699740597</v>
      </c>
      <c r="T776" s="22">
        <v>5.0</v>
      </c>
      <c r="U776" s="21">
        <f t="shared" si="5"/>
        <v>8.449284785</v>
      </c>
      <c r="V776" s="22">
        <v>5.0</v>
      </c>
      <c r="W776" s="21">
        <f t="shared" si="6"/>
        <v>9.076853056</v>
      </c>
      <c r="X776" s="27">
        <f t="shared" si="52"/>
        <v>6.357142857</v>
      </c>
      <c r="Y776" s="42" t="s">
        <v>1696</v>
      </c>
      <c r="Z776" s="42" t="s">
        <v>1697</v>
      </c>
      <c r="AA776" s="31"/>
      <c r="AB776" s="32">
        <v>10.0</v>
      </c>
      <c r="AC776" s="32"/>
      <c r="AD776" s="32"/>
      <c r="AE776" s="33"/>
      <c r="AF776" s="5"/>
      <c r="AG776" s="1"/>
    </row>
    <row r="777" ht="15.75" customHeight="1">
      <c r="A777" s="1"/>
      <c r="B777" s="5"/>
      <c r="C777" s="16">
        <v>43899.0</v>
      </c>
      <c r="D777" s="17"/>
      <c r="E777" s="5" t="s">
        <v>514</v>
      </c>
      <c r="F777" s="5"/>
      <c r="G777" s="5"/>
      <c r="H777" s="5"/>
      <c r="I777" s="33"/>
      <c r="J777" s="18">
        <v>8.0</v>
      </c>
      <c r="K777" s="19">
        <f t="shared" si="91"/>
        <v>8.868645161</v>
      </c>
      <c r="L777" s="22">
        <v>7.5</v>
      </c>
      <c r="M777" s="21">
        <f t="shared" si="56"/>
        <v>9.173151751</v>
      </c>
      <c r="N777" s="22">
        <v>10.0</v>
      </c>
      <c r="O777" s="21">
        <f t="shared" si="2"/>
        <v>9.543393782</v>
      </c>
      <c r="P777" s="22">
        <v>10.0</v>
      </c>
      <c r="Q777" s="21">
        <f t="shared" si="47"/>
        <v>8.647211414</v>
      </c>
      <c r="R777" s="22">
        <v>7.5</v>
      </c>
      <c r="S777" s="21">
        <f t="shared" si="4"/>
        <v>8.698186528</v>
      </c>
      <c r="T777" s="22">
        <v>5.0</v>
      </c>
      <c r="U777" s="21">
        <f t="shared" si="5"/>
        <v>8.444805195</v>
      </c>
      <c r="V777" s="22">
        <v>7.5</v>
      </c>
      <c r="W777" s="21">
        <f t="shared" si="6"/>
        <v>9.074805195</v>
      </c>
      <c r="X777" s="27">
        <f t="shared" si="52"/>
        <v>7.928571429</v>
      </c>
      <c r="Y777" s="42" t="s">
        <v>1698</v>
      </c>
      <c r="Z777" s="42" t="s">
        <v>1699</v>
      </c>
      <c r="AA777" s="31">
        <v>10.0</v>
      </c>
      <c r="AB777" s="32"/>
      <c r="AC777" s="40">
        <v>7.5</v>
      </c>
      <c r="AD777" s="32"/>
      <c r="AE777" s="33"/>
      <c r="AF777" s="5"/>
      <c r="AG777" s="1"/>
    </row>
    <row r="778" ht="15.75" customHeight="1">
      <c r="A778" s="1"/>
      <c r="B778" s="5"/>
      <c r="C778" s="16">
        <v>43899.0</v>
      </c>
      <c r="D778" s="17">
        <v>3.668139511E9</v>
      </c>
      <c r="E778" s="5" t="s">
        <v>1700</v>
      </c>
      <c r="F778" s="5" t="s">
        <v>40</v>
      </c>
      <c r="G778" s="5" t="s">
        <v>33</v>
      </c>
      <c r="H778" s="5" t="s">
        <v>60</v>
      </c>
      <c r="I778" s="33" t="s">
        <v>128</v>
      </c>
      <c r="J778" s="18">
        <v>10.0</v>
      </c>
      <c r="K778" s="19">
        <f t="shared" si="91"/>
        <v>8.870103093</v>
      </c>
      <c r="L778" s="22">
        <v>10.0</v>
      </c>
      <c r="M778" s="21">
        <f t="shared" si="56"/>
        <v>9.174222798</v>
      </c>
      <c r="N778" s="22">
        <v>10.0</v>
      </c>
      <c r="O778" s="21">
        <f t="shared" si="2"/>
        <v>9.543984476</v>
      </c>
      <c r="P778" s="22">
        <v>10.0</v>
      </c>
      <c r="Q778" s="21">
        <f t="shared" si="47"/>
        <v>8.648963731</v>
      </c>
      <c r="R778" s="22">
        <v>10.0</v>
      </c>
      <c r="S778" s="21">
        <f t="shared" si="4"/>
        <v>8.699870634</v>
      </c>
      <c r="T778" s="22">
        <v>10.0</v>
      </c>
      <c r="U778" s="21">
        <f t="shared" si="5"/>
        <v>8.446822309</v>
      </c>
      <c r="V778" s="22">
        <v>10.0</v>
      </c>
      <c r="W778" s="21">
        <f t="shared" si="6"/>
        <v>9.076005188</v>
      </c>
      <c r="X778" s="27">
        <f t="shared" si="52"/>
        <v>10</v>
      </c>
      <c r="Y778" s="51" t="s">
        <v>1701</v>
      </c>
      <c r="Z778" s="28"/>
      <c r="AA778" s="31"/>
      <c r="AB778" s="32"/>
      <c r="AC778" s="32">
        <v>10.0</v>
      </c>
      <c r="AD778" s="32">
        <v>10.0</v>
      </c>
      <c r="AE778" s="33"/>
      <c r="AF778" s="5"/>
      <c r="AG778" s="1"/>
    </row>
    <row r="779" ht="15.75" customHeight="1">
      <c r="A779" s="1"/>
      <c r="B779" s="5"/>
      <c r="C779" s="16">
        <v>43899.0</v>
      </c>
      <c r="D779" s="17">
        <v>2.509394726E9</v>
      </c>
      <c r="E779" s="5" t="s">
        <v>1702</v>
      </c>
      <c r="F779" s="5" t="s">
        <v>40</v>
      </c>
      <c r="G779" s="5" t="s">
        <v>33</v>
      </c>
      <c r="H779" s="5" t="s">
        <v>60</v>
      </c>
      <c r="I779" s="33" t="s">
        <v>85</v>
      </c>
      <c r="J779" s="18">
        <v>9.0</v>
      </c>
      <c r="K779" s="19">
        <f t="shared" si="91"/>
        <v>8.87027027</v>
      </c>
      <c r="L779" s="22">
        <v>10.0</v>
      </c>
      <c r="M779" s="21">
        <f t="shared" si="56"/>
        <v>9.175291074</v>
      </c>
      <c r="N779" s="22">
        <v>10.0</v>
      </c>
      <c r="O779" s="21">
        <f t="shared" si="2"/>
        <v>9.544573643</v>
      </c>
      <c r="P779" s="22">
        <v>10.0</v>
      </c>
      <c r="Q779" s="21">
        <f t="shared" si="47"/>
        <v>8.650711514</v>
      </c>
      <c r="R779" s="22">
        <v>10.0</v>
      </c>
      <c r="S779" s="21">
        <f t="shared" si="4"/>
        <v>8.701550388</v>
      </c>
      <c r="T779" s="22">
        <v>10.0</v>
      </c>
      <c r="U779" s="21">
        <f t="shared" si="5"/>
        <v>8.448834197</v>
      </c>
      <c r="V779" s="22">
        <v>10.0</v>
      </c>
      <c r="W779" s="21">
        <f t="shared" si="6"/>
        <v>9.077202073</v>
      </c>
      <c r="X779" s="27">
        <f t="shared" si="52"/>
        <v>9.857142857</v>
      </c>
      <c r="Y779" s="28"/>
      <c r="Z779" s="28"/>
      <c r="AA779" s="31"/>
      <c r="AB779" s="32"/>
      <c r="AC779" s="32"/>
      <c r="AD779" s="32"/>
      <c r="AE779" s="33"/>
      <c r="AF779" s="5"/>
      <c r="AG779" s="1"/>
    </row>
    <row r="780" ht="15.75" customHeight="1">
      <c r="A780" s="1"/>
      <c r="B780" s="5"/>
      <c r="C780" s="16">
        <v>43899.0</v>
      </c>
      <c r="D780" s="17">
        <v>3.938685482E9</v>
      </c>
      <c r="E780" s="5" t="s">
        <v>1290</v>
      </c>
      <c r="F780" s="5" t="s">
        <v>56</v>
      </c>
      <c r="G780" s="5" t="s">
        <v>44</v>
      </c>
      <c r="H780" s="5" t="s">
        <v>45</v>
      </c>
      <c r="I780" s="33">
        <v>302.0</v>
      </c>
      <c r="J780" s="18">
        <v>9.0</v>
      </c>
      <c r="K780" s="19">
        <f t="shared" si="91"/>
        <v>8.870437018</v>
      </c>
      <c r="L780" s="22">
        <v>10.0</v>
      </c>
      <c r="M780" s="21">
        <f t="shared" si="56"/>
        <v>9.176356589</v>
      </c>
      <c r="N780" s="22">
        <v>10.0</v>
      </c>
      <c r="O780" s="21">
        <f t="shared" si="2"/>
        <v>9.54516129</v>
      </c>
      <c r="P780" s="22">
        <v>10.0</v>
      </c>
      <c r="Q780" s="21">
        <f t="shared" si="47"/>
        <v>8.65245478</v>
      </c>
      <c r="R780" s="22">
        <v>10.0</v>
      </c>
      <c r="S780" s="21">
        <f t="shared" si="4"/>
        <v>8.703225806</v>
      </c>
      <c r="T780" s="22">
        <v>10.0</v>
      </c>
      <c r="U780" s="21">
        <f t="shared" si="5"/>
        <v>8.45084088</v>
      </c>
      <c r="V780" s="22">
        <v>10.0</v>
      </c>
      <c r="W780" s="21">
        <f t="shared" si="6"/>
        <v>9.07839586</v>
      </c>
      <c r="X780" s="27">
        <f t="shared" si="52"/>
        <v>9.857142857</v>
      </c>
      <c r="Y780" s="42" t="s">
        <v>1703</v>
      </c>
      <c r="Z780" s="28"/>
      <c r="AA780" s="35">
        <v>7.5</v>
      </c>
      <c r="AB780" s="32"/>
      <c r="AC780" s="32"/>
      <c r="AD780" s="32"/>
      <c r="AE780" s="33"/>
      <c r="AF780" s="5"/>
      <c r="AG780" s="1"/>
    </row>
    <row r="781" ht="15.75" customHeight="1">
      <c r="A781" s="1"/>
      <c r="B781" s="5"/>
      <c r="C781" s="16">
        <v>43900.0</v>
      </c>
      <c r="D781" s="17">
        <v>3.992496465E9</v>
      </c>
      <c r="E781" s="5" t="s">
        <v>1704</v>
      </c>
      <c r="F781" s="5" t="s">
        <v>217</v>
      </c>
      <c r="G781" s="5" t="s">
        <v>44</v>
      </c>
      <c r="H781" s="5" t="s">
        <v>45</v>
      </c>
      <c r="I781" s="33">
        <v>202.0</v>
      </c>
      <c r="J781" s="18">
        <v>6.3</v>
      </c>
      <c r="K781" s="19">
        <f t="shared" si="91"/>
        <v>8.867137356</v>
      </c>
      <c r="L781" s="22">
        <v>7.5</v>
      </c>
      <c r="M781" s="21">
        <f t="shared" si="56"/>
        <v>9.174193548</v>
      </c>
      <c r="N781" s="22">
        <v>10.0</v>
      </c>
      <c r="O781" s="21">
        <f t="shared" si="2"/>
        <v>9.545747423</v>
      </c>
      <c r="P781" s="22">
        <v>2.5</v>
      </c>
      <c r="Q781" s="21">
        <f t="shared" si="47"/>
        <v>8.644516129</v>
      </c>
      <c r="R781" s="22">
        <v>5.0</v>
      </c>
      <c r="S781" s="21">
        <f t="shared" si="4"/>
        <v>8.698453608</v>
      </c>
      <c r="T781" s="22">
        <v>7.5</v>
      </c>
      <c r="U781" s="21">
        <f t="shared" si="5"/>
        <v>8.449612403</v>
      </c>
      <c r="V781" s="22">
        <v>5.0</v>
      </c>
      <c r="W781" s="21">
        <f t="shared" si="6"/>
        <v>9.073126615</v>
      </c>
      <c r="X781" s="27">
        <f t="shared" si="52"/>
        <v>6.257142857</v>
      </c>
      <c r="Y781" s="28"/>
      <c r="Z781" s="28"/>
      <c r="AA781" s="31"/>
      <c r="AB781" s="32"/>
      <c r="AC781" s="32"/>
      <c r="AD781" s="32"/>
      <c r="AE781" s="33"/>
      <c r="AF781" s="5"/>
      <c r="AG781" s="1"/>
    </row>
    <row r="782" ht="15.75" customHeight="1">
      <c r="A782" s="1"/>
      <c r="B782" s="5"/>
      <c r="C782" s="16">
        <v>43900.0</v>
      </c>
      <c r="D782" s="17">
        <v>3.291282037E9</v>
      </c>
      <c r="E782" s="5" t="s">
        <v>1705</v>
      </c>
      <c r="F782" s="5" t="s">
        <v>427</v>
      </c>
      <c r="G782" s="5" t="s">
        <v>33</v>
      </c>
      <c r="H782" s="5" t="s">
        <v>60</v>
      </c>
      <c r="I782" s="33" t="s">
        <v>70</v>
      </c>
      <c r="J782" s="18">
        <v>8.0</v>
      </c>
      <c r="K782" s="19">
        <f t="shared" si="91"/>
        <v>8.866025641</v>
      </c>
      <c r="L782" s="22">
        <v>7.5</v>
      </c>
      <c r="M782" s="21">
        <f t="shared" si="56"/>
        <v>9.172036082</v>
      </c>
      <c r="N782" s="22">
        <v>7.5</v>
      </c>
      <c r="O782" s="21">
        <f t="shared" si="2"/>
        <v>9.543114543</v>
      </c>
      <c r="P782" s="22">
        <v>5.0</v>
      </c>
      <c r="Q782" s="21">
        <f t="shared" si="47"/>
        <v>8.639819588</v>
      </c>
      <c r="R782" s="22">
        <v>10.0</v>
      </c>
      <c r="S782" s="21">
        <f t="shared" si="4"/>
        <v>8.7001287</v>
      </c>
      <c r="T782" s="22">
        <v>7.5</v>
      </c>
      <c r="U782" s="21">
        <f t="shared" si="5"/>
        <v>8.448387097</v>
      </c>
      <c r="V782" s="22">
        <v>7.5</v>
      </c>
      <c r="W782" s="21">
        <f t="shared" si="6"/>
        <v>9.071096774</v>
      </c>
      <c r="X782" s="27">
        <f t="shared" si="52"/>
        <v>7.571428571</v>
      </c>
      <c r="Y782" s="42" t="s">
        <v>1706</v>
      </c>
      <c r="Z782" s="42" t="s">
        <v>1707</v>
      </c>
      <c r="AA782" s="31"/>
      <c r="AB782" s="32"/>
      <c r="AC782" s="32"/>
      <c r="AD782" s="32"/>
      <c r="AE782" s="33"/>
      <c r="AF782" s="5"/>
      <c r="AG782" s="1"/>
    </row>
    <row r="783" ht="15.75" customHeight="1">
      <c r="A783" s="1"/>
      <c r="B783" s="5"/>
      <c r="C783" s="16">
        <v>43900.0</v>
      </c>
      <c r="D783" s="17">
        <v>3.605058035E9</v>
      </c>
      <c r="E783" s="5" t="s">
        <v>516</v>
      </c>
      <c r="F783" s="5" t="s">
        <v>427</v>
      </c>
      <c r="G783" s="5" t="s">
        <v>33</v>
      </c>
      <c r="H783" s="5" t="s">
        <v>60</v>
      </c>
      <c r="I783" s="33" t="s">
        <v>61</v>
      </c>
      <c r="J783" s="18">
        <v>6.0</v>
      </c>
      <c r="K783" s="19">
        <f>+AVERAGE(J783)</f>
        <v>6</v>
      </c>
      <c r="L783" s="22">
        <v>2.5</v>
      </c>
      <c r="M783" s="21">
        <f t="shared" si="56"/>
        <v>9.163449163</v>
      </c>
      <c r="N783" s="22">
        <v>7.5</v>
      </c>
      <c r="O783" s="21">
        <f t="shared" si="2"/>
        <v>9.540488432</v>
      </c>
      <c r="P783" s="22">
        <v>10.0</v>
      </c>
      <c r="Q783" s="21">
        <f t="shared" si="47"/>
        <v>8.641570142</v>
      </c>
      <c r="R783" s="22">
        <v>5.0</v>
      </c>
      <c r="S783" s="21">
        <f t="shared" si="4"/>
        <v>8.695372751</v>
      </c>
      <c r="T783" s="22">
        <v>5.0</v>
      </c>
      <c r="U783" s="21">
        <f t="shared" si="5"/>
        <v>8.443943299</v>
      </c>
      <c r="V783" s="22">
        <v>5.0</v>
      </c>
      <c r="W783" s="21">
        <f t="shared" si="6"/>
        <v>9.065850515</v>
      </c>
      <c r="X783" s="27">
        <f t="shared" si="52"/>
        <v>5.857142857</v>
      </c>
      <c r="Y783" s="28"/>
      <c r="Z783" s="42" t="s">
        <v>1708</v>
      </c>
      <c r="AA783" s="31"/>
      <c r="AB783" s="32"/>
      <c r="AC783" s="32"/>
      <c r="AD783" s="32"/>
      <c r="AE783" s="33"/>
      <c r="AF783" s="5"/>
      <c r="AG783" s="1"/>
    </row>
    <row r="784" ht="15.75" customHeight="1">
      <c r="A784" s="1"/>
      <c r="B784" s="5"/>
      <c r="C784" s="16">
        <v>43900.0</v>
      </c>
      <c r="D784" s="17">
        <v>3.650488594E9</v>
      </c>
      <c r="E784" s="5" t="s">
        <v>866</v>
      </c>
      <c r="F784" s="5" t="s">
        <v>217</v>
      </c>
      <c r="G784" s="5" t="s">
        <v>33</v>
      </c>
      <c r="H784" s="5" t="s">
        <v>60</v>
      </c>
      <c r="I784" s="33" t="s">
        <v>111</v>
      </c>
      <c r="J784" s="18">
        <v>10.0</v>
      </c>
      <c r="K784" s="19">
        <f t="shared" ref="K784:K792" si="92">+AVERAGE($J$3:J784)</f>
        <v>8.863810742</v>
      </c>
      <c r="L784" s="22">
        <v>10.0</v>
      </c>
      <c r="M784" s="21">
        <f t="shared" si="56"/>
        <v>9.164524422</v>
      </c>
      <c r="N784" s="22">
        <v>10.0</v>
      </c>
      <c r="O784" s="21">
        <f t="shared" si="2"/>
        <v>9.541078306</v>
      </c>
      <c r="P784" s="22">
        <v>10.0</v>
      </c>
      <c r="Q784" s="21">
        <f t="shared" si="47"/>
        <v>8.643316195</v>
      </c>
      <c r="R784" s="22">
        <v>10.0</v>
      </c>
      <c r="S784" s="21">
        <f t="shared" si="4"/>
        <v>8.697047497</v>
      </c>
      <c r="T784" s="22">
        <v>10.0</v>
      </c>
      <c r="U784" s="21">
        <f t="shared" si="5"/>
        <v>8.445945946</v>
      </c>
      <c r="V784" s="22">
        <v>10.0</v>
      </c>
      <c r="W784" s="21">
        <f t="shared" si="6"/>
        <v>9.067052767</v>
      </c>
      <c r="X784" s="27">
        <f t="shared" si="52"/>
        <v>10</v>
      </c>
      <c r="Y784" s="42" t="s">
        <v>1709</v>
      </c>
      <c r="Z784" s="42" t="s">
        <v>1710</v>
      </c>
      <c r="AA784" s="52"/>
      <c r="AB784" s="36"/>
      <c r="AC784" s="36"/>
      <c r="AD784" s="36"/>
      <c r="AE784" s="53"/>
      <c r="AF784" s="5"/>
      <c r="AG784" s="1"/>
    </row>
    <row r="785" ht="15.75" customHeight="1">
      <c r="A785" s="1"/>
      <c r="B785" s="5"/>
      <c r="C785" s="16">
        <v>43901.0</v>
      </c>
      <c r="D785" s="17">
        <v>2.150881117E9</v>
      </c>
      <c r="E785" s="5" t="s">
        <v>1711</v>
      </c>
      <c r="F785" s="5" t="s">
        <v>1712</v>
      </c>
      <c r="G785" s="5" t="s">
        <v>44</v>
      </c>
      <c r="H785" s="5" t="s">
        <v>79</v>
      </c>
      <c r="I785" s="33">
        <v>314.0</v>
      </c>
      <c r="J785" s="18">
        <v>10.0</v>
      </c>
      <c r="K785" s="19">
        <f t="shared" si="92"/>
        <v>8.865261814</v>
      </c>
      <c r="L785" s="22">
        <v>10.0</v>
      </c>
      <c r="M785" s="21">
        <f t="shared" si="56"/>
        <v>9.165596919</v>
      </c>
      <c r="N785" s="22">
        <v>7.5</v>
      </c>
      <c r="O785" s="21">
        <f t="shared" si="2"/>
        <v>9.538461538</v>
      </c>
      <c r="P785" s="22">
        <v>10.0</v>
      </c>
      <c r="Q785" s="21">
        <f t="shared" si="47"/>
        <v>8.645057766</v>
      </c>
      <c r="R785" s="22">
        <v>10.0</v>
      </c>
      <c r="S785" s="21">
        <f t="shared" si="4"/>
        <v>8.698717949</v>
      </c>
      <c r="T785" s="22">
        <v>10.0</v>
      </c>
      <c r="U785" s="21">
        <f t="shared" si="5"/>
        <v>8.447943445</v>
      </c>
      <c r="V785" s="22">
        <v>10.0</v>
      </c>
      <c r="W785" s="21">
        <f t="shared" si="6"/>
        <v>9.068251928</v>
      </c>
      <c r="X785" s="27">
        <f t="shared" si="52"/>
        <v>9.642857143</v>
      </c>
      <c r="Y785" s="42" t="s">
        <v>1713</v>
      </c>
      <c r="Z785" s="42" t="s">
        <v>1714</v>
      </c>
      <c r="AA785" s="52"/>
      <c r="AB785" s="36">
        <v>7.5</v>
      </c>
      <c r="AC785" s="36"/>
      <c r="AD785" s="36"/>
      <c r="AE785" s="53"/>
      <c r="AF785" s="5"/>
      <c r="AG785" s="1"/>
    </row>
    <row r="786" ht="15.75" customHeight="1">
      <c r="A786" s="1"/>
      <c r="B786" s="5"/>
      <c r="C786" s="16">
        <v>43902.0</v>
      </c>
      <c r="D786" s="17">
        <v>3.25601582E9</v>
      </c>
      <c r="E786" s="5" t="s">
        <v>1715</v>
      </c>
      <c r="F786" s="5" t="s">
        <v>600</v>
      </c>
      <c r="G786" s="5" t="s">
        <v>44</v>
      </c>
      <c r="H786" s="5" t="s">
        <v>261</v>
      </c>
      <c r="I786" s="33" t="s">
        <v>420</v>
      </c>
      <c r="J786" s="18">
        <v>10.0</v>
      </c>
      <c r="K786" s="19">
        <f t="shared" si="92"/>
        <v>8.866709184</v>
      </c>
      <c r="L786" s="22">
        <v>10.0</v>
      </c>
      <c r="M786" s="21">
        <f t="shared" si="56"/>
        <v>9.166666667</v>
      </c>
      <c r="N786" s="22">
        <v>10.0</v>
      </c>
      <c r="O786" s="21">
        <f t="shared" si="2"/>
        <v>9.539052497</v>
      </c>
      <c r="P786" s="22">
        <v>10.0</v>
      </c>
      <c r="Q786" s="21">
        <f t="shared" si="47"/>
        <v>8.646794872</v>
      </c>
      <c r="R786" s="22">
        <v>10.0</v>
      </c>
      <c r="S786" s="21">
        <f t="shared" si="4"/>
        <v>8.700384123</v>
      </c>
      <c r="T786" s="22">
        <v>10.0</v>
      </c>
      <c r="U786" s="21">
        <f t="shared" si="5"/>
        <v>8.449935815</v>
      </c>
      <c r="V786" s="22">
        <v>10.0</v>
      </c>
      <c r="W786" s="21">
        <f t="shared" si="6"/>
        <v>9.06944801</v>
      </c>
      <c r="X786" s="27">
        <f t="shared" si="52"/>
        <v>10</v>
      </c>
      <c r="Y786" s="28"/>
      <c r="Z786" s="28"/>
      <c r="AA786" s="52"/>
      <c r="AB786" s="36"/>
      <c r="AC786" s="36"/>
      <c r="AD786" s="36"/>
      <c r="AE786" s="53"/>
      <c r="AF786" s="5"/>
      <c r="AG786" s="1"/>
    </row>
    <row r="787" ht="15.75" customHeight="1">
      <c r="A787" s="1"/>
      <c r="B787" s="5"/>
      <c r="C787" s="16">
        <v>43902.0</v>
      </c>
      <c r="D787" s="17">
        <v>3.492764429E9</v>
      </c>
      <c r="E787" s="5" t="s">
        <v>1716</v>
      </c>
      <c r="F787" s="5" t="s">
        <v>427</v>
      </c>
      <c r="G787" s="5" t="s">
        <v>33</v>
      </c>
      <c r="H787" s="5" t="s">
        <v>60</v>
      </c>
      <c r="I787" s="33" t="s">
        <v>70</v>
      </c>
      <c r="J787" s="18">
        <v>10.0</v>
      </c>
      <c r="K787" s="19">
        <f t="shared" si="92"/>
        <v>8.868152866</v>
      </c>
      <c r="L787" s="22">
        <v>10.0</v>
      </c>
      <c r="M787" s="21">
        <f t="shared" si="56"/>
        <v>9.167733675</v>
      </c>
      <c r="N787" s="22">
        <v>10.0</v>
      </c>
      <c r="O787" s="21">
        <f t="shared" si="2"/>
        <v>9.539641944</v>
      </c>
      <c r="P787" s="22">
        <v>10.0</v>
      </c>
      <c r="Q787" s="21">
        <f t="shared" si="47"/>
        <v>8.648527529</v>
      </c>
      <c r="R787" s="22">
        <v>7.5</v>
      </c>
      <c r="S787" s="21">
        <f t="shared" si="4"/>
        <v>8.698849105</v>
      </c>
      <c r="T787" s="22">
        <v>7.5</v>
      </c>
      <c r="U787" s="21">
        <f t="shared" si="5"/>
        <v>8.448717949</v>
      </c>
      <c r="V787" s="22">
        <v>10.0</v>
      </c>
      <c r="W787" s="21">
        <f t="shared" si="6"/>
        <v>9.070641026</v>
      </c>
      <c r="X787" s="27">
        <f t="shared" si="52"/>
        <v>9.285714286</v>
      </c>
      <c r="Y787" s="42" t="s">
        <v>1717</v>
      </c>
      <c r="Z787" s="42" t="s">
        <v>1718</v>
      </c>
      <c r="AA787" s="52">
        <v>10.0</v>
      </c>
      <c r="AB787" s="36"/>
      <c r="AC787" s="36"/>
      <c r="AD787" s="36"/>
      <c r="AE787" s="53"/>
      <c r="AF787" s="5"/>
      <c r="AG787" s="1"/>
    </row>
    <row r="788" ht="15.75" customHeight="1">
      <c r="A788" s="1"/>
      <c r="B788" s="5"/>
      <c r="C788" s="16">
        <v>43902.0</v>
      </c>
      <c r="D788" s="17">
        <v>3.052565336E9</v>
      </c>
      <c r="E788" s="5" t="s">
        <v>1719</v>
      </c>
      <c r="F788" s="5" t="s">
        <v>40</v>
      </c>
      <c r="G788" s="5" t="s">
        <v>44</v>
      </c>
      <c r="H788" s="5" t="s">
        <v>45</v>
      </c>
      <c r="I788" s="33">
        <v>204.0</v>
      </c>
      <c r="J788" s="18">
        <v>10.0</v>
      </c>
      <c r="K788" s="19">
        <f t="shared" si="92"/>
        <v>8.869592875</v>
      </c>
      <c r="L788" s="22">
        <v>10.0</v>
      </c>
      <c r="M788" s="21">
        <f t="shared" si="56"/>
        <v>9.168797954</v>
      </c>
      <c r="N788" s="22">
        <v>10.0</v>
      </c>
      <c r="O788" s="21">
        <f t="shared" si="2"/>
        <v>9.540229885</v>
      </c>
      <c r="P788" s="22">
        <v>10.0</v>
      </c>
      <c r="Q788" s="21">
        <f t="shared" si="47"/>
        <v>8.650255754</v>
      </c>
      <c r="R788" s="22">
        <v>10.0</v>
      </c>
      <c r="S788" s="21">
        <f t="shared" si="4"/>
        <v>8.700510856</v>
      </c>
      <c r="T788" s="22">
        <v>10.0</v>
      </c>
      <c r="U788" s="21">
        <f t="shared" si="5"/>
        <v>8.450704225</v>
      </c>
      <c r="V788" s="22">
        <v>10.0</v>
      </c>
      <c r="W788" s="21">
        <f t="shared" si="6"/>
        <v>9.071830986</v>
      </c>
      <c r="X788" s="27">
        <f t="shared" si="52"/>
        <v>10</v>
      </c>
      <c r="Y788" s="28"/>
      <c r="Z788" s="28"/>
      <c r="AA788" s="52"/>
      <c r="AB788" s="36"/>
      <c r="AC788" s="36"/>
      <c r="AD788" s="36"/>
      <c r="AE788" s="53"/>
      <c r="AF788" s="5"/>
      <c r="AG788" s="1"/>
    </row>
    <row r="789" ht="15.75" customHeight="1">
      <c r="A789" s="1"/>
      <c r="B789" s="5"/>
      <c r="C789" s="16">
        <v>43902.0</v>
      </c>
      <c r="D789" s="17"/>
      <c r="E789" s="5" t="s">
        <v>514</v>
      </c>
      <c r="F789" s="5"/>
      <c r="G789" s="5"/>
      <c r="H789" s="5"/>
      <c r="I789" s="33"/>
      <c r="J789" s="18">
        <v>7.1</v>
      </c>
      <c r="K789" s="19">
        <f t="shared" si="92"/>
        <v>8.867344346</v>
      </c>
      <c r="L789" s="22">
        <v>7.5</v>
      </c>
      <c r="M789" s="21">
        <f t="shared" si="56"/>
        <v>9.166666667</v>
      </c>
      <c r="N789" s="22">
        <v>7.5</v>
      </c>
      <c r="O789" s="21">
        <f t="shared" si="2"/>
        <v>9.537627551</v>
      </c>
      <c r="P789" s="22">
        <v>7.5</v>
      </c>
      <c r="Q789" s="21">
        <f t="shared" si="47"/>
        <v>8.648786718</v>
      </c>
      <c r="R789" s="22">
        <v>5.0</v>
      </c>
      <c r="S789" s="21">
        <f t="shared" si="4"/>
        <v>8.695790816</v>
      </c>
      <c r="T789" s="22">
        <v>7.5</v>
      </c>
      <c r="U789" s="21">
        <f t="shared" si="5"/>
        <v>8.449488491</v>
      </c>
      <c r="V789" s="22">
        <v>7.5</v>
      </c>
      <c r="W789" s="21">
        <f t="shared" si="6"/>
        <v>9.069820972</v>
      </c>
      <c r="X789" s="27">
        <f t="shared" si="52"/>
        <v>7.085714286</v>
      </c>
      <c r="Y789" s="28" t="s">
        <v>1720</v>
      </c>
      <c r="Z789" s="28" t="s">
        <v>1721</v>
      </c>
      <c r="AA789" s="52"/>
      <c r="AB789" s="36"/>
      <c r="AC789" s="36"/>
      <c r="AD789" s="36"/>
      <c r="AE789" s="53"/>
      <c r="AF789" s="5"/>
      <c r="AG789" s="1"/>
    </row>
    <row r="790" ht="15.75" customHeight="1">
      <c r="A790" s="1"/>
      <c r="B790" s="5"/>
      <c r="C790" s="16">
        <v>43902.0</v>
      </c>
      <c r="D790" s="17"/>
      <c r="E790" s="5" t="s">
        <v>514</v>
      </c>
      <c r="F790" s="5"/>
      <c r="G790" s="5"/>
      <c r="H790" s="5"/>
      <c r="I790" s="33"/>
      <c r="J790" s="18">
        <v>8.0</v>
      </c>
      <c r="K790" s="19">
        <f t="shared" si="92"/>
        <v>8.866243655</v>
      </c>
      <c r="L790" s="22">
        <v>7.5</v>
      </c>
      <c r="M790" s="21">
        <f t="shared" si="56"/>
        <v>9.164540816</v>
      </c>
      <c r="N790" s="22">
        <v>10.0</v>
      </c>
      <c r="O790" s="21">
        <f t="shared" si="2"/>
        <v>9.538216561</v>
      </c>
      <c r="P790" s="22">
        <v>7.5</v>
      </c>
      <c r="Q790" s="21">
        <f t="shared" si="47"/>
        <v>8.647321429</v>
      </c>
      <c r="R790" s="22">
        <v>7.5</v>
      </c>
      <c r="S790" s="21">
        <f t="shared" si="4"/>
        <v>8.694267516</v>
      </c>
      <c r="T790" s="22">
        <v>10.0</v>
      </c>
      <c r="U790" s="21">
        <f t="shared" si="5"/>
        <v>8.45146871</v>
      </c>
      <c r="V790" s="22">
        <v>10.0</v>
      </c>
      <c r="W790" s="21">
        <f t="shared" si="6"/>
        <v>9.07100894</v>
      </c>
      <c r="X790" s="27">
        <f t="shared" si="52"/>
        <v>8.642857143</v>
      </c>
      <c r="Y790" s="28"/>
      <c r="Z790" s="28"/>
      <c r="AA790" s="52"/>
      <c r="AB790" s="36"/>
      <c r="AC790" s="36"/>
      <c r="AD790" s="36">
        <v>7.5</v>
      </c>
      <c r="AE790" s="53"/>
      <c r="AF790" s="5"/>
      <c r="AG790" s="1"/>
    </row>
    <row r="791" ht="15.75" customHeight="1">
      <c r="A791" s="1"/>
      <c r="B791" s="5"/>
      <c r="C791" s="16">
        <v>43902.0</v>
      </c>
      <c r="D791" s="17">
        <v>3.767416849E9</v>
      </c>
      <c r="E791" s="5" t="s">
        <v>1722</v>
      </c>
      <c r="F791" s="5" t="s">
        <v>84</v>
      </c>
      <c r="G791" s="5" t="s">
        <v>33</v>
      </c>
      <c r="H791" s="5" t="s">
        <v>261</v>
      </c>
      <c r="I791" s="33" t="s">
        <v>388</v>
      </c>
      <c r="J791" s="18">
        <v>8.0</v>
      </c>
      <c r="K791" s="19">
        <f t="shared" si="92"/>
        <v>8.865145754</v>
      </c>
      <c r="L791" s="22">
        <v>7.5</v>
      </c>
      <c r="M791" s="21">
        <f t="shared" si="56"/>
        <v>9.162420382</v>
      </c>
      <c r="N791" s="22">
        <v>10.0</v>
      </c>
      <c r="O791" s="21">
        <f t="shared" si="2"/>
        <v>9.538804071</v>
      </c>
      <c r="P791" s="22">
        <v>10.0</v>
      </c>
      <c r="Q791" s="21">
        <f t="shared" si="47"/>
        <v>8.649044586</v>
      </c>
      <c r="R791" s="22">
        <v>10.0</v>
      </c>
      <c r="S791" s="21">
        <f t="shared" si="4"/>
        <v>8.695928753</v>
      </c>
      <c r="T791" s="22">
        <v>7.5</v>
      </c>
      <c r="U791" s="21">
        <f t="shared" si="5"/>
        <v>8.450255102</v>
      </c>
      <c r="V791" s="22">
        <v>10.0</v>
      </c>
      <c r="W791" s="21">
        <f t="shared" si="6"/>
        <v>9.072193878</v>
      </c>
      <c r="X791" s="27">
        <f t="shared" si="52"/>
        <v>9</v>
      </c>
      <c r="Y791" s="42" t="s">
        <v>1723</v>
      </c>
      <c r="Z791" s="28"/>
      <c r="AA791" s="52"/>
      <c r="AB791" s="36"/>
      <c r="AC791" s="36"/>
      <c r="AD791" s="36"/>
      <c r="AE791" s="53">
        <v>7.5</v>
      </c>
      <c r="AF791" s="5"/>
      <c r="AG791" s="1"/>
    </row>
    <row r="792" ht="15.75" customHeight="1">
      <c r="A792" s="1"/>
      <c r="B792" s="5"/>
      <c r="C792" s="16">
        <v>43903.0</v>
      </c>
      <c r="D792" s="17">
        <v>3.824395474E9</v>
      </c>
      <c r="E792" s="5" t="s">
        <v>1534</v>
      </c>
      <c r="F792" s="5" t="s">
        <v>399</v>
      </c>
      <c r="G792" s="5" t="s">
        <v>44</v>
      </c>
      <c r="H792" s="5" t="s">
        <v>45</v>
      </c>
      <c r="I792" s="33">
        <v>302.0</v>
      </c>
      <c r="J792" s="18">
        <v>10.0</v>
      </c>
      <c r="K792" s="19">
        <f t="shared" si="92"/>
        <v>8.866582278</v>
      </c>
      <c r="L792" s="22">
        <v>10.0</v>
      </c>
      <c r="M792" s="21">
        <f t="shared" si="56"/>
        <v>9.163486005</v>
      </c>
      <c r="N792" s="22">
        <v>10.0</v>
      </c>
      <c r="O792" s="21">
        <f t="shared" si="2"/>
        <v>9.539390089</v>
      </c>
      <c r="P792" s="22">
        <v>10.0</v>
      </c>
      <c r="Q792" s="21">
        <f t="shared" si="47"/>
        <v>8.650763359</v>
      </c>
      <c r="R792" s="22">
        <v>10.0</v>
      </c>
      <c r="S792" s="21">
        <f t="shared" si="4"/>
        <v>8.697585769</v>
      </c>
      <c r="T792" s="22">
        <v>10.0</v>
      </c>
      <c r="U792" s="21">
        <f t="shared" si="5"/>
        <v>8.452229299</v>
      </c>
      <c r="V792" s="22">
        <v>10.0</v>
      </c>
      <c r="W792" s="21">
        <f t="shared" si="6"/>
        <v>9.073375796</v>
      </c>
      <c r="X792" s="27">
        <f t="shared" si="52"/>
        <v>10</v>
      </c>
      <c r="Y792" s="42" t="s">
        <v>1724</v>
      </c>
      <c r="Z792" s="28"/>
      <c r="AA792" s="52"/>
      <c r="AB792" s="36"/>
      <c r="AC792" s="36">
        <v>10.0</v>
      </c>
      <c r="AD792" s="36"/>
      <c r="AE792" s="53"/>
      <c r="AF792" s="5"/>
      <c r="AG792" s="1"/>
    </row>
    <row r="793" ht="15.75" customHeight="1">
      <c r="A793" s="1"/>
      <c r="B793" s="5"/>
      <c r="C793" s="16">
        <v>43903.0</v>
      </c>
      <c r="D793" s="17">
        <v>3.751365931E9</v>
      </c>
      <c r="E793" s="5" t="s">
        <v>1725</v>
      </c>
      <c r="F793" s="5" t="s">
        <v>126</v>
      </c>
      <c r="G793" s="5" t="s">
        <v>33</v>
      </c>
      <c r="H793" s="5" t="s">
        <v>261</v>
      </c>
      <c r="I793" s="33" t="s">
        <v>428</v>
      </c>
      <c r="J793" s="18">
        <v>9.0</v>
      </c>
      <c r="K793" s="19">
        <f>+AVERAGE(J793)</f>
        <v>9</v>
      </c>
      <c r="L793" s="22">
        <v>10.0</v>
      </c>
      <c r="M793" s="21">
        <f t="shared" si="56"/>
        <v>9.16454892</v>
      </c>
      <c r="N793" s="22">
        <v>10.0</v>
      </c>
      <c r="O793" s="21">
        <f t="shared" si="2"/>
        <v>9.539974619</v>
      </c>
      <c r="P793" s="22">
        <v>7.5</v>
      </c>
      <c r="Q793" s="21">
        <f t="shared" si="47"/>
        <v>8.649301144</v>
      </c>
      <c r="R793" s="22">
        <v>10.0</v>
      </c>
      <c r="S793" s="21">
        <f t="shared" si="4"/>
        <v>8.699238579</v>
      </c>
      <c r="T793" s="22">
        <v>7.5</v>
      </c>
      <c r="U793" s="21">
        <f t="shared" si="5"/>
        <v>8.451017812</v>
      </c>
      <c r="V793" s="22">
        <v>7.5</v>
      </c>
      <c r="W793" s="21">
        <f t="shared" si="6"/>
        <v>9.071374046</v>
      </c>
      <c r="X793" s="27">
        <f t="shared" si="52"/>
        <v>8.785714286</v>
      </c>
      <c r="Y793" s="28"/>
      <c r="Z793" s="28"/>
      <c r="AA793" s="52"/>
      <c r="AB793" s="36"/>
      <c r="AC793" s="36">
        <v>7.5</v>
      </c>
      <c r="AD793" s="36"/>
      <c r="AE793" s="53"/>
      <c r="AF793" s="5"/>
      <c r="AG793" s="1"/>
    </row>
    <row r="794" ht="15.75" customHeight="1">
      <c r="A794" s="1"/>
      <c r="B794" s="5"/>
      <c r="C794" s="16">
        <v>43903.0</v>
      </c>
      <c r="D794" s="17">
        <v>2.624089222E9</v>
      </c>
      <c r="E794" s="5" t="s">
        <v>1726</v>
      </c>
      <c r="F794" s="5" t="s">
        <v>48</v>
      </c>
      <c r="G794" s="5" t="s">
        <v>33</v>
      </c>
      <c r="H794" s="5" t="s">
        <v>60</v>
      </c>
      <c r="I794" s="33" t="s">
        <v>85</v>
      </c>
      <c r="J794" s="18">
        <v>6.7</v>
      </c>
      <c r="K794" s="19">
        <f t="shared" ref="K794:K802" si="93">+AVERAGE($J$3:J794)</f>
        <v>8.864015152</v>
      </c>
      <c r="L794" s="22">
        <v>7.5</v>
      </c>
      <c r="M794" s="21">
        <f t="shared" si="56"/>
        <v>9.162436548</v>
      </c>
      <c r="N794" s="22">
        <v>7.5</v>
      </c>
      <c r="O794" s="21">
        <f t="shared" si="2"/>
        <v>9.5373891</v>
      </c>
      <c r="P794" s="22">
        <v>7.5</v>
      </c>
      <c r="Q794" s="21">
        <f t="shared" si="47"/>
        <v>8.64784264</v>
      </c>
      <c r="R794" s="22">
        <v>5.0</v>
      </c>
      <c r="S794" s="21">
        <f t="shared" si="4"/>
        <v>8.694550063</v>
      </c>
      <c r="T794" s="22">
        <v>5.0</v>
      </c>
      <c r="U794" s="21">
        <f t="shared" si="5"/>
        <v>8.446632783</v>
      </c>
      <c r="V794" s="22">
        <v>7.5</v>
      </c>
      <c r="W794" s="21">
        <f t="shared" si="6"/>
        <v>9.069377382</v>
      </c>
      <c r="X794" s="27">
        <f t="shared" si="52"/>
        <v>6.671428571</v>
      </c>
      <c r="Y794" s="28" t="s">
        <v>1727</v>
      </c>
      <c r="Z794" s="28"/>
      <c r="AA794" s="52"/>
      <c r="AB794" s="36"/>
      <c r="AC794" s="36"/>
      <c r="AD794" s="36"/>
      <c r="AE794" s="53"/>
      <c r="AF794" s="5"/>
      <c r="AG794" s="1"/>
    </row>
    <row r="795" ht="15.75" customHeight="1">
      <c r="A795" s="1"/>
      <c r="B795" s="5"/>
      <c r="C795" s="16">
        <v>43903.0</v>
      </c>
      <c r="D795" s="17">
        <v>3.86737151E9</v>
      </c>
      <c r="E795" s="5" t="s">
        <v>1728</v>
      </c>
      <c r="F795" s="5" t="s">
        <v>48</v>
      </c>
      <c r="G795" s="5" t="s">
        <v>33</v>
      </c>
      <c r="H795" s="5" t="s">
        <v>60</v>
      </c>
      <c r="I795" s="33" t="s">
        <v>90</v>
      </c>
      <c r="J795" s="18">
        <v>9.2</v>
      </c>
      <c r="K795" s="19">
        <f t="shared" si="93"/>
        <v>8.86443884</v>
      </c>
      <c r="L795" s="22">
        <v>10.0</v>
      </c>
      <c r="M795" s="21">
        <f t="shared" si="56"/>
        <v>9.163498099</v>
      </c>
      <c r="N795" s="22">
        <v>10.0</v>
      </c>
      <c r="O795" s="21">
        <f t="shared" si="2"/>
        <v>9.537974684</v>
      </c>
      <c r="P795" s="22">
        <v>7.5</v>
      </c>
      <c r="Q795" s="21">
        <f t="shared" si="47"/>
        <v>8.646387833</v>
      </c>
      <c r="R795" s="22">
        <v>7.5</v>
      </c>
      <c r="S795" s="21">
        <f t="shared" si="4"/>
        <v>8.693037975</v>
      </c>
      <c r="T795" s="22">
        <v>10.0</v>
      </c>
      <c r="U795" s="21">
        <f t="shared" si="5"/>
        <v>8.448604061</v>
      </c>
      <c r="V795" s="22">
        <v>10.0</v>
      </c>
      <c r="W795" s="21">
        <f t="shared" si="6"/>
        <v>9.070558376</v>
      </c>
      <c r="X795" s="27">
        <f t="shared" si="52"/>
        <v>9.171428571</v>
      </c>
      <c r="Y795" s="28"/>
      <c r="Z795" s="28"/>
      <c r="AA795" s="52"/>
      <c r="AB795" s="36"/>
      <c r="AC795" s="36"/>
      <c r="AD795" s="36"/>
      <c r="AE795" s="53"/>
      <c r="AF795" s="5"/>
      <c r="AG795" s="1"/>
    </row>
    <row r="796" ht="15.75" customHeight="1">
      <c r="A796" s="1"/>
      <c r="B796" s="5"/>
      <c r="C796" s="16">
        <v>43904.0</v>
      </c>
      <c r="D796" s="17">
        <v>2.234177992E9</v>
      </c>
      <c r="E796" s="5" t="s">
        <v>1729</v>
      </c>
      <c r="F796" s="5" t="s">
        <v>126</v>
      </c>
      <c r="G796" s="5" t="s">
        <v>33</v>
      </c>
      <c r="H796" s="5" t="s">
        <v>261</v>
      </c>
      <c r="I796" s="33" t="s">
        <v>471</v>
      </c>
      <c r="J796" s="18">
        <v>8.0</v>
      </c>
      <c r="K796" s="19">
        <f t="shared" si="93"/>
        <v>8.863350126</v>
      </c>
      <c r="L796" s="22">
        <v>10.0</v>
      </c>
      <c r="M796" s="21">
        <f t="shared" si="56"/>
        <v>9.164556962</v>
      </c>
      <c r="N796" s="22">
        <v>10.0</v>
      </c>
      <c r="O796" s="21">
        <f t="shared" si="2"/>
        <v>9.538558786</v>
      </c>
      <c r="P796" s="22">
        <v>7.5</v>
      </c>
      <c r="Q796" s="21">
        <f t="shared" si="47"/>
        <v>8.644936709</v>
      </c>
      <c r="R796" s="22">
        <v>10.0</v>
      </c>
      <c r="S796" s="21">
        <f t="shared" si="4"/>
        <v>8.694690265</v>
      </c>
      <c r="T796" s="22">
        <v>7.5</v>
      </c>
      <c r="U796" s="21">
        <f t="shared" si="5"/>
        <v>8.447401774</v>
      </c>
      <c r="V796" s="22">
        <v>7.5</v>
      </c>
      <c r="W796" s="21">
        <f t="shared" si="6"/>
        <v>9.068567807</v>
      </c>
      <c r="X796" s="27">
        <f t="shared" si="52"/>
        <v>8.642857143</v>
      </c>
      <c r="Y796" s="28"/>
      <c r="Z796" s="28"/>
      <c r="AA796" s="52"/>
      <c r="AB796" s="36">
        <v>2.5</v>
      </c>
      <c r="AC796" s="36">
        <v>10.0</v>
      </c>
      <c r="AD796" s="36"/>
      <c r="AE796" s="53"/>
      <c r="AF796" s="5"/>
      <c r="AG796" s="1"/>
    </row>
    <row r="797" ht="15.75" customHeight="1">
      <c r="A797" s="1"/>
      <c r="B797" s="5"/>
      <c r="C797" s="16">
        <v>43904.0</v>
      </c>
      <c r="D797" s="17">
        <v>2.800879471E9</v>
      </c>
      <c r="E797" s="5" t="s">
        <v>1730</v>
      </c>
      <c r="F797" s="5" t="s">
        <v>217</v>
      </c>
      <c r="G797" s="5" t="s">
        <v>33</v>
      </c>
      <c r="H797" s="5" t="s">
        <v>45</v>
      </c>
      <c r="I797" s="33">
        <v>302.0</v>
      </c>
      <c r="J797" s="18">
        <v>8.8</v>
      </c>
      <c r="K797" s="19">
        <f t="shared" si="93"/>
        <v>8.86327044</v>
      </c>
      <c r="L797" s="22">
        <v>10.0</v>
      </c>
      <c r="M797" s="21">
        <f t="shared" si="56"/>
        <v>9.165613148</v>
      </c>
      <c r="N797" s="22">
        <v>10.0</v>
      </c>
      <c r="O797" s="21">
        <f t="shared" si="2"/>
        <v>9.539141414</v>
      </c>
      <c r="P797" s="22">
        <v>7.5</v>
      </c>
      <c r="Q797" s="21">
        <f t="shared" si="47"/>
        <v>8.643489254</v>
      </c>
      <c r="R797" s="22">
        <v>7.5</v>
      </c>
      <c r="S797" s="21">
        <f t="shared" si="4"/>
        <v>8.693181818</v>
      </c>
      <c r="T797" s="22">
        <v>7.5</v>
      </c>
      <c r="U797" s="21">
        <f t="shared" si="5"/>
        <v>8.446202532</v>
      </c>
      <c r="V797" s="22">
        <v>10.0</v>
      </c>
      <c r="W797" s="21">
        <f t="shared" si="6"/>
        <v>9.069746835</v>
      </c>
      <c r="X797" s="27">
        <f t="shared" si="52"/>
        <v>8.757142857</v>
      </c>
      <c r="Y797" s="42" t="s">
        <v>1731</v>
      </c>
      <c r="Z797" s="28"/>
      <c r="AA797" s="52"/>
      <c r="AB797" s="36"/>
      <c r="AC797" s="36"/>
      <c r="AD797" s="36"/>
      <c r="AE797" s="53"/>
      <c r="AF797" s="5"/>
      <c r="AG797" s="1"/>
    </row>
    <row r="798" ht="15.75" customHeight="1">
      <c r="A798" s="1"/>
      <c r="B798" s="5"/>
      <c r="C798" s="16">
        <v>43905.0</v>
      </c>
      <c r="D798" s="17">
        <v>2.237863773E9</v>
      </c>
      <c r="E798" s="5" t="s">
        <v>572</v>
      </c>
      <c r="F798" s="5" t="s">
        <v>217</v>
      </c>
      <c r="G798" s="5" t="s">
        <v>44</v>
      </c>
      <c r="H798" s="5" t="s">
        <v>45</v>
      </c>
      <c r="I798" s="33">
        <v>302.0</v>
      </c>
      <c r="J798" s="18">
        <v>8.0</v>
      </c>
      <c r="K798" s="19">
        <f t="shared" si="93"/>
        <v>8.86218593</v>
      </c>
      <c r="L798" s="22">
        <v>10.0</v>
      </c>
      <c r="M798" s="21">
        <f t="shared" si="56"/>
        <v>9.166666667</v>
      </c>
      <c r="N798" s="22">
        <v>7.5</v>
      </c>
      <c r="O798" s="21">
        <f t="shared" si="2"/>
        <v>9.536569987</v>
      </c>
      <c r="P798" s="22">
        <v>7.5</v>
      </c>
      <c r="Q798" s="21">
        <f t="shared" si="47"/>
        <v>8.642045455</v>
      </c>
      <c r="R798" s="22">
        <v>10.0</v>
      </c>
      <c r="S798" s="21">
        <f t="shared" si="4"/>
        <v>8.69482976</v>
      </c>
      <c r="T798" s="22">
        <v>7.5</v>
      </c>
      <c r="U798" s="21">
        <f t="shared" si="5"/>
        <v>8.445006321</v>
      </c>
      <c r="V798" s="22">
        <v>7.5</v>
      </c>
      <c r="W798" s="21">
        <f t="shared" si="6"/>
        <v>9.067762326</v>
      </c>
      <c r="X798" s="27">
        <f t="shared" si="52"/>
        <v>8.285714286</v>
      </c>
      <c r="Y798" s="28" t="s">
        <v>1732</v>
      </c>
      <c r="Z798" s="28"/>
      <c r="AA798" s="52"/>
      <c r="AB798" s="36"/>
      <c r="AC798" s="36"/>
      <c r="AD798" s="36"/>
      <c r="AE798" s="53"/>
      <c r="AF798" s="5"/>
      <c r="AG798" s="1"/>
    </row>
    <row r="799" ht="15.75" customHeight="1">
      <c r="A799" s="1"/>
      <c r="B799" s="5"/>
      <c r="C799" s="16">
        <v>43905.0</v>
      </c>
      <c r="D799" s="17">
        <v>2.54978448E9</v>
      </c>
      <c r="E799" s="5" t="s">
        <v>1733</v>
      </c>
      <c r="F799" s="5" t="s">
        <v>72</v>
      </c>
      <c r="G799" s="5" t="s">
        <v>33</v>
      </c>
      <c r="H799" s="5" t="s">
        <v>79</v>
      </c>
      <c r="I799" s="33">
        <v>313.0</v>
      </c>
      <c r="J799" s="18">
        <v>9.0</v>
      </c>
      <c r="K799" s="19">
        <f t="shared" si="93"/>
        <v>8.862358846</v>
      </c>
      <c r="L799" s="22">
        <v>7.5</v>
      </c>
      <c r="M799" s="21">
        <f t="shared" si="56"/>
        <v>9.164564943</v>
      </c>
      <c r="N799" s="22">
        <v>10.0</v>
      </c>
      <c r="O799" s="21">
        <f t="shared" si="2"/>
        <v>9.537153652</v>
      </c>
      <c r="P799" s="22">
        <v>10.0</v>
      </c>
      <c r="Q799" s="21">
        <f t="shared" si="47"/>
        <v>8.643757881</v>
      </c>
      <c r="R799" s="22">
        <v>10.0</v>
      </c>
      <c r="S799" s="21">
        <f t="shared" si="4"/>
        <v>8.696473552</v>
      </c>
      <c r="T799" s="22">
        <v>7.5</v>
      </c>
      <c r="U799" s="21">
        <f t="shared" si="5"/>
        <v>8.443813131</v>
      </c>
      <c r="V799" s="22">
        <v>10.0</v>
      </c>
      <c r="W799" s="21">
        <f t="shared" si="6"/>
        <v>9.068939394</v>
      </c>
      <c r="X799" s="27">
        <f t="shared" si="52"/>
        <v>9.142857143</v>
      </c>
      <c r="Y799" s="28" t="s">
        <v>1734</v>
      </c>
      <c r="Z799" s="28" t="s">
        <v>1735</v>
      </c>
      <c r="AA799" s="52"/>
      <c r="AB799" s="36">
        <v>10.0</v>
      </c>
      <c r="AC799" s="36">
        <v>7.5</v>
      </c>
      <c r="AD799" s="36"/>
      <c r="AE799" s="53"/>
      <c r="AF799" s="5"/>
      <c r="AG799" s="1"/>
    </row>
    <row r="800" ht="15.75" customHeight="1">
      <c r="A800" s="1"/>
      <c r="B800" s="5"/>
      <c r="C800" s="16">
        <v>43905.0</v>
      </c>
      <c r="D800" s="17">
        <v>3.411978757E9</v>
      </c>
      <c r="E800" s="5" t="s">
        <v>1575</v>
      </c>
      <c r="F800" s="5" t="s">
        <v>72</v>
      </c>
      <c r="G800" s="5" t="s">
        <v>44</v>
      </c>
      <c r="H800" s="5" t="s">
        <v>60</v>
      </c>
      <c r="I800" s="33" t="s">
        <v>73</v>
      </c>
      <c r="J800" s="18">
        <v>10.0</v>
      </c>
      <c r="K800" s="19">
        <f t="shared" si="93"/>
        <v>8.863784461</v>
      </c>
      <c r="L800" s="22">
        <v>10.0</v>
      </c>
      <c r="M800" s="21">
        <f t="shared" si="56"/>
        <v>9.165617128</v>
      </c>
      <c r="N800" s="22">
        <v>10.0</v>
      </c>
      <c r="O800" s="21">
        <f t="shared" si="2"/>
        <v>9.537735849</v>
      </c>
      <c r="P800" s="22">
        <v>10.0</v>
      </c>
      <c r="Q800" s="21">
        <f t="shared" si="47"/>
        <v>8.645465995</v>
      </c>
      <c r="R800" s="22">
        <v>10.0</v>
      </c>
      <c r="S800" s="21">
        <f t="shared" si="4"/>
        <v>8.698113208</v>
      </c>
      <c r="T800" s="22">
        <v>10.0</v>
      </c>
      <c r="U800" s="21">
        <f t="shared" si="5"/>
        <v>8.445775536</v>
      </c>
      <c r="V800" s="22">
        <v>10.0</v>
      </c>
      <c r="W800" s="21">
        <f t="shared" si="6"/>
        <v>9.070113493</v>
      </c>
      <c r="X800" s="27">
        <f t="shared" si="52"/>
        <v>10</v>
      </c>
      <c r="Y800" s="28" t="s">
        <v>1736</v>
      </c>
      <c r="Z800" s="28"/>
      <c r="AA800" s="52">
        <v>10.0</v>
      </c>
      <c r="AB800" s="36"/>
      <c r="AC800" s="36"/>
      <c r="AD800" s="36">
        <v>10.0</v>
      </c>
      <c r="AE800" s="53"/>
      <c r="AF800" s="5"/>
      <c r="AG800" s="1"/>
    </row>
    <row r="801" ht="15.75" customHeight="1">
      <c r="A801" s="1"/>
      <c r="B801" s="5"/>
      <c r="C801" s="16">
        <v>43906.0</v>
      </c>
      <c r="D801" s="17">
        <v>2.840977616E9</v>
      </c>
      <c r="E801" s="5" t="s">
        <v>1737</v>
      </c>
      <c r="F801" s="5" t="s">
        <v>48</v>
      </c>
      <c r="G801" s="5" t="s">
        <v>33</v>
      </c>
      <c r="H801" s="5" t="s">
        <v>79</v>
      </c>
      <c r="I801" s="33">
        <v>313.0</v>
      </c>
      <c r="J801" s="18">
        <v>8.0</v>
      </c>
      <c r="K801" s="19">
        <f t="shared" si="93"/>
        <v>8.862703379</v>
      </c>
      <c r="L801" s="22">
        <v>7.5</v>
      </c>
      <c r="M801" s="21">
        <f t="shared" si="56"/>
        <v>9.163522013</v>
      </c>
      <c r="N801" s="22">
        <v>10.0</v>
      </c>
      <c r="O801" s="21">
        <f t="shared" si="2"/>
        <v>9.538316583</v>
      </c>
      <c r="P801" s="22">
        <v>5.0</v>
      </c>
      <c r="Q801" s="21">
        <f t="shared" si="47"/>
        <v>8.640880503</v>
      </c>
      <c r="R801" s="22">
        <v>7.5</v>
      </c>
      <c r="S801" s="21">
        <f t="shared" si="4"/>
        <v>8.69660804</v>
      </c>
      <c r="T801" s="22">
        <v>7.5</v>
      </c>
      <c r="U801" s="21">
        <f t="shared" si="5"/>
        <v>8.444584383</v>
      </c>
      <c r="V801" s="22">
        <v>7.5</v>
      </c>
      <c r="W801" s="21">
        <f t="shared" si="6"/>
        <v>9.06813602</v>
      </c>
      <c r="X801" s="27">
        <f t="shared" si="52"/>
        <v>7.571428571</v>
      </c>
      <c r="Y801" s="42" t="s">
        <v>1738</v>
      </c>
      <c r="Z801" s="42" t="s">
        <v>1739</v>
      </c>
      <c r="AA801" s="52"/>
      <c r="AB801" s="36"/>
      <c r="AC801" s="36">
        <v>7.5</v>
      </c>
      <c r="AD801" s="36"/>
      <c r="AE801" s="53">
        <v>7.5</v>
      </c>
      <c r="AF801" s="5"/>
      <c r="AG801" s="1"/>
    </row>
    <row r="802" ht="15.75" customHeight="1">
      <c r="A802" s="1"/>
      <c r="B802" s="5"/>
      <c r="C802" s="16">
        <v>43907.0</v>
      </c>
      <c r="D802" s="17">
        <v>3.9506549E9</v>
      </c>
      <c r="E802" s="5" t="s">
        <v>1740</v>
      </c>
      <c r="F802" s="5" t="s">
        <v>40</v>
      </c>
      <c r="G802" s="5" t="s">
        <v>44</v>
      </c>
      <c r="H802" s="5" t="s">
        <v>79</v>
      </c>
      <c r="I802" s="33">
        <v>313.0</v>
      </c>
      <c r="J802" s="18">
        <v>10.0</v>
      </c>
      <c r="K802" s="19">
        <f t="shared" si="93"/>
        <v>8.864125</v>
      </c>
      <c r="L802" s="22">
        <v>10.0</v>
      </c>
      <c r="M802" s="21">
        <f t="shared" si="56"/>
        <v>9.164572864</v>
      </c>
      <c r="N802" s="22">
        <v>10.0</v>
      </c>
      <c r="O802" s="21">
        <f t="shared" si="2"/>
        <v>9.538895859</v>
      </c>
      <c r="P802" s="22">
        <v>10.0</v>
      </c>
      <c r="Q802" s="21">
        <f t="shared" si="47"/>
        <v>8.64258794</v>
      </c>
      <c r="R802" s="22">
        <v>10.0</v>
      </c>
      <c r="S802" s="21">
        <f t="shared" si="4"/>
        <v>8.698243413</v>
      </c>
      <c r="T802" s="22">
        <v>10.0</v>
      </c>
      <c r="U802" s="21">
        <f t="shared" si="5"/>
        <v>8.446540881</v>
      </c>
      <c r="V802" s="22">
        <v>10.0</v>
      </c>
      <c r="W802" s="21">
        <f t="shared" si="6"/>
        <v>9.069308176</v>
      </c>
      <c r="X802" s="27">
        <f t="shared" si="52"/>
        <v>10</v>
      </c>
      <c r="Y802" s="28"/>
      <c r="Z802" s="28"/>
      <c r="AA802" s="52"/>
      <c r="AB802" s="36">
        <v>7.5</v>
      </c>
      <c r="AC802" s="36"/>
      <c r="AD802" s="36"/>
      <c r="AE802" s="53"/>
      <c r="AF802" s="5"/>
      <c r="AG802" s="1"/>
    </row>
    <row r="803" ht="15.75" customHeight="1">
      <c r="A803" s="1"/>
      <c r="B803" s="5"/>
      <c r="C803" s="16">
        <v>43907.0</v>
      </c>
      <c r="D803" s="17">
        <v>3.147228026E9</v>
      </c>
      <c r="E803" s="5" t="s">
        <v>1741</v>
      </c>
      <c r="F803" s="5" t="s">
        <v>312</v>
      </c>
      <c r="G803" s="5" t="s">
        <v>33</v>
      </c>
      <c r="H803" s="5" t="s">
        <v>284</v>
      </c>
      <c r="I803" s="33" t="s">
        <v>1077</v>
      </c>
      <c r="J803" s="18">
        <v>9.2</v>
      </c>
      <c r="K803" s="19">
        <f>+AVERAGE(J803)</f>
        <v>9.2</v>
      </c>
      <c r="L803" s="22">
        <v>10.0</v>
      </c>
      <c r="M803" s="21">
        <f t="shared" si="56"/>
        <v>9.165621079</v>
      </c>
      <c r="N803" s="22">
        <v>10.0</v>
      </c>
      <c r="O803" s="21">
        <f t="shared" si="2"/>
        <v>9.539473684</v>
      </c>
      <c r="P803" s="22">
        <v>7.5</v>
      </c>
      <c r="Q803" s="21">
        <f t="shared" si="47"/>
        <v>8.641154329</v>
      </c>
      <c r="R803" s="22">
        <v>10.0</v>
      </c>
      <c r="S803" s="21">
        <f t="shared" si="4"/>
        <v>8.699874687</v>
      </c>
      <c r="T803" s="22">
        <v>7.5</v>
      </c>
      <c r="U803" s="21">
        <f t="shared" si="5"/>
        <v>8.445351759</v>
      </c>
      <c r="V803" s="22">
        <v>10.0</v>
      </c>
      <c r="W803" s="21">
        <f t="shared" si="6"/>
        <v>9.070477387</v>
      </c>
      <c r="X803" s="27">
        <f t="shared" si="52"/>
        <v>9.171428571</v>
      </c>
      <c r="Y803" s="42" t="s">
        <v>1742</v>
      </c>
      <c r="Z803" s="28"/>
      <c r="AA803" s="52"/>
      <c r="AB803" s="36"/>
      <c r="AC803" s="36"/>
      <c r="AD803" s="36"/>
      <c r="AE803" s="53"/>
      <c r="AF803" s="5"/>
      <c r="AG803" s="1"/>
    </row>
    <row r="804" ht="15.75" customHeight="1">
      <c r="A804" s="1"/>
      <c r="B804" s="5"/>
      <c r="C804" s="16">
        <v>43907.0</v>
      </c>
      <c r="D804" s="17">
        <v>2.355190713E9</v>
      </c>
      <c r="E804" s="5" t="s">
        <v>1741</v>
      </c>
      <c r="F804" s="5" t="s">
        <v>312</v>
      </c>
      <c r="G804" s="5" t="s">
        <v>33</v>
      </c>
      <c r="H804" s="5" t="s">
        <v>60</v>
      </c>
      <c r="I804" s="33" t="s">
        <v>166</v>
      </c>
      <c r="J804" s="18">
        <v>9.2</v>
      </c>
      <c r="K804" s="19">
        <f t="shared" ref="K804:K812" si="94">+AVERAGE($J$3:J804)</f>
        <v>8.864962594</v>
      </c>
      <c r="L804" s="22">
        <v>10.0</v>
      </c>
      <c r="M804" s="21">
        <f t="shared" si="56"/>
        <v>9.166666667</v>
      </c>
      <c r="N804" s="22">
        <v>10.0</v>
      </c>
      <c r="O804" s="21">
        <f t="shared" si="2"/>
        <v>9.540050063</v>
      </c>
      <c r="P804" s="22">
        <v>10.0</v>
      </c>
      <c r="Q804" s="21">
        <f t="shared" si="47"/>
        <v>8.642857143</v>
      </c>
      <c r="R804" s="22">
        <v>10.0</v>
      </c>
      <c r="S804" s="21">
        <f t="shared" si="4"/>
        <v>8.701501877</v>
      </c>
      <c r="T804" s="22">
        <v>7.5</v>
      </c>
      <c r="U804" s="21">
        <f t="shared" si="5"/>
        <v>8.444165621</v>
      </c>
      <c r="V804" s="22">
        <v>7.5</v>
      </c>
      <c r="W804" s="21">
        <f t="shared" si="6"/>
        <v>9.068506901</v>
      </c>
      <c r="X804" s="27">
        <f t="shared" si="52"/>
        <v>9.171428571</v>
      </c>
      <c r="Y804" s="42" t="s">
        <v>1743</v>
      </c>
      <c r="Z804" s="28"/>
      <c r="AA804" s="52"/>
      <c r="AB804" s="36"/>
      <c r="AC804" s="36"/>
      <c r="AD804" s="36"/>
      <c r="AE804" s="53"/>
      <c r="AF804" s="5"/>
      <c r="AG804" s="1"/>
    </row>
    <row r="805" ht="15.75" customHeight="1">
      <c r="A805" s="1"/>
      <c r="B805" s="5"/>
      <c r="C805" s="16">
        <v>43908.0</v>
      </c>
      <c r="D805" s="17">
        <v>2.397372558E9</v>
      </c>
      <c r="E805" s="5" t="s">
        <v>341</v>
      </c>
      <c r="F805" s="5" t="s">
        <v>40</v>
      </c>
      <c r="G805" s="5" t="s">
        <v>44</v>
      </c>
      <c r="H805" s="5" t="s">
        <v>45</v>
      </c>
      <c r="I805" s="33">
        <v>202.0</v>
      </c>
      <c r="J805" s="18">
        <v>9.0</v>
      </c>
      <c r="K805" s="19">
        <f t="shared" si="94"/>
        <v>8.86513076</v>
      </c>
      <c r="L805" s="22">
        <v>10.0</v>
      </c>
      <c r="M805" s="21">
        <f t="shared" si="56"/>
        <v>9.167709637</v>
      </c>
      <c r="N805" s="22">
        <v>10.0</v>
      </c>
      <c r="O805" s="21">
        <f t="shared" si="2"/>
        <v>9.540625</v>
      </c>
      <c r="P805" s="22">
        <v>7.5</v>
      </c>
      <c r="Q805" s="21">
        <f t="shared" si="47"/>
        <v>8.641426783</v>
      </c>
      <c r="R805" s="22">
        <v>10.0</v>
      </c>
      <c r="S805" s="21">
        <f t="shared" si="4"/>
        <v>8.703125</v>
      </c>
      <c r="T805" s="22">
        <v>7.5</v>
      </c>
      <c r="U805" s="21">
        <f t="shared" si="5"/>
        <v>8.442982456</v>
      </c>
      <c r="V805" s="22">
        <v>10.0</v>
      </c>
      <c r="W805" s="21">
        <f t="shared" si="6"/>
        <v>9.069674185</v>
      </c>
      <c r="X805" s="27">
        <f t="shared" si="52"/>
        <v>9.142857143</v>
      </c>
      <c r="Y805" s="42" t="s">
        <v>1744</v>
      </c>
      <c r="Z805" s="28"/>
      <c r="AA805" s="52"/>
      <c r="AB805" s="36"/>
      <c r="AC805" s="36"/>
      <c r="AD805" s="36"/>
      <c r="AE805" s="53"/>
      <c r="AF805" s="5"/>
      <c r="AG805" s="1"/>
    </row>
    <row r="806" ht="15.75" customHeight="1">
      <c r="A806" s="1"/>
      <c r="B806" s="5"/>
      <c r="C806" s="16">
        <v>43909.0</v>
      </c>
      <c r="D806" s="17">
        <v>3.059629355E9</v>
      </c>
      <c r="E806" s="5" t="s">
        <v>1745</v>
      </c>
      <c r="F806" s="5" t="s">
        <v>126</v>
      </c>
      <c r="G806" s="5" t="s">
        <v>33</v>
      </c>
      <c r="H806" s="5" t="s">
        <v>284</v>
      </c>
      <c r="I806" s="33" t="s">
        <v>1077</v>
      </c>
      <c r="J806" s="18">
        <v>9.0</v>
      </c>
      <c r="K806" s="19">
        <f t="shared" si="94"/>
        <v>8.865298507</v>
      </c>
      <c r="L806" s="22">
        <v>10.0</v>
      </c>
      <c r="M806" s="21">
        <f t="shared" si="56"/>
        <v>9.16875</v>
      </c>
      <c r="N806" s="22">
        <v>10.0</v>
      </c>
      <c r="O806" s="21">
        <f t="shared" si="2"/>
        <v>9.541198502</v>
      </c>
      <c r="P806" s="22">
        <v>10.0</v>
      </c>
      <c r="Q806" s="21">
        <f t="shared" si="47"/>
        <v>8.643125</v>
      </c>
      <c r="R806" s="22">
        <v>10.0</v>
      </c>
      <c r="S806" s="21">
        <f t="shared" si="4"/>
        <v>8.70474407</v>
      </c>
      <c r="T806" s="22">
        <v>10.0</v>
      </c>
      <c r="U806" s="21">
        <f t="shared" si="5"/>
        <v>8.444931164</v>
      </c>
      <c r="V806" s="22">
        <v>7.5</v>
      </c>
      <c r="W806" s="21">
        <f t="shared" si="6"/>
        <v>9.067709637</v>
      </c>
      <c r="X806" s="27">
        <f t="shared" si="52"/>
        <v>9.5</v>
      </c>
      <c r="Y806" s="28" t="s">
        <v>1746</v>
      </c>
      <c r="Z806" s="28" t="s">
        <v>1747</v>
      </c>
      <c r="AA806" s="52">
        <v>10.0</v>
      </c>
      <c r="AB806" s="36">
        <v>5.0</v>
      </c>
      <c r="AC806" s="36"/>
      <c r="AD806" s="36"/>
      <c r="AE806" s="53"/>
      <c r="AF806" s="5"/>
      <c r="AG806" s="1"/>
    </row>
    <row r="807" ht="15.75" customHeight="1">
      <c r="A807" s="1"/>
      <c r="B807" s="5"/>
      <c r="C807" s="16">
        <v>43909.0</v>
      </c>
      <c r="D807" s="17">
        <v>3.36313279E9</v>
      </c>
      <c r="E807" s="5" t="s">
        <v>835</v>
      </c>
      <c r="F807" s="5" t="s">
        <v>48</v>
      </c>
      <c r="G807" s="5" t="s">
        <v>33</v>
      </c>
      <c r="H807" s="5" t="s">
        <v>60</v>
      </c>
      <c r="I807" s="33" t="s">
        <v>221</v>
      </c>
      <c r="J807" s="18">
        <v>10.0</v>
      </c>
      <c r="K807" s="19">
        <f t="shared" si="94"/>
        <v>8.866708075</v>
      </c>
      <c r="L807" s="22">
        <v>7.5</v>
      </c>
      <c r="M807" s="21">
        <f t="shared" si="56"/>
        <v>9.166666667</v>
      </c>
      <c r="N807" s="22">
        <v>10.0</v>
      </c>
      <c r="O807" s="21">
        <f t="shared" si="2"/>
        <v>9.541770574</v>
      </c>
      <c r="P807" s="22">
        <v>10.0</v>
      </c>
      <c r="Q807" s="21">
        <f t="shared" si="47"/>
        <v>8.644818976</v>
      </c>
      <c r="R807" s="22">
        <v>10.0</v>
      </c>
      <c r="S807" s="21">
        <f t="shared" si="4"/>
        <v>8.706359102</v>
      </c>
      <c r="T807" s="22">
        <v>10.0</v>
      </c>
      <c r="U807" s="21">
        <f t="shared" si="5"/>
        <v>8.446875</v>
      </c>
      <c r="V807" s="22">
        <v>10.0</v>
      </c>
      <c r="W807" s="21">
        <f t="shared" si="6"/>
        <v>9.068875</v>
      </c>
      <c r="X807" s="27">
        <f t="shared" si="52"/>
        <v>9.642857143</v>
      </c>
      <c r="Y807" s="28"/>
      <c r="Z807" s="28"/>
      <c r="AA807" s="52"/>
      <c r="AB807" s="36"/>
      <c r="AC807" s="36">
        <v>10.0</v>
      </c>
      <c r="AD807" s="36">
        <v>10.0</v>
      </c>
      <c r="AE807" s="53"/>
      <c r="AF807" s="5"/>
      <c r="AG807" s="1"/>
    </row>
    <row r="808" ht="15.75" customHeight="1">
      <c r="A808" s="1"/>
      <c r="B808" s="5"/>
      <c r="C808" s="16">
        <v>43910.0</v>
      </c>
      <c r="D808" s="17">
        <v>3.050174328E9</v>
      </c>
      <c r="E808" s="5" t="s">
        <v>1748</v>
      </c>
      <c r="F808" s="5" t="s">
        <v>126</v>
      </c>
      <c r="G808" s="5" t="s">
        <v>44</v>
      </c>
      <c r="H808" s="5" t="s">
        <v>45</v>
      </c>
      <c r="I808" s="33">
        <v>302.0</v>
      </c>
      <c r="J808" s="18">
        <v>7.0</v>
      </c>
      <c r="K808" s="19">
        <f t="shared" si="94"/>
        <v>8.86439206</v>
      </c>
      <c r="L808" s="22">
        <v>10.0</v>
      </c>
      <c r="M808" s="21">
        <f t="shared" si="56"/>
        <v>9.167705736</v>
      </c>
      <c r="N808" s="22">
        <v>7.5</v>
      </c>
      <c r="O808" s="21">
        <f t="shared" si="2"/>
        <v>9.539227895</v>
      </c>
      <c r="P808" s="22">
        <v>5.0</v>
      </c>
      <c r="Q808" s="21">
        <f t="shared" si="47"/>
        <v>8.640274314</v>
      </c>
      <c r="R808" s="22">
        <v>7.5</v>
      </c>
      <c r="S808" s="21">
        <f t="shared" si="4"/>
        <v>8.704856787</v>
      </c>
      <c r="T808" s="22">
        <v>5.0</v>
      </c>
      <c r="U808" s="21">
        <f t="shared" si="5"/>
        <v>8.442571785</v>
      </c>
      <c r="V808" s="22">
        <v>5.0</v>
      </c>
      <c r="W808" s="21">
        <f t="shared" si="6"/>
        <v>9.063795256</v>
      </c>
      <c r="X808" s="27">
        <f t="shared" si="52"/>
        <v>6.714285714</v>
      </c>
      <c r="Y808" s="28" t="s">
        <v>1749</v>
      </c>
      <c r="Z808" s="28" t="s">
        <v>1750</v>
      </c>
      <c r="AA808" s="52"/>
      <c r="AB808" s="36"/>
      <c r="AC808" s="36"/>
      <c r="AD808" s="36"/>
      <c r="AE808" s="53"/>
      <c r="AF808" s="5"/>
      <c r="AG808" s="1"/>
    </row>
    <row r="809" ht="15.75" customHeight="1">
      <c r="A809" s="1"/>
      <c r="B809" s="5"/>
      <c r="C809" s="16">
        <v>43910.0</v>
      </c>
      <c r="D809" s="17">
        <v>3.921509766E9</v>
      </c>
      <c r="E809" s="5" t="s">
        <v>520</v>
      </c>
      <c r="F809" s="5" t="s">
        <v>72</v>
      </c>
      <c r="G809" s="5" t="s">
        <v>33</v>
      </c>
      <c r="H809" s="5" t="s">
        <v>60</v>
      </c>
      <c r="I809" s="33" t="s">
        <v>227</v>
      </c>
      <c r="J809" s="18">
        <v>10.0</v>
      </c>
      <c r="K809" s="19">
        <f t="shared" si="94"/>
        <v>8.865799257</v>
      </c>
      <c r="L809" s="22">
        <v>10.0</v>
      </c>
      <c r="M809" s="21">
        <f t="shared" si="56"/>
        <v>9.168742217</v>
      </c>
      <c r="N809" s="22">
        <v>10.0</v>
      </c>
      <c r="O809" s="21">
        <f t="shared" si="2"/>
        <v>9.539800995</v>
      </c>
      <c r="P809" s="22">
        <v>10.0</v>
      </c>
      <c r="Q809" s="21">
        <f t="shared" si="47"/>
        <v>8.641967621</v>
      </c>
      <c r="R809" s="22">
        <v>10.0</v>
      </c>
      <c r="S809" s="21">
        <f t="shared" si="4"/>
        <v>8.706467662</v>
      </c>
      <c r="T809" s="22">
        <v>10.0</v>
      </c>
      <c r="U809" s="21">
        <f t="shared" si="5"/>
        <v>8.444513716</v>
      </c>
      <c r="V809" s="22">
        <v>10.0</v>
      </c>
      <c r="W809" s="21">
        <f t="shared" si="6"/>
        <v>9.064962594</v>
      </c>
      <c r="X809" s="27">
        <f t="shared" si="52"/>
        <v>10</v>
      </c>
      <c r="Y809" s="42" t="s">
        <v>1751</v>
      </c>
      <c r="Z809" s="28" t="s">
        <v>1752</v>
      </c>
      <c r="AA809" s="52">
        <v>10.0</v>
      </c>
      <c r="AB809" s="36"/>
      <c r="AC809" s="36"/>
      <c r="AD809" s="36"/>
      <c r="AE809" s="53">
        <v>10.0</v>
      </c>
      <c r="AF809" s="5"/>
      <c r="AG809" s="1"/>
    </row>
    <row r="810" ht="15.75" customHeight="1">
      <c r="A810" s="1"/>
      <c r="B810" s="5"/>
      <c r="C810" s="16">
        <v>43912.0</v>
      </c>
      <c r="D810" s="17">
        <v>2.970797208E9</v>
      </c>
      <c r="E810" s="5" t="s">
        <v>1753</v>
      </c>
      <c r="F810" s="5" t="s">
        <v>48</v>
      </c>
      <c r="G810" s="5" t="s">
        <v>33</v>
      </c>
      <c r="H810" s="5" t="s">
        <v>60</v>
      </c>
      <c r="I810" s="33" t="s">
        <v>90</v>
      </c>
      <c r="J810" s="18">
        <v>10.0</v>
      </c>
      <c r="K810" s="19">
        <f t="shared" si="94"/>
        <v>8.86720297</v>
      </c>
      <c r="L810" s="22">
        <v>7.5</v>
      </c>
      <c r="M810" s="21">
        <f t="shared" si="56"/>
        <v>9.166666667</v>
      </c>
      <c r="N810" s="22">
        <v>7.5</v>
      </c>
      <c r="O810" s="21">
        <f t="shared" si="2"/>
        <v>9.537267081</v>
      </c>
      <c r="P810" s="22">
        <v>10.0</v>
      </c>
      <c r="Q810" s="21">
        <f t="shared" si="47"/>
        <v>8.643656716</v>
      </c>
      <c r="R810" s="22">
        <v>10.0</v>
      </c>
      <c r="S810" s="21">
        <f t="shared" si="4"/>
        <v>8.708074534</v>
      </c>
      <c r="T810" s="22">
        <v>7.5</v>
      </c>
      <c r="U810" s="21">
        <f t="shared" si="5"/>
        <v>8.443337484</v>
      </c>
      <c r="V810" s="22">
        <v>7.5</v>
      </c>
      <c r="W810" s="21">
        <f t="shared" si="6"/>
        <v>9.063013699</v>
      </c>
      <c r="X810" s="27">
        <f t="shared" si="52"/>
        <v>8.571428571</v>
      </c>
      <c r="Y810" s="42" t="s">
        <v>1754</v>
      </c>
      <c r="Z810" s="42" t="s">
        <v>1755</v>
      </c>
      <c r="AA810" s="52">
        <v>10.0</v>
      </c>
      <c r="AB810" s="36">
        <v>5.0</v>
      </c>
      <c r="AC810" s="36"/>
      <c r="AD810" s="36"/>
      <c r="AE810" s="53"/>
      <c r="AF810" s="5"/>
      <c r="AG810" s="1"/>
    </row>
    <row r="811" ht="15.75" customHeight="1">
      <c r="A811" s="1"/>
      <c r="B811" s="5"/>
      <c r="C811" s="16">
        <v>43912.0</v>
      </c>
      <c r="D811" s="17">
        <v>2.923305935E9</v>
      </c>
      <c r="E811" s="5" t="s">
        <v>1605</v>
      </c>
      <c r="F811" s="5" t="s">
        <v>72</v>
      </c>
      <c r="G811" s="5" t="s">
        <v>44</v>
      </c>
      <c r="H811" s="5" t="s">
        <v>79</v>
      </c>
      <c r="I811" s="33">
        <v>313.0</v>
      </c>
      <c r="J811" s="18">
        <v>9.0</v>
      </c>
      <c r="K811" s="19">
        <f t="shared" si="94"/>
        <v>8.86736712</v>
      </c>
      <c r="L811" s="22">
        <v>10.0</v>
      </c>
      <c r="M811" s="21">
        <f t="shared" si="56"/>
        <v>9.167701863</v>
      </c>
      <c r="N811" s="22">
        <v>7.5</v>
      </c>
      <c r="O811" s="21">
        <f t="shared" si="2"/>
        <v>9.534739454</v>
      </c>
      <c r="P811" s="22">
        <v>10.0</v>
      </c>
      <c r="Q811" s="21">
        <f t="shared" si="47"/>
        <v>8.645341615</v>
      </c>
      <c r="R811" s="22">
        <v>7.5</v>
      </c>
      <c r="S811" s="21">
        <f t="shared" si="4"/>
        <v>8.706575682</v>
      </c>
      <c r="T811" s="22">
        <v>7.5</v>
      </c>
      <c r="U811" s="21">
        <f t="shared" si="5"/>
        <v>8.442164179</v>
      </c>
      <c r="V811" s="22">
        <v>7.5</v>
      </c>
      <c r="W811" s="21">
        <f t="shared" si="6"/>
        <v>9.061069652</v>
      </c>
      <c r="X811" s="27">
        <f t="shared" si="52"/>
        <v>8.428571429</v>
      </c>
      <c r="Y811" s="28" t="s">
        <v>1756</v>
      </c>
      <c r="Z811" s="28" t="s">
        <v>1757</v>
      </c>
      <c r="AA811" s="52">
        <v>10.0</v>
      </c>
      <c r="AB811" s="36"/>
      <c r="AC811" s="36"/>
      <c r="AD811" s="36"/>
      <c r="AE811" s="53">
        <v>10.0</v>
      </c>
      <c r="AF811" s="5"/>
      <c r="AG811" s="1"/>
    </row>
    <row r="812" ht="15.75" customHeight="1">
      <c r="A812" s="1"/>
      <c r="B812" s="5"/>
      <c r="C812" s="16">
        <v>43912.0</v>
      </c>
      <c r="D812" s="17">
        <v>2.528409118E9</v>
      </c>
      <c r="E812" s="5" t="s">
        <v>1758</v>
      </c>
      <c r="F812" s="5" t="s">
        <v>48</v>
      </c>
      <c r="G812" s="5" t="s">
        <v>33</v>
      </c>
      <c r="H812" s="5" t="s">
        <v>45</v>
      </c>
      <c r="I812" s="33">
        <v>302.0</v>
      </c>
      <c r="J812" s="18">
        <v>6.0</v>
      </c>
      <c r="K812" s="19">
        <f t="shared" si="94"/>
        <v>8.86382716</v>
      </c>
      <c r="L812" s="22">
        <v>5.0</v>
      </c>
      <c r="M812" s="21">
        <f t="shared" si="56"/>
        <v>9.162531017</v>
      </c>
      <c r="N812" s="22">
        <v>10.0</v>
      </c>
      <c r="O812" s="21">
        <f t="shared" si="2"/>
        <v>9.535315985</v>
      </c>
      <c r="P812" s="22">
        <v>5.0</v>
      </c>
      <c r="Q812" s="21">
        <f t="shared" si="47"/>
        <v>8.640818859</v>
      </c>
      <c r="R812" s="22">
        <v>7.5</v>
      </c>
      <c r="S812" s="21">
        <f t="shared" si="4"/>
        <v>8.705080545</v>
      </c>
      <c r="T812" s="22">
        <v>7.5</v>
      </c>
      <c r="U812" s="21">
        <f t="shared" si="5"/>
        <v>8.440993789</v>
      </c>
      <c r="V812" s="22">
        <v>5.0</v>
      </c>
      <c r="W812" s="21">
        <f t="shared" si="6"/>
        <v>9.056024845</v>
      </c>
      <c r="X812" s="27">
        <f t="shared" si="52"/>
        <v>6.571428571</v>
      </c>
      <c r="Y812" s="28" t="s">
        <v>1759</v>
      </c>
      <c r="Z812" s="28" t="s">
        <v>1760</v>
      </c>
      <c r="AA812" s="52"/>
      <c r="AB812" s="36"/>
      <c r="AC812" s="36"/>
      <c r="AD812" s="36"/>
      <c r="AE812" s="53"/>
      <c r="AF812" s="5"/>
      <c r="AG812" s="1"/>
    </row>
    <row r="813" ht="15.75" customHeight="1">
      <c r="A813" s="1"/>
      <c r="B813" s="5"/>
      <c r="C813" s="16">
        <v>43913.0</v>
      </c>
      <c r="D813" s="17">
        <v>2.889307726E9</v>
      </c>
      <c r="E813" s="5" t="s">
        <v>1609</v>
      </c>
      <c r="F813" s="5" t="s">
        <v>126</v>
      </c>
      <c r="G813" s="5" t="s">
        <v>44</v>
      </c>
      <c r="H813" s="5" t="s">
        <v>45</v>
      </c>
      <c r="I813" s="33">
        <v>204.0</v>
      </c>
      <c r="J813" s="18">
        <v>5.0</v>
      </c>
      <c r="K813" s="19">
        <f>+AVERAGE(J813)</f>
        <v>5</v>
      </c>
      <c r="L813" s="22">
        <v>7.5</v>
      </c>
      <c r="M813" s="21">
        <f t="shared" si="56"/>
        <v>9.16047088</v>
      </c>
      <c r="N813" s="22">
        <v>7.5</v>
      </c>
      <c r="O813" s="21">
        <f t="shared" si="2"/>
        <v>9.53279703</v>
      </c>
      <c r="P813" s="22">
        <v>5.0</v>
      </c>
      <c r="Q813" s="21">
        <f t="shared" si="47"/>
        <v>8.636307311</v>
      </c>
      <c r="R813" s="22">
        <v>7.5</v>
      </c>
      <c r="S813" s="21">
        <f t="shared" si="4"/>
        <v>8.703589109</v>
      </c>
      <c r="T813" s="22">
        <v>7.5</v>
      </c>
      <c r="U813" s="21">
        <f t="shared" si="5"/>
        <v>8.439826303</v>
      </c>
      <c r="V813" s="22">
        <v>5.0</v>
      </c>
      <c r="W813" s="21">
        <f t="shared" si="6"/>
        <v>9.050992556</v>
      </c>
      <c r="X813" s="27">
        <f t="shared" si="52"/>
        <v>6.428571429</v>
      </c>
      <c r="Y813" s="28" t="s">
        <v>1761</v>
      </c>
      <c r="Z813" s="28" t="s">
        <v>1762</v>
      </c>
      <c r="AA813" s="52"/>
      <c r="AB813" s="36"/>
      <c r="AC813" s="36"/>
      <c r="AD813" s="36"/>
      <c r="AE813" s="53"/>
      <c r="AF813" s="5"/>
      <c r="AG813" s="1"/>
    </row>
    <row r="814" ht="15.75" customHeight="1">
      <c r="A814" s="1"/>
      <c r="B814" s="5"/>
      <c r="C814" s="16">
        <v>43913.0</v>
      </c>
      <c r="D814" s="17">
        <v>3.720914892E9</v>
      </c>
      <c r="E814" s="5" t="s">
        <v>418</v>
      </c>
      <c r="F814" s="5" t="s">
        <v>72</v>
      </c>
      <c r="G814" s="5" t="s">
        <v>44</v>
      </c>
      <c r="H814" s="5" t="s">
        <v>60</v>
      </c>
      <c r="I814" s="33" t="s">
        <v>85</v>
      </c>
      <c r="J814" s="18">
        <v>8.0</v>
      </c>
      <c r="K814" s="19">
        <f t="shared" ref="K814:K822" si="95">+AVERAGE($J$3:J814)</f>
        <v>8.858004926</v>
      </c>
      <c r="L814" s="22">
        <v>7.5</v>
      </c>
      <c r="M814" s="21">
        <f t="shared" si="56"/>
        <v>9.158415842</v>
      </c>
      <c r="N814" s="22">
        <v>10.0</v>
      </c>
      <c r="O814" s="21">
        <f t="shared" si="2"/>
        <v>9.533374536</v>
      </c>
      <c r="P814" s="22">
        <v>7.5</v>
      </c>
      <c r="Q814" s="21">
        <f t="shared" si="47"/>
        <v>8.63490099</v>
      </c>
      <c r="R814" s="22">
        <v>7.5</v>
      </c>
      <c r="S814" s="21">
        <f t="shared" si="4"/>
        <v>8.70210136</v>
      </c>
      <c r="T814" s="22">
        <v>7.5</v>
      </c>
      <c r="U814" s="21">
        <f t="shared" si="5"/>
        <v>8.43866171</v>
      </c>
      <c r="V814" s="22">
        <v>10.0</v>
      </c>
      <c r="W814" s="21">
        <f t="shared" si="6"/>
        <v>9.052168525</v>
      </c>
      <c r="X814" s="27">
        <f t="shared" si="52"/>
        <v>8.285714286</v>
      </c>
      <c r="Y814" s="28"/>
      <c r="Z814" s="28"/>
      <c r="AA814" s="52"/>
      <c r="AB814" s="36"/>
      <c r="AC814" s="36"/>
      <c r="AD814" s="36"/>
      <c r="AE814" s="53"/>
      <c r="AF814" s="5"/>
      <c r="AG814" s="1"/>
    </row>
    <row r="815" ht="15.75" customHeight="1">
      <c r="A815" s="1"/>
      <c r="B815" s="5"/>
      <c r="C815" s="16">
        <v>43914.0</v>
      </c>
      <c r="D815" s="17">
        <v>3.675761645E9</v>
      </c>
      <c r="E815" s="5" t="s">
        <v>1763</v>
      </c>
      <c r="F815" s="5" t="s">
        <v>40</v>
      </c>
      <c r="G815" s="5" t="s">
        <v>44</v>
      </c>
      <c r="H815" s="5" t="s">
        <v>45</v>
      </c>
      <c r="I815" s="33">
        <v>304.0</v>
      </c>
      <c r="J815" s="18">
        <v>3.0</v>
      </c>
      <c r="K815" s="19">
        <f t="shared" si="95"/>
        <v>8.850799508</v>
      </c>
      <c r="L815" s="22">
        <v>5.0</v>
      </c>
      <c r="M815" s="21">
        <f t="shared" si="56"/>
        <v>9.153275649</v>
      </c>
      <c r="N815" s="22">
        <v>5.0</v>
      </c>
      <c r="O815" s="21">
        <f t="shared" si="2"/>
        <v>9.527777778</v>
      </c>
      <c r="P815" s="22">
        <v>2.5</v>
      </c>
      <c r="Q815" s="21">
        <f t="shared" si="47"/>
        <v>8.627317676</v>
      </c>
      <c r="R815" s="22">
        <v>7.5</v>
      </c>
      <c r="S815" s="21">
        <f t="shared" si="4"/>
        <v>8.700617284</v>
      </c>
      <c r="T815" s="22">
        <v>2.5</v>
      </c>
      <c r="U815" s="21">
        <f t="shared" si="5"/>
        <v>8.431311881</v>
      </c>
      <c r="V815" s="22">
        <v>2.5</v>
      </c>
      <c r="W815" s="21">
        <f t="shared" si="6"/>
        <v>9.044059406</v>
      </c>
      <c r="X815" s="27">
        <f t="shared" si="52"/>
        <v>4</v>
      </c>
      <c r="Y815" s="42" t="s">
        <v>941</v>
      </c>
      <c r="Z815" s="42" t="s">
        <v>1764</v>
      </c>
      <c r="AA815" s="52">
        <v>2.5</v>
      </c>
      <c r="AB815" s="36"/>
      <c r="AC815" s="36"/>
      <c r="AD815" s="36"/>
      <c r="AE815" s="53"/>
      <c r="AF815" s="5"/>
      <c r="AG815" s="1"/>
    </row>
    <row r="816" ht="15.75" customHeight="1">
      <c r="A816" s="1"/>
      <c r="B816" s="5"/>
      <c r="C816" s="16">
        <v>43919.0</v>
      </c>
      <c r="D816" s="17">
        <v>3.043308917E9</v>
      </c>
      <c r="E816" s="5" t="s">
        <v>1392</v>
      </c>
      <c r="F816" s="5" t="s">
        <v>48</v>
      </c>
      <c r="G816" s="5" t="s">
        <v>33</v>
      </c>
      <c r="H816" s="5" t="s">
        <v>60</v>
      </c>
      <c r="I816" s="33" t="s">
        <v>85</v>
      </c>
      <c r="J816" s="18">
        <v>10.0</v>
      </c>
      <c r="K816" s="19">
        <f t="shared" si="95"/>
        <v>8.852211302</v>
      </c>
      <c r="L816" s="22">
        <v>10.0</v>
      </c>
      <c r="M816" s="21">
        <f t="shared" si="56"/>
        <v>9.154320988</v>
      </c>
      <c r="N816" s="22">
        <v>10.0</v>
      </c>
      <c r="O816" s="21">
        <f t="shared" si="2"/>
        <v>9.528360049</v>
      </c>
      <c r="P816" s="22">
        <v>10.0</v>
      </c>
      <c r="Q816" s="21">
        <f t="shared" si="47"/>
        <v>8.629012346</v>
      </c>
      <c r="R816" s="22">
        <v>10.0</v>
      </c>
      <c r="S816" s="21">
        <f t="shared" si="4"/>
        <v>8.702219482</v>
      </c>
      <c r="T816" s="22">
        <v>10.0</v>
      </c>
      <c r="U816" s="21">
        <f t="shared" si="5"/>
        <v>8.433250927</v>
      </c>
      <c r="V816" s="22">
        <v>10.0</v>
      </c>
      <c r="W816" s="21">
        <f t="shared" si="6"/>
        <v>9.045241038</v>
      </c>
      <c r="X816" s="27">
        <f t="shared" si="52"/>
        <v>10</v>
      </c>
      <c r="Y816" s="28"/>
      <c r="Z816" s="28"/>
      <c r="AA816" s="52">
        <v>10.0</v>
      </c>
      <c r="AB816" s="36"/>
      <c r="AC816" s="36">
        <v>10.0</v>
      </c>
      <c r="AD816" s="36"/>
      <c r="AE816" s="53"/>
      <c r="AF816" s="5"/>
      <c r="AG816" s="1"/>
    </row>
    <row r="817" ht="15.75" customHeight="1">
      <c r="A817" s="1"/>
      <c r="B817" s="5"/>
      <c r="C817" s="16">
        <v>43920.0</v>
      </c>
      <c r="D817" s="17">
        <v>3.944895244E9</v>
      </c>
      <c r="E817" s="5" t="s">
        <v>1765</v>
      </c>
      <c r="F817" s="5" t="s">
        <v>40</v>
      </c>
      <c r="G817" s="5" t="s">
        <v>115</v>
      </c>
      <c r="H817" s="5" t="s">
        <v>60</v>
      </c>
      <c r="I817" s="33" t="s">
        <v>120</v>
      </c>
      <c r="J817" s="18">
        <v>10.0</v>
      </c>
      <c r="K817" s="19">
        <f t="shared" si="95"/>
        <v>8.853619632</v>
      </c>
      <c r="L817" s="22">
        <v>10.0</v>
      </c>
      <c r="M817" s="21">
        <f t="shared" si="56"/>
        <v>9.155363748</v>
      </c>
      <c r="N817" s="22">
        <v>10.0</v>
      </c>
      <c r="O817" s="21">
        <f t="shared" si="2"/>
        <v>9.528940887</v>
      </c>
      <c r="P817" s="22">
        <v>10.0</v>
      </c>
      <c r="Q817" s="21">
        <f t="shared" si="47"/>
        <v>8.630702836</v>
      </c>
      <c r="R817" s="22">
        <v>10.0</v>
      </c>
      <c r="S817" s="21">
        <f t="shared" si="4"/>
        <v>8.703817734</v>
      </c>
      <c r="T817" s="22">
        <v>10.0</v>
      </c>
      <c r="U817" s="21">
        <f t="shared" si="5"/>
        <v>8.435185185</v>
      </c>
      <c r="V817" s="22">
        <v>10.0</v>
      </c>
      <c r="W817" s="21">
        <f t="shared" si="6"/>
        <v>9.046419753</v>
      </c>
      <c r="X817" s="27">
        <f t="shared" si="52"/>
        <v>10</v>
      </c>
      <c r="Y817" s="42" t="s">
        <v>1766</v>
      </c>
      <c r="Z817" s="28"/>
      <c r="AA817" s="52"/>
      <c r="AB817" s="36"/>
      <c r="AC817" s="36"/>
      <c r="AD817" s="36"/>
      <c r="AE817" s="53">
        <v>10.0</v>
      </c>
      <c r="AF817" s="5"/>
      <c r="AG817" s="1"/>
    </row>
    <row r="818" ht="15.75" customHeight="1">
      <c r="A818" s="1"/>
      <c r="B818" s="5"/>
      <c r="C818" s="16" t="s">
        <v>1767</v>
      </c>
      <c r="D818" s="17">
        <v>3.784188E9</v>
      </c>
      <c r="E818" s="5" t="s">
        <v>541</v>
      </c>
      <c r="F818" s="5" t="s">
        <v>126</v>
      </c>
      <c r="G818" s="5" t="s">
        <v>33</v>
      </c>
      <c r="H818" s="5" t="s">
        <v>60</v>
      </c>
      <c r="I818" s="33" t="s">
        <v>163</v>
      </c>
      <c r="J818" s="18">
        <v>9.0</v>
      </c>
      <c r="K818" s="19">
        <f t="shared" si="95"/>
        <v>8.85379902</v>
      </c>
      <c r="L818" s="22">
        <v>10.0</v>
      </c>
      <c r="M818" s="21">
        <f t="shared" si="56"/>
        <v>9.156403941</v>
      </c>
      <c r="N818" s="22">
        <v>10.0</v>
      </c>
      <c r="O818" s="21">
        <f t="shared" si="2"/>
        <v>9.529520295</v>
      </c>
      <c r="P818" s="22">
        <v>7.5</v>
      </c>
      <c r="Q818" s="21">
        <f t="shared" si="47"/>
        <v>8.629310345</v>
      </c>
      <c r="R818" s="22">
        <v>7.5</v>
      </c>
      <c r="S818" s="21">
        <f t="shared" si="4"/>
        <v>8.702337023</v>
      </c>
      <c r="T818" s="22">
        <v>7.5</v>
      </c>
      <c r="U818" s="21">
        <f t="shared" si="5"/>
        <v>8.434032059</v>
      </c>
      <c r="V818" s="22">
        <v>10.0</v>
      </c>
      <c r="W818" s="21">
        <f t="shared" si="6"/>
        <v>9.047595561</v>
      </c>
      <c r="X818" s="27">
        <f t="shared" si="52"/>
        <v>8.785714286</v>
      </c>
      <c r="Y818" s="54" t="s">
        <v>1768</v>
      </c>
      <c r="Z818" s="54" t="s">
        <v>1769</v>
      </c>
      <c r="AA818" s="52">
        <v>7.5</v>
      </c>
      <c r="AB818" s="36"/>
      <c r="AC818" s="36">
        <v>10.0</v>
      </c>
      <c r="AD818" s="36">
        <v>10.0</v>
      </c>
      <c r="AE818" s="53"/>
      <c r="AF818" s="5"/>
      <c r="AG818" s="1"/>
    </row>
    <row r="819" ht="15.75" customHeight="1">
      <c r="A819" s="1"/>
      <c r="B819" s="5"/>
      <c r="C819" s="16" t="s">
        <v>1770</v>
      </c>
      <c r="D819" s="17">
        <v>3.515615027E9</v>
      </c>
      <c r="E819" s="5" t="s">
        <v>1771</v>
      </c>
      <c r="F819" s="5" t="s">
        <v>126</v>
      </c>
      <c r="G819" s="5" t="s">
        <v>33</v>
      </c>
      <c r="H819" s="5" t="s">
        <v>60</v>
      </c>
      <c r="I819" s="33" t="s">
        <v>61</v>
      </c>
      <c r="J819" s="18">
        <v>10.0</v>
      </c>
      <c r="K819" s="19">
        <f t="shared" si="95"/>
        <v>8.855201958</v>
      </c>
      <c r="L819" s="22">
        <v>10.0</v>
      </c>
      <c r="M819" s="21">
        <f t="shared" si="56"/>
        <v>9.157441574</v>
      </c>
      <c r="N819" s="22">
        <v>10.0</v>
      </c>
      <c r="O819" s="21">
        <f t="shared" si="2"/>
        <v>9.53009828</v>
      </c>
      <c r="P819" s="22">
        <v>10.0</v>
      </c>
      <c r="Q819" s="21">
        <f t="shared" si="47"/>
        <v>8.63099631</v>
      </c>
      <c r="R819" s="22">
        <v>10.0</v>
      </c>
      <c r="S819" s="21">
        <f t="shared" si="4"/>
        <v>8.703931204</v>
      </c>
      <c r="T819" s="22">
        <v>10.0</v>
      </c>
      <c r="U819" s="21">
        <f t="shared" si="5"/>
        <v>8.435960591</v>
      </c>
      <c r="V819" s="22">
        <v>10.0</v>
      </c>
      <c r="W819" s="21">
        <f t="shared" si="6"/>
        <v>9.048768473</v>
      </c>
      <c r="X819" s="27">
        <f t="shared" si="52"/>
        <v>10</v>
      </c>
      <c r="Y819" s="54" t="s">
        <v>1772</v>
      </c>
      <c r="Z819" s="28"/>
      <c r="AA819" s="52"/>
      <c r="AB819" s="36"/>
      <c r="AC819" s="36"/>
      <c r="AD819" s="36"/>
      <c r="AE819" s="53"/>
      <c r="AF819" s="5"/>
      <c r="AG819" s="1"/>
    </row>
    <row r="820" ht="15.75" customHeight="1">
      <c r="A820" s="1"/>
      <c r="B820" s="5"/>
      <c r="C820" s="16" t="s">
        <v>1773</v>
      </c>
      <c r="D820" s="17" t="s">
        <v>1774</v>
      </c>
      <c r="E820" s="5" t="s">
        <v>1775</v>
      </c>
      <c r="F820" s="5" t="s">
        <v>84</v>
      </c>
      <c r="G820" s="5" t="s">
        <v>44</v>
      </c>
      <c r="H820" s="5" t="s">
        <v>79</v>
      </c>
      <c r="I820" s="33">
        <v>313.0</v>
      </c>
      <c r="J820" s="18">
        <v>9.2</v>
      </c>
      <c r="K820" s="19">
        <f t="shared" si="95"/>
        <v>8.855623472</v>
      </c>
      <c r="L820" s="22">
        <v>10.0</v>
      </c>
      <c r="M820" s="21">
        <f t="shared" si="56"/>
        <v>9.158476658</v>
      </c>
      <c r="N820" s="22">
        <v>10.0</v>
      </c>
      <c r="O820" s="21">
        <f t="shared" si="2"/>
        <v>9.530674847</v>
      </c>
      <c r="P820" s="22">
        <v>10.0</v>
      </c>
      <c r="Q820" s="21">
        <f t="shared" si="47"/>
        <v>8.632678133</v>
      </c>
      <c r="R820" s="22">
        <v>10.0</v>
      </c>
      <c r="S820" s="21">
        <f t="shared" si="4"/>
        <v>8.705521472</v>
      </c>
      <c r="T820" s="22">
        <v>7.5</v>
      </c>
      <c r="U820" s="21">
        <f t="shared" si="5"/>
        <v>8.434809348</v>
      </c>
      <c r="V820" s="22">
        <v>7.5</v>
      </c>
      <c r="W820" s="21">
        <f t="shared" si="6"/>
        <v>9.046863469</v>
      </c>
      <c r="X820" s="27">
        <f t="shared" si="52"/>
        <v>9.171428571</v>
      </c>
      <c r="Y820" s="28"/>
      <c r="Z820" s="28"/>
      <c r="AA820" s="52"/>
      <c r="AB820" s="36"/>
      <c r="AC820" s="36"/>
      <c r="AD820" s="36"/>
      <c r="AE820" s="53"/>
      <c r="AF820" s="5"/>
      <c r="AG820" s="1"/>
    </row>
    <row r="821" ht="15.75" customHeight="1">
      <c r="A821" s="1"/>
      <c r="B821" s="5"/>
      <c r="C821" s="16" t="s">
        <v>1773</v>
      </c>
      <c r="D821" s="17">
        <v>2.208032759E9</v>
      </c>
      <c r="E821" s="5" t="s">
        <v>1775</v>
      </c>
      <c r="F821" s="5" t="s">
        <v>84</v>
      </c>
      <c r="G821" s="5" t="s">
        <v>44</v>
      </c>
      <c r="H821" s="5" t="s">
        <v>45</v>
      </c>
      <c r="I821" s="33">
        <v>204.0</v>
      </c>
      <c r="J821" s="18">
        <v>9.2</v>
      </c>
      <c r="K821" s="19">
        <f t="shared" si="95"/>
        <v>8.856043956</v>
      </c>
      <c r="L821" s="22">
        <v>10.0</v>
      </c>
      <c r="M821" s="21">
        <f t="shared" si="56"/>
        <v>9.159509202</v>
      </c>
      <c r="N821" s="22">
        <v>10.0</v>
      </c>
      <c r="O821" s="21">
        <f t="shared" si="2"/>
        <v>9.53125</v>
      </c>
      <c r="P821" s="22">
        <v>10.0</v>
      </c>
      <c r="Q821" s="21">
        <f t="shared" si="47"/>
        <v>8.634355828</v>
      </c>
      <c r="R821" s="22">
        <v>10.0</v>
      </c>
      <c r="S821" s="21">
        <f t="shared" si="4"/>
        <v>8.707107843</v>
      </c>
      <c r="T821" s="22">
        <v>7.5</v>
      </c>
      <c r="U821" s="21">
        <f t="shared" si="5"/>
        <v>8.433660934</v>
      </c>
      <c r="V821" s="22">
        <v>7.5</v>
      </c>
      <c r="W821" s="21">
        <f t="shared" si="6"/>
        <v>9.044963145</v>
      </c>
      <c r="X821" s="27">
        <f t="shared" si="52"/>
        <v>9.171428571</v>
      </c>
      <c r="Y821" s="28"/>
      <c r="Z821" s="28"/>
      <c r="AA821" s="52"/>
      <c r="AB821" s="36"/>
      <c r="AC821" s="36"/>
      <c r="AD821" s="36"/>
      <c r="AE821" s="53"/>
      <c r="AF821" s="5"/>
      <c r="AG821" s="1"/>
    </row>
    <row r="822" ht="15.75" customHeight="1">
      <c r="A822" s="1"/>
      <c r="B822" s="5"/>
      <c r="C822" s="16" t="s">
        <v>1776</v>
      </c>
      <c r="D822" s="17">
        <v>3.98969954E9</v>
      </c>
      <c r="E822" s="5" t="s">
        <v>1777</v>
      </c>
      <c r="F822" s="5" t="s">
        <v>126</v>
      </c>
      <c r="G822" s="5" t="s">
        <v>44</v>
      </c>
      <c r="H822" s="5" t="s">
        <v>45</v>
      </c>
      <c r="I822" s="33">
        <v>204.0</v>
      </c>
      <c r="J822" s="18">
        <v>6.0</v>
      </c>
      <c r="K822" s="19">
        <f t="shared" si="95"/>
        <v>8.852560976</v>
      </c>
      <c r="L822" s="22">
        <v>5.0</v>
      </c>
      <c r="M822" s="21">
        <f t="shared" si="56"/>
        <v>9.154411765</v>
      </c>
      <c r="N822" s="22">
        <v>10.0</v>
      </c>
      <c r="O822" s="21">
        <f t="shared" si="2"/>
        <v>9.531823745</v>
      </c>
      <c r="P822" s="22">
        <v>5.0</v>
      </c>
      <c r="Q822" s="21">
        <f t="shared" si="47"/>
        <v>8.629901961</v>
      </c>
      <c r="R822" s="22">
        <v>2.5</v>
      </c>
      <c r="S822" s="21">
        <f t="shared" si="4"/>
        <v>8.699510404</v>
      </c>
      <c r="T822" s="22">
        <v>5.0</v>
      </c>
      <c r="U822" s="21">
        <f t="shared" si="5"/>
        <v>8.429447853</v>
      </c>
      <c r="V822" s="22">
        <v>5.0</v>
      </c>
      <c r="W822" s="21">
        <f t="shared" si="6"/>
        <v>9.04</v>
      </c>
      <c r="X822" s="27">
        <f t="shared" si="52"/>
        <v>5.5</v>
      </c>
      <c r="Y822" s="49" t="s">
        <v>1778</v>
      </c>
      <c r="Z822" s="49" t="s">
        <v>1779</v>
      </c>
      <c r="AA822" s="52"/>
      <c r="AB822" s="36"/>
      <c r="AC822" s="36"/>
      <c r="AD822" s="36">
        <v>7.5</v>
      </c>
      <c r="AE822" s="53"/>
      <c r="AF822" s="5"/>
      <c r="AG822" s="1"/>
    </row>
    <row r="823" ht="15.75" customHeight="1">
      <c r="A823" s="1"/>
      <c r="B823" s="5"/>
      <c r="C823" s="16">
        <v>43952.0</v>
      </c>
      <c r="D823" s="17">
        <v>3.580906526E9</v>
      </c>
      <c r="E823" s="5" t="s">
        <v>1765</v>
      </c>
      <c r="F823" s="5" t="s">
        <v>32</v>
      </c>
      <c r="G823" s="5" t="s">
        <v>44</v>
      </c>
      <c r="H823" s="5" t="s">
        <v>45</v>
      </c>
      <c r="I823" s="33">
        <v>202.0</v>
      </c>
      <c r="J823" s="18">
        <v>8.0</v>
      </c>
      <c r="K823" s="19">
        <f>+AVERAGE(J823)</f>
        <v>8</v>
      </c>
      <c r="L823" s="22">
        <v>7.5</v>
      </c>
      <c r="M823" s="21">
        <f t="shared" si="56"/>
        <v>9.152386781</v>
      </c>
      <c r="N823" s="22">
        <v>7.5</v>
      </c>
      <c r="O823" s="21">
        <f t="shared" si="2"/>
        <v>9.529339853</v>
      </c>
      <c r="P823" s="22">
        <v>7.5</v>
      </c>
      <c r="Q823" s="21">
        <f t="shared" si="47"/>
        <v>8.628518972</v>
      </c>
      <c r="R823" s="22">
        <v>10.0</v>
      </c>
      <c r="S823" s="21">
        <f t="shared" si="4"/>
        <v>8.701100244</v>
      </c>
      <c r="T823" s="22">
        <v>7.5</v>
      </c>
      <c r="U823" s="21">
        <f t="shared" si="5"/>
        <v>8.428308824</v>
      </c>
      <c r="V823" s="22">
        <v>7.5</v>
      </c>
      <c r="W823" s="21">
        <f t="shared" si="6"/>
        <v>9.038112745</v>
      </c>
      <c r="X823" s="27">
        <f t="shared" si="52"/>
        <v>7.928571429</v>
      </c>
      <c r="Y823" s="54" t="s">
        <v>1780</v>
      </c>
      <c r="Z823" s="49" t="s">
        <v>1781</v>
      </c>
      <c r="AA823" s="52"/>
      <c r="AB823" s="36">
        <v>10.0</v>
      </c>
      <c r="AC823" s="36"/>
      <c r="AD823" s="36"/>
      <c r="AE823" s="53"/>
      <c r="AF823" s="5"/>
      <c r="AG823" s="1"/>
    </row>
    <row r="824" ht="15.75" customHeight="1">
      <c r="A824" s="1"/>
      <c r="B824" s="5"/>
      <c r="C824" s="16">
        <v>43991.0</v>
      </c>
      <c r="D824" s="17">
        <v>2.379113662E9</v>
      </c>
      <c r="E824" s="5" t="s">
        <v>713</v>
      </c>
      <c r="F824" s="5" t="s">
        <v>72</v>
      </c>
      <c r="G824" s="5" t="s">
        <v>33</v>
      </c>
      <c r="H824" s="5" t="s">
        <v>1782</v>
      </c>
      <c r="I824" s="33">
        <v>216.0</v>
      </c>
      <c r="J824" s="18">
        <v>6.0</v>
      </c>
      <c r="K824" s="19">
        <f t="shared" ref="K824:K832" si="96">+AVERAGE($J$3:J824)</f>
        <v>8.848053528</v>
      </c>
      <c r="L824" s="22">
        <v>10.0</v>
      </c>
      <c r="M824" s="21">
        <f t="shared" si="56"/>
        <v>9.153422983</v>
      </c>
      <c r="N824" s="22">
        <v>10.0</v>
      </c>
      <c r="O824" s="21">
        <f t="shared" si="2"/>
        <v>9.52991453</v>
      </c>
      <c r="P824" s="22">
        <v>7.5</v>
      </c>
      <c r="Q824" s="21">
        <f t="shared" si="47"/>
        <v>8.627139364</v>
      </c>
      <c r="R824" s="22">
        <v>7.5</v>
      </c>
      <c r="S824" s="21">
        <f t="shared" si="4"/>
        <v>8.6996337</v>
      </c>
      <c r="T824" s="22">
        <v>7.5</v>
      </c>
      <c r="U824" s="21">
        <f t="shared" si="5"/>
        <v>8.427172583</v>
      </c>
      <c r="V824" s="22">
        <v>7.5</v>
      </c>
      <c r="W824" s="21">
        <f t="shared" si="6"/>
        <v>9.03623011</v>
      </c>
      <c r="X824" s="27">
        <f t="shared" si="52"/>
        <v>8</v>
      </c>
      <c r="Y824" s="54" t="s">
        <v>1783</v>
      </c>
      <c r="Z824" s="28"/>
      <c r="AA824" s="52"/>
      <c r="AB824" s="36"/>
      <c r="AC824" s="36">
        <v>10.0</v>
      </c>
      <c r="AD824" s="36"/>
      <c r="AE824" s="53"/>
      <c r="AF824" s="5"/>
      <c r="AG824" s="1"/>
    </row>
    <row r="825" ht="15.75" customHeight="1">
      <c r="A825" s="1"/>
      <c r="B825" s="5"/>
      <c r="C825" s="16" t="s">
        <v>1784</v>
      </c>
      <c r="D825" s="17">
        <v>2.688439912E9</v>
      </c>
      <c r="E825" s="5" t="s">
        <v>1785</v>
      </c>
      <c r="F825" s="5" t="s">
        <v>84</v>
      </c>
      <c r="G825" s="5" t="s">
        <v>33</v>
      </c>
      <c r="H825" s="5" t="s">
        <v>45</v>
      </c>
      <c r="I825" s="33">
        <v>202.0</v>
      </c>
      <c r="J825" s="18">
        <v>9.0</v>
      </c>
      <c r="K825" s="19">
        <f t="shared" si="96"/>
        <v>8.848238153</v>
      </c>
      <c r="L825" s="22">
        <v>10.0</v>
      </c>
      <c r="M825" s="21">
        <f t="shared" si="56"/>
        <v>9.154456654</v>
      </c>
      <c r="N825" s="22">
        <v>10.0</v>
      </c>
      <c r="O825" s="21">
        <f t="shared" si="2"/>
        <v>9.530487805</v>
      </c>
      <c r="P825" s="22">
        <v>10.0</v>
      </c>
      <c r="Q825" s="21">
        <f t="shared" si="47"/>
        <v>8.628815629</v>
      </c>
      <c r="R825" s="22">
        <v>7.5</v>
      </c>
      <c r="S825" s="21">
        <f t="shared" si="4"/>
        <v>8.698170732</v>
      </c>
      <c r="T825" s="22">
        <v>10.0</v>
      </c>
      <c r="U825" s="21">
        <f t="shared" si="5"/>
        <v>8.429095355</v>
      </c>
      <c r="V825" s="22">
        <v>7.5</v>
      </c>
      <c r="W825" s="21">
        <f t="shared" si="6"/>
        <v>9.034352078</v>
      </c>
      <c r="X825" s="27">
        <f t="shared" si="52"/>
        <v>9.142857143</v>
      </c>
      <c r="Y825" s="54" t="s">
        <v>1786</v>
      </c>
      <c r="Z825" s="28"/>
      <c r="AA825" s="52"/>
      <c r="AB825" s="36"/>
      <c r="AC825" s="36"/>
      <c r="AD825" s="36"/>
      <c r="AE825" s="53"/>
      <c r="AF825" s="5"/>
      <c r="AG825" s="1"/>
    </row>
    <row r="826" ht="15.75" customHeight="1">
      <c r="A826" s="1"/>
      <c r="B826" s="5"/>
      <c r="C826" s="16">
        <v>44103.0</v>
      </c>
      <c r="D826" s="17">
        <v>3.223462618E9</v>
      </c>
      <c r="E826" s="5" t="s">
        <v>1529</v>
      </c>
      <c r="F826" s="5" t="s">
        <v>32</v>
      </c>
      <c r="G826" s="5" t="s">
        <v>44</v>
      </c>
      <c r="H826" s="5" t="s">
        <v>1787</v>
      </c>
      <c r="I826" s="33">
        <v>312.0</v>
      </c>
      <c r="J826" s="18">
        <v>7.0</v>
      </c>
      <c r="K826" s="19">
        <f t="shared" si="96"/>
        <v>8.845995146</v>
      </c>
      <c r="L826" s="22">
        <v>7.5</v>
      </c>
      <c r="M826" s="21">
        <f t="shared" si="56"/>
        <v>9.152439024</v>
      </c>
      <c r="N826" s="22">
        <v>10.0</v>
      </c>
      <c r="O826" s="21">
        <f t="shared" si="2"/>
        <v>9.531059683</v>
      </c>
      <c r="P826" s="22">
        <v>7.5</v>
      </c>
      <c r="Q826" s="21">
        <f t="shared" si="47"/>
        <v>8.627439024</v>
      </c>
      <c r="R826" s="22">
        <v>7.5</v>
      </c>
      <c r="S826" s="21">
        <f t="shared" si="4"/>
        <v>8.696711328</v>
      </c>
      <c r="T826" s="22">
        <v>7.5</v>
      </c>
      <c r="U826" s="21">
        <f t="shared" si="5"/>
        <v>8.427960928</v>
      </c>
      <c r="V826" s="22">
        <v>7.5</v>
      </c>
      <c r="W826" s="21">
        <f t="shared" si="6"/>
        <v>9.032478632</v>
      </c>
      <c r="X826" s="27">
        <f t="shared" si="52"/>
        <v>7.785714286</v>
      </c>
      <c r="Y826" s="28"/>
      <c r="Z826" s="28"/>
      <c r="AA826" s="52">
        <v>5.0</v>
      </c>
      <c r="AB826" s="36"/>
      <c r="AC826" s="36"/>
      <c r="AD826" s="36"/>
      <c r="AE826" s="53"/>
      <c r="AF826" s="5"/>
      <c r="AG826" s="1"/>
    </row>
    <row r="827" ht="15.75" customHeight="1">
      <c r="A827" s="1"/>
      <c r="B827" s="5"/>
      <c r="C827" s="16">
        <v>44106.0</v>
      </c>
      <c r="D827" s="17">
        <v>3.514101085E9</v>
      </c>
      <c r="E827" s="5" t="s">
        <v>1788</v>
      </c>
      <c r="F827" s="5" t="s">
        <v>32</v>
      </c>
      <c r="G827" s="5" t="s">
        <v>44</v>
      </c>
      <c r="H827" s="5" t="s">
        <v>45</v>
      </c>
      <c r="I827" s="33">
        <v>204.0</v>
      </c>
      <c r="J827" s="18">
        <v>9.0</v>
      </c>
      <c r="K827" s="19">
        <f t="shared" si="96"/>
        <v>8.846181818</v>
      </c>
      <c r="L827" s="22">
        <v>10.0</v>
      </c>
      <c r="M827" s="21">
        <f t="shared" si="56"/>
        <v>9.153471376</v>
      </c>
      <c r="N827" s="22">
        <v>10.0</v>
      </c>
      <c r="O827" s="21">
        <f t="shared" si="2"/>
        <v>9.53163017</v>
      </c>
      <c r="P827" s="22">
        <v>7.5</v>
      </c>
      <c r="Q827" s="21">
        <f t="shared" si="47"/>
        <v>8.626065773</v>
      </c>
      <c r="R827" s="22">
        <v>7.5</v>
      </c>
      <c r="S827" s="21">
        <f t="shared" si="4"/>
        <v>8.695255474</v>
      </c>
      <c r="T827" s="22">
        <v>7.5</v>
      </c>
      <c r="U827" s="21">
        <f t="shared" si="5"/>
        <v>8.426829268</v>
      </c>
      <c r="V827" s="22">
        <v>10.0</v>
      </c>
      <c r="W827" s="21">
        <f t="shared" si="6"/>
        <v>9.033658537</v>
      </c>
      <c r="X827" s="27">
        <f t="shared" si="52"/>
        <v>8.785714286</v>
      </c>
      <c r="Y827" s="28"/>
      <c r="Z827" s="28"/>
      <c r="AA827" s="52"/>
      <c r="AB827" s="36"/>
      <c r="AC827" s="36"/>
      <c r="AD827" s="36"/>
      <c r="AE827" s="53"/>
      <c r="AF827" s="5"/>
      <c r="AG827" s="1"/>
    </row>
    <row r="828" ht="15.75" customHeight="1">
      <c r="A828" s="1"/>
      <c r="B828" s="5"/>
      <c r="C828" s="16">
        <v>44109.0</v>
      </c>
      <c r="D828" s="17">
        <v>3.260631736E9</v>
      </c>
      <c r="E828" s="5" t="s">
        <v>1765</v>
      </c>
      <c r="F828" s="5" t="s">
        <v>32</v>
      </c>
      <c r="G828" s="5" t="s">
        <v>33</v>
      </c>
      <c r="H828" s="5" t="s">
        <v>45</v>
      </c>
      <c r="I828" s="33">
        <v>202.0</v>
      </c>
      <c r="J828" s="18">
        <v>10.0</v>
      </c>
      <c r="K828" s="19">
        <f t="shared" si="96"/>
        <v>8.847578692</v>
      </c>
      <c r="L828" s="22">
        <v>10.0</v>
      </c>
      <c r="M828" s="21">
        <f t="shared" si="56"/>
        <v>9.154501217</v>
      </c>
      <c r="N828" s="22">
        <v>10.0</v>
      </c>
      <c r="O828" s="21">
        <f t="shared" si="2"/>
        <v>9.532199271</v>
      </c>
      <c r="P828" s="22">
        <v>10.0</v>
      </c>
      <c r="Q828" s="21">
        <f t="shared" si="47"/>
        <v>8.627737226</v>
      </c>
      <c r="R828" s="22">
        <v>7.5</v>
      </c>
      <c r="S828" s="21">
        <f t="shared" si="4"/>
        <v>8.693803159</v>
      </c>
      <c r="T828" s="22">
        <v>10.0</v>
      </c>
      <c r="U828" s="21">
        <f t="shared" si="5"/>
        <v>8.428745432</v>
      </c>
      <c r="V828" s="22">
        <v>10.0</v>
      </c>
      <c r="W828" s="21">
        <f t="shared" si="6"/>
        <v>9.034835566</v>
      </c>
      <c r="X828" s="27">
        <f t="shared" si="52"/>
        <v>9.642857143</v>
      </c>
      <c r="Y828" s="54" t="s">
        <v>1789</v>
      </c>
      <c r="Z828" s="54" t="s">
        <v>1790</v>
      </c>
      <c r="AA828" s="52"/>
      <c r="AB828" s="36"/>
      <c r="AC828" s="36"/>
      <c r="AD828" s="36"/>
      <c r="AE828" s="53"/>
      <c r="AF828" s="5"/>
      <c r="AG828" s="1"/>
    </row>
    <row r="829" ht="15.75" customHeight="1">
      <c r="A829" s="1"/>
      <c r="B829" s="5"/>
      <c r="C829" s="16">
        <v>44115.0</v>
      </c>
      <c r="D829" s="17">
        <v>2.581069294E9</v>
      </c>
      <c r="E829" s="5" t="s">
        <v>1791</v>
      </c>
      <c r="F829" s="5" t="s">
        <v>32</v>
      </c>
      <c r="G829" s="5" t="s">
        <v>44</v>
      </c>
      <c r="H829" s="5" t="s">
        <v>45</v>
      </c>
      <c r="I829" s="33">
        <v>304.0</v>
      </c>
      <c r="J829" s="18">
        <v>10.0</v>
      </c>
      <c r="K829" s="19">
        <f t="shared" si="96"/>
        <v>8.848972189</v>
      </c>
      <c r="L829" s="22">
        <v>10.0</v>
      </c>
      <c r="M829" s="21">
        <f t="shared" si="56"/>
        <v>9.155528554</v>
      </c>
      <c r="N829" s="22">
        <v>10.0</v>
      </c>
      <c r="O829" s="21">
        <f t="shared" si="2"/>
        <v>9.53276699</v>
      </c>
      <c r="P829" s="22">
        <v>10.0</v>
      </c>
      <c r="Q829" s="21">
        <f t="shared" si="47"/>
        <v>8.629404617</v>
      </c>
      <c r="R829" s="22">
        <v>10.0</v>
      </c>
      <c r="S829" s="21">
        <f t="shared" si="4"/>
        <v>8.69538835</v>
      </c>
      <c r="T829" s="22">
        <v>10.0</v>
      </c>
      <c r="U829" s="21">
        <f t="shared" si="5"/>
        <v>8.430656934</v>
      </c>
      <c r="V829" s="22">
        <v>10.0</v>
      </c>
      <c r="W829" s="21">
        <f t="shared" si="6"/>
        <v>9.036009732</v>
      </c>
      <c r="X829" s="27">
        <f t="shared" si="52"/>
        <v>10</v>
      </c>
      <c r="Y829" s="28"/>
      <c r="Z829" s="28"/>
      <c r="AA829" s="52"/>
      <c r="AB829" s="36"/>
      <c r="AC829" s="36"/>
      <c r="AD829" s="36"/>
      <c r="AE829" s="53"/>
      <c r="AF829" s="5"/>
      <c r="AG829" s="1"/>
    </row>
    <row r="830" ht="15.75" customHeight="1">
      <c r="A830" s="1"/>
      <c r="B830" s="5"/>
      <c r="C830" s="16">
        <v>44118.0</v>
      </c>
      <c r="D830" s="17">
        <v>3.348407221E9</v>
      </c>
      <c r="E830" s="5" t="s">
        <v>1651</v>
      </c>
      <c r="F830" s="5" t="s">
        <v>32</v>
      </c>
      <c r="G830" s="5" t="s">
        <v>33</v>
      </c>
      <c r="H830" s="5" t="s">
        <v>60</v>
      </c>
      <c r="I830" s="33" t="s">
        <v>85</v>
      </c>
      <c r="J830" s="18">
        <v>2.0</v>
      </c>
      <c r="K830" s="19">
        <f t="shared" si="96"/>
        <v>8.840700483</v>
      </c>
      <c r="L830" s="22">
        <v>2.5</v>
      </c>
      <c r="M830" s="21">
        <f t="shared" si="56"/>
        <v>9.147451456</v>
      </c>
      <c r="N830" s="22">
        <v>10.0</v>
      </c>
      <c r="O830" s="21">
        <f t="shared" si="2"/>
        <v>9.533333333</v>
      </c>
      <c r="P830" s="22">
        <v>2.5</v>
      </c>
      <c r="Q830" s="21">
        <f t="shared" si="47"/>
        <v>8.621966019</v>
      </c>
      <c r="R830" s="22"/>
      <c r="S830" s="21">
        <f t="shared" si="4"/>
        <v>8.69538835</v>
      </c>
      <c r="T830" s="22">
        <v>5.0</v>
      </c>
      <c r="U830" s="21">
        <f t="shared" si="5"/>
        <v>8.426488457</v>
      </c>
      <c r="V830" s="22">
        <v>2.5</v>
      </c>
      <c r="W830" s="21">
        <f t="shared" si="6"/>
        <v>9.028068044</v>
      </c>
      <c r="X830" s="27">
        <f t="shared" si="52"/>
        <v>4.083333333</v>
      </c>
      <c r="Y830" s="28"/>
      <c r="Z830" s="28"/>
      <c r="AA830" s="52"/>
      <c r="AB830" s="36"/>
      <c r="AC830" s="36">
        <v>10.0</v>
      </c>
      <c r="AD830" s="36"/>
      <c r="AE830" s="53"/>
      <c r="AF830" s="5"/>
      <c r="AG830" s="1"/>
    </row>
    <row r="831" ht="15.75" customHeight="1">
      <c r="A831" s="1"/>
      <c r="B831" s="5"/>
      <c r="C831" s="16">
        <v>44129.0</v>
      </c>
      <c r="D831" s="17">
        <v>2.461718717E9</v>
      </c>
      <c r="E831" s="5" t="s">
        <v>1792</v>
      </c>
      <c r="F831" s="5" t="s">
        <v>32</v>
      </c>
      <c r="G831" s="5" t="s">
        <v>33</v>
      </c>
      <c r="H831" s="5" t="s">
        <v>45</v>
      </c>
      <c r="I831" s="33">
        <v>202.0</v>
      </c>
      <c r="J831" s="18">
        <v>10.0</v>
      </c>
      <c r="K831" s="19">
        <f t="shared" si="96"/>
        <v>8.842098914</v>
      </c>
      <c r="L831" s="22">
        <v>10.0</v>
      </c>
      <c r="M831" s="21">
        <f t="shared" si="56"/>
        <v>9.148484848</v>
      </c>
      <c r="N831" s="22">
        <v>10.0</v>
      </c>
      <c r="O831" s="21">
        <f t="shared" si="2"/>
        <v>9.533898305</v>
      </c>
      <c r="P831" s="22">
        <v>10.0</v>
      </c>
      <c r="Q831" s="21">
        <f t="shared" si="47"/>
        <v>8.623636364</v>
      </c>
      <c r="R831" s="22">
        <v>10.0</v>
      </c>
      <c r="S831" s="21">
        <f t="shared" si="4"/>
        <v>8.696969697</v>
      </c>
      <c r="T831" s="22">
        <v>10.0</v>
      </c>
      <c r="U831" s="21">
        <f t="shared" si="5"/>
        <v>8.428398058</v>
      </c>
      <c r="V831" s="22">
        <v>10.0</v>
      </c>
      <c r="W831" s="21">
        <f t="shared" si="6"/>
        <v>9.029247573</v>
      </c>
      <c r="X831" s="27">
        <f t="shared" si="52"/>
        <v>10</v>
      </c>
      <c r="Y831" s="28"/>
      <c r="Z831" s="28"/>
      <c r="AA831" s="52"/>
      <c r="AB831" s="36"/>
      <c r="AC831" s="36"/>
      <c r="AD831" s="36"/>
      <c r="AE831" s="53"/>
      <c r="AF831" s="5"/>
      <c r="AG831" s="1"/>
    </row>
    <row r="832" ht="15.75" customHeight="1">
      <c r="A832" s="1"/>
      <c r="B832" s="5"/>
      <c r="C832" s="16">
        <v>44137.0</v>
      </c>
      <c r="D832" s="17">
        <v>2.213611587E9</v>
      </c>
      <c r="E832" s="5" t="s">
        <v>1793</v>
      </c>
      <c r="F832" s="5" t="s">
        <v>217</v>
      </c>
      <c r="G832" s="5" t="s">
        <v>44</v>
      </c>
      <c r="H832" s="5" t="s">
        <v>45</v>
      </c>
      <c r="I832" s="33">
        <v>202.0</v>
      </c>
      <c r="J832" s="18">
        <v>10.0</v>
      </c>
      <c r="K832" s="19">
        <f t="shared" si="96"/>
        <v>8.843493976</v>
      </c>
      <c r="L832" s="22">
        <v>10.0</v>
      </c>
      <c r="M832" s="21">
        <f t="shared" si="56"/>
        <v>9.149515738</v>
      </c>
      <c r="N832" s="22">
        <v>10.0</v>
      </c>
      <c r="O832" s="21">
        <f t="shared" si="2"/>
        <v>9.534461911</v>
      </c>
      <c r="P832" s="22">
        <v>10.0</v>
      </c>
      <c r="Q832" s="21">
        <f t="shared" si="47"/>
        <v>8.625302663</v>
      </c>
      <c r="R832" s="22">
        <v>10.0</v>
      </c>
      <c r="S832" s="21">
        <f t="shared" si="4"/>
        <v>8.698547215</v>
      </c>
      <c r="T832" s="22">
        <v>10.0</v>
      </c>
      <c r="U832" s="21">
        <f t="shared" si="5"/>
        <v>8.43030303</v>
      </c>
      <c r="V832" s="22">
        <v>10.0</v>
      </c>
      <c r="W832" s="21">
        <f t="shared" si="6"/>
        <v>9.030424242</v>
      </c>
      <c r="X832" s="27">
        <f t="shared" si="52"/>
        <v>10</v>
      </c>
      <c r="Y832" s="49" t="s">
        <v>1794</v>
      </c>
      <c r="Z832" s="28"/>
      <c r="AA832" s="52"/>
      <c r="AB832" s="36"/>
      <c r="AC832" s="36"/>
      <c r="AD832" s="36"/>
      <c r="AE832" s="53"/>
      <c r="AF832" s="5"/>
      <c r="AG832" s="1"/>
    </row>
    <row r="833" ht="15.75" customHeight="1">
      <c r="A833" s="1"/>
      <c r="B833" s="5"/>
      <c r="C833" s="16">
        <v>44145.0</v>
      </c>
      <c r="D833" s="17">
        <v>2.741169142E9</v>
      </c>
      <c r="E833" s="5" t="s">
        <v>1795</v>
      </c>
      <c r="F833" s="5" t="s">
        <v>600</v>
      </c>
      <c r="G833" s="5" t="s">
        <v>33</v>
      </c>
      <c r="H833" s="5" t="s">
        <v>60</v>
      </c>
      <c r="I833" s="33" t="s">
        <v>101</v>
      </c>
      <c r="J833" s="18">
        <v>10.0</v>
      </c>
      <c r="K833" s="19">
        <f>+AVERAGE(J833)</f>
        <v>10</v>
      </c>
      <c r="L833" s="22">
        <v>10.0</v>
      </c>
      <c r="M833" s="21">
        <f t="shared" si="56"/>
        <v>9.150544135</v>
      </c>
      <c r="N833" s="22">
        <v>10.0</v>
      </c>
      <c r="O833" s="21">
        <f t="shared" si="2"/>
        <v>9.535024155</v>
      </c>
      <c r="P833" s="22">
        <v>10.0</v>
      </c>
      <c r="Q833" s="21">
        <f t="shared" si="47"/>
        <v>8.626964933</v>
      </c>
      <c r="R833" s="22">
        <v>10.0</v>
      </c>
      <c r="S833" s="21">
        <f t="shared" si="4"/>
        <v>8.700120919</v>
      </c>
      <c r="T833" s="22">
        <v>10.0</v>
      </c>
      <c r="U833" s="21">
        <f t="shared" si="5"/>
        <v>8.43220339</v>
      </c>
      <c r="V833" s="22">
        <v>10.0</v>
      </c>
      <c r="W833" s="21">
        <f t="shared" si="6"/>
        <v>9.031598063</v>
      </c>
      <c r="X833" s="27">
        <f t="shared" si="52"/>
        <v>10</v>
      </c>
      <c r="Y833" s="54" t="s">
        <v>1796</v>
      </c>
      <c r="Z833" s="28"/>
      <c r="AA833" s="52">
        <v>10.0</v>
      </c>
      <c r="AB833" s="36">
        <v>10.0</v>
      </c>
      <c r="AC833" s="36">
        <v>10.0</v>
      </c>
      <c r="AD833" s="36"/>
      <c r="AE833" s="53"/>
      <c r="AF833" s="5"/>
      <c r="AG833" s="1"/>
    </row>
    <row r="834" ht="15.75" customHeight="1">
      <c r="A834" s="1"/>
      <c r="B834" s="5"/>
      <c r="C834" s="16">
        <v>44148.0</v>
      </c>
      <c r="D834" s="17"/>
      <c r="E834" s="5" t="s">
        <v>514</v>
      </c>
      <c r="F834" s="5" t="s">
        <v>56</v>
      </c>
      <c r="G834" s="5"/>
      <c r="H834" s="5"/>
      <c r="I834" s="33"/>
      <c r="J834" s="18">
        <v>9.0</v>
      </c>
      <c r="K834" s="19">
        <f t="shared" ref="K834:K842" si="97">+AVERAGE($J$3:J834)</f>
        <v>8.845072115</v>
      </c>
      <c r="L834" s="22">
        <v>10.0</v>
      </c>
      <c r="M834" s="21">
        <f t="shared" si="56"/>
        <v>9.151570048</v>
      </c>
      <c r="N834" s="22">
        <v>10.0</v>
      </c>
      <c r="O834" s="21">
        <f t="shared" si="2"/>
        <v>9.535585042</v>
      </c>
      <c r="P834" s="22">
        <v>10.0</v>
      </c>
      <c r="Q834" s="21">
        <f t="shared" si="47"/>
        <v>8.628623188</v>
      </c>
      <c r="R834" s="22">
        <v>7.5</v>
      </c>
      <c r="S834" s="21">
        <f t="shared" si="4"/>
        <v>8.698671498</v>
      </c>
      <c r="T834" s="22">
        <v>7.5</v>
      </c>
      <c r="U834" s="21">
        <f t="shared" si="5"/>
        <v>8.431076179</v>
      </c>
      <c r="V834" s="22">
        <v>10.0</v>
      </c>
      <c r="W834" s="21">
        <f t="shared" si="6"/>
        <v>9.032769045</v>
      </c>
      <c r="X834" s="27">
        <f t="shared" si="52"/>
        <v>9.142857143</v>
      </c>
      <c r="Y834" s="54" t="s">
        <v>1797</v>
      </c>
      <c r="Z834" s="54" t="s">
        <v>1798</v>
      </c>
      <c r="AA834" s="52"/>
      <c r="AB834" s="36"/>
      <c r="AC834" s="36"/>
      <c r="AD834" s="36"/>
      <c r="AE834" s="53"/>
      <c r="AF834" s="5"/>
      <c r="AG834" s="1"/>
    </row>
    <row r="835" ht="15.75" customHeight="1">
      <c r="A835" s="1"/>
      <c r="B835" s="5"/>
      <c r="C835" s="16">
        <v>44150.0</v>
      </c>
      <c r="D835" s="17">
        <v>2.232885165E9</v>
      </c>
      <c r="E835" s="5" t="s">
        <v>496</v>
      </c>
      <c r="F835" s="5" t="s">
        <v>32</v>
      </c>
      <c r="G835" s="5" t="s">
        <v>33</v>
      </c>
      <c r="H835" s="5" t="s">
        <v>45</v>
      </c>
      <c r="I835" s="33">
        <v>204.0</v>
      </c>
      <c r="J835" s="18">
        <v>10.0</v>
      </c>
      <c r="K835" s="19">
        <f t="shared" si="97"/>
        <v>8.846458583</v>
      </c>
      <c r="L835" s="22"/>
      <c r="M835" s="21">
        <f t="shared" si="56"/>
        <v>9.151570048</v>
      </c>
      <c r="N835" s="22"/>
      <c r="O835" s="21">
        <f t="shared" si="2"/>
        <v>9.535585042</v>
      </c>
      <c r="P835" s="22"/>
      <c r="Q835" s="21">
        <f t="shared" si="47"/>
        <v>8.628623188</v>
      </c>
      <c r="R835" s="22"/>
      <c r="S835" s="21">
        <f t="shared" si="4"/>
        <v>8.698671498</v>
      </c>
      <c r="T835" s="22"/>
      <c r="U835" s="21">
        <f t="shared" si="5"/>
        <v>8.431076179</v>
      </c>
      <c r="V835" s="22"/>
      <c r="W835" s="21">
        <f t="shared" si="6"/>
        <v>9.032769045</v>
      </c>
      <c r="X835" s="27">
        <f t="shared" si="52"/>
        <v>10</v>
      </c>
      <c r="Y835" s="24"/>
      <c r="Z835" s="28"/>
      <c r="AA835" s="52"/>
      <c r="AB835" s="36"/>
      <c r="AC835" s="36"/>
      <c r="AD835" s="36"/>
      <c r="AE835" s="53"/>
      <c r="AF835" s="5"/>
      <c r="AG835" s="1"/>
    </row>
    <row r="836" ht="15.75" customHeight="1">
      <c r="A836" s="1"/>
      <c r="B836" s="5"/>
      <c r="C836" s="16">
        <v>44152.0</v>
      </c>
      <c r="D836" s="17">
        <v>3.454779967E9</v>
      </c>
      <c r="E836" s="5" t="s">
        <v>1799</v>
      </c>
      <c r="F836" s="5" t="s">
        <v>32</v>
      </c>
      <c r="G836" s="5" t="s">
        <v>33</v>
      </c>
      <c r="H836" s="5" t="s">
        <v>45</v>
      </c>
      <c r="I836" s="33">
        <v>202.0</v>
      </c>
      <c r="J836" s="18">
        <v>10.0</v>
      </c>
      <c r="K836" s="19">
        <f t="shared" si="97"/>
        <v>8.847841727</v>
      </c>
      <c r="L836" s="22">
        <v>10.0</v>
      </c>
      <c r="M836" s="21">
        <f t="shared" si="56"/>
        <v>9.152593486</v>
      </c>
      <c r="N836" s="22">
        <v>10.0</v>
      </c>
      <c r="O836" s="21">
        <f t="shared" si="2"/>
        <v>9.536144578</v>
      </c>
      <c r="P836" s="22">
        <v>10.0</v>
      </c>
      <c r="Q836" s="21">
        <f t="shared" si="47"/>
        <v>8.630277443</v>
      </c>
      <c r="R836" s="22">
        <v>5.0</v>
      </c>
      <c r="S836" s="21">
        <f t="shared" si="4"/>
        <v>8.694209891</v>
      </c>
      <c r="T836" s="22">
        <v>10.0</v>
      </c>
      <c r="U836" s="21">
        <f t="shared" si="5"/>
        <v>8.432971014</v>
      </c>
      <c r="V836" s="22">
        <v>10.0</v>
      </c>
      <c r="W836" s="21">
        <f t="shared" si="6"/>
        <v>9.033937198</v>
      </c>
      <c r="X836" s="27">
        <f t="shared" si="52"/>
        <v>9.285714286</v>
      </c>
      <c r="Y836" s="24"/>
      <c r="Z836" s="28"/>
      <c r="AA836" s="52"/>
      <c r="AB836" s="36"/>
      <c r="AC836" s="36"/>
      <c r="AD836" s="36"/>
      <c r="AE836" s="53"/>
      <c r="AF836" s="5"/>
      <c r="AG836" s="1"/>
    </row>
    <row r="837" ht="15.75" customHeight="1">
      <c r="A837" s="1"/>
      <c r="B837" s="5"/>
      <c r="C837" s="16">
        <v>44155.0</v>
      </c>
      <c r="D837" s="17">
        <v>2.741133993E9</v>
      </c>
      <c r="E837" s="5" t="s">
        <v>1800</v>
      </c>
      <c r="F837" s="5" t="s">
        <v>32</v>
      </c>
      <c r="G837" s="5" t="s">
        <v>33</v>
      </c>
      <c r="H837" s="5" t="s">
        <v>45</v>
      </c>
      <c r="I837" s="33">
        <v>302.0</v>
      </c>
      <c r="J837" s="18">
        <v>10.0</v>
      </c>
      <c r="K837" s="19">
        <f t="shared" si="97"/>
        <v>8.849221557</v>
      </c>
      <c r="L837" s="22">
        <v>7.5</v>
      </c>
      <c r="M837" s="21">
        <f t="shared" si="56"/>
        <v>9.15060241</v>
      </c>
      <c r="N837" s="22">
        <v>10.0</v>
      </c>
      <c r="O837" s="21">
        <f t="shared" si="2"/>
        <v>9.536702768</v>
      </c>
      <c r="P837" s="22">
        <v>10.0</v>
      </c>
      <c r="Q837" s="21">
        <f t="shared" si="47"/>
        <v>8.631927711</v>
      </c>
      <c r="R837" s="22">
        <v>7.5</v>
      </c>
      <c r="S837" s="21">
        <f t="shared" si="4"/>
        <v>8.692771084</v>
      </c>
      <c r="T837" s="22">
        <v>7.5</v>
      </c>
      <c r="U837" s="21">
        <f t="shared" si="5"/>
        <v>8.431845597</v>
      </c>
      <c r="V837" s="22">
        <v>10.0</v>
      </c>
      <c r="W837" s="21">
        <f t="shared" si="6"/>
        <v>9.035102533</v>
      </c>
      <c r="X837" s="27">
        <f t="shared" si="52"/>
        <v>8.928571429</v>
      </c>
      <c r="Y837" s="49" t="s">
        <v>1801</v>
      </c>
      <c r="Z837" s="28"/>
      <c r="AA837" s="52"/>
      <c r="AB837" s="36"/>
      <c r="AC837" s="36"/>
      <c r="AD837" s="36"/>
      <c r="AE837" s="53"/>
      <c r="AF837" s="5"/>
      <c r="AG837" s="1"/>
    </row>
    <row r="838" ht="15.75" customHeight="1">
      <c r="A838" s="1"/>
      <c r="B838" s="5"/>
      <c r="C838" s="16">
        <v>44156.0</v>
      </c>
      <c r="D838" s="17">
        <v>3.73627952E9</v>
      </c>
      <c r="E838" s="5" t="s">
        <v>1802</v>
      </c>
      <c r="F838" s="5" t="s">
        <v>32</v>
      </c>
      <c r="G838" s="5" t="s">
        <v>44</v>
      </c>
      <c r="H838" s="5" t="s">
        <v>1787</v>
      </c>
      <c r="I838" s="33">
        <v>312.0</v>
      </c>
      <c r="J838" s="18">
        <v>7.0</v>
      </c>
      <c r="K838" s="19">
        <f t="shared" si="97"/>
        <v>8.847009569</v>
      </c>
      <c r="L838" s="22">
        <v>10.0</v>
      </c>
      <c r="M838" s="21">
        <f t="shared" si="56"/>
        <v>9.151624549</v>
      </c>
      <c r="N838" s="22">
        <v>10.0</v>
      </c>
      <c r="O838" s="21">
        <f t="shared" si="2"/>
        <v>9.537259615</v>
      </c>
      <c r="P838" s="22">
        <v>7.5</v>
      </c>
      <c r="Q838" s="21">
        <f t="shared" si="47"/>
        <v>8.630565584</v>
      </c>
      <c r="R838" s="22">
        <v>10.0</v>
      </c>
      <c r="S838" s="21">
        <f t="shared" si="4"/>
        <v>8.694344164</v>
      </c>
      <c r="T838" s="22">
        <v>10.0</v>
      </c>
      <c r="U838" s="21">
        <f t="shared" si="5"/>
        <v>8.43373494</v>
      </c>
      <c r="V838" s="22">
        <v>10.0</v>
      </c>
      <c r="W838" s="21">
        <f t="shared" si="6"/>
        <v>9.03626506</v>
      </c>
      <c r="X838" s="27">
        <f t="shared" si="52"/>
        <v>9.214285714</v>
      </c>
      <c r="Y838" s="24" t="s">
        <v>1803</v>
      </c>
      <c r="Z838" s="28"/>
      <c r="AA838" s="52">
        <v>7.5</v>
      </c>
      <c r="AB838" s="36"/>
      <c r="AC838" s="36"/>
      <c r="AD838" s="36"/>
      <c r="AE838" s="53"/>
      <c r="AF838" s="5"/>
      <c r="AG838" s="1"/>
    </row>
    <row r="839" ht="15.75" customHeight="1">
      <c r="A839" s="1"/>
      <c r="B839" s="5"/>
      <c r="C839" s="16">
        <v>44157.0</v>
      </c>
      <c r="D839" s="17">
        <v>3.472825125E9</v>
      </c>
      <c r="E839" s="5" t="s">
        <v>1804</v>
      </c>
      <c r="F839" s="5" t="s">
        <v>56</v>
      </c>
      <c r="G839" s="5" t="s">
        <v>33</v>
      </c>
      <c r="H839" s="5" t="s">
        <v>79</v>
      </c>
      <c r="I839" s="33">
        <v>314.0</v>
      </c>
      <c r="J839" s="18">
        <v>10.0</v>
      </c>
      <c r="K839" s="19">
        <f t="shared" si="97"/>
        <v>8.848387097</v>
      </c>
      <c r="L839" s="22">
        <v>10.0</v>
      </c>
      <c r="M839" s="21">
        <f t="shared" si="56"/>
        <v>9.152644231</v>
      </c>
      <c r="N839" s="22">
        <v>7.5</v>
      </c>
      <c r="O839" s="21">
        <f t="shared" si="2"/>
        <v>9.534813926</v>
      </c>
      <c r="P839" s="22">
        <v>10.0</v>
      </c>
      <c r="Q839" s="21">
        <f t="shared" si="47"/>
        <v>8.632211538</v>
      </c>
      <c r="R839" s="22">
        <v>10.0</v>
      </c>
      <c r="S839" s="21">
        <f t="shared" si="4"/>
        <v>8.695913462</v>
      </c>
      <c r="T839" s="22">
        <v>10.0</v>
      </c>
      <c r="U839" s="21">
        <f t="shared" si="5"/>
        <v>8.435619735</v>
      </c>
      <c r="V839" s="22">
        <v>10.0</v>
      </c>
      <c r="W839" s="21">
        <f t="shared" si="6"/>
        <v>9.037424789</v>
      </c>
      <c r="X839" s="27">
        <f t="shared" si="52"/>
        <v>9.642857143</v>
      </c>
      <c r="Y839" s="54" t="s">
        <v>1805</v>
      </c>
      <c r="Z839" s="54" t="s">
        <v>1806</v>
      </c>
      <c r="AA839" s="52">
        <v>7.5</v>
      </c>
      <c r="AB839" s="36"/>
      <c r="AC839" s="36"/>
      <c r="AD839" s="36"/>
      <c r="AE839" s="53"/>
      <c r="AF839" s="5"/>
      <c r="AG839" s="1"/>
    </row>
    <row r="840" ht="15.75" customHeight="1">
      <c r="A840" s="1"/>
      <c r="B840" s="5"/>
      <c r="C840" s="16">
        <v>44158.0</v>
      </c>
      <c r="D840" s="17">
        <v>3.167725644E9</v>
      </c>
      <c r="E840" s="5" t="s">
        <v>457</v>
      </c>
      <c r="F840" s="5" t="s">
        <v>32</v>
      </c>
      <c r="G840" s="5" t="s">
        <v>33</v>
      </c>
      <c r="H840" s="5" t="s">
        <v>1782</v>
      </c>
      <c r="I840" s="33">
        <v>217.0</v>
      </c>
      <c r="J840" s="18">
        <v>10.0</v>
      </c>
      <c r="K840" s="19">
        <f t="shared" si="97"/>
        <v>8.849761337</v>
      </c>
      <c r="L840" s="22">
        <v>10.0</v>
      </c>
      <c r="M840" s="21">
        <f t="shared" si="56"/>
        <v>9.153661465</v>
      </c>
      <c r="N840" s="22">
        <v>10.0</v>
      </c>
      <c r="O840" s="21">
        <f t="shared" si="2"/>
        <v>9.535371703</v>
      </c>
      <c r="P840" s="22">
        <v>10.0</v>
      </c>
      <c r="Q840" s="21">
        <f t="shared" si="47"/>
        <v>8.633853541</v>
      </c>
      <c r="R840" s="22">
        <v>10.0</v>
      </c>
      <c r="S840" s="21">
        <f t="shared" si="4"/>
        <v>8.697478992</v>
      </c>
      <c r="T840" s="22">
        <v>10.0</v>
      </c>
      <c r="U840" s="21">
        <f t="shared" si="5"/>
        <v>8.4375</v>
      </c>
      <c r="V840" s="22">
        <v>10.0</v>
      </c>
      <c r="W840" s="21">
        <f t="shared" si="6"/>
        <v>9.038581731</v>
      </c>
      <c r="X840" s="27">
        <f t="shared" si="52"/>
        <v>10</v>
      </c>
      <c r="Y840" s="24"/>
      <c r="Z840" s="28"/>
      <c r="AA840" s="52">
        <v>10.0</v>
      </c>
      <c r="AB840" s="36">
        <v>10.0</v>
      </c>
      <c r="AC840" s="36"/>
      <c r="AD840" s="36"/>
      <c r="AE840" s="53"/>
      <c r="AF840" s="5"/>
      <c r="AG840" s="1"/>
    </row>
    <row r="841" ht="15.75" customHeight="1">
      <c r="A841" s="1"/>
      <c r="B841" s="5"/>
      <c r="C841" s="16">
        <v>44159.0</v>
      </c>
      <c r="D841" s="17">
        <v>2.97270038E9</v>
      </c>
      <c r="E841" s="5" t="s">
        <v>1807</v>
      </c>
      <c r="F841" s="5" t="s">
        <v>32</v>
      </c>
      <c r="G841" s="5" t="s">
        <v>33</v>
      </c>
      <c r="H841" s="5" t="s">
        <v>1808</v>
      </c>
      <c r="I841" s="33">
        <v>210.0</v>
      </c>
      <c r="J841" s="18">
        <v>10.0</v>
      </c>
      <c r="K841" s="19">
        <f t="shared" si="97"/>
        <v>8.8511323</v>
      </c>
      <c r="L841" s="22">
        <v>10.0</v>
      </c>
      <c r="M841" s="21">
        <f t="shared" si="56"/>
        <v>9.154676259</v>
      </c>
      <c r="N841" s="22">
        <v>10.0</v>
      </c>
      <c r="O841" s="21">
        <f t="shared" si="2"/>
        <v>9.535928144</v>
      </c>
      <c r="P841" s="22">
        <v>10.0</v>
      </c>
      <c r="Q841" s="21">
        <f t="shared" si="47"/>
        <v>8.635491607</v>
      </c>
      <c r="R841" s="22">
        <v>10.0</v>
      </c>
      <c r="S841" s="21">
        <f t="shared" si="4"/>
        <v>8.699040767</v>
      </c>
      <c r="T841" s="22">
        <v>10.0</v>
      </c>
      <c r="U841" s="21">
        <f t="shared" si="5"/>
        <v>8.43937575</v>
      </c>
      <c r="V841" s="22">
        <v>10.0</v>
      </c>
      <c r="W841" s="21">
        <f t="shared" si="6"/>
        <v>9.039735894</v>
      </c>
      <c r="X841" s="27">
        <f t="shared" si="52"/>
        <v>10</v>
      </c>
      <c r="Y841" s="24"/>
      <c r="Z841" s="28"/>
      <c r="AA841" s="52">
        <v>10.0</v>
      </c>
      <c r="AB841" s="36"/>
      <c r="AC841" s="36"/>
      <c r="AD841" s="36"/>
      <c r="AE841" s="53"/>
      <c r="AF841" s="5"/>
      <c r="AG841" s="1"/>
    </row>
    <row r="842" ht="15.75" customHeight="1">
      <c r="A842" s="1"/>
      <c r="B842" s="5"/>
      <c r="C842" s="16">
        <v>44164.0</v>
      </c>
      <c r="D842" s="17">
        <v>2.210823361E9</v>
      </c>
      <c r="E842" s="5" t="s">
        <v>1809</v>
      </c>
      <c r="F842" s="5" t="s">
        <v>487</v>
      </c>
      <c r="G842" s="5" t="s">
        <v>33</v>
      </c>
      <c r="H842" s="5" t="s">
        <v>284</v>
      </c>
      <c r="I842" s="33" t="s">
        <v>1039</v>
      </c>
      <c r="J842" s="18">
        <v>9.0</v>
      </c>
      <c r="K842" s="19">
        <f t="shared" si="97"/>
        <v>8.851309524</v>
      </c>
      <c r="L842" s="22">
        <v>10.0</v>
      </c>
      <c r="M842" s="21">
        <f t="shared" si="56"/>
        <v>9.155688623</v>
      </c>
      <c r="N842" s="22">
        <v>10.0</v>
      </c>
      <c r="O842" s="21">
        <f t="shared" si="2"/>
        <v>9.536483254</v>
      </c>
      <c r="P842" s="22">
        <v>10.0</v>
      </c>
      <c r="Q842" s="21">
        <f t="shared" si="47"/>
        <v>8.637125749</v>
      </c>
      <c r="R842" s="22">
        <v>10.0</v>
      </c>
      <c r="S842" s="21">
        <f t="shared" si="4"/>
        <v>8.700598802</v>
      </c>
      <c r="T842" s="22">
        <v>10.0</v>
      </c>
      <c r="U842" s="21">
        <f t="shared" si="5"/>
        <v>8.441247002</v>
      </c>
      <c r="V842" s="22">
        <v>10.0</v>
      </c>
      <c r="W842" s="21">
        <f t="shared" si="6"/>
        <v>9.04088729</v>
      </c>
      <c r="X842" s="27">
        <f t="shared" si="52"/>
        <v>9.857142857</v>
      </c>
      <c r="Y842" s="54" t="s">
        <v>1810</v>
      </c>
      <c r="Z842" s="28"/>
      <c r="AA842" s="52">
        <v>10.0</v>
      </c>
      <c r="AB842" s="36">
        <v>7.5</v>
      </c>
      <c r="AC842" s="36">
        <v>7.5</v>
      </c>
      <c r="AD842" s="36">
        <v>7.5</v>
      </c>
      <c r="AE842" s="53"/>
      <c r="AF842" s="5"/>
      <c r="AG842" s="1"/>
    </row>
    <row r="843" ht="15.75" customHeight="1">
      <c r="A843" s="1"/>
      <c r="B843" s="5"/>
      <c r="C843" s="16">
        <v>44165.0</v>
      </c>
      <c r="D843" s="17">
        <v>2.129132571E9</v>
      </c>
      <c r="E843" s="5" t="s">
        <v>1795</v>
      </c>
      <c r="F843" s="5" t="s">
        <v>32</v>
      </c>
      <c r="G843" s="5" t="s">
        <v>33</v>
      </c>
      <c r="H843" s="5" t="s">
        <v>45</v>
      </c>
      <c r="I843" s="33">
        <v>302.0</v>
      </c>
      <c r="J843" s="18">
        <v>10.0</v>
      </c>
      <c r="K843" s="19">
        <f>+AVERAGE(J843)</f>
        <v>10</v>
      </c>
      <c r="L843" s="22">
        <v>7.5</v>
      </c>
      <c r="M843" s="21">
        <f t="shared" si="56"/>
        <v>9.153708134</v>
      </c>
      <c r="N843" s="22">
        <v>10.0</v>
      </c>
      <c r="O843" s="21">
        <f t="shared" si="2"/>
        <v>9.537037037</v>
      </c>
      <c r="P843" s="22">
        <v>10.0</v>
      </c>
      <c r="Q843" s="21">
        <f t="shared" si="47"/>
        <v>8.638755981</v>
      </c>
      <c r="R843" s="22">
        <v>7.5</v>
      </c>
      <c r="S843" s="21">
        <f t="shared" si="4"/>
        <v>8.699162679</v>
      </c>
      <c r="T843" s="22">
        <v>7.5</v>
      </c>
      <c r="U843" s="21">
        <f t="shared" si="5"/>
        <v>8.44011976</v>
      </c>
      <c r="V843" s="22">
        <v>7.5</v>
      </c>
      <c r="W843" s="21">
        <f t="shared" si="6"/>
        <v>9.039041916</v>
      </c>
      <c r="X843" s="27">
        <f t="shared" si="52"/>
        <v>8.571428571</v>
      </c>
      <c r="Y843" s="24"/>
      <c r="Z843" s="28"/>
      <c r="AA843" s="52"/>
      <c r="AB843" s="36"/>
      <c r="AC843" s="36">
        <v>5.0</v>
      </c>
      <c r="AD843" s="36">
        <v>2.5</v>
      </c>
      <c r="AE843" s="53"/>
      <c r="AF843" s="5"/>
      <c r="AG843" s="1"/>
    </row>
    <row r="844" ht="15.75" customHeight="1">
      <c r="A844" s="1"/>
      <c r="B844" s="5"/>
      <c r="C844" s="16" t="s">
        <v>1811</v>
      </c>
      <c r="D844" s="17">
        <v>3.981695308E9</v>
      </c>
      <c r="E844" s="5" t="s">
        <v>1812</v>
      </c>
      <c r="F844" s="5" t="s">
        <v>32</v>
      </c>
      <c r="G844" s="5" t="s">
        <v>44</v>
      </c>
      <c r="H844" s="5" t="s">
        <v>79</v>
      </c>
      <c r="I844" s="33">
        <v>314.0</v>
      </c>
      <c r="J844" s="18">
        <v>10.0</v>
      </c>
      <c r="K844" s="19">
        <f t="shared" ref="K844:K852" si="98">+AVERAGE($J$3:J844)</f>
        <v>8.854038005</v>
      </c>
      <c r="L844" s="22">
        <v>10.0</v>
      </c>
      <c r="M844" s="21">
        <f t="shared" si="56"/>
        <v>9.154719235</v>
      </c>
      <c r="N844" s="22">
        <v>10.0</v>
      </c>
      <c r="O844" s="21">
        <f t="shared" si="2"/>
        <v>9.537589499</v>
      </c>
      <c r="P844" s="22">
        <v>10.0</v>
      </c>
      <c r="Q844" s="21">
        <f t="shared" si="47"/>
        <v>8.640382318</v>
      </c>
      <c r="R844" s="22">
        <v>10.0</v>
      </c>
      <c r="S844" s="21">
        <f t="shared" si="4"/>
        <v>8.700716846</v>
      </c>
      <c r="T844" s="22">
        <v>10.0</v>
      </c>
      <c r="U844" s="21">
        <f t="shared" si="5"/>
        <v>8.441985646</v>
      </c>
      <c r="V844" s="22">
        <v>10.0</v>
      </c>
      <c r="W844" s="21">
        <f t="shared" si="6"/>
        <v>9.040191388</v>
      </c>
      <c r="X844" s="27">
        <f t="shared" si="52"/>
        <v>10</v>
      </c>
      <c r="Y844" s="24"/>
      <c r="Z844" s="28"/>
      <c r="AA844" s="52"/>
      <c r="AB844" s="36"/>
      <c r="AC844" s="36"/>
      <c r="AD844" s="36"/>
      <c r="AE844" s="53"/>
      <c r="AF844" s="5"/>
      <c r="AG844" s="1"/>
    </row>
    <row r="845" ht="15.75" customHeight="1">
      <c r="A845" s="1"/>
      <c r="B845" s="5"/>
      <c r="C845" s="16" t="s">
        <v>1813</v>
      </c>
      <c r="D845" s="17"/>
      <c r="E845" s="5" t="s">
        <v>514</v>
      </c>
      <c r="F845" s="5" t="s">
        <v>32</v>
      </c>
      <c r="G845" s="5"/>
      <c r="H845" s="5"/>
      <c r="I845" s="33"/>
      <c r="J845" s="18">
        <v>10.0</v>
      </c>
      <c r="K845" s="19">
        <f t="shared" si="98"/>
        <v>8.85539739</v>
      </c>
      <c r="L845" s="22">
        <v>10.0</v>
      </c>
      <c r="M845" s="21">
        <f t="shared" si="56"/>
        <v>9.155727924</v>
      </c>
      <c r="N845" s="22">
        <v>10.0</v>
      </c>
      <c r="O845" s="21">
        <f t="shared" si="2"/>
        <v>9.538140644</v>
      </c>
      <c r="P845" s="22">
        <v>10.0</v>
      </c>
      <c r="Q845" s="21">
        <f t="shared" si="47"/>
        <v>8.642004773</v>
      </c>
      <c r="R845" s="22">
        <v>10.0</v>
      </c>
      <c r="S845" s="21">
        <f t="shared" si="4"/>
        <v>8.702267303</v>
      </c>
      <c r="T845" s="22">
        <v>10.0</v>
      </c>
      <c r="U845" s="21">
        <f t="shared" si="5"/>
        <v>8.443847073</v>
      </c>
      <c r="V845" s="22">
        <v>10.0</v>
      </c>
      <c r="W845" s="21">
        <f t="shared" si="6"/>
        <v>9.041338112</v>
      </c>
      <c r="X845" s="27">
        <f t="shared" si="52"/>
        <v>10</v>
      </c>
      <c r="Y845" s="54" t="s">
        <v>1814</v>
      </c>
      <c r="Z845" s="28"/>
      <c r="AA845" s="52"/>
      <c r="AB845" s="36"/>
      <c r="AC845" s="36"/>
      <c r="AD845" s="36"/>
      <c r="AE845" s="53"/>
      <c r="AF845" s="5"/>
      <c r="AG845" s="1"/>
    </row>
    <row r="846" ht="15.75" customHeight="1">
      <c r="A846" s="1"/>
      <c r="B846" s="5"/>
      <c r="C846" s="16" t="s">
        <v>1815</v>
      </c>
      <c r="D846" s="17">
        <v>3.391503007E9</v>
      </c>
      <c r="E846" s="5" t="s">
        <v>1816</v>
      </c>
      <c r="F846" s="5" t="s">
        <v>72</v>
      </c>
      <c r="G846" s="5" t="s">
        <v>44</v>
      </c>
      <c r="H846" s="5" t="s">
        <v>79</v>
      </c>
      <c r="I846" s="33">
        <v>313.0</v>
      </c>
      <c r="J846" s="18">
        <v>10.0</v>
      </c>
      <c r="K846" s="19">
        <f t="shared" si="98"/>
        <v>8.856753555</v>
      </c>
      <c r="L846" s="22">
        <v>10.0</v>
      </c>
      <c r="M846" s="21">
        <f t="shared" si="56"/>
        <v>9.156734207</v>
      </c>
      <c r="N846" s="22">
        <v>10.0</v>
      </c>
      <c r="O846" s="21">
        <f t="shared" si="2"/>
        <v>9.538690476</v>
      </c>
      <c r="P846" s="22">
        <v>10.0</v>
      </c>
      <c r="Q846" s="21">
        <f t="shared" si="47"/>
        <v>8.643623361</v>
      </c>
      <c r="R846" s="22">
        <v>10.0</v>
      </c>
      <c r="S846" s="21">
        <f t="shared" si="4"/>
        <v>8.703814064</v>
      </c>
      <c r="T846" s="22">
        <v>10.0</v>
      </c>
      <c r="U846" s="21">
        <f t="shared" si="5"/>
        <v>8.445704057</v>
      </c>
      <c r="V846" s="22">
        <v>10.0</v>
      </c>
      <c r="W846" s="21">
        <f t="shared" si="6"/>
        <v>9.0424821</v>
      </c>
      <c r="X846" s="27">
        <f t="shared" si="52"/>
        <v>10</v>
      </c>
      <c r="Y846" s="54" t="s">
        <v>1817</v>
      </c>
      <c r="Z846" s="54" t="s">
        <v>1818</v>
      </c>
      <c r="AA846" s="52"/>
      <c r="AB846" s="36"/>
      <c r="AC846" s="36"/>
      <c r="AD846" s="36"/>
      <c r="AE846" s="53"/>
      <c r="AF846" s="5"/>
      <c r="AG846" s="1"/>
    </row>
    <row r="847" ht="15.75" customHeight="1">
      <c r="A847" s="1"/>
      <c r="B847" s="5"/>
      <c r="C847" s="16" t="s">
        <v>1815</v>
      </c>
      <c r="D847" s="17">
        <v>2.784742715E9</v>
      </c>
      <c r="E847" s="5" t="s">
        <v>654</v>
      </c>
      <c r="F847" s="5" t="s">
        <v>905</v>
      </c>
      <c r="G847" s="5" t="s">
        <v>44</v>
      </c>
      <c r="H847" s="5" t="s">
        <v>45</v>
      </c>
      <c r="I847" s="33">
        <v>304.0</v>
      </c>
      <c r="J847" s="18">
        <v>8.0</v>
      </c>
      <c r="K847" s="19">
        <f t="shared" si="98"/>
        <v>8.855739645</v>
      </c>
      <c r="L847" s="22">
        <v>7.5</v>
      </c>
      <c r="M847" s="21">
        <f t="shared" si="56"/>
        <v>9.154761905</v>
      </c>
      <c r="N847" s="22">
        <v>10.0</v>
      </c>
      <c r="O847" s="21">
        <f t="shared" si="2"/>
        <v>9.539239001</v>
      </c>
      <c r="P847" s="22">
        <v>7.5</v>
      </c>
      <c r="Q847" s="21">
        <f t="shared" si="47"/>
        <v>8.642261905</v>
      </c>
      <c r="R847" s="22">
        <v>7.5</v>
      </c>
      <c r="S847" s="21">
        <f t="shared" si="4"/>
        <v>8.702380952</v>
      </c>
      <c r="T847" s="22">
        <v>7.5</v>
      </c>
      <c r="U847" s="21">
        <f t="shared" si="5"/>
        <v>8.444576877</v>
      </c>
      <c r="V847" s="22">
        <v>7.5</v>
      </c>
      <c r="W847" s="21">
        <f t="shared" si="6"/>
        <v>9.040643623</v>
      </c>
      <c r="X847" s="27">
        <f t="shared" si="52"/>
        <v>7.928571429</v>
      </c>
      <c r="Y847" s="54" t="s">
        <v>1819</v>
      </c>
      <c r="Z847" s="54" t="s">
        <v>1820</v>
      </c>
      <c r="AA847" s="52"/>
      <c r="AB847" s="36"/>
      <c r="AC847" s="36"/>
      <c r="AD847" s="36"/>
      <c r="AE847" s="53"/>
      <c r="AF847" s="5"/>
      <c r="AG847" s="1"/>
    </row>
    <row r="848" ht="15.75" customHeight="1">
      <c r="A848" s="1"/>
      <c r="B848" s="5"/>
      <c r="C848" s="16" t="s">
        <v>1815</v>
      </c>
      <c r="D848" s="17">
        <v>2.584426389E9</v>
      </c>
      <c r="E848" s="5" t="s">
        <v>1821</v>
      </c>
      <c r="F848" s="5" t="s">
        <v>56</v>
      </c>
      <c r="G848" s="5" t="s">
        <v>33</v>
      </c>
      <c r="H848" s="5" t="s">
        <v>60</v>
      </c>
      <c r="I848" s="33" t="s">
        <v>163</v>
      </c>
      <c r="J848" s="18">
        <v>10.0</v>
      </c>
      <c r="K848" s="19">
        <f t="shared" si="98"/>
        <v>8.857092199</v>
      </c>
      <c r="L848" s="22">
        <v>10.0</v>
      </c>
      <c r="M848" s="21">
        <f t="shared" si="56"/>
        <v>9.155766944</v>
      </c>
      <c r="N848" s="22">
        <v>10.0</v>
      </c>
      <c r="O848" s="21">
        <f t="shared" si="2"/>
        <v>9.539786223</v>
      </c>
      <c r="P848" s="22">
        <v>10.0</v>
      </c>
      <c r="Q848" s="21">
        <f t="shared" si="47"/>
        <v>8.643876338</v>
      </c>
      <c r="R848" s="22">
        <v>10.0</v>
      </c>
      <c r="S848" s="21">
        <f t="shared" si="4"/>
        <v>8.7039239</v>
      </c>
      <c r="T848" s="22">
        <v>10.0</v>
      </c>
      <c r="U848" s="21">
        <f t="shared" si="5"/>
        <v>8.446428571</v>
      </c>
      <c r="V848" s="22">
        <v>10.0</v>
      </c>
      <c r="W848" s="21">
        <f t="shared" si="6"/>
        <v>9.041785714</v>
      </c>
      <c r="X848" s="27">
        <f t="shared" si="52"/>
        <v>10</v>
      </c>
      <c r="Y848" s="54" t="s">
        <v>1822</v>
      </c>
      <c r="Z848" s="28"/>
      <c r="AA848" s="52"/>
      <c r="AB848" s="36"/>
      <c r="AC848" s="36"/>
      <c r="AD848" s="36"/>
      <c r="AE848" s="53"/>
      <c r="AF848" s="5"/>
      <c r="AG848" s="1"/>
    </row>
    <row r="849" ht="15.75" customHeight="1">
      <c r="A849" s="1"/>
      <c r="B849" s="5"/>
      <c r="C849" s="16" t="s">
        <v>1823</v>
      </c>
      <c r="D849" s="17">
        <v>2.129187721E9</v>
      </c>
      <c r="E849" s="5" t="s">
        <v>1824</v>
      </c>
      <c r="F849" s="5" t="s">
        <v>32</v>
      </c>
      <c r="G849" s="5" t="s">
        <v>44</v>
      </c>
      <c r="H849" s="5" t="s">
        <v>45</v>
      </c>
      <c r="I849" s="33">
        <v>302.0</v>
      </c>
      <c r="J849" s="18">
        <v>8.0</v>
      </c>
      <c r="K849" s="19">
        <f t="shared" si="98"/>
        <v>8.856080283</v>
      </c>
      <c r="L849" s="22">
        <v>10.0</v>
      </c>
      <c r="M849" s="21">
        <f t="shared" si="56"/>
        <v>9.156769596</v>
      </c>
      <c r="N849" s="22">
        <v>10.0</v>
      </c>
      <c r="O849" s="21">
        <f t="shared" si="2"/>
        <v>9.540332147</v>
      </c>
      <c r="P849" s="22">
        <v>10.0</v>
      </c>
      <c r="Q849" s="21">
        <f t="shared" si="47"/>
        <v>8.645486936</v>
      </c>
      <c r="R849" s="22">
        <v>10.0</v>
      </c>
      <c r="S849" s="21">
        <f t="shared" si="4"/>
        <v>8.705463183</v>
      </c>
      <c r="T849" s="22">
        <v>7.5</v>
      </c>
      <c r="U849" s="21">
        <f t="shared" si="5"/>
        <v>8.44530321</v>
      </c>
      <c r="V849" s="22">
        <v>10.0</v>
      </c>
      <c r="W849" s="21">
        <f t="shared" si="6"/>
        <v>9.042925089</v>
      </c>
      <c r="X849" s="27">
        <f t="shared" si="52"/>
        <v>9.357142857</v>
      </c>
      <c r="Y849" s="54" t="s">
        <v>1825</v>
      </c>
      <c r="Z849" s="49" t="s">
        <v>1826</v>
      </c>
      <c r="AA849" s="52"/>
      <c r="AB849" s="36"/>
      <c r="AC849" s="36"/>
      <c r="AD849" s="36"/>
      <c r="AE849" s="53"/>
      <c r="AF849" s="5"/>
      <c r="AG849" s="1"/>
    </row>
    <row r="850" ht="15.75" customHeight="1">
      <c r="A850" s="1"/>
      <c r="B850" s="5"/>
      <c r="C850" s="16" t="s">
        <v>1827</v>
      </c>
      <c r="D850" s="17">
        <v>3.391562872E9</v>
      </c>
      <c r="E850" s="5" t="s">
        <v>1821</v>
      </c>
      <c r="F850" s="5" t="s">
        <v>56</v>
      </c>
      <c r="G850" s="5" t="s">
        <v>33</v>
      </c>
      <c r="H850" s="5" t="s">
        <v>60</v>
      </c>
      <c r="I850" s="33" t="s">
        <v>163</v>
      </c>
      <c r="J850" s="18">
        <v>10.0</v>
      </c>
      <c r="K850" s="19">
        <f t="shared" si="98"/>
        <v>8.857429245</v>
      </c>
      <c r="L850" s="22">
        <v>10.0</v>
      </c>
      <c r="M850" s="21">
        <f t="shared" si="56"/>
        <v>9.15776987</v>
      </c>
      <c r="N850" s="22">
        <v>10.0</v>
      </c>
      <c r="O850" s="21">
        <f t="shared" si="2"/>
        <v>9.540876777</v>
      </c>
      <c r="P850" s="22">
        <v>10.0</v>
      </c>
      <c r="Q850" s="21">
        <f t="shared" si="47"/>
        <v>8.647093713</v>
      </c>
      <c r="R850" s="22">
        <v>10.0</v>
      </c>
      <c r="S850" s="21">
        <f t="shared" si="4"/>
        <v>8.706998814</v>
      </c>
      <c r="T850" s="22">
        <v>10.0</v>
      </c>
      <c r="U850" s="21">
        <f t="shared" si="5"/>
        <v>8.447149644</v>
      </c>
      <c r="V850" s="22">
        <v>10.0</v>
      </c>
      <c r="W850" s="21">
        <f t="shared" si="6"/>
        <v>9.044061758</v>
      </c>
      <c r="X850" s="27">
        <f t="shared" si="52"/>
        <v>10</v>
      </c>
      <c r="Y850" s="28"/>
      <c r="Z850" s="28"/>
      <c r="AA850" s="52"/>
      <c r="AB850" s="36"/>
      <c r="AC850" s="36"/>
      <c r="AD850" s="36"/>
      <c r="AE850" s="53"/>
      <c r="AF850" s="5"/>
      <c r="AG850" s="1"/>
    </row>
    <row r="851" ht="15.75" customHeight="1">
      <c r="A851" s="1"/>
      <c r="B851" s="5"/>
      <c r="C851" s="16" t="s">
        <v>1827</v>
      </c>
      <c r="D851" s="17">
        <v>2.967260011E9</v>
      </c>
      <c r="E851" s="5" t="s">
        <v>1651</v>
      </c>
      <c r="F851" s="5" t="s">
        <v>32</v>
      </c>
      <c r="G851" s="5" t="s">
        <v>33</v>
      </c>
      <c r="H851" s="5" t="s">
        <v>45</v>
      </c>
      <c r="I851" s="33">
        <v>202.0</v>
      </c>
      <c r="J851" s="18">
        <v>10.0</v>
      </c>
      <c r="K851" s="19">
        <f t="shared" si="98"/>
        <v>8.858775029</v>
      </c>
      <c r="L851" s="22">
        <v>10.0</v>
      </c>
      <c r="M851" s="21">
        <f t="shared" si="56"/>
        <v>9.158767773</v>
      </c>
      <c r="N851" s="22">
        <v>10.0</v>
      </c>
      <c r="O851" s="21">
        <f t="shared" si="2"/>
        <v>9.541420118</v>
      </c>
      <c r="P851" s="22">
        <v>10.0</v>
      </c>
      <c r="Q851" s="21">
        <f t="shared" si="47"/>
        <v>8.648696682</v>
      </c>
      <c r="R851" s="22">
        <v>10.0</v>
      </c>
      <c r="S851" s="21">
        <f t="shared" si="4"/>
        <v>8.708530806</v>
      </c>
      <c r="T851" s="22">
        <v>10.0</v>
      </c>
      <c r="U851" s="21">
        <f t="shared" si="5"/>
        <v>8.448991696</v>
      </c>
      <c r="V851" s="22">
        <v>10.0</v>
      </c>
      <c r="W851" s="21">
        <f t="shared" si="6"/>
        <v>9.04519573</v>
      </c>
      <c r="X851" s="27">
        <f t="shared" si="52"/>
        <v>10</v>
      </c>
      <c r="Y851" s="28"/>
      <c r="Z851" s="28"/>
      <c r="AA851" s="52"/>
      <c r="AB851" s="36"/>
      <c r="AC851" s="36"/>
      <c r="AD851" s="36"/>
      <c r="AE851" s="53"/>
      <c r="AF851" s="5"/>
      <c r="AG851" s="1"/>
    </row>
    <row r="852" ht="15.75" customHeight="1">
      <c r="A852" s="1"/>
      <c r="B852" s="5"/>
      <c r="C852" s="16" t="s">
        <v>1828</v>
      </c>
      <c r="D852" s="17">
        <v>3.838651231E9</v>
      </c>
      <c r="E852" s="5" t="s">
        <v>1829</v>
      </c>
      <c r="F852" s="5" t="s">
        <v>32</v>
      </c>
      <c r="G852" s="5" t="s">
        <v>33</v>
      </c>
      <c r="H852" s="5" t="s">
        <v>1782</v>
      </c>
      <c r="I852" s="33" t="s">
        <v>1830</v>
      </c>
      <c r="J852" s="18">
        <v>7.0</v>
      </c>
      <c r="K852" s="19">
        <f t="shared" si="98"/>
        <v>8.856588235</v>
      </c>
      <c r="L852" s="22">
        <v>7.5</v>
      </c>
      <c r="M852" s="21">
        <f t="shared" si="56"/>
        <v>9.156804734</v>
      </c>
      <c r="N852" s="22">
        <v>10.0</v>
      </c>
      <c r="O852" s="21">
        <f t="shared" si="2"/>
        <v>9.541962175</v>
      </c>
      <c r="P852" s="22">
        <v>7.5</v>
      </c>
      <c r="Q852" s="21">
        <f t="shared" si="47"/>
        <v>8.647337278</v>
      </c>
      <c r="R852" s="22">
        <v>5.0</v>
      </c>
      <c r="S852" s="21">
        <f t="shared" si="4"/>
        <v>8.704142012</v>
      </c>
      <c r="T852" s="22">
        <v>5.0</v>
      </c>
      <c r="U852" s="21">
        <f t="shared" si="5"/>
        <v>8.444905213</v>
      </c>
      <c r="V852" s="22">
        <v>5.0</v>
      </c>
      <c r="W852" s="21">
        <f t="shared" si="6"/>
        <v>9.040402844</v>
      </c>
      <c r="X852" s="27">
        <f t="shared" si="52"/>
        <v>6.714285714</v>
      </c>
      <c r="Y852" s="28"/>
      <c r="Z852" s="28"/>
      <c r="AA852" s="52"/>
      <c r="AB852" s="36"/>
      <c r="AC852" s="36"/>
      <c r="AD852" s="36"/>
      <c r="AE852" s="53"/>
      <c r="AF852" s="5"/>
      <c r="AG852" s="1"/>
    </row>
    <row r="853" ht="15.75" customHeight="1">
      <c r="A853" s="1"/>
      <c r="B853" s="5"/>
      <c r="C853" s="16" t="s">
        <v>1831</v>
      </c>
      <c r="D853" s="17">
        <v>3.560450236E9</v>
      </c>
      <c r="E853" s="5" t="s">
        <v>1832</v>
      </c>
      <c r="F853" s="5" t="s">
        <v>1118</v>
      </c>
      <c r="G853" s="5" t="s">
        <v>33</v>
      </c>
      <c r="H853" s="5" t="s">
        <v>60</v>
      </c>
      <c r="I853" s="33" t="s">
        <v>166</v>
      </c>
      <c r="J853" s="18">
        <v>10.0</v>
      </c>
      <c r="K853" s="19">
        <f>+AVERAGE(J853)</f>
        <v>10</v>
      </c>
      <c r="L853" s="22">
        <v>10.0</v>
      </c>
      <c r="M853" s="21">
        <f t="shared" si="56"/>
        <v>9.157801418</v>
      </c>
      <c r="N853" s="22">
        <v>10.0</v>
      </c>
      <c r="O853" s="21">
        <f t="shared" si="2"/>
        <v>9.542502952</v>
      </c>
      <c r="P853" s="22">
        <v>10.0</v>
      </c>
      <c r="Q853" s="21">
        <f t="shared" si="47"/>
        <v>8.64893617</v>
      </c>
      <c r="R853" s="22">
        <v>10.0</v>
      </c>
      <c r="S853" s="21">
        <f t="shared" si="4"/>
        <v>8.705673759</v>
      </c>
      <c r="T853" s="22">
        <v>10.0</v>
      </c>
      <c r="U853" s="21">
        <f t="shared" si="5"/>
        <v>8.446745562</v>
      </c>
      <c r="V853" s="22">
        <v>10.0</v>
      </c>
      <c r="W853" s="21">
        <f t="shared" si="6"/>
        <v>9.041538462</v>
      </c>
      <c r="X853" s="27">
        <f t="shared" si="52"/>
        <v>10</v>
      </c>
      <c r="Y853" s="28"/>
      <c r="Z853" s="28"/>
      <c r="AA853" s="52"/>
      <c r="AB853" s="36"/>
      <c r="AC853" s="36"/>
      <c r="AD853" s="36"/>
      <c r="AE853" s="53"/>
      <c r="AF853" s="5"/>
      <c r="AG853" s="1"/>
    </row>
    <row r="854" ht="15.75" customHeight="1">
      <c r="A854" s="1"/>
      <c r="B854" s="5"/>
      <c r="C854" s="16" t="s">
        <v>1833</v>
      </c>
      <c r="D854" s="17">
        <v>2.870385942E9</v>
      </c>
      <c r="E854" s="5" t="s">
        <v>1312</v>
      </c>
      <c r="F854" s="5" t="s">
        <v>72</v>
      </c>
      <c r="G854" s="5" t="s">
        <v>44</v>
      </c>
      <c r="H854" s="5" t="s">
        <v>45</v>
      </c>
      <c r="I854" s="33">
        <v>302.0</v>
      </c>
      <c r="J854" s="18">
        <v>9.0</v>
      </c>
      <c r="K854" s="19">
        <f t="shared" ref="K854:K862" si="99">+AVERAGE($J$3:J854)</f>
        <v>8.858098592</v>
      </c>
      <c r="L854" s="22">
        <v>10.0</v>
      </c>
      <c r="M854" s="21">
        <f t="shared" si="56"/>
        <v>9.15879575</v>
      </c>
      <c r="N854" s="22">
        <v>10.0</v>
      </c>
      <c r="O854" s="21">
        <f t="shared" si="2"/>
        <v>9.543042453</v>
      </c>
      <c r="P854" s="22">
        <v>10.0</v>
      </c>
      <c r="Q854" s="21">
        <f t="shared" si="47"/>
        <v>8.650531287</v>
      </c>
      <c r="R854" s="22">
        <v>10.0</v>
      </c>
      <c r="S854" s="21">
        <f t="shared" si="4"/>
        <v>8.707201889</v>
      </c>
      <c r="T854" s="22">
        <v>10.0</v>
      </c>
      <c r="U854" s="21">
        <f t="shared" si="5"/>
        <v>8.44858156</v>
      </c>
      <c r="V854" s="22">
        <v>10.0</v>
      </c>
      <c r="W854" s="21">
        <f t="shared" si="6"/>
        <v>9.042671395</v>
      </c>
      <c r="X854" s="27">
        <f t="shared" si="52"/>
        <v>9.857142857</v>
      </c>
      <c r="Y854" s="54" t="s">
        <v>1834</v>
      </c>
      <c r="Z854" s="49" t="s">
        <v>1835</v>
      </c>
      <c r="AA854" s="52"/>
      <c r="AB854" s="36"/>
      <c r="AC854" s="36"/>
      <c r="AD854" s="36" t="s">
        <v>1836</v>
      </c>
      <c r="AE854" s="53"/>
      <c r="AF854" s="5"/>
      <c r="AG854" s="1"/>
    </row>
    <row r="855" ht="15.75" customHeight="1">
      <c r="A855" s="1"/>
      <c r="B855" s="5"/>
      <c r="C855" s="16" t="s">
        <v>1837</v>
      </c>
      <c r="D855" s="17">
        <v>2.187011685E9</v>
      </c>
      <c r="E855" s="5" t="s">
        <v>1838</v>
      </c>
      <c r="F855" s="5" t="s">
        <v>427</v>
      </c>
      <c r="G855" s="5" t="s">
        <v>33</v>
      </c>
      <c r="H855" s="5" t="s">
        <v>60</v>
      </c>
      <c r="I855" s="33" t="s">
        <v>128</v>
      </c>
      <c r="J855" s="18">
        <v>10.0</v>
      </c>
      <c r="K855" s="19">
        <f t="shared" si="99"/>
        <v>8.85943728</v>
      </c>
      <c r="L855" s="22">
        <v>10.0</v>
      </c>
      <c r="M855" s="21">
        <f t="shared" si="56"/>
        <v>9.159787736</v>
      </c>
      <c r="N855" s="22">
        <v>10.0</v>
      </c>
      <c r="O855" s="21">
        <f t="shared" si="2"/>
        <v>9.543580683</v>
      </c>
      <c r="P855" s="22">
        <v>10.0</v>
      </c>
      <c r="Q855" s="21">
        <f t="shared" si="47"/>
        <v>8.652122642</v>
      </c>
      <c r="R855" s="22">
        <v>10.0</v>
      </c>
      <c r="S855" s="21">
        <f t="shared" si="4"/>
        <v>8.708726415</v>
      </c>
      <c r="T855" s="22">
        <v>10.0</v>
      </c>
      <c r="U855" s="21">
        <f t="shared" si="5"/>
        <v>8.450413223</v>
      </c>
      <c r="V855" s="22">
        <v>10.0</v>
      </c>
      <c r="W855" s="21">
        <f t="shared" si="6"/>
        <v>9.043801653</v>
      </c>
      <c r="X855" s="27">
        <f t="shared" si="52"/>
        <v>10</v>
      </c>
      <c r="Y855" s="49" t="s">
        <v>1839</v>
      </c>
      <c r="Z855" s="28"/>
      <c r="AA855" s="52"/>
      <c r="AB855" s="36"/>
      <c r="AC855" s="36"/>
      <c r="AD855" s="36"/>
      <c r="AE855" s="53"/>
      <c r="AF855" s="5"/>
      <c r="AG855" s="1"/>
    </row>
    <row r="856" ht="15.75" customHeight="1">
      <c r="A856" s="1"/>
      <c r="B856" s="5"/>
      <c r="C856" s="16" t="s">
        <v>1840</v>
      </c>
      <c r="D856" s="17">
        <v>2.32976643E9</v>
      </c>
      <c r="E856" s="5" t="s">
        <v>863</v>
      </c>
      <c r="F856" s="5" t="s">
        <v>32</v>
      </c>
      <c r="G856" s="5" t="s">
        <v>33</v>
      </c>
      <c r="H856" s="5" t="s">
        <v>60</v>
      </c>
      <c r="I856" s="33" t="s">
        <v>163</v>
      </c>
      <c r="J856" s="18">
        <v>10.0</v>
      </c>
      <c r="K856" s="19">
        <f t="shared" si="99"/>
        <v>8.860772834</v>
      </c>
      <c r="L856" s="22">
        <v>10.0</v>
      </c>
      <c r="M856" s="21">
        <f t="shared" si="56"/>
        <v>9.160777385</v>
      </c>
      <c r="N856" s="22">
        <v>10.0</v>
      </c>
      <c r="O856" s="21">
        <f t="shared" si="2"/>
        <v>9.544117647</v>
      </c>
      <c r="P856" s="22">
        <v>10.0</v>
      </c>
      <c r="Q856" s="21">
        <f t="shared" si="47"/>
        <v>8.653710247</v>
      </c>
      <c r="R856" s="22">
        <v>10.0</v>
      </c>
      <c r="S856" s="21">
        <f t="shared" si="4"/>
        <v>8.71024735</v>
      </c>
      <c r="T856" s="22">
        <v>10.0</v>
      </c>
      <c r="U856" s="21">
        <f t="shared" si="5"/>
        <v>8.452240566</v>
      </c>
      <c r="V856" s="22">
        <v>10.0</v>
      </c>
      <c r="W856" s="21">
        <f t="shared" si="6"/>
        <v>9.044929245</v>
      </c>
      <c r="X856" s="27">
        <f t="shared" si="52"/>
        <v>10</v>
      </c>
      <c r="Y856" s="54" t="s">
        <v>1841</v>
      </c>
      <c r="Z856" s="28"/>
      <c r="AA856" s="52"/>
      <c r="AB856" s="36">
        <v>10.0</v>
      </c>
      <c r="AC856" s="36"/>
      <c r="AD856" s="36" t="s">
        <v>1836</v>
      </c>
      <c r="AE856" s="53"/>
      <c r="AF856" s="5"/>
      <c r="AG856" s="1"/>
    </row>
    <row r="857" ht="15.75" customHeight="1">
      <c r="A857" s="1"/>
      <c r="B857" s="5"/>
      <c r="C857" s="16" t="s">
        <v>1842</v>
      </c>
      <c r="D857" s="17">
        <v>3.415499996E9</v>
      </c>
      <c r="E857" s="5" t="s">
        <v>1843</v>
      </c>
      <c r="F857" s="5" t="s">
        <v>52</v>
      </c>
      <c r="G857" s="5" t="s">
        <v>44</v>
      </c>
      <c r="H857" s="5" t="s">
        <v>1787</v>
      </c>
      <c r="I857" s="33">
        <v>308.0</v>
      </c>
      <c r="J857" s="18">
        <v>5.0</v>
      </c>
      <c r="K857" s="19">
        <f t="shared" si="99"/>
        <v>8.85625731</v>
      </c>
      <c r="L857" s="22">
        <v>10.0</v>
      </c>
      <c r="M857" s="21">
        <f t="shared" si="56"/>
        <v>9.161764706</v>
      </c>
      <c r="N857" s="22">
        <v>10.0</v>
      </c>
      <c r="O857" s="21">
        <f t="shared" si="2"/>
        <v>9.544653349</v>
      </c>
      <c r="P857" s="22">
        <v>5.0</v>
      </c>
      <c r="Q857" s="21">
        <f t="shared" si="47"/>
        <v>8.649411765</v>
      </c>
      <c r="R857" s="22">
        <v>5.0</v>
      </c>
      <c r="S857" s="21">
        <f t="shared" si="4"/>
        <v>8.705882353</v>
      </c>
      <c r="T857" s="22">
        <v>5.0</v>
      </c>
      <c r="U857" s="21">
        <f t="shared" si="5"/>
        <v>8.448174323</v>
      </c>
      <c r="V857" s="22">
        <v>7.5</v>
      </c>
      <c r="W857" s="21">
        <f t="shared" si="6"/>
        <v>9.043109541</v>
      </c>
      <c r="X857" s="27">
        <f t="shared" si="52"/>
        <v>6.785714286</v>
      </c>
      <c r="Y857" s="28"/>
      <c r="Z857" s="28"/>
      <c r="AA857" s="52"/>
      <c r="AB857" s="36"/>
      <c r="AC857" s="36"/>
      <c r="AD857" s="36"/>
      <c r="AE857" s="53"/>
      <c r="AF857" s="5"/>
      <c r="AG857" s="1"/>
    </row>
    <row r="858" ht="15.75" customHeight="1">
      <c r="A858" s="1"/>
      <c r="B858" s="5"/>
      <c r="C858" s="16" t="s">
        <v>1844</v>
      </c>
      <c r="D858" s="17">
        <v>2.430148831E9</v>
      </c>
      <c r="E858" s="5" t="s">
        <v>1845</v>
      </c>
      <c r="F858" s="5" t="s">
        <v>32</v>
      </c>
      <c r="G858" s="5" t="s">
        <v>33</v>
      </c>
      <c r="H858" s="5" t="s">
        <v>1782</v>
      </c>
      <c r="I858" s="33">
        <v>217.0</v>
      </c>
      <c r="J858" s="18">
        <v>9.0</v>
      </c>
      <c r="K858" s="19">
        <f t="shared" si="99"/>
        <v>8.856425234</v>
      </c>
      <c r="L858" s="22">
        <v>10.0</v>
      </c>
      <c r="M858" s="21">
        <f t="shared" si="56"/>
        <v>9.162749706</v>
      </c>
      <c r="N858" s="22">
        <v>10.0</v>
      </c>
      <c r="O858" s="21">
        <f t="shared" si="2"/>
        <v>9.545187793</v>
      </c>
      <c r="P858" s="22">
        <v>7.5</v>
      </c>
      <c r="Q858" s="21">
        <f t="shared" si="47"/>
        <v>8.648061105</v>
      </c>
      <c r="R858" s="22">
        <v>10.0</v>
      </c>
      <c r="S858" s="21">
        <f t="shared" si="4"/>
        <v>8.707403055</v>
      </c>
      <c r="T858" s="22">
        <v>7.5</v>
      </c>
      <c r="U858" s="21">
        <f t="shared" si="5"/>
        <v>8.447058824</v>
      </c>
      <c r="V858" s="22">
        <v>10.0</v>
      </c>
      <c r="W858" s="21">
        <f t="shared" si="6"/>
        <v>9.044235294</v>
      </c>
      <c r="X858" s="27"/>
      <c r="Y858" s="28" t="s">
        <v>1846</v>
      </c>
      <c r="Z858" s="28" t="s">
        <v>1847</v>
      </c>
      <c r="AA858" s="52"/>
      <c r="AB858" s="36"/>
      <c r="AC858" s="36"/>
      <c r="AD858" s="36"/>
      <c r="AE858" s="53"/>
      <c r="AF858" s="5"/>
      <c r="AG858" s="1"/>
    </row>
    <row r="859" ht="15.75" customHeight="1">
      <c r="A859" s="1"/>
      <c r="B859" s="5"/>
      <c r="C859" s="16" t="s">
        <v>1848</v>
      </c>
      <c r="D859" s="17">
        <v>2.500157882E9</v>
      </c>
      <c r="E859" s="5" t="s">
        <v>1849</v>
      </c>
      <c r="F859" s="5" t="s">
        <v>48</v>
      </c>
      <c r="G859" s="5" t="s">
        <v>33</v>
      </c>
      <c r="H859" s="5" t="s">
        <v>1782</v>
      </c>
      <c r="I859" s="33">
        <v>216.0</v>
      </c>
      <c r="J859" s="18">
        <v>10.0</v>
      </c>
      <c r="K859" s="19">
        <f t="shared" si="99"/>
        <v>8.857759627</v>
      </c>
      <c r="L859" s="22">
        <v>10.0</v>
      </c>
      <c r="M859" s="21">
        <f t="shared" si="56"/>
        <v>9.163732394</v>
      </c>
      <c r="N859" s="22">
        <v>10.0</v>
      </c>
      <c r="O859" s="21">
        <f t="shared" si="2"/>
        <v>9.545720985</v>
      </c>
      <c r="P859" s="22">
        <v>10.0</v>
      </c>
      <c r="Q859" s="21">
        <f t="shared" si="47"/>
        <v>8.649647887</v>
      </c>
      <c r="R859" s="22">
        <v>10.0</v>
      </c>
      <c r="S859" s="21">
        <f t="shared" si="4"/>
        <v>8.708920188</v>
      </c>
      <c r="T859" s="22">
        <v>7.5</v>
      </c>
      <c r="U859" s="21">
        <f t="shared" si="5"/>
        <v>8.445945946</v>
      </c>
      <c r="V859" s="22">
        <v>10.0</v>
      </c>
      <c r="W859" s="21">
        <f t="shared" si="6"/>
        <v>9.045358402</v>
      </c>
      <c r="X859" s="27"/>
      <c r="Y859" s="49" t="s">
        <v>1850</v>
      </c>
      <c r="Z859" s="28"/>
      <c r="AA859" s="52"/>
      <c r="AB859" s="36"/>
      <c r="AC859" s="36"/>
      <c r="AD859" s="36"/>
      <c r="AE859" s="53"/>
      <c r="AF859" s="5"/>
      <c r="AG859" s="1"/>
    </row>
    <row r="860" ht="15.75" customHeight="1">
      <c r="A860" s="1"/>
      <c r="B860" s="5"/>
      <c r="C860" s="16" t="s">
        <v>1851</v>
      </c>
      <c r="D860" s="17">
        <v>2.180231278E9</v>
      </c>
      <c r="E860" s="5" t="s">
        <v>1852</v>
      </c>
      <c r="F860" s="5" t="s">
        <v>427</v>
      </c>
      <c r="G860" s="5" t="s">
        <v>33</v>
      </c>
      <c r="H860" s="5"/>
      <c r="I860" s="33"/>
      <c r="J860" s="18">
        <v>3.0</v>
      </c>
      <c r="K860" s="19">
        <f t="shared" si="99"/>
        <v>8.850932401</v>
      </c>
      <c r="L860" s="22">
        <v>7.5</v>
      </c>
      <c r="M860" s="21">
        <f t="shared" si="56"/>
        <v>9.161781946</v>
      </c>
      <c r="N860" s="22">
        <v>10.0</v>
      </c>
      <c r="O860" s="21">
        <f t="shared" si="2"/>
        <v>9.546252927</v>
      </c>
      <c r="P860" s="22">
        <v>2.5</v>
      </c>
      <c r="Q860" s="21">
        <f t="shared" si="47"/>
        <v>8.642438453</v>
      </c>
      <c r="R860" s="22">
        <v>5.0</v>
      </c>
      <c r="S860" s="21">
        <f t="shared" si="4"/>
        <v>8.704572098</v>
      </c>
      <c r="T860" s="22">
        <v>2.5</v>
      </c>
      <c r="U860" s="21">
        <f t="shared" si="5"/>
        <v>8.438967136</v>
      </c>
      <c r="V860" s="22">
        <v>2.5</v>
      </c>
      <c r="W860" s="21">
        <f t="shared" si="6"/>
        <v>9.037676056</v>
      </c>
      <c r="X860" s="27"/>
      <c r="Y860" s="28" t="s">
        <v>1267</v>
      </c>
      <c r="Z860" s="28" t="s">
        <v>1853</v>
      </c>
      <c r="AA860" s="52"/>
      <c r="AB860" s="36"/>
      <c r="AC860" s="36"/>
      <c r="AD860" s="36"/>
      <c r="AE860" s="53"/>
      <c r="AF860" s="5"/>
      <c r="AG860" s="1"/>
    </row>
    <row r="861" ht="15.75" customHeight="1">
      <c r="A861" s="1"/>
      <c r="B861" s="5"/>
      <c r="C861" s="16" t="s">
        <v>1361</v>
      </c>
      <c r="D861" s="17"/>
      <c r="E861" s="5" t="s">
        <v>514</v>
      </c>
      <c r="F861" s="5"/>
      <c r="G861" s="5"/>
      <c r="H861" s="5"/>
      <c r="I861" s="33"/>
      <c r="J861" s="18">
        <v>9.0</v>
      </c>
      <c r="K861" s="19">
        <f t="shared" si="99"/>
        <v>8.851105937</v>
      </c>
      <c r="L861" s="22">
        <v>7.5</v>
      </c>
      <c r="M861" s="21">
        <f t="shared" si="56"/>
        <v>9.159836066</v>
      </c>
      <c r="N861" s="22">
        <v>10.0</v>
      </c>
      <c r="O861" s="21">
        <f t="shared" si="2"/>
        <v>9.546783626</v>
      </c>
      <c r="P861" s="22">
        <v>10.0</v>
      </c>
      <c r="Q861" s="21">
        <f t="shared" si="47"/>
        <v>8.644028103</v>
      </c>
      <c r="R861" s="22">
        <v>7.5</v>
      </c>
      <c r="S861" s="21">
        <f t="shared" si="4"/>
        <v>8.703161593</v>
      </c>
      <c r="T861" s="22">
        <v>7.5</v>
      </c>
      <c r="U861" s="21">
        <f t="shared" si="5"/>
        <v>8.437866354</v>
      </c>
      <c r="V861" s="22">
        <v>10.0</v>
      </c>
      <c r="W861" s="21">
        <f t="shared" si="6"/>
        <v>9.03880422</v>
      </c>
      <c r="X861" s="27"/>
      <c r="Y861" s="28"/>
      <c r="Z861" s="28"/>
      <c r="AA861" s="52"/>
      <c r="AB861" s="36"/>
      <c r="AC861" s="36"/>
      <c r="AD861" s="36"/>
      <c r="AE861" s="53"/>
      <c r="AF861" s="5"/>
      <c r="AG861" s="1"/>
    </row>
    <row r="862" ht="15.75" customHeight="1">
      <c r="A862" s="1"/>
      <c r="B862" s="5"/>
      <c r="C862" s="16" t="s">
        <v>1854</v>
      </c>
      <c r="D862" s="17">
        <v>3.682897447E9</v>
      </c>
      <c r="E862" s="5" t="s">
        <v>1855</v>
      </c>
      <c r="F862" s="5" t="s">
        <v>217</v>
      </c>
      <c r="G862" s="5" t="s">
        <v>33</v>
      </c>
      <c r="H862" s="5" t="s">
        <v>60</v>
      </c>
      <c r="I862" s="33" t="s">
        <v>187</v>
      </c>
      <c r="J862" s="18">
        <v>9.0</v>
      </c>
      <c r="K862" s="19">
        <f t="shared" si="99"/>
        <v>8.85127907</v>
      </c>
      <c r="L862" s="22">
        <v>10.0</v>
      </c>
      <c r="M862" s="21">
        <f t="shared" si="56"/>
        <v>9.160818713</v>
      </c>
      <c r="N862" s="22">
        <v>10.0</v>
      </c>
      <c r="O862" s="21">
        <f t="shared" si="2"/>
        <v>9.547313084</v>
      </c>
      <c r="P862" s="22">
        <v>10.0</v>
      </c>
      <c r="Q862" s="21">
        <f t="shared" si="47"/>
        <v>8.645614035</v>
      </c>
      <c r="R862" s="22">
        <v>10.0</v>
      </c>
      <c r="S862" s="21">
        <f t="shared" si="4"/>
        <v>8.704678363</v>
      </c>
      <c r="T862" s="22">
        <v>10.0</v>
      </c>
      <c r="U862" s="21">
        <f t="shared" si="5"/>
        <v>8.43969555</v>
      </c>
      <c r="V862" s="22">
        <v>10.0</v>
      </c>
      <c r="W862" s="21">
        <f t="shared" si="6"/>
        <v>9.039929742</v>
      </c>
      <c r="X862" s="27">
        <f t="shared" ref="X862:X866" si="100">+AVERAGE(V862,T862,R862,P862,N862,L862,J862)</f>
        <v>9.857142857</v>
      </c>
      <c r="Y862" s="28"/>
      <c r="Z862" s="28"/>
      <c r="AA862" s="52"/>
      <c r="AB862" s="36">
        <v>7.5</v>
      </c>
      <c r="AC862" s="36"/>
      <c r="AD862" s="36"/>
      <c r="AE862" s="53"/>
      <c r="AF862" s="5"/>
      <c r="AG862" s="1"/>
    </row>
    <row r="863" ht="15.75" customHeight="1">
      <c r="A863" s="1"/>
      <c r="B863" s="5"/>
      <c r="C863" s="16" t="s">
        <v>1856</v>
      </c>
      <c r="D863" s="17"/>
      <c r="E863" s="5" t="s">
        <v>514</v>
      </c>
      <c r="F863" s="5"/>
      <c r="G863" s="5"/>
      <c r="H863" s="5"/>
      <c r="I863" s="33"/>
      <c r="J863" s="18">
        <v>10.0</v>
      </c>
      <c r="K863" s="19">
        <f>+AVERAGE(J863)</f>
        <v>10</v>
      </c>
      <c r="L863" s="22">
        <v>10.0</v>
      </c>
      <c r="M863" s="21">
        <f t="shared" si="56"/>
        <v>9.161799065</v>
      </c>
      <c r="N863" s="22">
        <v>10.0</v>
      </c>
      <c r="O863" s="21">
        <f t="shared" si="2"/>
        <v>9.547841307</v>
      </c>
      <c r="P863" s="22">
        <v>10.0</v>
      </c>
      <c r="Q863" s="21">
        <f t="shared" si="47"/>
        <v>8.647196262</v>
      </c>
      <c r="R863" s="22">
        <v>10.0</v>
      </c>
      <c r="S863" s="21">
        <f t="shared" si="4"/>
        <v>8.706191589</v>
      </c>
      <c r="T863" s="22">
        <v>10.0</v>
      </c>
      <c r="U863" s="21">
        <f t="shared" si="5"/>
        <v>8.441520468</v>
      </c>
      <c r="V863" s="22">
        <v>10.0</v>
      </c>
      <c r="W863" s="21">
        <f t="shared" si="6"/>
        <v>9.041052632</v>
      </c>
      <c r="X863" s="27">
        <f t="shared" si="100"/>
        <v>10</v>
      </c>
      <c r="Y863" s="28"/>
      <c r="Z863" s="28"/>
      <c r="AA863" s="52"/>
      <c r="AB863" s="36"/>
      <c r="AC863" s="36"/>
      <c r="AD863" s="36"/>
      <c r="AE863" s="53"/>
      <c r="AF863" s="5"/>
      <c r="AG863" s="1"/>
    </row>
    <row r="864" ht="15.75" customHeight="1">
      <c r="A864" s="1"/>
      <c r="B864" s="5"/>
      <c r="C864" s="16" t="s">
        <v>1363</v>
      </c>
      <c r="D864" s="17">
        <v>2.31950336E9</v>
      </c>
      <c r="E864" s="5" t="s">
        <v>369</v>
      </c>
      <c r="F864" s="5" t="s">
        <v>32</v>
      </c>
      <c r="G864" s="5" t="s">
        <v>44</v>
      </c>
      <c r="H864" s="5"/>
      <c r="I864" s="33"/>
      <c r="J864" s="18">
        <v>6.0</v>
      </c>
      <c r="K864" s="19">
        <f t="shared" ref="K864:K872" si="101">+AVERAGE($J$3:J864)</f>
        <v>8.849303944</v>
      </c>
      <c r="L864" s="22">
        <v>10.0</v>
      </c>
      <c r="M864" s="21">
        <f t="shared" si="56"/>
        <v>9.16277713</v>
      </c>
      <c r="N864" s="22">
        <v>10.0</v>
      </c>
      <c r="O864" s="21">
        <f t="shared" si="2"/>
        <v>9.548368298</v>
      </c>
      <c r="P864" s="22">
        <v>5.0</v>
      </c>
      <c r="Q864" s="21">
        <f t="shared" si="47"/>
        <v>8.64294049</v>
      </c>
      <c r="R864" s="22">
        <v>7.5</v>
      </c>
      <c r="S864" s="21">
        <f t="shared" si="4"/>
        <v>8.704784131</v>
      </c>
      <c r="T864" s="22">
        <v>5.0</v>
      </c>
      <c r="U864" s="21">
        <f t="shared" si="5"/>
        <v>8.4375</v>
      </c>
      <c r="V864" s="22">
        <v>5.0</v>
      </c>
      <c r="W864" s="21">
        <f t="shared" si="6"/>
        <v>9.036331776</v>
      </c>
      <c r="X864" s="27">
        <f t="shared" si="100"/>
        <v>6.928571429</v>
      </c>
      <c r="Y864" s="28"/>
      <c r="Z864" s="28"/>
      <c r="AA864" s="52"/>
      <c r="AB864" s="36"/>
      <c r="AC864" s="36"/>
      <c r="AD864" s="36"/>
      <c r="AE864" s="53"/>
      <c r="AF864" s="5"/>
      <c r="AG864" s="1"/>
    </row>
    <row r="865" ht="15.75" customHeight="1">
      <c r="A865" s="1"/>
      <c r="B865" s="5"/>
      <c r="C865" s="16" t="s">
        <v>1365</v>
      </c>
      <c r="D865" s="17">
        <v>3.532682379E9</v>
      </c>
      <c r="E865" s="5" t="s">
        <v>1857</v>
      </c>
      <c r="F865" s="5" t="s">
        <v>427</v>
      </c>
      <c r="G865" s="5" t="s">
        <v>33</v>
      </c>
      <c r="H865" s="5" t="s">
        <v>1858</v>
      </c>
      <c r="I865" s="33">
        <v>307.0</v>
      </c>
      <c r="J865" s="18">
        <v>10.0</v>
      </c>
      <c r="K865" s="19">
        <f t="shared" si="101"/>
        <v>8.850637312</v>
      </c>
      <c r="L865" s="22">
        <v>10.0</v>
      </c>
      <c r="M865" s="21">
        <f t="shared" si="56"/>
        <v>9.163752914</v>
      </c>
      <c r="N865" s="22">
        <v>10.0</v>
      </c>
      <c r="O865" s="21">
        <f t="shared" si="2"/>
        <v>9.548894063</v>
      </c>
      <c r="P865" s="22">
        <v>10.0</v>
      </c>
      <c r="Q865" s="21">
        <f t="shared" si="47"/>
        <v>8.644522145</v>
      </c>
      <c r="R865" s="22">
        <v>10.0</v>
      </c>
      <c r="S865" s="21">
        <f t="shared" si="4"/>
        <v>8.706293706</v>
      </c>
      <c r="T865" s="22">
        <v>10.0</v>
      </c>
      <c r="U865" s="21">
        <f t="shared" si="5"/>
        <v>8.439323221</v>
      </c>
      <c r="V865" s="22">
        <v>10.0</v>
      </c>
      <c r="W865" s="21">
        <f t="shared" si="6"/>
        <v>9.037456243</v>
      </c>
      <c r="X865" s="27">
        <f t="shared" si="100"/>
        <v>10</v>
      </c>
      <c r="Y865" s="55" t="s">
        <v>1859</v>
      </c>
      <c r="Z865" s="28"/>
      <c r="AA865" s="52"/>
      <c r="AB865" s="36"/>
      <c r="AC865" s="36"/>
      <c r="AD865" s="36"/>
      <c r="AE865" s="53"/>
      <c r="AF865" s="5"/>
      <c r="AG865" s="1"/>
    </row>
    <row r="866" ht="15.75" customHeight="1">
      <c r="A866" s="1"/>
      <c r="B866" s="5"/>
      <c r="C866" s="16" t="s">
        <v>1367</v>
      </c>
      <c r="D866" s="17">
        <v>2.348699314E9</v>
      </c>
      <c r="E866" s="5" t="s">
        <v>1860</v>
      </c>
      <c r="F866" s="5" t="s">
        <v>32</v>
      </c>
      <c r="G866" s="5" t="s">
        <v>33</v>
      </c>
      <c r="H866" s="5" t="s">
        <v>79</v>
      </c>
      <c r="I866" s="33">
        <v>314.0</v>
      </c>
      <c r="J866" s="18">
        <v>10.0</v>
      </c>
      <c r="K866" s="19">
        <f t="shared" si="101"/>
        <v>8.851967593</v>
      </c>
      <c r="L866" s="22">
        <v>10.0</v>
      </c>
      <c r="M866" s="21">
        <f t="shared" si="56"/>
        <v>9.164726426</v>
      </c>
      <c r="N866" s="22">
        <v>10.0</v>
      </c>
      <c r="O866" s="21">
        <f t="shared" si="2"/>
        <v>9.549418605</v>
      </c>
      <c r="P866" s="22">
        <v>10.0</v>
      </c>
      <c r="Q866" s="21">
        <f t="shared" si="47"/>
        <v>8.646100116</v>
      </c>
      <c r="R866" s="22">
        <v>10.0</v>
      </c>
      <c r="S866" s="21">
        <f t="shared" si="4"/>
        <v>8.707799767</v>
      </c>
      <c r="T866" s="22">
        <v>10.0</v>
      </c>
      <c r="U866" s="21">
        <f t="shared" si="5"/>
        <v>8.441142191</v>
      </c>
      <c r="V866" s="22">
        <v>10.0</v>
      </c>
      <c r="W866" s="21">
        <f t="shared" si="6"/>
        <v>9.038578089</v>
      </c>
      <c r="X866" s="27">
        <f t="shared" si="100"/>
        <v>10</v>
      </c>
      <c r="Y866" s="28"/>
      <c r="Z866" s="28"/>
      <c r="AA866" s="52"/>
      <c r="AB866" s="36"/>
      <c r="AC866" s="36"/>
      <c r="AD866" s="36"/>
      <c r="AE866" s="53"/>
      <c r="AF866" s="5"/>
      <c r="AG866" s="1"/>
    </row>
    <row r="867" ht="15.75" customHeight="1">
      <c r="A867" s="1"/>
      <c r="B867" s="5"/>
      <c r="C867" s="16" t="s">
        <v>1861</v>
      </c>
      <c r="D867" s="17">
        <v>3.073901515E9</v>
      </c>
      <c r="E867" s="5" t="s">
        <v>1862</v>
      </c>
      <c r="F867" s="5" t="s">
        <v>126</v>
      </c>
      <c r="G867" s="5" t="s">
        <v>44</v>
      </c>
      <c r="H867" s="5" t="s">
        <v>45</v>
      </c>
      <c r="I867" s="33">
        <v>202.0</v>
      </c>
      <c r="J867" s="18">
        <v>10.0</v>
      </c>
      <c r="K867" s="19">
        <f t="shared" si="101"/>
        <v>8.853294798</v>
      </c>
      <c r="L867" s="22">
        <v>10.0</v>
      </c>
      <c r="M867" s="21">
        <f t="shared" si="56"/>
        <v>9.165697674</v>
      </c>
      <c r="N867" s="22">
        <v>10.0</v>
      </c>
      <c r="O867" s="21">
        <f t="shared" si="2"/>
        <v>9.549941928</v>
      </c>
      <c r="P867" s="22">
        <v>10.0</v>
      </c>
      <c r="Q867" s="21">
        <f t="shared" si="47"/>
        <v>8.647674419</v>
      </c>
      <c r="R867" s="22">
        <v>10.0</v>
      </c>
      <c r="S867" s="21">
        <f t="shared" si="4"/>
        <v>8.709302326</v>
      </c>
      <c r="T867" s="22">
        <v>10.0</v>
      </c>
      <c r="U867" s="21">
        <f t="shared" si="5"/>
        <v>8.442956927</v>
      </c>
      <c r="V867" s="22">
        <v>10.0</v>
      </c>
      <c r="W867" s="21">
        <f t="shared" si="6"/>
        <v>9.039697322</v>
      </c>
      <c r="X867" s="27"/>
      <c r="Y867" s="49" t="s">
        <v>1863</v>
      </c>
      <c r="Z867" s="28"/>
      <c r="AA867" s="52"/>
      <c r="AB867" s="36"/>
      <c r="AC867" s="36"/>
      <c r="AD867" s="36"/>
      <c r="AE867" s="53"/>
      <c r="AF867" s="5"/>
      <c r="AG867" s="1"/>
    </row>
    <row r="868" ht="15.75" customHeight="1">
      <c r="A868" s="1"/>
      <c r="B868" s="5"/>
      <c r="C868" s="16" t="s">
        <v>1861</v>
      </c>
      <c r="D868" s="17">
        <v>2.737264812E9</v>
      </c>
      <c r="E868" s="5" t="s">
        <v>1795</v>
      </c>
      <c r="F868" s="5" t="s">
        <v>32</v>
      </c>
      <c r="G868" s="5" t="s">
        <v>33</v>
      </c>
      <c r="H868" s="5" t="s">
        <v>1782</v>
      </c>
      <c r="I868" s="33">
        <v>216.0</v>
      </c>
      <c r="J868" s="18">
        <v>6.0</v>
      </c>
      <c r="K868" s="19">
        <f t="shared" si="101"/>
        <v>8.85</v>
      </c>
      <c r="L868" s="22">
        <v>7.5</v>
      </c>
      <c r="M868" s="21">
        <f t="shared" si="56"/>
        <v>9.163763066</v>
      </c>
      <c r="N868" s="22">
        <v>10.0</v>
      </c>
      <c r="O868" s="21">
        <f t="shared" si="2"/>
        <v>9.550464037</v>
      </c>
      <c r="P868" s="22">
        <v>5.0</v>
      </c>
      <c r="Q868" s="21">
        <f t="shared" si="47"/>
        <v>8.643437863</v>
      </c>
      <c r="R868" s="22">
        <v>7.5</v>
      </c>
      <c r="S868" s="21">
        <f t="shared" si="4"/>
        <v>8.707897793</v>
      </c>
      <c r="T868" s="22">
        <v>7.5</v>
      </c>
      <c r="U868" s="21">
        <f t="shared" si="5"/>
        <v>8.441860465</v>
      </c>
      <c r="V868" s="22">
        <v>7.5</v>
      </c>
      <c r="W868" s="21">
        <f t="shared" si="6"/>
        <v>9.037906977</v>
      </c>
      <c r="X868" s="27"/>
      <c r="Y868" s="56" t="s">
        <v>1864</v>
      </c>
      <c r="Z868" s="28"/>
      <c r="AA868" s="52"/>
      <c r="AB868" s="36"/>
      <c r="AC868" s="36"/>
      <c r="AD868" s="36"/>
      <c r="AE868" s="53"/>
      <c r="AF868" s="5"/>
      <c r="AG868" s="1"/>
    </row>
    <row r="869" ht="15.75" customHeight="1">
      <c r="A869" s="1"/>
      <c r="B869" s="5"/>
      <c r="C869" s="16" t="s">
        <v>1415</v>
      </c>
      <c r="D869" s="17" t="s">
        <v>1865</v>
      </c>
      <c r="E869" s="5" t="s">
        <v>1866</v>
      </c>
      <c r="F869" s="5" t="s">
        <v>399</v>
      </c>
      <c r="G869" s="5" t="s">
        <v>33</v>
      </c>
      <c r="H869" s="5" t="s">
        <v>45</v>
      </c>
      <c r="I869" s="33">
        <v>202.0</v>
      </c>
      <c r="J869" s="18">
        <v>8.0</v>
      </c>
      <c r="K869" s="19">
        <f t="shared" si="101"/>
        <v>8.849019608</v>
      </c>
      <c r="L869" s="22">
        <v>10.0</v>
      </c>
      <c r="M869" s="21">
        <f t="shared" si="56"/>
        <v>9.164733179</v>
      </c>
      <c r="N869" s="22">
        <v>10.0</v>
      </c>
      <c r="O869" s="21">
        <f t="shared" si="2"/>
        <v>9.550984936</v>
      </c>
      <c r="P869" s="22">
        <v>7.5</v>
      </c>
      <c r="Q869" s="21">
        <f t="shared" si="47"/>
        <v>8.642111369</v>
      </c>
      <c r="R869" s="22">
        <v>7.5</v>
      </c>
      <c r="S869" s="21">
        <f t="shared" si="4"/>
        <v>8.70649652</v>
      </c>
      <c r="T869" s="22">
        <v>7.5</v>
      </c>
      <c r="U869" s="21">
        <f t="shared" si="5"/>
        <v>8.440766551</v>
      </c>
      <c r="V869" s="22">
        <v>10.0</v>
      </c>
      <c r="W869" s="21">
        <f t="shared" si="6"/>
        <v>9.03902439</v>
      </c>
      <c r="X869" s="27"/>
      <c r="Y869" s="28"/>
      <c r="Z869" s="28"/>
      <c r="AA869" s="52"/>
      <c r="AB869" s="36"/>
      <c r="AC869" s="36"/>
      <c r="AD869" s="36"/>
      <c r="AE869" s="53"/>
      <c r="AF869" s="5"/>
      <c r="AG869" s="1"/>
    </row>
    <row r="870" ht="15.75" customHeight="1">
      <c r="A870" s="1"/>
      <c r="B870" s="5"/>
      <c r="C870" s="16" t="s">
        <v>1418</v>
      </c>
      <c r="D870" s="17">
        <v>2.418588051E9</v>
      </c>
      <c r="E870" s="5" t="s">
        <v>362</v>
      </c>
      <c r="F870" s="5" t="s">
        <v>32</v>
      </c>
      <c r="G870" s="5" t="s">
        <v>33</v>
      </c>
      <c r="H870" s="5" t="s">
        <v>284</v>
      </c>
      <c r="I870" s="33" t="s">
        <v>1077</v>
      </c>
      <c r="J870" s="18">
        <v>10.0</v>
      </c>
      <c r="K870" s="19">
        <f t="shared" si="101"/>
        <v>8.850345622</v>
      </c>
      <c r="L870" s="22">
        <v>10.0</v>
      </c>
      <c r="M870" s="21">
        <f t="shared" si="56"/>
        <v>9.165701043</v>
      </c>
      <c r="N870" s="22">
        <v>10.0</v>
      </c>
      <c r="O870" s="21">
        <f t="shared" si="2"/>
        <v>9.55150463</v>
      </c>
      <c r="P870" s="22">
        <v>7.5</v>
      </c>
      <c r="Q870" s="21">
        <f t="shared" si="47"/>
        <v>8.640787949</v>
      </c>
      <c r="R870" s="22">
        <v>7.5</v>
      </c>
      <c r="S870" s="21">
        <f t="shared" si="4"/>
        <v>8.705098494</v>
      </c>
      <c r="T870" s="22">
        <v>10.0</v>
      </c>
      <c r="U870" s="21">
        <f t="shared" si="5"/>
        <v>8.442575406</v>
      </c>
      <c r="V870" s="22">
        <v>10.0</v>
      </c>
      <c r="W870" s="21">
        <f t="shared" si="6"/>
        <v>9.040139211</v>
      </c>
      <c r="X870" s="27"/>
      <c r="Y870" s="28"/>
      <c r="Z870" s="28"/>
      <c r="AA870" s="52"/>
      <c r="AB870" s="36"/>
      <c r="AC870" s="36"/>
      <c r="AD870" s="36"/>
      <c r="AE870" s="53"/>
      <c r="AF870" s="5"/>
      <c r="AG870" s="1"/>
    </row>
    <row r="871" ht="15.75" customHeight="1">
      <c r="A871" s="1"/>
      <c r="B871" s="5"/>
      <c r="C871" s="16" t="s">
        <v>1418</v>
      </c>
      <c r="D871" s="17" t="s">
        <v>1867</v>
      </c>
      <c r="E871" s="5" t="s">
        <v>405</v>
      </c>
      <c r="F871" s="5" t="s">
        <v>427</v>
      </c>
      <c r="G871" s="5" t="s">
        <v>115</v>
      </c>
      <c r="H871" s="5" t="s">
        <v>1868</v>
      </c>
      <c r="I871" s="33">
        <v>206.0</v>
      </c>
      <c r="J871" s="18">
        <v>10.0</v>
      </c>
      <c r="K871" s="19">
        <f t="shared" si="101"/>
        <v>8.851668585</v>
      </c>
      <c r="L871" s="22">
        <v>7.5</v>
      </c>
      <c r="M871" s="21">
        <f t="shared" si="56"/>
        <v>9.163773148</v>
      </c>
      <c r="N871" s="22">
        <v>7.5</v>
      </c>
      <c r="O871" s="21">
        <f t="shared" si="2"/>
        <v>9.549132948</v>
      </c>
      <c r="P871" s="22">
        <v>7.5</v>
      </c>
      <c r="Q871" s="21">
        <f t="shared" si="47"/>
        <v>8.639467593</v>
      </c>
      <c r="R871" s="22">
        <v>7.5</v>
      </c>
      <c r="S871" s="21">
        <f t="shared" si="4"/>
        <v>8.703703704</v>
      </c>
      <c r="T871" s="22">
        <v>7.5</v>
      </c>
      <c r="U871" s="21">
        <f t="shared" si="5"/>
        <v>8.441483198</v>
      </c>
      <c r="V871" s="22">
        <v>7.5</v>
      </c>
      <c r="W871" s="21">
        <f t="shared" si="6"/>
        <v>9.038354577</v>
      </c>
      <c r="X871" s="27">
        <f t="shared" ref="X871:X1258" si="102">+AVERAGE(V871,T871,R871,P871,N871,L871,J871)</f>
        <v>7.857142857</v>
      </c>
      <c r="Y871" s="54" t="s">
        <v>1869</v>
      </c>
      <c r="Z871" s="28"/>
      <c r="AA871" s="52"/>
      <c r="AB871" s="36"/>
      <c r="AC871" s="36"/>
      <c r="AD871" s="36"/>
      <c r="AE871" s="53"/>
      <c r="AF871" s="5"/>
      <c r="AG871" s="1"/>
    </row>
    <row r="872" ht="15.75" customHeight="1">
      <c r="A872" s="1"/>
      <c r="B872" s="5"/>
      <c r="C872" s="16" t="s">
        <v>1418</v>
      </c>
      <c r="D872" s="17">
        <v>3.183506337E9</v>
      </c>
      <c r="E872" s="5" t="s">
        <v>1870</v>
      </c>
      <c r="F872" s="5" t="s">
        <v>1180</v>
      </c>
      <c r="G872" s="5" t="s">
        <v>44</v>
      </c>
      <c r="H872" s="5" t="s">
        <v>45</v>
      </c>
      <c r="I872" s="33">
        <v>202.0</v>
      </c>
      <c r="J872" s="18">
        <v>10.0</v>
      </c>
      <c r="K872" s="19">
        <f t="shared" si="101"/>
        <v>8.852988506</v>
      </c>
      <c r="L872" s="22">
        <v>10.0</v>
      </c>
      <c r="M872" s="21">
        <f t="shared" si="56"/>
        <v>9.164739884</v>
      </c>
      <c r="N872" s="22">
        <v>10.0</v>
      </c>
      <c r="O872" s="21">
        <f t="shared" si="2"/>
        <v>9.54965358</v>
      </c>
      <c r="P872" s="22">
        <v>7.5</v>
      </c>
      <c r="Q872" s="21">
        <f t="shared" si="47"/>
        <v>8.638150289</v>
      </c>
      <c r="R872" s="22">
        <v>7.5</v>
      </c>
      <c r="S872" s="21">
        <f t="shared" si="4"/>
        <v>8.702312139</v>
      </c>
      <c r="T872" s="22">
        <v>7.5</v>
      </c>
      <c r="U872" s="21">
        <f t="shared" si="5"/>
        <v>8.440393519</v>
      </c>
      <c r="V872" s="22">
        <v>10.0</v>
      </c>
      <c r="W872" s="21">
        <f t="shared" si="6"/>
        <v>9.039467593</v>
      </c>
      <c r="X872" s="27">
        <f t="shared" si="102"/>
        <v>8.928571429</v>
      </c>
      <c r="Y872" s="28"/>
      <c r="Z872" s="28"/>
      <c r="AA872" s="52"/>
      <c r="AB872" s="36">
        <v>10.0</v>
      </c>
      <c r="AC872" s="36">
        <v>10.0</v>
      </c>
      <c r="AD872" s="36"/>
      <c r="AE872" s="53"/>
      <c r="AF872" s="5"/>
      <c r="AG872" s="1"/>
    </row>
    <row r="873" ht="15.75" customHeight="1">
      <c r="A873" s="1"/>
      <c r="B873" s="5"/>
      <c r="C873" s="16" t="s">
        <v>1424</v>
      </c>
      <c r="D873" s="17">
        <v>3.836737295E9</v>
      </c>
      <c r="E873" s="5" t="s">
        <v>1745</v>
      </c>
      <c r="F873" s="5" t="s">
        <v>32</v>
      </c>
      <c r="G873" s="5" t="s">
        <v>33</v>
      </c>
      <c r="H873" s="5" t="s">
        <v>1808</v>
      </c>
      <c r="I873" s="33">
        <v>210.0</v>
      </c>
      <c r="J873" s="18">
        <v>9.0</v>
      </c>
      <c r="K873" s="19">
        <f>+AVERAGE(J873)</f>
        <v>9</v>
      </c>
      <c r="L873" s="22">
        <v>10.0</v>
      </c>
      <c r="M873" s="21">
        <f t="shared" si="56"/>
        <v>9.165704388</v>
      </c>
      <c r="N873" s="22">
        <v>10.0</v>
      </c>
      <c r="O873" s="21">
        <f t="shared" si="2"/>
        <v>9.55017301</v>
      </c>
      <c r="P873" s="22">
        <v>10.0</v>
      </c>
      <c r="Q873" s="21">
        <f t="shared" si="47"/>
        <v>8.639722864</v>
      </c>
      <c r="R873" s="22">
        <v>10.0</v>
      </c>
      <c r="S873" s="21">
        <f t="shared" si="4"/>
        <v>8.703810624</v>
      </c>
      <c r="T873" s="22">
        <v>10.0</v>
      </c>
      <c r="U873" s="21">
        <f t="shared" si="5"/>
        <v>8.442196532</v>
      </c>
      <c r="V873" s="22">
        <v>10.0</v>
      </c>
      <c r="W873" s="21">
        <f t="shared" si="6"/>
        <v>9.040578035</v>
      </c>
      <c r="X873" s="27">
        <f t="shared" si="102"/>
        <v>9.857142857</v>
      </c>
      <c r="Y873" s="28"/>
      <c r="Z873" s="28"/>
      <c r="AA873" s="52"/>
      <c r="AB873" s="36"/>
      <c r="AC873" s="36"/>
      <c r="AD873" s="36"/>
      <c r="AE873" s="53"/>
      <c r="AF873" s="5"/>
      <c r="AG873" s="1"/>
    </row>
    <row r="874" ht="15.75" customHeight="1">
      <c r="A874" s="1"/>
      <c r="B874" s="5"/>
      <c r="C874" s="16" t="s">
        <v>1427</v>
      </c>
      <c r="D874" s="17">
        <v>3.272114217E9</v>
      </c>
      <c r="E874" s="5" t="s">
        <v>1871</v>
      </c>
      <c r="F874" s="5" t="s">
        <v>32</v>
      </c>
      <c r="G874" s="5" t="s">
        <v>33</v>
      </c>
      <c r="H874" s="5" t="s">
        <v>60</v>
      </c>
      <c r="I874" s="33" t="s">
        <v>166</v>
      </c>
      <c r="J874" s="18">
        <v>10.0</v>
      </c>
      <c r="K874" s="19">
        <f t="shared" ref="K874:K882" si="103">+AVERAGE($J$3:J874)</f>
        <v>8.854472477</v>
      </c>
      <c r="L874" s="22">
        <v>10.0</v>
      </c>
      <c r="M874" s="21">
        <f t="shared" si="56"/>
        <v>9.166666667</v>
      </c>
      <c r="N874" s="22">
        <v>10.0</v>
      </c>
      <c r="O874" s="21">
        <f t="shared" si="2"/>
        <v>9.550691244</v>
      </c>
      <c r="P874" s="22">
        <v>10.0</v>
      </c>
      <c r="Q874" s="21">
        <f t="shared" si="47"/>
        <v>8.641291811</v>
      </c>
      <c r="R874" s="22">
        <v>10.0</v>
      </c>
      <c r="S874" s="21">
        <f t="shared" si="4"/>
        <v>8.705305652</v>
      </c>
      <c r="T874" s="22">
        <v>10.0</v>
      </c>
      <c r="U874" s="21">
        <f t="shared" si="5"/>
        <v>8.443995381</v>
      </c>
      <c r="V874" s="22">
        <v>10.0</v>
      </c>
      <c r="W874" s="21">
        <f t="shared" si="6"/>
        <v>9.041685912</v>
      </c>
      <c r="X874" s="27">
        <f t="shared" si="102"/>
        <v>10</v>
      </c>
      <c r="Y874" s="28"/>
      <c r="Z874" s="28"/>
      <c r="AA874" s="52">
        <v>10.0</v>
      </c>
      <c r="AB874" s="36">
        <v>10.0</v>
      </c>
      <c r="AC874" s="36">
        <v>10.0</v>
      </c>
      <c r="AD874" s="36">
        <v>10.0</v>
      </c>
      <c r="AE874" s="53"/>
      <c r="AF874" s="5"/>
      <c r="AG874" s="1"/>
    </row>
    <row r="875" ht="15.75" customHeight="1">
      <c r="A875" s="1"/>
      <c r="B875" s="5"/>
      <c r="C875" s="16" t="s">
        <v>1436</v>
      </c>
      <c r="D875" s="17">
        <v>3.10342008E9</v>
      </c>
      <c r="E875" s="5" t="s">
        <v>1872</v>
      </c>
      <c r="F875" s="5" t="s">
        <v>32</v>
      </c>
      <c r="G875" s="5" t="s">
        <v>44</v>
      </c>
      <c r="H875" s="5" t="s">
        <v>79</v>
      </c>
      <c r="I875" s="33">
        <v>313.0</v>
      </c>
      <c r="J875" s="18">
        <v>8.0</v>
      </c>
      <c r="K875" s="19">
        <f t="shared" si="103"/>
        <v>8.8534937</v>
      </c>
      <c r="L875" s="22">
        <v>10.0</v>
      </c>
      <c r="M875" s="21">
        <f t="shared" si="56"/>
        <v>9.167626728</v>
      </c>
      <c r="N875" s="22">
        <v>7.5</v>
      </c>
      <c r="O875" s="21">
        <f t="shared" si="2"/>
        <v>9.548331415</v>
      </c>
      <c r="P875" s="22">
        <v>5.0</v>
      </c>
      <c r="Q875" s="21">
        <f t="shared" si="47"/>
        <v>8.637096774</v>
      </c>
      <c r="R875" s="22">
        <v>7.5</v>
      </c>
      <c r="S875" s="21">
        <f t="shared" si="4"/>
        <v>8.703917051</v>
      </c>
      <c r="T875" s="22">
        <v>7.5</v>
      </c>
      <c r="U875" s="21">
        <f t="shared" si="5"/>
        <v>8.442906574</v>
      </c>
      <c r="V875" s="22">
        <v>5.0</v>
      </c>
      <c r="W875" s="21">
        <f t="shared" si="6"/>
        <v>9.037024221</v>
      </c>
      <c r="X875" s="27">
        <f t="shared" si="102"/>
        <v>7.214285714</v>
      </c>
      <c r="Y875" s="28"/>
      <c r="Z875" s="28"/>
      <c r="AA875" s="52"/>
      <c r="AB875" s="36"/>
      <c r="AC875" s="36">
        <v>7.5</v>
      </c>
      <c r="AD875" s="36">
        <v>7.5</v>
      </c>
      <c r="AE875" s="53"/>
      <c r="AF875" s="5"/>
      <c r="AG875" s="1"/>
    </row>
    <row r="876" ht="15.75" customHeight="1">
      <c r="A876" s="1"/>
      <c r="B876" s="5"/>
      <c r="C876" s="16" t="s">
        <v>1436</v>
      </c>
      <c r="D876" s="17" t="s">
        <v>1873</v>
      </c>
      <c r="E876" s="5" t="s">
        <v>1874</v>
      </c>
      <c r="F876" s="5" t="s">
        <v>567</v>
      </c>
      <c r="G876" s="5" t="s">
        <v>33</v>
      </c>
      <c r="H876" s="5" t="s">
        <v>60</v>
      </c>
      <c r="I876" s="33" t="s">
        <v>111</v>
      </c>
      <c r="J876" s="18">
        <v>10.0</v>
      </c>
      <c r="K876" s="19">
        <f t="shared" si="103"/>
        <v>8.854805492</v>
      </c>
      <c r="L876" s="22">
        <v>10.0</v>
      </c>
      <c r="M876" s="21">
        <f t="shared" si="56"/>
        <v>9.16858458</v>
      </c>
      <c r="N876" s="22">
        <v>10.0</v>
      </c>
      <c r="O876" s="21">
        <f t="shared" si="2"/>
        <v>9.548850575</v>
      </c>
      <c r="P876" s="22">
        <v>10.0</v>
      </c>
      <c r="Q876" s="21">
        <f t="shared" si="47"/>
        <v>8.638665132</v>
      </c>
      <c r="R876" s="22">
        <v>10.0</v>
      </c>
      <c r="S876" s="21">
        <f t="shared" si="4"/>
        <v>8.705408516</v>
      </c>
      <c r="T876" s="22">
        <v>10.0</v>
      </c>
      <c r="U876" s="21">
        <f t="shared" si="5"/>
        <v>8.444700461</v>
      </c>
      <c r="V876" s="22">
        <v>10.0</v>
      </c>
      <c r="W876" s="21">
        <f t="shared" si="6"/>
        <v>9.038133641</v>
      </c>
      <c r="X876" s="27">
        <f t="shared" si="102"/>
        <v>10</v>
      </c>
      <c r="Y876" s="28" t="s">
        <v>1875</v>
      </c>
      <c r="Z876" s="28"/>
      <c r="AA876" s="52"/>
      <c r="AB876" s="36"/>
      <c r="AC876" s="36"/>
      <c r="AD876" s="36"/>
      <c r="AE876" s="53"/>
      <c r="AF876" s="5"/>
      <c r="AG876" s="1"/>
    </row>
    <row r="877" ht="15.75" customHeight="1">
      <c r="A877" s="1"/>
      <c r="B877" s="5"/>
      <c r="C877" s="16" t="s">
        <v>1455</v>
      </c>
      <c r="D877" s="17">
        <v>3.867881109E9</v>
      </c>
      <c r="E877" s="5" t="s">
        <v>928</v>
      </c>
      <c r="F877" s="5" t="s">
        <v>32</v>
      </c>
      <c r="G877" s="5" t="s">
        <v>33</v>
      </c>
      <c r="H877" s="5" t="s">
        <v>1787</v>
      </c>
      <c r="I877" s="33" t="s">
        <v>1876</v>
      </c>
      <c r="J877" s="18">
        <v>8.0</v>
      </c>
      <c r="K877" s="19">
        <f t="shared" si="103"/>
        <v>8.853828571</v>
      </c>
      <c r="L877" s="22">
        <v>7.5</v>
      </c>
      <c r="M877" s="21">
        <f t="shared" si="56"/>
        <v>9.166666667</v>
      </c>
      <c r="N877" s="22">
        <v>7.5</v>
      </c>
      <c r="O877" s="21">
        <f t="shared" si="2"/>
        <v>9.546498278</v>
      </c>
      <c r="P877" s="22">
        <v>7.5</v>
      </c>
      <c r="Q877" s="21">
        <f t="shared" si="47"/>
        <v>8.637356322</v>
      </c>
      <c r="R877" s="22">
        <v>7.5</v>
      </c>
      <c r="S877" s="21">
        <f t="shared" si="4"/>
        <v>8.704022989</v>
      </c>
      <c r="T877" s="22">
        <v>7.5</v>
      </c>
      <c r="U877" s="21">
        <f t="shared" si="5"/>
        <v>8.443613349</v>
      </c>
      <c r="V877" s="22">
        <v>7.5</v>
      </c>
      <c r="W877" s="21">
        <f t="shared" si="6"/>
        <v>9.036363636</v>
      </c>
      <c r="X877" s="27">
        <f t="shared" si="102"/>
        <v>7.571428571</v>
      </c>
      <c r="Y877" s="28" t="s">
        <v>1877</v>
      </c>
      <c r="Z877" s="28"/>
      <c r="AA877" s="52"/>
      <c r="AB877" s="36"/>
      <c r="AC877" s="36"/>
      <c r="AD877" s="36"/>
      <c r="AE877" s="53"/>
      <c r="AF877" s="5"/>
      <c r="AG877" s="1"/>
    </row>
    <row r="878" ht="15.75" customHeight="1">
      <c r="A878" s="1"/>
      <c r="B878" s="5"/>
      <c r="C878" s="16" t="s">
        <v>1463</v>
      </c>
      <c r="D878" s="17">
        <v>3.040132246E9</v>
      </c>
      <c r="E878" s="5" t="s">
        <v>1878</v>
      </c>
      <c r="F878" s="5" t="s">
        <v>437</v>
      </c>
      <c r="G878" s="5" t="s">
        <v>115</v>
      </c>
      <c r="H878" s="5" t="s">
        <v>1808</v>
      </c>
      <c r="I878" s="33">
        <v>207.0</v>
      </c>
      <c r="J878" s="18">
        <v>10.0</v>
      </c>
      <c r="K878" s="19">
        <f t="shared" si="103"/>
        <v>8.855136986</v>
      </c>
      <c r="L878" s="22">
        <v>10.0</v>
      </c>
      <c r="M878" s="21">
        <f t="shared" si="56"/>
        <v>9.167623421</v>
      </c>
      <c r="N878" s="22">
        <v>10.0</v>
      </c>
      <c r="O878" s="21">
        <f t="shared" si="2"/>
        <v>9.547018349</v>
      </c>
      <c r="P878" s="22">
        <v>10.0</v>
      </c>
      <c r="Q878" s="21">
        <f t="shared" si="47"/>
        <v>8.638920781</v>
      </c>
      <c r="R878" s="22">
        <v>10.0</v>
      </c>
      <c r="S878" s="21">
        <f t="shared" si="4"/>
        <v>8.705510907</v>
      </c>
      <c r="T878" s="22">
        <v>10.0</v>
      </c>
      <c r="U878" s="21">
        <f t="shared" si="5"/>
        <v>8.445402299</v>
      </c>
      <c r="V878" s="22">
        <v>10.0</v>
      </c>
      <c r="W878" s="21">
        <f t="shared" si="6"/>
        <v>9.037471264</v>
      </c>
      <c r="X878" s="27">
        <f t="shared" si="102"/>
        <v>10</v>
      </c>
      <c r="Y878" s="28"/>
      <c r="Z878" s="28"/>
      <c r="AA878" s="52"/>
      <c r="AB878" s="36"/>
      <c r="AC878" s="36"/>
      <c r="AD878" s="36"/>
      <c r="AE878" s="53"/>
      <c r="AF878" s="5"/>
      <c r="AG878" s="1"/>
    </row>
    <row r="879" ht="15.75" customHeight="1">
      <c r="A879" s="1"/>
      <c r="B879" s="5"/>
      <c r="C879" s="16" t="s">
        <v>1474</v>
      </c>
      <c r="D879" s="17">
        <v>2.705915946E9</v>
      </c>
      <c r="E879" s="5" t="s">
        <v>1879</v>
      </c>
      <c r="F879" s="5" t="s">
        <v>126</v>
      </c>
      <c r="G879" s="5" t="s">
        <v>33</v>
      </c>
      <c r="H879" s="5" t="s">
        <v>261</v>
      </c>
      <c r="I879" s="33" t="s">
        <v>1880</v>
      </c>
      <c r="J879" s="18">
        <v>10.0</v>
      </c>
      <c r="K879" s="19">
        <f t="shared" si="103"/>
        <v>8.856442417</v>
      </c>
      <c r="L879" s="22">
        <v>10.0</v>
      </c>
      <c r="M879" s="21">
        <f t="shared" si="56"/>
        <v>9.168577982</v>
      </c>
      <c r="N879" s="22">
        <v>10.0</v>
      </c>
      <c r="O879" s="21">
        <f t="shared" si="2"/>
        <v>9.547537228</v>
      </c>
      <c r="P879" s="22">
        <v>10.0</v>
      </c>
      <c r="Q879" s="21">
        <f t="shared" si="47"/>
        <v>8.640481651</v>
      </c>
      <c r="R879" s="22">
        <v>10.0</v>
      </c>
      <c r="S879" s="21">
        <f t="shared" si="4"/>
        <v>8.706995413</v>
      </c>
      <c r="T879" s="22">
        <v>10.0</v>
      </c>
      <c r="U879" s="21">
        <f t="shared" si="5"/>
        <v>8.447187141</v>
      </c>
      <c r="V879" s="22">
        <v>10.0</v>
      </c>
      <c r="W879" s="21">
        <f t="shared" si="6"/>
        <v>9.038576349</v>
      </c>
      <c r="X879" s="27">
        <f t="shared" si="102"/>
        <v>10</v>
      </c>
      <c r="Y879" s="28" t="s">
        <v>1881</v>
      </c>
      <c r="Z879" s="28" t="s">
        <v>1882</v>
      </c>
      <c r="AA879" s="52">
        <v>10.0</v>
      </c>
      <c r="AB879" s="36"/>
      <c r="AC879" s="36"/>
      <c r="AD879" s="36"/>
      <c r="AE879" s="53"/>
      <c r="AF879" s="5"/>
      <c r="AG879" s="1"/>
    </row>
    <row r="880" ht="15.75" customHeight="1">
      <c r="A880" s="1"/>
      <c r="B880" s="5"/>
      <c r="C880" s="16" t="s">
        <v>1479</v>
      </c>
      <c r="D880" s="17">
        <v>3.084375721E9</v>
      </c>
      <c r="E880" s="47" t="s">
        <v>396</v>
      </c>
      <c r="F880" s="5" t="s">
        <v>32</v>
      </c>
      <c r="G880" s="5" t="s">
        <v>33</v>
      </c>
      <c r="H880" s="5" t="s">
        <v>45</v>
      </c>
      <c r="I880" s="33">
        <v>202.0</v>
      </c>
      <c r="J880" s="18">
        <v>10.0</v>
      </c>
      <c r="K880" s="19">
        <f t="shared" si="103"/>
        <v>8.857744875</v>
      </c>
      <c r="L880" s="22">
        <v>10.0</v>
      </c>
      <c r="M880" s="21">
        <f t="shared" si="56"/>
        <v>9.169530355</v>
      </c>
      <c r="N880" s="22">
        <v>10.0</v>
      </c>
      <c r="O880" s="21">
        <f t="shared" si="2"/>
        <v>9.54805492</v>
      </c>
      <c r="P880" s="22">
        <v>10.0</v>
      </c>
      <c r="Q880" s="21">
        <f t="shared" si="47"/>
        <v>8.642038946</v>
      </c>
      <c r="R880" s="22">
        <v>10.0</v>
      </c>
      <c r="S880" s="21">
        <f t="shared" si="4"/>
        <v>8.708476518</v>
      </c>
      <c r="T880" s="22">
        <v>10.0</v>
      </c>
      <c r="U880" s="21">
        <f t="shared" si="5"/>
        <v>8.44896789</v>
      </c>
      <c r="V880" s="22">
        <v>10.0</v>
      </c>
      <c r="W880" s="21">
        <f t="shared" si="6"/>
        <v>9.039678899</v>
      </c>
      <c r="X880" s="27">
        <f t="shared" si="102"/>
        <v>10</v>
      </c>
      <c r="Y880" s="28" t="s">
        <v>1883</v>
      </c>
      <c r="Z880" s="28" t="s">
        <v>1884</v>
      </c>
      <c r="AA880" s="52">
        <v>10.0</v>
      </c>
      <c r="AB880" s="36"/>
      <c r="AC880" s="36">
        <v>10.0</v>
      </c>
      <c r="AD880" s="36"/>
      <c r="AE880" s="53"/>
      <c r="AF880" s="5"/>
      <c r="AG880" s="1"/>
    </row>
    <row r="881" ht="15.75" customHeight="1">
      <c r="A881" s="1"/>
      <c r="B881" s="5"/>
      <c r="C881" s="16" t="s">
        <v>1479</v>
      </c>
      <c r="D881" s="17">
        <v>3.756388751E9</v>
      </c>
      <c r="E881" s="5" t="s">
        <v>1572</v>
      </c>
      <c r="F881" s="5" t="s">
        <v>72</v>
      </c>
      <c r="G881" s="5" t="s">
        <v>44</v>
      </c>
      <c r="H881" s="5" t="s">
        <v>45</v>
      </c>
      <c r="I881" s="33">
        <v>304.0</v>
      </c>
      <c r="J881" s="18">
        <v>10.0</v>
      </c>
      <c r="K881" s="19">
        <f t="shared" si="103"/>
        <v>8.859044369</v>
      </c>
      <c r="L881" s="22">
        <v>10.0</v>
      </c>
      <c r="M881" s="21">
        <f t="shared" si="56"/>
        <v>9.170480549</v>
      </c>
      <c r="N881" s="22">
        <v>10.0</v>
      </c>
      <c r="O881" s="21">
        <f t="shared" si="2"/>
        <v>9.548571429</v>
      </c>
      <c r="P881" s="22">
        <v>10.0</v>
      </c>
      <c r="Q881" s="21">
        <f t="shared" si="47"/>
        <v>8.643592677</v>
      </c>
      <c r="R881" s="22">
        <v>10.0</v>
      </c>
      <c r="S881" s="21">
        <f t="shared" si="4"/>
        <v>8.709954233</v>
      </c>
      <c r="T881" s="22">
        <v>10.0</v>
      </c>
      <c r="U881" s="21">
        <f t="shared" si="5"/>
        <v>8.450744559</v>
      </c>
      <c r="V881" s="22">
        <v>10.0</v>
      </c>
      <c r="W881" s="21">
        <f t="shared" si="6"/>
        <v>9.040778923</v>
      </c>
      <c r="X881" s="27">
        <f t="shared" si="102"/>
        <v>10</v>
      </c>
      <c r="Y881" s="28" t="s">
        <v>1885</v>
      </c>
      <c r="Z881" s="28"/>
      <c r="AA881" s="52"/>
      <c r="AB881" s="36"/>
      <c r="AC881" s="36"/>
      <c r="AD881" s="36"/>
      <c r="AE881" s="53"/>
      <c r="AF881" s="5"/>
      <c r="AG881" s="1"/>
    </row>
    <row r="882" ht="15.75" customHeight="1">
      <c r="A882" s="1"/>
      <c r="B882" s="5"/>
      <c r="C882" s="16" t="s">
        <v>1488</v>
      </c>
      <c r="D882" s="17">
        <v>2.764266315E9</v>
      </c>
      <c r="E882" s="5" t="s">
        <v>866</v>
      </c>
      <c r="F882" s="5" t="s">
        <v>126</v>
      </c>
      <c r="G882" s="5" t="s">
        <v>33</v>
      </c>
      <c r="H882" s="5" t="s">
        <v>1782</v>
      </c>
      <c r="I882" s="33">
        <v>216.0</v>
      </c>
      <c r="J882" s="18">
        <v>10.0</v>
      </c>
      <c r="K882" s="19">
        <f t="shared" si="103"/>
        <v>8.860340909</v>
      </c>
      <c r="L882" s="22">
        <v>10.0</v>
      </c>
      <c r="M882" s="21">
        <f t="shared" si="56"/>
        <v>9.171428571</v>
      </c>
      <c r="N882" s="22">
        <v>10.0</v>
      </c>
      <c r="O882" s="21">
        <f t="shared" si="2"/>
        <v>9.549086758</v>
      </c>
      <c r="P882" s="22">
        <v>10.0</v>
      </c>
      <c r="Q882" s="21">
        <f t="shared" si="47"/>
        <v>8.645142857</v>
      </c>
      <c r="R882" s="22">
        <v>10.0</v>
      </c>
      <c r="S882" s="21">
        <f t="shared" si="4"/>
        <v>8.711428571</v>
      </c>
      <c r="T882" s="22">
        <v>10.0</v>
      </c>
      <c r="U882" s="21">
        <f t="shared" si="5"/>
        <v>8.452517162</v>
      </c>
      <c r="V882" s="22">
        <v>10.0</v>
      </c>
      <c r="W882" s="21">
        <f t="shared" si="6"/>
        <v>9.04187643</v>
      </c>
      <c r="X882" s="27">
        <f t="shared" si="102"/>
        <v>10</v>
      </c>
      <c r="Y882" s="28" t="s">
        <v>1886</v>
      </c>
      <c r="Z882" s="28"/>
      <c r="AA882" s="52"/>
      <c r="AB882" s="36"/>
      <c r="AC882" s="36">
        <v>10.0</v>
      </c>
      <c r="AD882" s="36"/>
      <c r="AE882" s="53"/>
      <c r="AF882" s="5"/>
      <c r="AG882" s="1"/>
    </row>
    <row r="883" ht="15.75" customHeight="1">
      <c r="A883" s="1"/>
      <c r="B883" s="5"/>
      <c r="C883" s="16" t="s">
        <v>1488</v>
      </c>
      <c r="D883" s="17">
        <v>2.76424498E9</v>
      </c>
      <c r="E883" s="5" t="s">
        <v>1887</v>
      </c>
      <c r="F883" s="5" t="s">
        <v>40</v>
      </c>
      <c r="G883" s="5" t="s">
        <v>33</v>
      </c>
      <c r="H883" s="5" t="s">
        <v>60</v>
      </c>
      <c r="I883" s="33" t="s">
        <v>163</v>
      </c>
      <c r="J883" s="18">
        <v>10.0</v>
      </c>
      <c r="K883" s="19">
        <f>+AVERAGE(J883)</f>
        <v>10</v>
      </c>
      <c r="L883" s="22">
        <v>10.0</v>
      </c>
      <c r="M883" s="21">
        <f t="shared" si="56"/>
        <v>9.172374429</v>
      </c>
      <c r="N883" s="22">
        <v>10.0</v>
      </c>
      <c r="O883" s="21">
        <f t="shared" si="2"/>
        <v>9.549600912</v>
      </c>
      <c r="P883" s="22">
        <v>10.0</v>
      </c>
      <c r="Q883" s="21">
        <f t="shared" si="47"/>
        <v>8.646689498</v>
      </c>
      <c r="R883" s="22">
        <v>10.0</v>
      </c>
      <c r="S883" s="21">
        <f t="shared" si="4"/>
        <v>8.712899543</v>
      </c>
      <c r="T883" s="22">
        <v>10.0</v>
      </c>
      <c r="U883" s="21">
        <f t="shared" si="5"/>
        <v>8.454285714</v>
      </c>
      <c r="V883" s="22">
        <v>10.0</v>
      </c>
      <c r="W883" s="21">
        <f t="shared" si="6"/>
        <v>9.042971429</v>
      </c>
      <c r="X883" s="27">
        <f t="shared" si="102"/>
        <v>10</v>
      </c>
      <c r="Y883" s="28"/>
      <c r="Z883" s="28"/>
      <c r="AA883" s="52">
        <v>10.0</v>
      </c>
      <c r="AB883" s="36"/>
      <c r="AC883" s="36"/>
      <c r="AD883" s="36"/>
      <c r="AE883" s="53"/>
      <c r="AF883" s="5"/>
      <c r="AG883" s="1"/>
    </row>
    <row r="884" ht="15.75" customHeight="1">
      <c r="A884" s="1"/>
      <c r="B884" s="5"/>
      <c r="C884" s="16" t="s">
        <v>1497</v>
      </c>
      <c r="D884" s="17">
        <v>2.310890655E9</v>
      </c>
      <c r="E884" s="5" t="s">
        <v>1888</v>
      </c>
      <c r="F884" s="5" t="s">
        <v>437</v>
      </c>
      <c r="G884" s="5" t="s">
        <v>115</v>
      </c>
      <c r="H884" s="5" t="s">
        <v>60</v>
      </c>
      <c r="I884" s="33" t="s">
        <v>221</v>
      </c>
      <c r="J884" s="18">
        <v>10.0</v>
      </c>
      <c r="K884" s="19">
        <f t="shared" ref="K884:K892" si="104">+AVERAGE($J$3:J884)</f>
        <v>8.86292517</v>
      </c>
      <c r="L884" s="22">
        <v>10.0</v>
      </c>
      <c r="M884" s="21">
        <f t="shared" si="56"/>
        <v>9.17331813</v>
      </c>
      <c r="N884" s="22">
        <v>10.0</v>
      </c>
      <c r="O884" s="21">
        <f t="shared" si="2"/>
        <v>9.550113895</v>
      </c>
      <c r="P884" s="22">
        <v>10.0</v>
      </c>
      <c r="Q884" s="21">
        <f t="shared" si="47"/>
        <v>8.648232611</v>
      </c>
      <c r="R884" s="22">
        <v>10.0</v>
      </c>
      <c r="S884" s="21">
        <f t="shared" si="4"/>
        <v>8.714367161</v>
      </c>
      <c r="T884" s="22">
        <v>10.0</v>
      </c>
      <c r="U884" s="21">
        <f t="shared" si="5"/>
        <v>8.456050228</v>
      </c>
      <c r="V884" s="22">
        <v>10.0</v>
      </c>
      <c r="W884" s="21">
        <f t="shared" si="6"/>
        <v>9.044063927</v>
      </c>
      <c r="X884" s="27">
        <f t="shared" si="102"/>
        <v>10</v>
      </c>
      <c r="Y884" s="28" t="s">
        <v>1889</v>
      </c>
      <c r="Z884" s="28"/>
      <c r="AA884" s="52">
        <v>10.0</v>
      </c>
      <c r="AB884" s="36"/>
      <c r="AC884" s="36"/>
      <c r="AD884" s="36"/>
      <c r="AE884" s="53"/>
      <c r="AF884" s="5"/>
      <c r="AG884" s="1"/>
    </row>
    <row r="885" ht="15.75" customHeight="1">
      <c r="A885" s="1"/>
      <c r="B885" s="5"/>
      <c r="C885" s="16" t="s">
        <v>1497</v>
      </c>
      <c r="D885" s="17">
        <v>2.38068796E9</v>
      </c>
      <c r="E885" s="5" t="s">
        <v>1890</v>
      </c>
      <c r="F885" s="5" t="s">
        <v>48</v>
      </c>
      <c r="G885" s="5" t="s">
        <v>44</v>
      </c>
      <c r="H885" s="5" t="s">
        <v>45</v>
      </c>
      <c r="I885" s="33">
        <v>302.0</v>
      </c>
      <c r="J885" s="18">
        <v>8.0</v>
      </c>
      <c r="K885" s="19">
        <f t="shared" si="104"/>
        <v>8.861947905</v>
      </c>
      <c r="L885" s="22">
        <v>10.0</v>
      </c>
      <c r="M885" s="21">
        <f t="shared" si="56"/>
        <v>9.174259681</v>
      </c>
      <c r="N885" s="22">
        <v>10.0</v>
      </c>
      <c r="O885" s="21">
        <f t="shared" si="2"/>
        <v>9.550625711</v>
      </c>
      <c r="P885" s="22">
        <v>7.5</v>
      </c>
      <c r="Q885" s="21">
        <f t="shared" si="47"/>
        <v>8.646924829</v>
      </c>
      <c r="R885" s="22">
        <v>7.5</v>
      </c>
      <c r="S885" s="21">
        <f t="shared" si="4"/>
        <v>8.712984055</v>
      </c>
      <c r="T885" s="22">
        <v>7.5</v>
      </c>
      <c r="U885" s="21">
        <f t="shared" si="5"/>
        <v>8.454960091</v>
      </c>
      <c r="V885" s="22">
        <v>7.5</v>
      </c>
      <c r="W885" s="21">
        <f t="shared" si="6"/>
        <v>9.042303307</v>
      </c>
      <c r="X885" s="27">
        <f t="shared" si="102"/>
        <v>8.285714286</v>
      </c>
      <c r="Y885" s="28" t="s">
        <v>1891</v>
      </c>
      <c r="Z885" s="28"/>
      <c r="AA885" s="52"/>
      <c r="AB885" s="36"/>
      <c r="AC885" s="36"/>
      <c r="AD885" s="36"/>
      <c r="AE885" s="53"/>
      <c r="AF885" s="5"/>
      <c r="AG885" s="1"/>
    </row>
    <row r="886" ht="15.75" customHeight="1">
      <c r="A886" s="1"/>
      <c r="B886" s="5"/>
      <c r="C886" s="16" t="s">
        <v>1497</v>
      </c>
      <c r="D886" s="17"/>
      <c r="E886" s="5" t="s">
        <v>514</v>
      </c>
      <c r="F886" s="5"/>
      <c r="G886" s="5"/>
      <c r="H886" s="5"/>
      <c r="I886" s="33"/>
      <c r="J886" s="18">
        <v>9.0</v>
      </c>
      <c r="K886" s="19">
        <f t="shared" si="104"/>
        <v>8.862104072</v>
      </c>
      <c r="L886" s="22">
        <v>10.0</v>
      </c>
      <c r="M886" s="21">
        <f t="shared" si="56"/>
        <v>9.17519909</v>
      </c>
      <c r="N886" s="22">
        <v>10.0</v>
      </c>
      <c r="O886" s="21">
        <f t="shared" si="2"/>
        <v>9.551136364</v>
      </c>
      <c r="P886" s="22">
        <v>7.5</v>
      </c>
      <c r="Q886" s="21">
        <f t="shared" si="47"/>
        <v>8.645620023</v>
      </c>
      <c r="R886" s="22">
        <v>7.5</v>
      </c>
      <c r="S886" s="21">
        <f t="shared" si="4"/>
        <v>8.711604096</v>
      </c>
      <c r="T886" s="22">
        <v>7.5</v>
      </c>
      <c r="U886" s="21">
        <f t="shared" si="5"/>
        <v>8.453872437</v>
      </c>
      <c r="V886" s="22">
        <v>7.5</v>
      </c>
      <c r="W886" s="21">
        <f t="shared" si="6"/>
        <v>9.040546697</v>
      </c>
      <c r="X886" s="27">
        <f t="shared" si="102"/>
        <v>8.428571429</v>
      </c>
      <c r="Y886" s="28"/>
      <c r="Z886" s="28"/>
      <c r="AA886" s="52"/>
      <c r="AB886" s="36"/>
      <c r="AC886" s="36"/>
      <c r="AD886" s="36"/>
      <c r="AE886" s="53"/>
      <c r="AF886" s="5"/>
      <c r="AG886" s="1"/>
    </row>
    <row r="887" ht="15.75" customHeight="1">
      <c r="A887" s="1"/>
      <c r="B887" s="5"/>
      <c r="C887" s="16" t="s">
        <v>1497</v>
      </c>
      <c r="D887" s="17">
        <v>2.694552157E9</v>
      </c>
      <c r="E887" s="5" t="s">
        <v>1409</v>
      </c>
      <c r="F887" s="5" t="s">
        <v>56</v>
      </c>
      <c r="G887" s="5" t="s">
        <v>33</v>
      </c>
      <c r="H887" s="5" t="s">
        <v>60</v>
      </c>
      <c r="I887" s="33"/>
      <c r="J887" s="18">
        <v>10.0</v>
      </c>
      <c r="K887" s="19">
        <f t="shared" si="104"/>
        <v>8.863389831</v>
      </c>
      <c r="L887" s="22">
        <v>10.0</v>
      </c>
      <c r="M887" s="21">
        <f t="shared" si="56"/>
        <v>9.176136364</v>
      </c>
      <c r="N887" s="22">
        <v>10.0</v>
      </c>
      <c r="O887" s="21">
        <f t="shared" si="2"/>
        <v>9.551645857</v>
      </c>
      <c r="P887" s="22">
        <v>10.0</v>
      </c>
      <c r="Q887" s="21">
        <f t="shared" si="47"/>
        <v>8.647159091</v>
      </c>
      <c r="R887" s="22">
        <v>10.0</v>
      </c>
      <c r="S887" s="21">
        <f t="shared" si="4"/>
        <v>8.713068182</v>
      </c>
      <c r="T887" s="22">
        <v>10.0</v>
      </c>
      <c r="U887" s="21">
        <f t="shared" si="5"/>
        <v>8.455631399</v>
      </c>
      <c r="V887" s="22">
        <v>10.0</v>
      </c>
      <c r="W887" s="21">
        <f t="shared" si="6"/>
        <v>9.041638225</v>
      </c>
      <c r="X887" s="27">
        <f t="shared" si="102"/>
        <v>10</v>
      </c>
      <c r="Y887" s="28"/>
      <c r="Z887" s="28"/>
      <c r="AA887" s="52"/>
      <c r="AB887" s="36"/>
      <c r="AC887" s="36"/>
      <c r="AD887" s="36"/>
      <c r="AE887" s="53"/>
      <c r="AF887" s="5"/>
      <c r="AG887" s="1"/>
    </row>
    <row r="888" ht="15.75" customHeight="1">
      <c r="A888" s="1"/>
      <c r="B888" s="5"/>
      <c r="C888" s="16" t="s">
        <v>1497</v>
      </c>
      <c r="D888" s="17"/>
      <c r="E888" s="5" t="s">
        <v>514</v>
      </c>
      <c r="F888" s="5"/>
      <c r="G888" s="5"/>
      <c r="H888" s="5"/>
      <c r="I888" s="33"/>
      <c r="J888" s="18">
        <v>9.0</v>
      </c>
      <c r="K888" s="19">
        <f t="shared" si="104"/>
        <v>8.863544018</v>
      </c>
      <c r="L888" s="22">
        <v>10.0</v>
      </c>
      <c r="M888" s="21">
        <f t="shared" si="56"/>
        <v>9.17707151</v>
      </c>
      <c r="N888" s="22">
        <v>10.0</v>
      </c>
      <c r="O888" s="21">
        <f t="shared" si="2"/>
        <v>9.552154195</v>
      </c>
      <c r="P888" s="22">
        <v>7.5</v>
      </c>
      <c r="Q888" s="21">
        <f t="shared" si="47"/>
        <v>8.645856981</v>
      </c>
      <c r="R888" s="22">
        <v>7.5</v>
      </c>
      <c r="S888" s="21">
        <f t="shared" si="4"/>
        <v>8.71169126</v>
      </c>
      <c r="T888" s="22">
        <v>7.5</v>
      </c>
      <c r="U888" s="21">
        <f t="shared" si="5"/>
        <v>8.454545455</v>
      </c>
      <c r="V888" s="22">
        <v>7.5</v>
      </c>
      <c r="W888" s="21">
        <f t="shared" si="6"/>
        <v>9.039886364</v>
      </c>
      <c r="X888" s="27">
        <f t="shared" si="102"/>
        <v>8.428571429</v>
      </c>
      <c r="Y888" s="28"/>
      <c r="Z888" s="28"/>
      <c r="AA888" s="52"/>
      <c r="AB888" s="36"/>
      <c r="AC888" s="36"/>
      <c r="AD888" s="36"/>
      <c r="AE888" s="53"/>
      <c r="AF888" s="5"/>
      <c r="AG888" s="1"/>
    </row>
    <row r="889" ht="15.75" customHeight="1">
      <c r="A889" s="1"/>
      <c r="B889" s="5"/>
      <c r="C889" s="16" t="s">
        <v>1517</v>
      </c>
      <c r="D889" s="17"/>
      <c r="E889" s="5" t="s">
        <v>514</v>
      </c>
      <c r="F889" s="5"/>
      <c r="G889" s="5"/>
      <c r="H889" s="5"/>
      <c r="I889" s="33"/>
      <c r="J889" s="18">
        <v>8.0</v>
      </c>
      <c r="K889" s="19">
        <f t="shared" si="104"/>
        <v>8.862570462</v>
      </c>
      <c r="L889" s="22">
        <v>10.0</v>
      </c>
      <c r="M889" s="21">
        <f t="shared" si="56"/>
        <v>9.178004535</v>
      </c>
      <c r="N889" s="22">
        <v>10.0</v>
      </c>
      <c r="O889" s="21">
        <f t="shared" si="2"/>
        <v>9.552661382</v>
      </c>
      <c r="P889" s="22">
        <v>7.5</v>
      </c>
      <c r="Q889" s="21">
        <f t="shared" si="47"/>
        <v>8.644557823</v>
      </c>
      <c r="R889" s="22">
        <v>7.5</v>
      </c>
      <c r="S889" s="21">
        <f t="shared" si="4"/>
        <v>8.71031746</v>
      </c>
      <c r="T889" s="22">
        <v>7.5</v>
      </c>
      <c r="U889" s="21">
        <f t="shared" si="5"/>
        <v>8.453461975</v>
      </c>
      <c r="V889" s="22">
        <v>10.0</v>
      </c>
      <c r="W889" s="21">
        <f t="shared" si="6"/>
        <v>9.040976163</v>
      </c>
      <c r="X889" s="27">
        <f t="shared" si="102"/>
        <v>8.642857143</v>
      </c>
      <c r="Y889" s="28"/>
      <c r="Z889" s="28"/>
      <c r="AA889" s="52"/>
      <c r="AB889" s="36"/>
      <c r="AC889" s="36"/>
      <c r="AD889" s="36"/>
      <c r="AE889" s="53"/>
      <c r="AF889" s="5"/>
      <c r="AG889" s="1"/>
    </row>
    <row r="890" ht="15.75" customHeight="1">
      <c r="A890" s="1"/>
      <c r="B890" s="5"/>
      <c r="C890" s="16" t="s">
        <v>1517</v>
      </c>
      <c r="D890" s="17"/>
      <c r="E890" s="5" t="s">
        <v>514</v>
      </c>
      <c r="F890" s="5"/>
      <c r="G890" s="5"/>
      <c r="H890" s="5"/>
      <c r="I890" s="33"/>
      <c r="J890" s="18">
        <v>10.0</v>
      </c>
      <c r="K890" s="19">
        <f t="shared" si="104"/>
        <v>8.863851351</v>
      </c>
      <c r="L890" s="22">
        <v>10.0</v>
      </c>
      <c r="M890" s="21">
        <f t="shared" si="56"/>
        <v>9.178935447</v>
      </c>
      <c r="N890" s="22">
        <v>10.0</v>
      </c>
      <c r="O890" s="21">
        <f t="shared" si="2"/>
        <v>9.553167421</v>
      </c>
      <c r="P890" s="22">
        <v>10.0</v>
      </c>
      <c r="Q890" s="21">
        <f t="shared" si="47"/>
        <v>8.646092865</v>
      </c>
      <c r="R890" s="22">
        <v>10.0</v>
      </c>
      <c r="S890" s="21">
        <f t="shared" si="4"/>
        <v>8.711778029</v>
      </c>
      <c r="T890" s="22">
        <v>10.0</v>
      </c>
      <c r="U890" s="21">
        <f t="shared" si="5"/>
        <v>8.45521542</v>
      </c>
      <c r="V890" s="22">
        <v>10.0</v>
      </c>
      <c r="W890" s="21">
        <f t="shared" si="6"/>
        <v>9.042063492</v>
      </c>
      <c r="X890" s="27">
        <f t="shared" si="102"/>
        <v>10</v>
      </c>
      <c r="Y890" s="28"/>
      <c r="Z890" s="28"/>
      <c r="AA890" s="52"/>
      <c r="AB890" s="36"/>
      <c r="AC890" s="36"/>
      <c r="AD890" s="36"/>
      <c r="AE890" s="53"/>
      <c r="AF890" s="5"/>
      <c r="AG890" s="1"/>
    </row>
    <row r="891" ht="15.75" customHeight="1">
      <c r="A891" s="1"/>
      <c r="B891" s="5"/>
      <c r="C891" s="16" t="s">
        <v>1517</v>
      </c>
      <c r="D891" s="17">
        <v>2.196886803E9</v>
      </c>
      <c r="E891" s="5" t="s">
        <v>1892</v>
      </c>
      <c r="F891" s="5" t="s">
        <v>32</v>
      </c>
      <c r="G891" s="5" t="s">
        <v>33</v>
      </c>
      <c r="H891" s="5" t="s">
        <v>60</v>
      </c>
      <c r="I891" s="33" t="s">
        <v>90</v>
      </c>
      <c r="J891" s="18">
        <v>9.0</v>
      </c>
      <c r="K891" s="19">
        <f t="shared" si="104"/>
        <v>8.864004499</v>
      </c>
      <c r="L891" s="22">
        <v>10.0</v>
      </c>
      <c r="M891" s="21">
        <f t="shared" si="56"/>
        <v>9.179864253</v>
      </c>
      <c r="N891" s="22">
        <v>10.0</v>
      </c>
      <c r="O891" s="21">
        <f t="shared" si="2"/>
        <v>9.553672316</v>
      </c>
      <c r="P891" s="22">
        <v>10.0</v>
      </c>
      <c r="Q891" s="21">
        <f t="shared" si="47"/>
        <v>8.647624434</v>
      </c>
      <c r="R891" s="22">
        <v>10.0</v>
      </c>
      <c r="S891" s="21">
        <f t="shared" si="4"/>
        <v>8.713235294</v>
      </c>
      <c r="T891" s="22">
        <v>7.5</v>
      </c>
      <c r="U891" s="21">
        <f t="shared" si="5"/>
        <v>8.454133635</v>
      </c>
      <c r="V891" s="22">
        <v>10.0</v>
      </c>
      <c r="W891" s="21">
        <f t="shared" si="6"/>
        <v>9.043148358</v>
      </c>
      <c r="X891" s="27">
        <f t="shared" si="102"/>
        <v>9.5</v>
      </c>
      <c r="Y891" s="28" t="s">
        <v>1893</v>
      </c>
      <c r="Z891" s="28"/>
      <c r="AA891" s="52"/>
      <c r="AB891" s="36"/>
      <c r="AC891" s="36"/>
      <c r="AD891" s="36"/>
      <c r="AE891" s="53"/>
      <c r="AF891" s="5"/>
      <c r="AG891" s="1"/>
    </row>
    <row r="892" ht="15.75" customHeight="1">
      <c r="A892" s="1"/>
      <c r="B892" s="5"/>
      <c r="C892" s="16" t="s">
        <v>1517</v>
      </c>
      <c r="D892" s="17">
        <v>3.883449089E9</v>
      </c>
      <c r="E892" s="5" t="s">
        <v>396</v>
      </c>
      <c r="F892" s="5" t="s">
        <v>563</v>
      </c>
      <c r="G892" s="5" t="s">
        <v>33</v>
      </c>
      <c r="H892" s="5" t="s">
        <v>1787</v>
      </c>
      <c r="I892" s="33">
        <v>312.0</v>
      </c>
      <c r="J892" s="18">
        <v>10.0</v>
      </c>
      <c r="K892" s="19">
        <f t="shared" si="104"/>
        <v>8.865280899</v>
      </c>
      <c r="L892" s="22">
        <v>10.0</v>
      </c>
      <c r="M892" s="21">
        <f t="shared" si="56"/>
        <v>9.18079096</v>
      </c>
      <c r="N892" s="22">
        <v>10.0</v>
      </c>
      <c r="O892" s="21">
        <f t="shared" si="2"/>
        <v>9.554176072</v>
      </c>
      <c r="P892" s="22">
        <v>10.0</v>
      </c>
      <c r="Q892" s="21">
        <f t="shared" si="47"/>
        <v>8.649152542</v>
      </c>
      <c r="R892" s="22">
        <v>10.0</v>
      </c>
      <c r="S892" s="21">
        <f t="shared" si="4"/>
        <v>8.714689266</v>
      </c>
      <c r="T892" s="22">
        <v>10.0</v>
      </c>
      <c r="U892" s="21">
        <f t="shared" si="5"/>
        <v>8.455882353</v>
      </c>
      <c r="V892" s="22">
        <v>10.0</v>
      </c>
      <c r="W892" s="21">
        <f t="shared" si="6"/>
        <v>9.044230769</v>
      </c>
      <c r="X892" s="27">
        <f t="shared" si="102"/>
        <v>10</v>
      </c>
      <c r="Y892" s="28"/>
      <c r="Z892" s="28"/>
      <c r="AA892" s="52"/>
      <c r="AB892" s="36"/>
      <c r="AC892" s="22">
        <v>10.0</v>
      </c>
      <c r="AD892" s="36"/>
      <c r="AE892" s="53"/>
      <c r="AF892" s="5"/>
      <c r="AG892" s="1"/>
    </row>
    <row r="893" ht="15.75" customHeight="1">
      <c r="A893" s="1"/>
      <c r="B893" s="5"/>
      <c r="C893" s="16">
        <v>44228.0</v>
      </c>
      <c r="D893" s="17">
        <v>3.40653466E9</v>
      </c>
      <c r="E893" s="5" t="s">
        <v>1894</v>
      </c>
      <c r="F893" s="5" t="s">
        <v>100</v>
      </c>
      <c r="G893" s="5" t="s">
        <v>33</v>
      </c>
      <c r="H893" s="5" t="s">
        <v>60</v>
      </c>
      <c r="I893" s="33" t="s">
        <v>178</v>
      </c>
      <c r="J893" s="18">
        <v>10.0</v>
      </c>
      <c r="K893" s="19">
        <f>+AVERAGE(J893)</f>
        <v>10</v>
      </c>
      <c r="L893" s="22">
        <v>10.0</v>
      </c>
      <c r="M893" s="21">
        <f t="shared" si="56"/>
        <v>9.181715576</v>
      </c>
      <c r="N893" s="22">
        <v>10.0</v>
      </c>
      <c r="O893" s="21">
        <f t="shared" si="2"/>
        <v>9.554678692</v>
      </c>
      <c r="P893" s="22">
        <v>10.0</v>
      </c>
      <c r="Q893" s="21">
        <f t="shared" si="47"/>
        <v>8.650677201</v>
      </c>
      <c r="R893" s="22">
        <v>10.0</v>
      </c>
      <c r="S893" s="21">
        <f t="shared" si="4"/>
        <v>8.716139955</v>
      </c>
      <c r="T893" s="22">
        <v>10.0</v>
      </c>
      <c r="U893" s="21">
        <f t="shared" si="5"/>
        <v>8.457627119</v>
      </c>
      <c r="V893" s="22">
        <v>10.0</v>
      </c>
      <c r="W893" s="21">
        <f t="shared" si="6"/>
        <v>9.045310734</v>
      </c>
      <c r="X893" s="27">
        <f t="shared" si="102"/>
        <v>10</v>
      </c>
      <c r="Y893" s="28" t="s">
        <v>1895</v>
      </c>
      <c r="Z893" s="28"/>
      <c r="AA893" s="52">
        <v>10.0</v>
      </c>
      <c r="AB893" s="36">
        <v>10.0</v>
      </c>
      <c r="AC893" s="36"/>
      <c r="AD893" s="36"/>
      <c r="AE893" s="53"/>
      <c r="AF893" s="5"/>
      <c r="AG893" s="1"/>
    </row>
    <row r="894" ht="15.75" customHeight="1">
      <c r="A894" s="1"/>
      <c r="B894" s="5"/>
      <c r="C894" s="16">
        <v>44230.0</v>
      </c>
      <c r="D894" s="17">
        <v>3.534163414E9</v>
      </c>
      <c r="E894" s="5" t="s">
        <v>1896</v>
      </c>
      <c r="F894" s="5" t="s">
        <v>32</v>
      </c>
      <c r="G894" s="5" t="s">
        <v>33</v>
      </c>
      <c r="H894" s="5" t="s">
        <v>60</v>
      </c>
      <c r="I894" s="33" t="s">
        <v>101</v>
      </c>
      <c r="J894" s="18">
        <v>10.0</v>
      </c>
      <c r="K894" s="19">
        <f t="shared" ref="K894:K902" si="105">+AVERAGE($J$3:J894)</f>
        <v>8.867825112</v>
      </c>
      <c r="L894" s="22">
        <v>10.0</v>
      </c>
      <c r="M894" s="21">
        <f t="shared" si="56"/>
        <v>9.182638106</v>
      </c>
      <c r="N894" s="22">
        <v>10.0</v>
      </c>
      <c r="O894" s="21">
        <f t="shared" si="2"/>
        <v>9.55518018</v>
      </c>
      <c r="P894" s="22">
        <v>10.0</v>
      </c>
      <c r="Q894" s="21">
        <f t="shared" si="47"/>
        <v>8.652198422</v>
      </c>
      <c r="R894" s="22">
        <v>10.0</v>
      </c>
      <c r="S894" s="21">
        <f t="shared" si="4"/>
        <v>8.717587373</v>
      </c>
      <c r="T894" s="22">
        <v>10.0</v>
      </c>
      <c r="U894" s="21">
        <f t="shared" si="5"/>
        <v>8.459367946</v>
      </c>
      <c r="V894" s="22">
        <v>10.0</v>
      </c>
      <c r="W894" s="21">
        <f t="shared" si="6"/>
        <v>9.046388262</v>
      </c>
      <c r="X894" s="27">
        <f t="shared" si="102"/>
        <v>10</v>
      </c>
      <c r="Y894" s="57"/>
      <c r="Z894" s="28"/>
      <c r="AA894" s="52"/>
      <c r="AB894" s="36"/>
      <c r="AC894" s="36">
        <v>10.0</v>
      </c>
      <c r="AD894" s="36">
        <v>10.0</v>
      </c>
      <c r="AE894" s="53"/>
      <c r="AF894" s="5"/>
      <c r="AG894" s="1"/>
    </row>
    <row r="895" ht="15.75" customHeight="1">
      <c r="A895" s="1"/>
      <c r="B895" s="5"/>
      <c r="C895" s="16">
        <v>44231.0</v>
      </c>
      <c r="D895" s="17">
        <v>2.790165574E9</v>
      </c>
      <c r="E895" s="5" t="s">
        <v>1897</v>
      </c>
      <c r="F895" s="5" t="s">
        <v>32</v>
      </c>
      <c r="G895" s="5" t="s">
        <v>33</v>
      </c>
      <c r="H895" s="5" t="s">
        <v>1782</v>
      </c>
      <c r="I895" s="33">
        <v>217.0</v>
      </c>
      <c r="J895" s="18">
        <v>10.0</v>
      </c>
      <c r="K895" s="19">
        <f t="shared" si="105"/>
        <v>8.869092945</v>
      </c>
      <c r="L895" s="22">
        <v>10.0</v>
      </c>
      <c r="M895" s="21">
        <f t="shared" si="56"/>
        <v>9.183558559</v>
      </c>
      <c r="N895" s="22">
        <v>10.0</v>
      </c>
      <c r="O895" s="21">
        <f t="shared" si="2"/>
        <v>9.55568054</v>
      </c>
      <c r="P895" s="22">
        <v>10.0</v>
      </c>
      <c r="Q895" s="21">
        <f t="shared" si="47"/>
        <v>8.653716216</v>
      </c>
      <c r="R895" s="22">
        <v>10.0</v>
      </c>
      <c r="S895" s="21">
        <f t="shared" si="4"/>
        <v>8.719031532</v>
      </c>
      <c r="T895" s="22">
        <v>10.0</v>
      </c>
      <c r="U895" s="21">
        <f t="shared" si="5"/>
        <v>8.461104848</v>
      </c>
      <c r="V895" s="22">
        <v>10.0</v>
      </c>
      <c r="W895" s="21">
        <f t="shared" si="6"/>
        <v>9.04746336</v>
      </c>
      <c r="X895" s="27">
        <f t="shared" si="102"/>
        <v>10</v>
      </c>
      <c r="Y895" s="28" t="s">
        <v>1898</v>
      </c>
      <c r="Z895" s="28"/>
      <c r="AA895" s="52">
        <v>10.0</v>
      </c>
      <c r="AB895" s="36">
        <v>10.0</v>
      </c>
      <c r="AC895" s="36">
        <v>10.0</v>
      </c>
      <c r="AD895" s="36"/>
      <c r="AE895" s="53"/>
      <c r="AF895" s="5"/>
      <c r="AG895" s="1"/>
    </row>
    <row r="896" ht="15.75" customHeight="1">
      <c r="A896" s="1"/>
      <c r="B896" s="5"/>
      <c r="C896" s="16">
        <v>44232.0</v>
      </c>
      <c r="D896" s="17">
        <v>2.126192251E9</v>
      </c>
      <c r="E896" s="5" t="s">
        <v>1899</v>
      </c>
      <c r="F896" s="5" t="s">
        <v>72</v>
      </c>
      <c r="G896" s="5" t="s">
        <v>33</v>
      </c>
      <c r="H896" s="5" t="s">
        <v>1868</v>
      </c>
      <c r="I896" s="33">
        <v>206.0</v>
      </c>
      <c r="J896" s="18">
        <v>10.0</v>
      </c>
      <c r="K896" s="19">
        <f t="shared" si="105"/>
        <v>8.870357942</v>
      </c>
      <c r="L896" s="22">
        <v>10.0</v>
      </c>
      <c r="M896" s="21">
        <f t="shared" si="56"/>
        <v>9.18447694</v>
      </c>
      <c r="N896" s="22">
        <v>10.0</v>
      </c>
      <c r="O896" s="21">
        <f t="shared" si="2"/>
        <v>9.556179775</v>
      </c>
      <c r="P896" s="22">
        <v>10.0</v>
      </c>
      <c r="Q896" s="21">
        <f t="shared" si="47"/>
        <v>8.655230596</v>
      </c>
      <c r="R896" s="22">
        <v>10.0</v>
      </c>
      <c r="S896" s="21">
        <f t="shared" si="4"/>
        <v>8.720472441</v>
      </c>
      <c r="T896" s="22">
        <v>10.0</v>
      </c>
      <c r="U896" s="21">
        <f t="shared" si="5"/>
        <v>8.462837838</v>
      </c>
      <c r="V896" s="22">
        <v>10.0</v>
      </c>
      <c r="W896" s="21">
        <f t="shared" si="6"/>
        <v>9.048536036</v>
      </c>
      <c r="X896" s="27">
        <f t="shared" si="102"/>
        <v>10</v>
      </c>
      <c r="Y896" s="28"/>
      <c r="Z896" s="28"/>
      <c r="AA896" s="52"/>
      <c r="AB896" s="36"/>
      <c r="AC896" s="36"/>
      <c r="AD896" s="36"/>
      <c r="AE896" s="53"/>
      <c r="AF896" s="5"/>
      <c r="AG896" s="1"/>
    </row>
    <row r="897" ht="15.75" customHeight="1">
      <c r="A897" s="1"/>
      <c r="B897" s="5"/>
      <c r="C897" s="16">
        <v>44233.0</v>
      </c>
      <c r="D897" s="17"/>
      <c r="E897" s="5" t="s">
        <v>514</v>
      </c>
      <c r="F897" s="5" t="s">
        <v>48</v>
      </c>
      <c r="G897" s="5"/>
      <c r="H897" s="5"/>
      <c r="I897" s="33"/>
      <c r="J897" s="18">
        <v>8.0</v>
      </c>
      <c r="K897" s="19">
        <f t="shared" si="105"/>
        <v>8.869385475</v>
      </c>
      <c r="L897" s="22">
        <v>10.0</v>
      </c>
      <c r="M897" s="21">
        <f t="shared" si="56"/>
        <v>9.185393258</v>
      </c>
      <c r="N897" s="22">
        <v>10.0</v>
      </c>
      <c r="O897" s="21">
        <f t="shared" si="2"/>
        <v>9.55667789</v>
      </c>
      <c r="P897" s="22">
        <v>7.5</v>
      </c>
      <c r="Q897" s="21">
        <f t="shared" si="47"/>
        <v>8.653932584</v>
      </c>
      <c r="R897" s="22">
        <v>7.5</v>
      </c>
      <c r="S897" s="21">
        <f t="shared" si="4"/>
        <v>8.719101124</v>
      </c>
      <c r="T897" s="22">
        <v>7.5</v>
      </c>
      <c r="U897" s="21">
        <f t="shared" si="5"/>
        <v>8.461754781</v>
      </c>
      <c r="V897" s="22">
        <v>7.5</v>
      </c>
      <c r="W897" s="21">
        <f t="shared" si="6"/>
        <v>9.046794151</v>
      </c>
      <c r="X897" s="27">
        <f t="shared" si="102"/>
        <v>8.285714286</v>
      </c>
      <c r="Y897" s="28" t="s">
        <v>1900</v>
      </c>
      <c r="Z897" s="54" t="s">
        <v>1901</v>
      </c>
      <c r="AA897" s="52"/>
      <c r="AB897" s="36"/>
      <c r="AC897" s="36">
        <v>7.5</v>
      </c>
      <c r="AD897" s="36"/>
      <c r="AE897" s="53"/>
      <c r="AF897" s="5"/>
      <c r="AG897" s="1"/>
    </row>
    <row r="898" ht="15.75" customHeight="1">
      <c r="A898" s="1"/>
      <c r="B898" s="5"/>
      <c r="C898" s="16">
        <v>44234.0</v>
      </c>
      <c r="D898" s="17">
        <v>3.410358674E9</v>
      </c>
      <c r="E898" s="5" t="s">
        <v>1902</v>
      </c>
      <c r="F898" s="5" t="s">
        <v>84</v>
      </c>
      <c r="G898" s="5" t="s">
        <v>44</v>
      </c>
      <c r="H898" s="5" t="s">
        <v>45</v>
      </c>
      <c r="I898" s="33">
        <v>202.0</v>
      </c>
      <c r="J898" s="18">
        <v>9.0</v>
      </c>
      <c r="K898" s="19">
        <f t="shared" si="105"/>
        <v>8.86953125</v>
      </c>
      <c r="L898" s="22">
        <v>10.0</v>
      </c>
      <c r="M898" s="21">
        <f t="shared" si="56"/>
        <v>9.18630752</v>
      </c>
      <c r="N898" s="22">
        <v>10.0</v>
      </c>
      <c r="O898" s="21">
        <f t="shared" si="2"/>
        <v>9.557174888</v>
      </c>
      <c r="P898" s="22">
        <v>7.5</v>
      </c>
      <c r="Q898" s="21">
        <f t="shared" si="47"/>
        <v>8.652637486</v>
      </c>
      <c r="R898" s="58">
        <v>10.0</v>
      </c>
      <c r="S898" s="21">
        <f t="shared" si="4"/>
        <v>8.720538721</v>
      </c>
      <c r="T898" s="22">
        <v>7.5</v>
      </c>
      <c r="U898" s="21">
        <f t="shared" si="5"/>
        <v>8.460674157</v>
      </c>
      <c r="V898" s="58">
        <v>10.0</v>
      </c>
      <c r="W898" s="21">
        <f t="shared" si="6"/>
        <v>9.047865169</v>
      </c>
      <c r="X898" s="27">
        <f t="shared" si="102"/>
        <v>9.142857143</v>
      </c>
      <c r="Y898" s="28" t="s">
        <v>1903</v>
      </c>
      <c r="Z898" s="28"/>
      <c r="AA898" s="52"/>
      <c r="AB898" s="36"/>
      <c r="AC898" s="36"/>
      <c r="AD898" s="36"/>
      <c r="AE898" s="53"/>
      <c r="AF898" s="5"/>
      <c r="AG898" s="1"/>
    </row>
    <row r="899" ht="15.75" customHeight="1">
      <c r="A899" s="1"/>
      <c r="B899" s="5"/>
      <c r="C899" s="16">
        <v>44235.0</v>
      </c>
      <c r="D899" s="17">
        <v>2.835831693E9</v>
      </c>
      <c r="E899" s="5" t="s">
        <v>1904</v>
      </c>
      <c r="F899" s="5" t="s">
        <v>494</v>
      </c>
      <c r="G899" s="5" t="s">
        <v>33</v>
      </c>
      <c r="H899" s="5" t="s">
        <v>60</v>
      </c>
      <c r="I899" s="33" t="s">
        <v>178</v>
      </c>
      <c r="J899" s="18">
        <v>10.0</v>
      </c>
      <c r="K899" s="19">
        <f t="shared" si="105"/>
        <v>8.870791527</v>
      </c>
      <c r="L899" s="22">
        <v>10.0</v>
      </c>
      <c r="M899" s="21">
        <f t="shared" si="56"/>
        <v>9.187219731</v>
      </c>
      <c r="N899" s="22">
        <v>10.0</v>
      </c>
      <c r="O899" s="21">
        <f t="shared" si="2"/>
        <v>9.557670773</v>
      </c>
      <c r="P899" s="22">
        <v>10.0</v>
      </c>
      <c r="Q899" s="21">
        <f t="shared" si="47"/>
        <v>8.654147982</v>
      </c>
      <c r="R899" s="22">
        <v>10.0</v>
      </c>
      <c r="S899" s="21">
        <f t="shared" si="4"/>
        <v>8.721973094</v>
      </c>
      <c r="T899" s="22">
        <v>10.0</v>
      </c>
      <c r="U899" s="21">
        <f t="shared" si="5"/>
        <v>8.462401796</v>
      </c>
      <c r="V899" s="22">
        <v>10.0</v>
      </c>
      <c r="W899" s="21">
        <f t="shared" si="6"/>
        <v>9.048933782</v>
      </c>
      <c r="X899" s="27">
        <f t="shared" si="102"/>
        <v>10</v>
      </c>
      <c r="Y899" s="28" t="s">
        <v>1905</v>
      </c>
      <c r="Z899" s="28"/>
      <c r="AA899" s="22">
        <v>10.0</v>
      </c>
      <c r="AB899" s="22">
        <v>10.0</v>
      </c>
      <c r="AC899" s="36"/>
      <c r="AD899" s="22">
        <v>10.0</v>
      </c>
      <c r="AE899" s="22"/>
      <c r="AF899" s="5"/>
      <c r="AG899" s="1"/>
    </row>
    <row r="900" ht="15.75" customHeight="1">
      <c r="A900" s="1"/>
      <c r="B900" s="5"/>
      <c r="C900" s="16">
        <v>44236.0</v>
      </c>
      <c r="D900" s="17">
        <v>3.534194092E9</v>
      </c>
      <c r="E900" s="5" t="s">
        <v>1906</v>
      </c>
      <c r="F900" s="5" t="s">
        <v>52</v>
      </c>
      <c r="G900" s="5" t="s">
        <v>44</v>
      </c>
      <c r="H900" s="5" t="s">
        <v>45</v>
      </c>
      <c r="I900" s="33"/>
      <c r="J900" s="18">
        <v>7.0</v>
      </c>
      <c r="K900" s="19">
        <f t="shared" si="105"/>
        <v>8.868708241</v>
      </c>
      <c r="L900" s="22">
        <v>7.5</v>
      </c>
      <c r="M900" s="21">
        <f t="shared" si="56"/>
        <v>9.185330347</v>
      </c>
      <c r="N900" s="22">
        <v>10.0</v>
      </c>
      <c r="O900" s="21">
        <f t="shared" si="2"/>
        <v>9.558165548</v>
      </c>
      <c r="P900" s="59">
        <v>7.5</v>
      </c>
      <c r="Q900" s="21">
        <f t="shared" si="47"/>
        <v>8.652855543</v>
      </c>
      <c r="R900" s="59">
        <v>7.5</v>
      </c>
      <c r="S900" s="21">
        <f t="shared" si="4"/>
        <v>8.720604703</v>
      </c>
      <c r="T900" s="59">
        <v>7.5</v>
      </c>
      <c r="U900" s="21">
        <f t="shared" si="5"/>
        <v>8.46132287</v>
      </c>
      <c r="V900" s="22">
        <v>10.0</v>
      </c>
      <c r="W900" s="21">
        <f t="shared" si="6"/>
        <v>9.05</v>
      </c>
      <c r="X900" s="27">
        <f t="shared" si="102"/>
        <v>8.142857143</v>
      </c>
      <c r="Y900" s="28" t="s">
        <v>1907</v>
      </c>
      <c r="Z900" s="28" t="s">
        <v>1908</v>
      </c>
      <c r="AA900" s="52"/>
      <c r="AB900" s="36"/>
      <c r="AC900" s="36"/>
      <c r="AD900" s="36"/>
      <c r="AE900" s="53"/>
      <c r="AF900" s="5"/>
      <c r="AG900" s="1"/>
    </row>
    <row r="901" ht="15.75" customHeight="1">
      <c r="A901" s="1"/>
      <c r="B901" s="5"/>
      <c r="C901" s="16">
        <v>44238.0</v>
      </c>
      <c r="D901" s="17">
        <v>2.791815387E9</v>
      </c>
      <c r="E901" s="5" t="s">
        <v>1888</v>
      </c>
      <c r="F901" s="5" t="s">
        <v>437</v>
      </c>
      <c r="G901" s="5" t="s">
        <v>115</v>
      </c>
      <c r="H901" s="5" t="s">
        <v>60</v>
      </c>
      <c r="I901" s="33" t="s">
        <v>163</v>
      </c>
      <c r="J901" s="18">
        <v>10.0</v>
      </c>
      <c r="K901" s="19">
        <f t="shared" si="105"/>
        <v>8.86996663</v>
      </c>
      <c r="L901" s="22">
        <v>10.0</v>
      </c>
      <c r="M901" s="21">
        <f t="shared" si="56"/>
        <v>9.186241611</v>
      </c>
      <c r="N901" s="22">
        <v>10.0</v>
      </c>
      <c r="O901" s="21">
        <f t="shared" si="2"/>
        <v>9.558659218</v>
      </c>
      <c r="P901" s="22">
        <v>10.0</v>
      </c>
      <c r="Q901" s="21">
        <f t="shared" si="47"/>
        <v>8.654362416</v>
      </c>
      <c r="R901" s="22">
        <v>10.0</v>
      </c>
      <c r="S901" s="21">
        <f t="shared" si="4"/>
        <v>8.722035794</v>
      </c>
      <c r="T901" s="22">
        <v>10.0</v>
      </c>
      <c r="U901" s="21">
        <f t="shared" si="5"/>
        <v>8.463045913</v>
      </c>
      <c r="V901" s="22">
        <v>10.0</v>
      </c>
      <c r="W901" s="21">
        <f t="shared" si="6"/>
        <v>9.05106383</v>
      </c>
      <c r="X901" s="27">
        <f t="shared" si="102"/>
        <v>10</v>
      </c>
      <c r="Y901" s="28"/>
      <c r="Z901" s="28"/>
      <c r="AA901" s="52"/>
      <c r="AB901" s="36"/>
      <c r="AC901" s="36"/>
      <c r="AD901" s="36"/>
      <c r="AE901" s="53"/>
      <c r="AF901" s="5"/>
      <c r="AG901" s="1"/>
    </row>
    <row r="902" ht="15.75" customHeight="1">
      <c r="A902" s="1"/>
      <c r="B902" s="5"/>
      <c r="C902" s="16">
        <v>44240.0</v>
      </c>
      <c r="D902" s="17">
        <v>3.877171344E9</v>
      </c>
      <c r="E902" s="5" t="s">
        <v>1510</v>
      </c>
      <c r="F902" s="5" t="s">
        <v>56</v>
      </c>
      <c r="G902" s="5" t="s">
        <v>33</v>
      </c>
      <c r="H902" s="5" t="s">
        <v>1787</v>
      </c>
      <c r="I902" s="33">
        <v>312.0</v>
      </c>
      <c r="J902" s="18">
        <v>9.0</v>
      </c>
      <c r="K902" s="19">
        <f t="shared" si="105"/>
        <v>8.870111111</v>
      </c>
      <c r="L902" s="22">
        <v>10.0</v>
      </c>
      <c r="M902" s="21">
        <f t="shared" si="56"/>
        <v>9.187150838</v>
      </c>
      <c r="N902" s="22">
        <v>10.0</v>
      </c>
      <c r="O902" s="21">
        <f t="shared" si="2"/>
        <v>9.559151786</v>
      </c>
      <c r="P902" s="22">
        <v>10.0</v>
      </c>
      <c r="Q902" s="21">
        <f t="shared" si="47"/>
        <v>8.655865922</v>
      </c>
      <c r="R902" s="60">
        <v>7.5</v>
      </c>
      <c r="S902" s="21">
        <f t="shared" si="4"/>
        <v>8.720670391</v>
      </c>
      <c r="T902" s="58">
        <v>10.0</v>
      </c>
      <c r="U902" s="21">
        <f t="shared" si="5"/>
        <v>8.464765101</v>
      </c>
      <c r="V902" s="58">
        <v>10.0</v>
      </c>
      <c r="W902" s="21">
        <f t="shared" si="6"/>
        <v>9.05212528</v>
      </c>
      <c r="X902" s="27">
        <f t="shared" si="102"/>
        <v>9.5</v>
      </c>
      <c r="Y902" s="28" t="s">
        <v>1909</v>
      </c>
      <c r="Z902" s="28" t="s">
        <v>1910</v>
      </c>
      <c r="AA902" s="52"/>
      <c r="AB902" s="36"/>
      <c r="AC902" s="36">
        <v>10.0</v>
      </c>
      <c r="AD902" s="36"/>
      <c r="AE902" s="53"/>
      <c r="AF902" s="5"/>
      <c r="AG902" s="1"/>
    </row>
    <row r="903" ht="15.75" customHeight="1">
      <c r="A903" s="1"/>
      <c r="B903" s="5"/>
      <c r="C903" s="16">
        <v>44244.0</v>
      </c>
      <c r="D903" s="17">
        <v>3.161562691E9</v>
      </c>
      <c r="E903" s="5" t="s">
        <v>1911</v>
      </c>
      <c r="F903" s="5" t="s">
        <v>72</v>
      </c>
      <c r="G903" s="5" t="s">
        <v>33</v>
      </c>
      <c r="H903" s="5"/>
      <c r="I903" s="33"/>
      <c r="J903" s="18">
        <v>7.0</v>
      </c>
      <c r="K903" s="19">
        <f>+AVERAGE(J903)</f>
        <v>7</v>
      </c>
      <c r="L903" s="22">
        <v>10.0</v>
      </c>
      <c r="M903" s="21">
        <f t="shared" si="56"/>
        <v>9.188058036</v>
      </c>
      <c r="N903" s="22">
        <v>10.0</v>
      </c>
      <c r="O903" s="21">
        <f t="shared" si="2"/>
        <v>9.559643255</v>
      </c>
      <c r="P903" s="60">
        <v>7.5</v>
      </c>
      <c r="Q903" s="21">
        <f t="shared" si="47"/>
        <v>8.654575893</v>
      </c>
      <c r="R903" s="60">
        <v>7.5</v>
      </c>
      <c r="S903" s="21">
        <f t="shared" si="4"/>
        <v>8.719308036</v>
      </c>
      <c r="T903" s="60">
        <v>10.0</v>
      </c>
      <c r="U903" s="21">
        <f t="shared" si="5"/>
        <v>8.466480447</v>
      </c>
      <c r="V903" s="22">
        <v>10.0</v>
      </c>
      <c r="W903" s="21">
        <f t="shared" si="6"/>
        <v>9.053184358</v>
      </c>
      <c r="X903" s="27">
        <f t="shared" si="102"/>
        <v>8.857142857</v>
      </c>
      <c r="Y903" s="28"/>
      <c r="Z903" s="28"/>
      <c r="AA903" s="52"/>
      <c r="AB903" s="36"/>
      <c r="AC903" s="36"/>
      <c r="AD903" s="36"/>
      <c r="AE903" s="53"/>
      <c r="AF903" s="5"/>
      <c r="AG903" s="1"/>
    </row>
    <row r="904" ht="15.75" customHeight="1">
      <c r="A904" s="1"/>
      <c r="B904" s="5"/>
      <c r="C904" s="16">
        <v>44246.0</v>
      </c>
      <c r="D904" s="17"/>
      <c r="E904" s="5" t="s">
        <v>514</v>
      </c>
      <c r="F904" s="5"/>
      <c r="G904" s="5"/>
      <c r="H904" s="5"/>
      <c r="I904" s="33"/>
      <c r="J904" s="18">
        <v>7.0</v>
      </c>
      <c r="K904" s="19">
        <f t="shared" ref="K904:K912" si="106">+AVERAGE($J$3:J904)</f>
        <v>8.865964523</v>
      </c>
      <c r="L904" s="22">
        <v>7.5</v>
      </c>
      <c r="M904" s="21">
        <f t="shared" si="56"/>
        <v>9.186176143</v>
      </c>
      <c r="N904" s="22">
        <v>10.0</v>
      </c>
      <c r="O904" s="21">
        <f t="shared" si="2"/>
        <v>9.56013363</v>
      </c>
      <c r="P904" s="60">
        <v>7.5</v>
      </c>
      <c r="Q904" s="21">
        <f t="shared" si="47"/>
        <v>8.65328874</v>
      </c>
      <c r="R904" s="60">
        <v>7.5</v>
      </c>
      <c r="S904" s="21">
        <f t="shared" si="4"/>
        <v>8.717948718</v>
      </c>
      <c r="T904" s="60">
        <v>7.5</v>
      </c>
      <c r="U904" s="21">
        <f t="shared" si="5"/>
        <v>8.465401786</v>
      </c>
      <c r="V904" s="22">
        <v>7.5</v>
      </c>
      <c r="W904" s="21">
        <f t="shared" si="6"/>
        <v>9.051450893</v>
      </c>
      <c r="X904" s="27">
        <f t="shared" si="102"/>
        <v>7.785714286</v>
      </c>
      <c r="Y904" s="28"/>
      <c r="Z904" s="28"/>
      <c r="AA904" s="52"/>
      <c r="AB904" s="36">
        <v>5.0</v>
      </c>
      <c r="AC904" s="36"/>
      <c r="AD904" s="36"/>
      <c r="AE904" s="53"/>
      <c r="AF904" s="5"/>
      <c r="AG904" s="1"/>
    </row>
    <row r="905" ht="15.75" customHeight="1">
      <c r="A905" s="1"/>
      <c r="B905" s="5"/>
      <c r="C905" s="16">
        <v>44246.0</v>
      </c>
      <c r="D905" s="17">
        <v>3.165358907E9</v>
      </c>
      <c r="E905" s="5" t="s">
        <v>1912</v>
      </c>
      <c r="F905" s="5" t="s">
        <v>32</v>
      </c>
      <c r="G905" s="5" t="s">
        <v>33</v>
      </c>
      <c r="H905" s="5" t="s">
        <v>284</v>
      </c>
      <c r="I905" s="33" t="s">
        <v>1039</v>
      </c>
      <c r="J905" s="18">
        <v>10.0</v>
      </c>
      <c r="K905" s="19">
        <f t="shared" si="106"/>
        <v>8.867220377</v>
      </c>
      <c r="L905" s="22">
        <v>10.0</v>
      </c>
      <c r="M905" s="21">
        <f t="shared" si="56"/>
        <v>9.187082405</v>
      </c>
      <c r="N905" s="22">
        <v>10.0</v>
      </c>
      <c r="O905" s="21">
        <f t="shared" si="2"/>
        <v>9.560622914</v>
      </c>
      <c r="P905" s="22">
        <v>10.0</v>
      </c>
      <c r="Q905" s="21">
        <f t="shared" si="47"/>
        <v>8.654788419</v>
      </c>
      <c r="R905" s="22">
        <v>10.0</v>
      </c>
      <c r="S905" s="21">
        <f t="shared" si="4"/>
        <v>8.719376392</v>
      </c>
      <c r="T905" s="22">
        <v>10.0</v>
      </c>
      <c r="U905" s="21">
        <f t="shared" si="5"/>
        <v>8.467112598</v>
      </c>
      <c r="V905" s="22">
        <v>10.0</v>
      </c>
      <c r="W905" s="21">
        <f t="shared" si="6"/>
        <v>9.052508361</v>
      </c>
      <c r="X905" s="27">
        <f t="shared" si="102"/>
        <v>10</v>
      </c>
      <c r="Y905" s="28"/>
      <c r="Z905" s="28"/>
      <c r="AA905" s="52"/>
      <c r="AB905" s="36"/>
      <c r="AC905" s="36"/>
      <c r="AD905" s="36"/>
      <c r="AE905" s="53"/>
      <c r="AF905" s="5"/>
      <c r="AG905" s="1"/>
    </row>
    <row r="906" ht="15.75" customHeight="1">
      <c r="A906" s="1"/>
      <c r="B906" s="5"/>
      <c r="C906" s="16">
        <v>44247.0</v>
      </c>
      <c r="D906" s="17"/>
      <c r="E906" s="5" t="s">
        <v>514</v>
      </c>
      <c r="F906" s="5"/>
      <c r="G906" s="5"/>
      <c r="H906" s="5"/>
      <c r="I906" s="33"/>
      <c r="J906" s="18">
        <v>7.0</v>
      </c>
      <c r="K906" s="19">
        <f t="shared" si="106"/>
        <v>8.865154867</v>
      </c>
      <c r="L906" s="22">
        <v>7.5</v>
      </c>
      <c r="M906" s="21">
        <f t="shared" si="56"/>
        <v>9.185205784</v>
      </c>
      <c r="N906" s="22">
        <v>10.0</v>
      </c>
      <c r="O906" s="21">
        <f t="shared" si="2"/>
        <v>9.561111111</v>
      </c>
      <c r="P906" s="22">
        <v>7.5</v>
      </c>
      <c r="Q906" s="21">
        <f t="shared" si="47"/>
        <v>8.653503893</v>
      </c>
      <c r="R906" s="22">
        <v>7.5</v>
      </c>
      <c r="S906" s="21">
        <f t="shared" si="4"/>
        <v>8.718020022</v>
      </c>
      <c r="T906" s="22">
        <v>7.5</v>
      </c>
      <c r="U906" s="21">
        <f t="shared" si="5"/>
        <v>8.466035635</v>
      </c>
      <c r="V906" s="22">
        <v>7.5</v>
      </c>
      <c r="W906" s="21">
        <f t="shared" si="6"/>
        <v>9.05077951</v>
      </c>
      <c r="X906" s="27">
        <f t="shared" si="102"/>
        <v>7.785714286</v>
      </c>
      <c r="Y906" s="28"/>
      <c r="Z906" s="28"/>
      <c r="AA906" s="59">
        <v>7.5</v>
      </c>
      <c r="AB906" s="36"/>
      <c r="AC906" s="36"/>
      <c r="AD906" s="36">
        <v>7.5</v>
      </c>
      <c r="AE906" s="53"/>
      <c r="AF906" s="5"/>
      <c r="AG906" s="1"/>
    </row>
    <row r="907" ht="15.75" customHeight="1">
      <c r="A907" s="1"/>
      <c r="B907" s="5"/>
      <c r="C907" s="16">
        <v>44249.0</v>
      </c>
      <c r="D907" s="17">
        <v>2.907392598E9</v>
      </c>
      <c r="E907" s="5" t="s">
        <v>1913</v>
      </c>
      <c r="F907" s="5" t="s">
        <v>32</v>
      </c>
      <c r="G907" s="5" t="s">
        <v>33</v>
      </c>
      <c r="H907" s="5" t="s">
        <v>1782</v>
      </c>
      <c r="I907" s="33">
        <v>216.0</v>
      </c>
      <c r="J907" s="18">
        <v>10.0</v>
      </c>
      <c r="K907" s="19">
        <f t="shared" si="106"/>
        <v>8.86640884</v>
      </c>
      <c r="L907" s="22">
        <v>10.0</v>
      </c>
      <c r="M907" s="21">
        <f t="shared" si="56"/>
        <v>9.186111111</v>
      </c>
      <c r="N907" s="22">
        <v>10.0</v>
      </c>
      <c r="O907" s="21">
        <f t="shared" si="2"/>
        <v>9.561598224</v>
      </c>
      <c r="P907" s="22">
        <v>10.0</v>
      </c>
      <c r="Q907" s="21">
        <f t="shared" si="47"/>
        <v>8.655</v>
      </c>
      <c r="R907" s="22">
        <v>10.0</v>
      </c>
      <c r="S907" s="21">
        <f t="shared" si="4"/>
        <v>8.719444444</v>
      </c>
      <c r="T907" s="22">
        <v>10.0</v>
      </c>
      <c r="U907" s="21">
        <f t="shared" si="5"/>
        <v>8.467741935</v>
      </c>
      <c r="V907" s="22">
        <v>10.0</v>
      </c>
      <c r="W907" s="21">
        <f t="shared" si="6"/>
        <v>9.051835373</v>
      </c>
      <c r="X907" s="27">
        <f t="shared" si="102"/>
        <v>10</v>
      </c>
      <c r="Y907" s="28"/>
      <c r="Z907" s="28"/>
      <c r="AA907" s="52"/>
      <c r="AB907" s="36"/>
      <c r="AC907" s="36"/>
      <c r="AD907" s="36"/>
      <c r="AE907" s="53"/>
      <c r="AF907" s="5"/>
      <c r="AG907" s="1"/>
    </row>
    <row r="908" ht="15.75" customHeight="1">
      <c r="A908" s="1"/>
      <c r="B908" s="5"/>
      <c r="C908" s="16">
        <v>44253.0</v>
      </c>
      <c r="D908" s="17">
        <v>2.20057026E9</v>
      </c>
      <c r="E908" s="5" t="s">
        <v>1914</v>
      </c>
      <c r="F908" s="5" t="s">
        <v>32</v>
      </c>
      <c r="G908" s="5" t="s">
        <v>33</v>
      </c>
      <c r="H908" s="5"/>
      <c r="I908" s="33"/>
      <c r="J908" s="18">
        <v>10.0</v>
      </c>
      <c r="K908" s="19">
        <f t="shared" si="106"/>
        <v>8.867660044</v>
      </c>
      <c r="L908" s="22">
        <v>10.0</v>
      </c>
      <c r="M908" s="21">
        <f t="shared" si="56"/>
        <v>9.187014428</v>
      </c>
      <c r="N908" s="22">
        <v>10.0</v>
      </c>
      <c r="O908" s="21">
        <f t="shared" si="2"/>
        <v>9.562084257</v>
      </c>
      <c r="P908" s="60">
        <v>10.0</v>
      </c>
      <c r="Q908" s="21">
        <f t="shared" si="47"/>
        <v>8.656492786</v>
      </c>
      <c r="R908" s="60">
        <v>10.0</v>
      </c>
      <c r="S908" s="21">
        <f t="shared" si="4"/>
        <v>8.720865705</v>
      </c>
      <c r="T908" s="60">
        <v>10.0</v>
      </c>
      <c r="U908" s="21">
        <f t="shared" si="5"/>
        <v>8.469444444</v>
      </c>
      <c r="V908" s="60">
        <v>10.0</v>
      </c>
      <c r="W908" s="21">
        <f t="shared" si="6"/>
        <v>9.052888889</v>
      </c>
      <c r="X908" s="27">
        <f t="shared" si="102"/>
        <v>10</v>
      </c>
      <c r="Y908" s="28" t="s">
        <v>1915</v>
      </c>
      <c r="Z908" s="28"/>
      <c r="AA908" s="52"/>
      <c r="AB908" s="36"/>
      <c r="AC908" s="36">
        <v>10.0</v>
      </c>
      <c r="AD908" s="36"/>
      <c r="AE908" s="53"/>
      <c r="AF908" s="5"/>
      <c r="AG908" s="1"/>
    </row>
    <row r="909" ht="15.75" customHeight="1">
      <c r="A909" s="1"/>
      <c r="B909" s="5"/>
      <c r="C909" s="16">
        <v>44254.0</v>
      </c>
      <c r="D909" s="17">
        <v>2.120120379E9</v>
      </c>
      <c r="E909" s="5" t="s">
        <v>1916</v>
      </c>
      <c r="F909" s="5" t="s">
        <v>1917</v>
      </c>
      <c r="G909" s="5" t="s">
        <v>33</v>
      </c>
      <c r="H909" s="5" t="s">
        <v>45</v>
      </c>
      <c r="I909" s="33"/>
      <c r="J909" s="18">
        <v>9.0</v>
      </c>
      <c r="K909" s="19">
        <f t="shared" si="106"/>
        <v>8.867805954</v>
      </c>
      <c r="L909" s="22">
        <v>10.0</v>
      </c>
      <c r="M909" s="21">
        <f t="shared" si="56"/>
        <v>9.187915743</v>
      </c>
      <c r="N909" s="22">
        <v>10.0</v>
      </c>
      <c r="O909" s="21">
        <f t="shared" si="2"/>
        <v>9.562569214</v>
      </c>
      <c r="P909" s="60">
        <v>7.5</v>
      </c>
      <c r="Q909" s="21">
        <f t="shared" si="47"/>
        <v>8.655210643</v>
      </c>
      <c r="R909" s="60">
        <v>10.0</v>
      </c>
      <c r="S909" s="21">
        <f t="shared" si="4"/>
        <v>8.722283814</v>
      </c>
      <c r="T909" s="60">
        <v>7.5</v>
      </c>
      <c r="U909" s="21">
        <f t="shared" si="5"/>
        <v>8.468368479</v>
      </c>
      <c r="V909" s="22">
        <v>10.0</v>
      </c>
      <c r="W909" s="21">
        <f t="shared" si="6"/>
        <v>9.053940067</v>
      </c>
      <c r="X909" s="27">
        <f t="shared" si="102"/>
        <v>9.142857143</v>
      </c>
      <c r="Y909" s="28" t="s">
        <v>1918</v>
      </c>
      <c r="Z909" s="28" t="s">
        <v>1919</v>
      </c>
      <c r="AA909" s="52">
        <v>7.5</v>
      </c>
      <c r="AB909" s="36"/>
      <c r="AC909" s="36">
        <v>7.5</v>
      </c>
      <c r="AD909" s="36"/>
      <c r="AE909" s="53"/>
      <c r="AF909" s="5"/>
      <c r="AG909" s="1"/>
    </row>
    <row r="910" ht="15.75" customHeight="1">
      <c r="A910" s="1"/>
      <c r="B910" s="5"/>
      <c r="C910" s="16">
        <v>44256.0</v>
      </c>
      <c r="D910" s="17">
        <v>2.265475831E9</v>
      </c>
      <c r="E910" s="5" t="s">
        <v>1920</v>
      </c>
      <c r="F910" s="5" t="s">
        <v>32</v>
      </c>
      <c r="G910" s="5" t="s">
        <v>33</v>
      </c>
      <c r="H910" s="5" t="s">
        <v>1787</v>
      </c>
      <c r="I910" s="33">
        <v>308.0</v>
      </c>
      <c r="J910" s="18">
        <v>6.0</v>
      </c>
      <c r="K910" s="19">
        <f t="shared" si="106"/>
        <v>8.864647577</v>
      </c>
      <c r="L910" s="22">
        <v>7.5</v>
      </c>
      <c r="M910" s="21">
        <f t="shared" si="56"/>
        <v>9.186046512</v>
      </c>
      <c r="N910" s="22">
        <v>7.5</v>
      </c>
      <c r="O910" s="21">
        <f t="shared" si="2"/>
        <v>9.560287611</v>
      </c>
      <c r="P910" s="22">
        <v>7.5</v>
      </c>
      <c r="Q910" s="21">
        <f t="shared" si="47"/>
        <v>8.65393134</v>
      </c>
      <c r="R910" s="22">
        <v>7.5</v>
      </c>
      <c r="S910" s="21">
        <f t="shared" si="4"/>
        <v>8.720930233</v>
      </c>
      <c r="T910" s="22">
        <v>7.5</v>
      </c>
      <c r="U910" s="21">
        <f t="shared" si="5"/>
        <v>8.4672949</v>
      </c>
      <c r="V910" s="22">
        <v>5.0</v>
      </c>
      <c r="W910" s="21">
        <f t="shared" si="6"/>
        <v>9.049445676</v>
      </c>
      <c r="X910" s="27">
        <f t="shared" si="102"/>
        <v>6.928571429</v>
      </c>
      <c r="Y910" s="28"/>
      <c r="Z910" s="28"/>
      <c r="AA910" s="52"/>
      <c r="AB910" s="36"/>
      <c r="AC910" s="36"/>
      <c r="AD910" s="36">
        <v>5.0</v>
      </c>
      <c r="AE910" s="53"/>
      <c r="AF910" s="5"/>
      <c r="AG910" s="1"/>
    </row>
    <row r="911" ht="15.75" customHeight="1">
      <c r="A911" s="1"/>
      <c r="B911" s="5"/>
      <c r="C911" s="16">
        <v>44256.0</v>
      </c>
      <c r="D911" s="17">
        <v>2.360105098E9</v>
      </c>
      <c r="E911" s="5" t="s">
        <v>1921</v>
      </c>
      <c r="F911" s="5" t="s">
        <v>437</v>
      </c>
      <c r="G911" s="5" t="s">
        <v>115</v>
      </c>
      <c r="H911" s="5" t="s">
        <v>45</v>
      </c>
      <c r="I911" s="33">
        <v>204.0</v>
      </c>
      <c r="J911" s="18">
        <v>6.0</v>
      </c>
      <c r="K911" s="19">
        <f t="shared" si="106"/>
        <v>8.86149615</v>
      </c>
      <c r="L911" s="22">
        <v>7.5</v>
      </c>
      <c r="M911" s="21">
        <f t="shared" si="56"/>
        <v>9.184181416</v>
      </c>
      <c r="N911" s="22">
        <v>10.0</v>
      </c>
      <c r="O911" s="21">
        <f t="shared" si="2"/>
        <v>9.560773481</v>
      </c>
      <c r="P911" s="60">
        <v>5.0</v>
      </c>
      <c r="Q911" s="21">
        <f t="shared" si="47"/>
        <v>8.649889381</v>
      </c>
      <c r="R911" s="60">
        <v>7.5</v>
      </c>
      <c r="S911" s="21">
        <f t="shared" si="4"/>
        <v>8.719579646</v>
      </c>
      <c r="T911" s="60">
        <v>5.0</v>
      </c>
      <c r="U911" s="21">
        <f t="shared" si="5"/>
        <v>8.46345515</v>
      </c>
      <c r="V911" s="22">
        <v>5.0</v>
      </c>
      <c r="W911" s="21">
        <f t="shared" si="6"/>
        <v>9.04496124</v>
      </c>
      <c r="X911" s="27">
        <f t="shared" si="102"/>
        <v>6.571428571</v>
      </c>
      <c r="Y911" s="28" t="s">
        <v>1922</v>
      </c>
      <c r="Z911" s="28" t="s">
        <v>1923</v>
      </c>
      <c r="AA911" s="52"/>
      <c r="AB911" s="36"/>
      <c r="AC911" s="36"/>
      <c r="AD911" s="36"/>
      <c r="AE911" s="53"/>
      <c r="AF911" s="5"/>
      <c r="AG911" s="1"/>
    </row>
    <row r="912" ht="15.75" customHeight="1">
      <c r="A912" s="1"/>
      <c r="B912" s="5"/>
      <c r="C912" s="16">
        <v>44260.0</v>
      </c>
      <c r="D912" s="17">
        <v>3.102813409E9</v>
      </c>
      <c r="E912" s="5" t="s">
        <v>39</v>
      </c>
      <c r="F912" s="5" t="s">
        <v>437</v>
      </c>
      <c r="G912" s="5" t="s">
        <v>115</v>
      </c>
      <c r="H912" s="5" t="s">
        <v>261</v>
      </c>
      <c r="I912" s="33"/>
      <c r="J912" s="18">
        <v>10.0</v>
      </c>
      <c r="K912" s="19">
        <f t="shared" si="106"/>
        <v>8.862747253</v>
      </c>
      <c r="L912" s="22">
        <v>10.0</v>
      </c>
      <c r="M912" s="21">
        <f t="shared" si="56"/>
        <v>9.185082873</v>
      </c>
      <c r="N912" s="22">
        <v>10.0</v>
      </c>
      <c r="O912" s="21">
        <f t="shared" si="2"/>
        <v>9.561258278</v>
      </c>
      <c r="P912" s="60">
        <v>10.0</v>
      </c>
      <c r="Q912" s="21">
        <f t="shared" si="47"/>
        <v>8.651381215</v>
      </c>
      <c r="R912" s="60">
        <v>10.0</v>
      </c>
      <c r="S912" s="21">
        <f t="shared" si="4"/>
        <v>8.720994475</v>
      </c>
      <c r="T912" s="60">
        <v>10.0</v>
      </c>
      <c r="U912" s="21">
        <f t="shared" si="5"/>
        <v>8.465154867</v>
      </c>
      <c r="V912" s="22">
        <v>10.0</v>
      </c>
      <c r="W912" s="21">
        <f t="shared" si="6"/>
        <v>9.046017699</v>
      </c>
      <c r="X912" s="27">
        <f t="shared" si="102"/>
        <v>10</v>
      </c>
      <c r="Y912" s="28" t="s">
        <v>1924</v>
      </c>
      <c r="Z912" s="28" t="s">
        <v>1925</v>
      </c>
      <c r="AA912" s="52"/>
      <c r="AB912" s="36"/>
      <c r="AC912" s="36"/>
      <c r="AD912" s="36"/>
      <c r="AE912" s="53"/>
      <c r="AF912" s="5"/>
      <c r="AG912" s="1"/>
    </row>
    <row r="913" ht="15.75" customHeight="1">
      <c r="A913" s="1"/>
      <c r="B913" s="5"/>
      <c r="C913" s="16">
        <v>44260.0</v>
      </c>
      <c r="D913" s="17">
        <v>3.102813409E9</v>
      </c>
      <c r="E913" s="5" t="s">
        <v>39</v>
      </c>
      <c r="F913" s="5" t="s">
        <v>437</v>
      </c>
      <c r="G913" s="5" t="s">
        <v>33</v>
      </c>
      <c r="H913" s="5" t="s">
        <v>261</v>
      </c>
      <c r="I913" s="33">
        <v>303.0</v>
      </c>
      <c r="J913" s="18">
        <v>10.0</v>
      </c>
      <c r="K913" s="19">
        <f>+AVERAGE(J913)</f>
        <v>10</v>
      </c>
      <c r="L913" s="22">
        <v>10.0</v>
      </c>
      <c r="M913" s="21">
        <f t="shared" si="56"/>
        <v>9.18598234</v>
      </c>
      <c r="N913" s="22">
        <v>10.0</v>
      </c>
      <c r="O913" s="21">
        <f t="shared" si="2"/>
        <v>9.561742007</v>
      </c>
      <c r="P913" s="22">
        <v>10.0</v>
      </c>
      <c r="Q913" s="21">
        <f t="shared" si="47"/>
        <v>8.652869757</v>
      </c>
      <c r="R913" s="22">
        <v>10.0</v>
      </c>
      <c r="S913" s="21">
        <f t="shared" si="4"/>
        <v>8.722406181</v>
      </c>
      <c r="T913" s="22">
        <v>10.0</v>
      </c>
      <c r="U913" s="21">
        <f t="shared" si="5"/>
        <v>8.466850829</v>
      </c>
      <c r="V913" s="22">
        <v>10.0</v>
      </c>
      <c r="W913" s="21">
        <f t="shared" si="6"/>
        <v>9.047071823</v>
      </c>
      <c r="X913" s="27">
        <f t="shared" si="102"/>
        <v>10</v>
      </c>
      <c r="Y913" s="28" t="s">
        <v>1924</v>
      </c>
      <c r="Z913" s="28" t="s">
        <v>1925</v>
      </c>
      <c r="AA913" s="52"/>
      <c r="AB913" s="36"/>
      <c r="AC913" s="36"/>
      <c r="AD913" s="36"/>
      <c r="AE913" s="53"/>
      <c r="AF913" s="5"/>
      <c r="AG913" s="1"/>
    </row>
    <row r="914" ht="15.75" customHeight="1">
      <c r="A914" s="1"/>
      <c r="B914" s="5"/>
      <c r="C914" s="16">
        <v>44269.0</v>
      </c>
      <c r="D914" s="17">
        <v>2.553496974E9</v>
      </c>
      <c r="E914" s="5" t="s">
        <v>1926</v>
      </c>
      <c r="F914" s="5" t="s">
        <v>72</v>
      </c>
      <c r="G914" s="5" t="s">
        <v>33</v>
      </c>
      <c r="H914" s="5" t="s">
        <v>60</v>
      </c>
      <c r="I914" s="33" t="s">
        <v>163</v>
      </c>
      <c r="J914" s="18">
        <v>7.0</v>
      </c>
      <c r="K914" s="19">
        <f t="shared" ref="K914:K922" si="107">+AVERAGE($J$3:J914)</f>
        <v>8.861951754</v>
      </c>
      <c r="L914" s="22">
        <v>7.5</v>
      </c>
      <c r="M914" s="21">
        <f t="shared" si="56"/>
        <v>9.184123484</v>
      </c>
      <c r="N914" s="22">
        <v>7.5</v>
      </c>
      <c r="O914" s="21">
        <f t="shared" si="2"/>
        <v>9.559471366</v>
      </c>
      <c r="P914" s="22">
        <v>5.0</v>
      </c>
      <c r="Q914" s="21">
        <f t="shared" si="47"/>
        <v>8.648842337</v>
      </c>
      <c r="R914" s="59">
        <v>7.5</v>
      </c>
      <c r="S914" s="21">
        <f t="shared" si="4"/>
        <v>8.721058434</v>
      </c>
      <c r="T914" s="59">
        <v>7.5</v>
      </c>
      <c r="U914" s="21">
        <f t="shared" si="5"/>
        <v>8.465783664</v>
      </c>
      <c r="V914" s="59">
        <v>7.5</v>
      </c>
      <c r="W914" s="21">
        <f t="shared" si="6"/>
        <v>9.045364238</v>
      </c>
      <c r="X914" s="27">
        <f t="shared" si="102"/>
        <v>7.071428571</v>
      </c>
      <c r="Y914" s="28" t="s">
        <v>1927</v>
      </c>
      <c r="Z914" s="28" t="s">
        <v>1928</v>
      </c>
      <c r="AA914" s="52"/>
      <c r="AB914" s="36"/>
      <c r="AC914" s="36"/>
      <c r="AD914" s="36"/>
      <c r="AE914" s="53"/>
      <c r="AF914" s="5"/>
      <c r="AG914" s="1"/>
    </row>
    <row r="915" ht="15.75" customHeight="1">
      <c r="A915" s="1"/>
      <c r="B915" s="5"/>
      <c r="C915" s="16">
        <v>44272.0</v>
      </c>
      <c r="D915" s="17">
        <v>3.111336541E9</v>
      </c>
      <c r="E915" s="5" t="s">
        <v>1802</v>
      </c>
      <c r="F915" s="5" t="s">
        <v>84</v>
      </c>
      <c r="G915" s="5" t="s">
        <v>44</v>
      </c>
      <c r="H915" s="5" t="s">
        <v>45</v>
      </c>
      <c r="I915" s="33">
        <v>202.0</v>
      </c>
      <c r="J915" s="18">
        <v>10.0</v>
      </c>
      <c r="K915" s="19">
        <f t="shared" si="107"/>
        <v>8.863198248</v>
      </c>
      <c r="L915" s="22">
        <v>10.0</v>
      </c>
      <c r="M915" s="21">
        <f t="shared" si="56"/>
        <v>9.185022026</v>
      </c>
      <c r="N915" s="22">
        <v>10.0</v>
      </c>
      <c r="O915" s="21">
        <f t="shared" si="2"/>
        <v>9.559955996</v>
      </c>
      <c r="P915" s="22">
        <v>10.0</v>
      </c>
      <c r="Q915" s="21">
        <f t="shared" si="47"/>
        <v>8.650330396</v>
      </c>
      <c r="R915" s="22">
        <v>10.0</v>
      </c>
      <c r="S915" s="21">
        <f t="shared" si="4"/>
        <v>8.72246696</v>
      </c>
      <c r="T915" s="22">
        <v>10.0</v>
      </c>
      <c r="U915" s="21">
        <f t="shared" si="5"/>
        <v>8.467475193</v>
      </c>
      <c r="V915" s="22">
        <v>10.0</v>
      </c>
      <c r="W915" s="21">
        <f t="shared" si="6"/>
        <v>9.046416759</v>
      </c>
      <c r="X915" s="27">
        <f t="shared" si="102"/>
        <v>10</v>
      </c>
      <c r="Y915" s="28"/>
      <c r="Z915" s="28"/>
      <c r="AA915" s="52"/>
      <c r="AB915" s="36"/>
      <c r="AC915" s="36"/>
      <c r="AD915" s="36"/>
      <c r="AE915" s="53"/>
      <c r="AF915" s="5"/>
      <c r="AG915" s="1"/>
    </row>
    <row r="916" ht="15.75" customHeight="1">
      <c r="A916" s="1"/>
      <c r="B916" s="5"/>
      <c r="C916" s="16">
        <v>44273.0</v>
      </c>
      <c r="D916" s="17"/>
      <c r="E916" s="5" t="s">
        <v>514</v>
      </c>
      <c r="F916" s="5"/>
      <c r="G916" s="5"/>
      <c r="H916" s="5"/>
      <c r="I916" s="33"/>
      <c r="J916" s="18">
        <v>9.0</v>
      </c>
      <c r="K916" s="19">
        <f t="shared" si="107"/>
        <v>8.863347921</v>
      </c>
      <c r="L916" s="22">
        <v>10.0</v>
      </c>
      <c r="M916" s="21">
        <f t="shared" si="56"/>
        <v>9.185918592</v>
      </c>
      <c r="N916" s="22">
        <v>10.0</v>
      </c>
      <c r="O916" s="21">
        <f t="shared" si="2"/>
        <v>9.56043956</v>
      </c>
      <c r="P916" s="60">
        <v>7.5</v>
      </c>
      <c r="Q916" s="21">
        <f t="shared" si="47"/>
        <v>8.649064906</v>
      </c>
      <c r="R916" s="60">
        <v>7.5</v>
      </c>
      <c r="S916" s="21">
        <f t="shared" si="4"/>
        <v>8.721122112</v>
      </c>
      <c r="T916" s="60">
        <v>7.5</v>
      </c>
      <c r="U916" s="21">
        <f t="shared" si="5"/>
        <v>8.466409692</v>
      </c>
      <c r="V916" s="60">
        <v>7.5</v>
      </c>
      <c r="W916" s="21">
        <f t="shared" si="6"/>
        <v>9.044713656</v>
      </c>
      <c r="X916" s="27">
        <f t="shared" si="102"/>
        <v>8.428571429</v>
      </c>
      <c r="Y916" s="28"/>
      <c r="Z916" s="28"/>
      <c r="AA916" s="52"/>
      <c r="AB916" s="36"/>
      <c r="AC916" s="36"/>
      <c r="AD916" s="36"/>
      <c r="AE916" s="53"/>
      <c r="AF916" s="5"/>
      <c r="AG916" s="1"/>
    </row>
    <row r="917" ht="15.75" customHeight="1">
      <c r="A917" s="1"/>
      <c r="B917" s="5"/>
      <c r="C917" s="16">
        <v>44278.0</v>
      </c>
      <c r="D917" s="17">
        <v>3.355889663E9</v>
      </c>
      <c r="E917" s="5" t="s">
        <v>1534</v>
      </c>
      <c r="F917" s="5" t="s">
        <v>48</v>
      </c>
      <c r="G917" s="5" t="s">
        <v>33</v>
      </c>
      <c r="H917" s="5" t="s">
        <v>60</v>
      </c>
      <c r="I917" s="33"/>
      <c r="J917" s="18">
        <v>10.0</v>
      </c>
      <c r="K917" s="19">
        <f t="shared" si="107"/>
        <v>8.864590164</v>
      </c>
      <c r="L917" s="22">
        <v>10.0</v>
      </c>
      <c r="M917" s="21">
        <f t="shared" si="56"/>
        <v>9.186813187</v>
      </c>
      <c r="N917" s="22">
        <v>10.0</v>
      </c>
      <c r="O917" s="21">
        <f t="shared" si="2"/>
        <v>9.560922064</v>
      </c>
      <c r="P917" s="22">
        <v>10.0</v>
      </c>
      <c r="Q917" s="21">
        <f t="shared" si="47"/>
        <v>8.650549451</v>
      </c>
      <c r="R917" s="22">
        <v>10.0</v>
      </c>
      <c r="S917" s="21">
        <f t="shared" si="4"/>
        <v>8.722527473</v>
      </c>
      <c r="T917" s="22">
        <v>10.0</v>
      </c>
      <c r="U917" s="21">
        <f t="shared" si="5"/>
        <v>8.46809681</v>
      </c>
      <c r="V917" s="22">
        <v>10.0</v>
      </c>
      <c r="W917" s="21">
        <f t="shared" si="6"/>
        <v>9.045764576</v>
      </c>
      <c r="X917" s="27">
        <f t="shared" si="102"/>
        <v>10</v>
      </c>
      <c r="Y917" s="28"/>
      <c r="Z917" s="28"/>
      <c r="AA917" s="52"/>
      <c r="AB917" s="36">
        <v>7.5</v>
      </c>
      <c r="AC917" s="36"/>
      <c r="AD917" s="36"/>
      <c r="AE917" s="53"/>
      <c r="AF917" s="5"/>
      <c r="AG917" s="1"/>
    </row>
    <row r="918" ht="15.75" customHeight="1">
      <c r="A918" s="1"/>
      <c r="B918" s="5"/>
      <c r="C918" s="16">
        <v>44284.0</v>
      </c>
      <c r="D918" s="17">
        <v>2.282874209E9</v>
      </c>
      <c r="E918" s="5" t="s">
        <v>1929</v>
      </c>
      <c r="F918" s="5" t="s">
        <v>32</v>
      </c>
      <c r="G918" s="5" t="s">
        <v>33</v>
      </c>
      <c r="H918" s="5" t="s">
        <v>45</v>
      </c>
      <c r="I918" s="33">
        <v>302.0</v>
      </c>
      <c r="J918" s="18">
        <v>8.0</v>
      </c>
      <c r="K918" s="19">
        <f t="shared" si="107"/>
        <v>8.863646288</v>
      </c>
      <c r="L918" s="22">
        <v>7.5</v>
      </c>
      <c r="M918" s="21">
        <f t="shared" si="56"/>
        <v>9.184961581</v>
      </c>
      <c r="N918" s="22">
        <v>7.5</v>
      </c>
      <c r="O918" s="21">
        <f t="shared" si="2"/>
        <v>9.558662281</v>
      </c>
      <c r="P918" s="22">
        <v>7.5</v>
      </c>
      <c r="Q918" s="21">
        <f t="shared" si="47"/>
        <v>8.649286498</v>
      </c>
      <c r="R918" s="22">
        <v>7.5</v>
      </c>
      <c r="S918" s="21">
        <f t="shared" si="4"/>
        <v>8.72118551</v>
      </c>
      <c r="T918" s="22">
        <v>7.5</v>
      </c>
      <c r="U918" s="21">
        <f t="shared" si="5"/>
        <v>8.467032967</v>
      </c>
      <c r="V918" s="22">
        <v>7.5</v>
      </c>
      <c r="W918" s="21">
        <f t="shared" si="6"/>
        <v>9.044065934</v>
      </c>
      <c r="X918" s="27">
        <f t="shared" si="102"/>
        <v>7.571428571</v>
      </c>
      <c r="Y918" s="28"/>
      <c r="Z918" s="28"/>
      <c r="AA918" s="52"/>
      <c r="AB918" s="36"/>
      <c r="AC918" s="36"/>
      <c r="AD918" s="36">
        <v>2.5</v>
      </c>
      <c r="AE918" s="53"/>
      <c r="AF918" s="5"/>
      <c r="AG918" s="1"/>
    </row>
    <row r="919" ht="15.75" customHeight="1">
      <c r="A919" s="1"/>
      <c r="B919" s="5"/>
      <c r="C919" s="16">
        <v>44285.0</v>
      </c>
      <c r="D919" s="17">
        <v>3.446761374E9</v>
      </c>
      <c r="E919" s="5" t="s">
        <v>1930</v>
      </c>
      <c r="F919" s="5" t="s">
        <v>346</v>
      </c>
      <c r="G919" s="5"/>
      <c r="H919" s="5"/>
      <c r="I919" s="33"/>
      <c r="J919" s="18">
        <v>6.0</v>
      </c>
      <c r="K919" s="19">
        <f t="shared" si="107"/>
        <v>8.860523446</v>
      </c>
      <c r="L919" s="22"/>
      <c r="M919" s="21">
        <f t="shared" si="56"/>
        <v>9.184961581</v>
      </c>
      <c r="N919" s="22"/>
      <c r="O919" s="21">
        <f t="shared" si="2"/>
        <v>9.558662281</v>
      </c>
      <c r="P919" s="60"/>
      <c r="Q919" s="21">
        <f t="shared" si="47"/>
        <v>8.649286498</v>
      </c>
      <c r="R919" s="60"/>
      <c r="S919" s="21">
        <f t="shared" si="4"/>
        <v>8.72118551</v>
      </c>
      <c r="T919" s="60"/>
      <c r="U919" s="21">
        <f t="shared" si="5"/>
        <v>8.467032967</v>
      </c>
      <c r="V919" s="22"/>
      <c r="W919" s="21">
        <f t="shared" si="6"/>
        <v>9.044065934</v>
      </c>
      <c r="X919" s="27">
        <f t="shared" si="102"/>
        <v>6</v>
      </c>
      <c r="Y919" s="28"/>
      <c r="Z919" s="28"/>
      <c r="AA919" s="52"/>
      <c r="AB919" s="36"/>
      <c r="AC919" s="36"/>
      <c r="AD919" s="36"/>
      <c r="AE919" s="53"/>
      <c r="AF919" s="5"/>
      <c r="AG919" s="1"/>
    </row>
    <row r="920" ht="15.75" customHeight="1">
      <c r="A920" s="1"/>
      <c r="B920" s="5"/>
      <c r="C920" s="16">
        <v>44286.0</v>
      </c>
      <c r="D920" s="17">
        <v>3.098869916E9</v>
      </c>
      <c r="E920" s="5" t="s">
        <v>457</v>
      </c>
      <c r="F920" s="5" t="s">
        <v>32</v>
      </c>
      <c r="G920" s="5" t="s">
        <v>44</v>
      </c>
      <c r="H920" s="5" t="s">
        <v>79</v>
      </c>
      <c r="I920" s="33">
        <v>313.0</v>
      </c>
      <c r="J920" s="18">
        <v>10.0</v>
      </c>
      <c r="K920" s="19">
        <f t="shared" si="107"/>
        <v>8.861764706</v>
      </c>
      <c r="L920" s="18">
        <v>10.0</v>
      </c>
      <c r="M920" s="21">
        <f t="shared" si="56"/>
        <v>9.185855263</v>
      </c>
      <c r="N920" s="18">
        <v>10.0</v>
      </c>
      <c r="O920" s="21">
        <f t="shared" si="2"/>
        <v>9.559145674</v>
      </c>
      <c r="P920" s="18">
        <v>10.0</v>
      </c>
      <c r="Q920" s="21">
        <f t="shared" si="47"/>
        <v>8.650767544</v>
      </c>
      <c r="R920" s="18">
        <v>10.0</v>
      </c>
      <c r="S920" s="21">
        <f t="shared" si="4"/>
        <v>8.722587719</v>
      </c>
      <c r="T920" s="18">
        <v>10.0</v>
      </c>
      <c r="U920" s="21">
        <f t="shared" si="5"/>
        <v>8.468715697</v>
      </c>
      <c r="V920" s="18">
        <v>10.0</v>
      </c>
      <c r="W920" s="21">
        <f t="shared" si="6"/>
        <v>9.045115258</v>
      </c>
      <c r="X920" s="27">
        <f t="shared" si="102"/>
        <v>10</v>
      </c>
      <c r="Y920" s="28"/>
      <c r="Z920" s="28"/>
      <c r="AA920" s="52"/>
      <c r="AB920" s="36"/>
      <c r="AC920" s="36"/>
      <c r="AD920" s="36"/>
      <c r="AE920" s="53"/>
      <c r="AF920" s="5"/>
      <c r="AG920" s="1"/>
    </row>
    <row r="921" ht="15.75" customHeight="1">
      <c r="A921" s="1"/>
      <c r="B921" s="5"/>
      <c r="C921" s="16" t="s">
        <v>1931</v>
      </c>
      <c r="D921" s="17">
        <v>3.371293343E9</v>
      </c>
      <c r="E921" s="5" t="s">
        <v>1932</v>
      </c>
      <c r="F921" s="5" t="s">
        <v>32</v>
      </c>
      <c r="G921" s="5" t="s">
        <v>115</v>
      </c>
      <c r="H921" s="5" t="s">
        <v>60</v>
      </c>
      <c r="I921" s="33"/>
      <c r="J921" s="18">
        <v>10.0</v>
      </c>
      <c r="K921" s="19">
        <f t="shared" si="107"/>
        <v>8.863003264</v>
      </c>
      <c r="L921" s="22"/>
      <c r="M921" s="21">
        <f t="shared" si="56"/>
        <v>9.185855263</v>
      </c>
      <c r="N921" s="22"/>
      <c r="O921" s="21">
        <f t="shared" si="2"/>
        <v>9.559145674</v>
      </c>
      <c r="P921" s="60"/>
      <c r="Q921" s="21">
        <f t="shared" si="47"/>
        <v>8.650767544</v>
      </c>
      <c r="R921" s="60"/>
      <c r="S921" s="21">
        <f t="shared" si="4"/>
        <v>8.722587719</v>
      </c>
      <c r="T921" s="60">
        <v>10.0</v>
      </c>
      <c r="U921" s="21">
        <f t="shared" si="5"/>
        <v>8.470394737</v>
      </c>
      <c r="V921" s="22"/>
      <c r="W921" s="21">
        <f t="shared" si="6"/>
        <v>9.045115258</v>
      </c>
      <c r="X921" s="27">
        <f t="shared" si="102"/>
        <v>10</v>
      </c>
      <c r="Y921" s="28"/>
      <c r="Z921" s="28"/>
      <c r="AA921" s="52"/>
      <c r="AB921" s="36"/>
      <c r="AC921" s="36"/>
      <c r="AD921" s="36"/>
      <c r="AE921" s="53"/>
      <c r="AF921" s="5"/>
      <c r="AG921" s="1"/>
    </row>
    <row r="922" ht="15.75" customHeight="1">
      <c r="A922" s="1"/>
      <c r="B922" s="5"/>
      <c r="C922" s="16" t="s">
        <v>1933</v>
      </c>
      <c r="D922" s="17">
        <v>2.835164696E9</v>
      </c>
      <c r="E922" s="5" t="s">
        <v>1934</v>
      </c>
      <c r="F922" s="5" t="s">
        <v>32</v>
      </c>
      <c r="G922" s="5" t="s">
        <v>33</v>
      </c>
      <c r="H922" s="5" t="s">
        <v>1012</v>
      </c>
      <c r="I922" s="33">
        <v>116.0</v>
      </c>
      <c r="J922" s="18">
        <v>6.0</v>
      </c>
      <c r="K922" s="19">
        <f t="shared" si="107"/>
        <v>8.859891304</v>
      </c>
      <c r="L922" s="22">
        <v>10.0</v>
      </c>
      <c r="M922" s="21">
        <f t="shared" si="56"/>
        <v>9.186746988</v>
      </c>
      <c r="N922" s="22">
        <v>7.5</v>
      </c>
      <c r="O922" s="21">
        <f t="shared" si="2"/>
        <v>9.556892779</v>
      </c>
      <c r="P922" s="60">
        <v>5.0</v>
      </c>
      <c r="Q922" s="21">
        <f t="shared" si="47"/>
        <v>8.646768894</v>
      </c>
      <c r="R922" s="22">
        <v>7.5</v>
      </c>
      <c r="S922" s="21">
        <f t="shared" si="4"/>
        <v>8.721248631</v>
      </c>
      <c r="T922" s="60">
        <v>5.0</v>
      </c>
      <c r="U922" s="21">
        <f t="shared" si="5"/>
        <v>8.466593647</v>
      </c>
      <c r="V922" s="22">
        <v>7.5</v>
      </c>
      <c r="W922" s="21">
        <f t="shared" si="6"/>
        <v>9.043421053</v>
      </c>
      <c r="X922" s="27">
        <f t="shared" si="102"/>
        <v>6.928571429</v>
      </c>
      <c r="Y922" s="28" t="s">
        <v>1935</v>
      </c>
      <c r="Z922" s="49" t="s">
        <v>1936</v>
      </c>
      <c r="AA922" s="52"/>
      <c r="AB922" s="36"/>
      <c r="AC922" s="36"/>
      <c r="AD922" s="36"/>
      <c r="AE922" s="53"/>
      <c r="AF922" s="5"/>
      <c r="AG922" s="1"/>
    </row>
    <row r="923" ht="15.75" customHeight="1">
      <c r="A923" s="1"/>
      <c r="B923" s="5"/>
      <c r="C923" s="16" t="s">
        <v>1933</v>
      </c>
      <c r="D923" s="17">
        <v>3.915779138E9</v>
      </c>
      <c r="E923" s="5" t="s">
        <v>1937</v>
      </c>
      <c r="F923" s="5" t="s">
        <v>437</v>
      </c>
      <c r="G923" s="5" t="s">
        <v>44</v>
      </c>
      <c r="H923" s="5" t="s">
        <v>45</v>
      </c>
      <c r="I923" s="33">
        <v>202.0</v>
      </c>
      <c r="J923" s="18">
        <v>9.0</v>
      </c>
      <c r="K923" s="19">
        <f>+AVERAGE(J923)</f>
        <v>9</v>
      </c>
      <c r="L923" s="22">
        <v>10.0</v>
      </c>
      <c r="M923" s="21">
        <f t="shared" si="56"/>
        <v>9.187636761</v>
      </c>
      <c r="N923" s="22">
        <v>10.0</v>
      </c>
      <c r="O923" s="21">
        <f t="shared" si="2"/>
        <v>9.557377049</v>
      </c>
      <c r="P923" s="60">
        <v>7.5</v>
      </c>
      <c r="Q923" s="21">
        <f t="shared" si="47"/>
        <v>8.645514223</v>
      </c>
      <c r="R923" s="60">
        <v>10.0</v>
      </c>
      <c r="S923" s="21">
        <f t="shared" si="4"/>
        <v>8.722647702</v>
      </c>
      <c r="T923" s="60">
        <v>7.5</v>
      </c>
      <c r="U923" s="21">
        <f t="shared" si="5"/>
        <v>8.465536105</v>
      </c>
      <c r="V923" s="22">
        <v>10.0</v>
      </c>
      <c r="W923" s="21">
        <f t="shared" si="6"/>
        <v>9.044468784</v>
      </c>
      <c r="X923" s="27">
        <f t="shared" si="102"/>
        <v>9.142857143</v>
      </c>
      <c r="Y923" s="28" t="s">
        <v>1938</v>
      </c>
      <c r="Z923" s="28" t="s">
        <v>1939</v>
      </c>
      <c r="AA923" s="52"/>
      <c r="AB923" s="36"/>
      <c r="AC923" s="36"/>
      <c r="AD923" s="36"/>
      <c r="AE923" s="53"/>
      <c r="AF923" s="5"/>
      <c r="AG923" s="1"/>
    </row>
    <row r="924" ht="15.75" customHeight="1">
      <c r="A924" s="1"/>
      <c r="B924" s="5"/>
      <c r="C924" s="16" t="s">
        <v>1933</v>
      </c>
      <c r="D924" s="17">
        <v>3.027875548E9</v>
      </c>
      <c r="E924" s="5" t="s">
        <v>1940</v>
      </c>
      <c r="F924" s="5" t="s">
        <v>32</v>
      </c>
      <c r="G924" s="5" t="s">
        <v>33</v>
      </c>
      <c r="H924" s="5"/>
      <c r="I924" s="33"/>
      <c r="J924" s="18">
        <v>5.0</v>
      </c>
      <c r="K924" s="19">
        <f t="shared" ref="K924:K932" si="108">+AVERAGE($J$3:J924)</f>
        <v>8.855856833</v>
      </c>
      <c r="L924" s="22">
        <v>7.5</v>
      </c>
      <c r="M924" s="21">
        <f t="shared" si="56"/>
        <v>9.18579235</v>
      </c>
      <c r="N924" s="22">
        <v>7.5</v>
      </c>
      <c r="O924" s="21">
        <f t="shared" si="2"/>
        <v>9.555131004</v>
      </c>
      <c r="P924" s="60">
        <v>5.0</v>
      </c>
      <c r="Q924" s="21">
        <f t="shared" si="47"/>
        <v>8.641530055</v>
      </c>
      <c r="R924" s="60">
        <v>2.5</v>
      </c>
      <c r="S924" s="21">
        <f t="shared" si="4"/>
        <v>8.715846995</v>
      </c>
      <c r="T924" s="60">
        <v>5.0</v>
      </c>
      <c r="U924" s="21">
        <f t="shared" si="5"/>
        <v>8.461748634</v>
      </c>
      <c r="V924" s="22">
        <v>5.0</v>
      </c>
      <c r="W924" s="21">
        <f t="shared" si="6"/>
        <v>9.040043764</v>
      </c>
      <c r="X924" s="27">
        <f t="shared" si="102"/>
        <v>5.357142857</v>
      </c>
      <c r="Y924" s="28" t="s">
        <v>1941</v>
      </c>
      <c r="Z924" s="28" t="s">
        <v>1942</v>
      </c>
      <c r="AA924" s="52"/>
      <c r="AB924" s="36"/>
      <c r="AC924" s="36">
        <v>10.0</v>
      </c>
      <c r="AD924" s="36"/>
      <c r="AE924" s="53"/>
      <c r="AF924" s="5"/>
      <c r="AG924" s="1"/>
    </row>
    <row r="925" ht="18.0" customHeight="1">
      <c r="A925" s="1"/>
      <c r="B925" s="5"/>
      <c r="C925" s="16" t="s">
        <v>1943</v>
      </c>
      <c r="D925" s="17">
        <v>3.859697545E9</v>
      </c>
      <c r="E925" s="5" t="s">
        <v>1944</v>
      </c>
      <c r="F925" s="5" t="s">
        <v>563</v>
      </c>
      <c r="G925" s="5" t="s">
        <v>44</v>
      </c>
      <c r="H925" s="5"/>
      <c r="I925" s="33"/>
      <c r="J925" s="18">
        <v>8.0</v>
      </c>
      <c r="K925" s="19">
        <f t="shared" si="108"/>
        <v>8.854929577</v>
      </c>
      <c r="L925" s="22">
        <v>10.0</v>
      </c>
      <c r="M925" s="21">
        <f t="shared" si="56"/>
        <v>9.186681223</v>
      </c>
      <c r="N925" s="22">
        <v>7.5</v>
      </c>
      <c r="O925" s="21">
        <f t="shared" si="2"/>
        <v>9.552889858</v>
      </c>
      <c r="P925" s="22">
        <v>5.0</v>
      </c>
      <c r="Q925" s="21">
        <f t="shared" si="47"/>
        <v>8.637554585</v>
      </c>
      <c r="R925" s="22">
        <v>7.5</v>
      </c>
      <c r="S925" s="21">
        <f t="shared" si="4"/>
        <v>8.714519651</v>
      </c>
      <c r="T925" s="22">
        <v>7.5</v>
      </c>
      <c r="U925" s="21">
        <f t="shared" si="5"/>
        <v>8.46069869</v>
      </c>
      <c r="V925" s="22">
        <v>7.5</v>
      </c>
      <c r="W925" s="21">
        <f t="shared" si="6"/>
        <v>9.038360656</v>
      </c>
      <c r="X925" s="27">
        <f t="shared" si="102"/>
        <v>7.571428571</v>
      </c>
      <c r="Y925" s="28"/>
      <c r="Z925" s="28"/>
      <c r="AA925" s="52"/>
      <c r="AB925" s="36"/>
      <c r="AC925" s="36"/>
      <c r="AD925" s="36"/>
      <c r="AE925" s="53"/>
      <c r="AF925" s="5"/>
      <c r="AG925" s="1"/>
    </row>
    <row r="926" ht="13.5" customHeight="1">
      <c r="A926" s="1"/>
      <c r="B926" s="5"/>
      <c r="C926" s="16" t="s">
        <v>1945</v>
      </c>
      <c r="D926" s="17">
        <v>2.46057854E9</v>
      </c>
      <c r="E926" s="5" t="s">
        <v>1946</v>
      </c>
      <c r="F926" s="5" t="s">
        <v>1947</v>
      </c>
      <c r="G926" s="5" t="s">
        <v>44</v>
      </c>
      <c r="H926" s="5" t="s">
        <v>45</v>
      </c>
      <c r="I926" s="33">
        <v>204.0</v>
      </c>
      <c r="J926" s="18">
        <v>7.0</v>
      </c>
      <c r="K926" s="19">
        <f t="shared" si="108"/>
        <v>8.852922078</v>
      </c>
      <c r="L926" s="22">
        <v>7.5</v>
      </c>
      <c r="M926" s="21">
        <f t="shared" si="56"/>
        <v>9.184841876</v>
      </c>
      <c r="N926" s="22">
        <v>10.0</v>
      </c>
      <c r="O926" s="21">
        <f t="shared" si="2"/>
        <v>9.553376906</v>
      </c>
      <c r="P926" s="22">
        <v>7.5</v>
      </c>
      <c r="Q926" s="21">
        <f t="shared" si="47"/>
        <v>8.636314068</v>
      </c>
      <c r="R926" s="22">
        <v>7.5</v>
      </c>
      <c r="S926" s="21">
        <f t="shared" si="4"/>
        <v>8.713195202</v>
      </c>
      <c r="T926" s="22">
        <v>7.5</v>
      </c>
      <c r="U926" s="21">
        <f t="shared" si="5"/>
        <v>8.459651036</v>
      </c>
      <c r="V926" s="22">
        <v>7.5</v>
      </c>
      <c r="W926" s="21">
        <f t="shared" si="6"/>
        <v>9.036681223</v>
      </c>
      <c r="X926" s="27">
        <f t="shared" si="102"/>
        <v>7.785714286</v>
      </c>
      <c r="Y926" s="42" t="s">
        <v>1948</v>
      </c>
      <c r="Z926" s="28"/>
      <c r="AA926" s="52"/>
      <c r="AB926" s="36"/>
      <c r="AC926" s="36"/>
      <c r="AD926" s="36"/>
      <c r="AE926" s="53"/>
      <c r="AF926" s="5"/>
      <c r="AG926" s="1"/>
    </row>
    <row r="927" ht="15.75" customHeight="1">
      <c r="A927" s="1"/>
      <c r="B927" s="5"/>
      <c r="C927" s="16">
        <v>44294.0</v>
      </c>
      <c r="D927" s="17">
        <v>3.873293246E9</v>
      </c>
      <c r="E927" s="5" t="s">
        <v>1949</v>
      </c>
      <c r="F927" s="5" t="s">
        <v>1950</v>
      </c>
      <c r="G927" s="5" t="s">
        <v>1951</v>
      </c>
      <c r="H927" s="5" t="s">
        <v>45</v>
      </c>
      <c r="I927" s="33">
        <v>202.0</v>
      </c>
      <c r="J927" s="18">
        <v>9.0</v>
      </c>
      <c r="K927" s="19">
        <f t="shared" si="108"/>
        <v>8.853081081</v>
      </c>
      <c r="L927" s="22">
        <v>10.0</v>
      </c>
      <c r="M927" s="21">
        <f t="shared" si="56"/>
        <v>9.185729847</v>
      </c>
      <c r="N927" s="22">
        <v>10.0</v>
      </c>
      <c r="O927" s="21">
        <f t="shared" si="2"/>
        <v>9.553862894</v>
      </c>
      <c r="P927" s="22">
        <v>7.5</v>
      </c>
      <c r="Q927" s="21">
        <f t="shared" si="47"/>
        <v>8.635076253</v>
      </c>
      <c r="R927" s="22">
        <v>7.5</v>
      </c>
      <c r="S927" s="21">
        <f t="shared" si="4"/>
        <v>8.711873638</v>
      </c>
      <c r="T927" s="22">
        <v>7.5</v>
      </c>
      <c r="U927" s="21">
        <f t="shared" si="5"/>
        <v>8.458605664</v>
      </c>
      <c r="V927" s="22">
        <v>10.0</v>
      </c>
      <c r="W927" s="21">
        <f t="shared" si="6"/>
        <v>9.037731734</v>
      </c>
      <c r="X927" s="27">
        <f t="shared" si="102"/>
        <v>8.785714286</v>
      </c>
      <c r="Y927" s="42" t="s">
        <v>1952</v>
      </c>
      <c r="Z927" s="42"/>
      <c r="AA927" s="52"/>
      <c r="AB927" s="36"/>
      <c r="AC927" s="36"/>
      <c r="AD927" s="36"/>
      <c r="AE927" s="53"/>
      <c r="AF927" s="5"/>
      <c r="AG927" s="1"/>
    </row>
    <row r="928" ht="15.75" customHeight="1">
      <c r="A928" s="1"/>
      <c r="B928" s="5"/>
      <c r="C928" s="16">
        <v>44295.0</v>
      </c>
      <c r="D928" s="17">
        <v>2.120128349E9</v>
      </c>
      <c r="E928" s="5" t="s">
        <v>1953</v>
      </c>
      <c r="F928" s="5" t="s">
        <v>1954</v>
      </c>
      <c r="G928" s="5" t="s">
        <v>44</v>
      </c>
      <c r="H928" s="5" t="s">
        <v>45</v>
      </c>
      <c r="I928" s="33">
        <v>202.0</v>
      </c>
      <c r="J928" s="18">
        <v>7.0</v>
      </c>
      <c r="K928" s="19">
        <f t="shared" si="108"/>
        <v>8.851079914</v>
      </c>
      <c r="L928" s="22">
        <v>10.0</v>
      </c>
      <c r="M928" s="21">
        <f t="shared" si="56"/>
        <v>9.186615887</v>
      </c>
      <c r="N928" s="22">
        <v>10.0</v>
      </c>
      <c r="O928" s="21">
        <f t="shared" si="2"/>
        <v>9.554347826</v>
      </c>
      <c r="P928" s="22">
        <v>7.5</v>
      </c>
      <c r="Q928" s="21">
        <f t="shared" si="47"/>
        <v>8.633841132</v>
      </c>
      <c r="R928" s="22">
        <v>5.0</v>
      </c>
      <c r="S928" s="21">
        <f t="shared" si="4"/>
        <v>8.707834603</v>
      </c>
      <c r="T928" s="22">
        <v>7.5</v>
      </c>
      <c r="U928" s="21">
        <f t="shared" si="5"/>
        <v>8.457562568</v>
      </c>
      <c r="V928" s="22">
        <v>10.0</v>
      </c>
      <c r="W928" s="21">
        <f t="shared" si="6"/>
        <v>9.038779956</v>
      </c>
      <c r="X928" s="27">
        <f t="shared" si="102"/>
        <v>8.142857143</v>
      </c>
      <c r="Y928" s="28" t="s">
        <v>1955</v>
      </c>
      <c r="Z928" s="28"/>
      <c r="AA928" s="52"/>
      <c r="AB928" s="36"/>
      <c r="AC928" s="36"/>
      <c r="AD928" s="36"/>
      <c r="AE928" s="53"/>
      <c r="AF928" s="5"/>
      <c r="AG928" s="1"/>
    </row>
    <row r="929" ht="15.75" customHeight="1">
      <c r="A929" s="1"/>
      <c r="B929" s="5"/>
      <c r="C929" s="16">
        <v>44296.0</v>
      </c>
      <c r="D929" s="17">
        <v>3.623760718E9</v>
      </c>
      <c r="E929" s="5" t="s">
        <v>1956</v>
      </c>
      <c r="F929" s="5" t="s">
        <v>1957</v>
      </c>
      <c r="G929" s="5" t="s">
        <v>53</v>
      </c>
      <c r="H929" s="5" t="s">
        <v>1958</v>
      </c>
      <c r="I929" s="33" t="s">
        <v>1959</v>
      </c>
      <c r="J929" s="18">
        <v>8.0</v>
      </c>
      <c r="K929" s="19">
        <f t="shared" si="108"/>
        <v>8.850161812</v>
      </c>
      <c r="L929" s="22">
        <v>10.0</v>
      </c>
      <c r="M929" s="21">
        <f t="shared" si="56"/>
        <v>9.1875</v>
      </c>
      <c r="N929" s="22">
        <v>10.0</v>
      </c>
      <c r="O929" s="21">
        <f t="shared" si="2"/>
        <v>9.554831705</v>
      </c>
      <c r="P929" s="22">
        <v>7.5</v>
      </c>
      <c r="Q929" s="21">
        <f t="shared" si="47"/>
        <v>8.632608696</v>
      </c>
      <c r="R929" s="22">
        <v>7.5</v>
      </c>
      <c r="S929" s="21">
        <f t="shared" si="4"/>
        <v>8.706521739</v>
      </c>
      <c r="T929" s="22">
        <v>5.0</v>
      </c>
      <c r="U929" s="21">
        <f t="shared" si="5"/>
        <v>8.453804348</v>
      </c>
      <c r="V929" s="22">
        <v>7.5</v>
      </c>
      <c r="W929" s="21">
        <f t="shared" si="6"/>
        <v>9.03710555</v>
      </c>
      <c r="X929" s="27">
        <f t="shared" si="102"/>
        <v>7.928571429</v>
      </c>
      <c r="Y929" s="28" t="s">
        <v>1960</v>
      </c>
      <c r="Z929" s="28"/>
      <c r="AA929" s="52"/>
      <c r="AB929" s="36"/>
      <c r="AC929" s="36"/>
      <c r="AD929" s="36"/>
      <c r="AE929" s="53"/>
      <c r="AF929" s="5"/>
      <c r="AG929" s="1"/>
    </row>
    <row r="930" ht="15.75" customHeight="1">
      <c r="A930" s="1"/>
      <c r="B930" s="5"/>
      <c r="C930" s="16">
        <v>44297.0</v>
      </c>
      <c r="D930" s="17">
        <v>3.131843132E9</v>
      </c>
      <c r="E930" s="5" t="s">
        <v>1961</v>
      </c>
      <c r="F930" s="5" t="s">
        <v>1962</v>
      </c>
      <c r="G930" s="5" t="s">
        <v>33</v>
      </c>
      <c r="H930" s="5" t="s">
        <v>60</v>
      </c>
      <c r="I930" s="33" t="s">
        <v>90</v>
      </c>
      <c r="J930" s="18">
        <v>10.0</v>
      </c>
      <c r="K930" s="19">
        <f t="shared" si="108"/>
        <v>8.851400862</v>
      </c>
      <c r="L930" s="22">
        <v>10.0</v>
      </c>
      <c r="M930" s="21">
        <f t="shared" si="56"/>
        <v>9.188382193</v>
      </c>
      <c r="N930" s="22">
        <v>10.0</v>
      </c>
      <c r="O930" s="21">
        <f t="shared" si="2"/>
        <v>9.555314534</v>
      </c>
      <c r="P930" s="22">
        <v>10.0</v>
      </c>
      <c r="Q930" s="21">
        <f t="shared" si="47"/>
        <v>8.634093377</v>
      </c>
      <c r="R930" s="22">
        <v>10.0</v>
      </c>
      <c r="S930" s="21">
        <f t="shared" si="4"/>
        <v>8.707926167</v>
      </c>
      <c r="T930" s="22">
        <v>10.0</v>
      </c>
      <c r="U930" s="21">
        <f t="shared" si="5"/>
        <v>8.45548317</v>
      </c>
      <c r="V930" s="22">
        <v>10.0</v>
      </c>
      <c r="W930" s="21">
        <f t="shared" si="6"/>
        <v>9.038152174</v>
      </c>
      <c r="X930" s="27">
        <f t="shared" si="102"/>
        <v>10</v>
      </c>
      <c r="Y930" s="28" t="s">
        <v>1963</v>
      </c>
      <c r="Z930" s="28"/>
      <c r="AA930" s="52"/>
      <c r="AB930" s="36"/>
      <c r="AC930" s="36"/>
      <c r="AD930" s="36"/>
      <c r="AE930" s="53"/>
      <c r="AF930" s="5"/>
      <c r="AG930" s="1"/>
    </row>
    <row r="931" ht="15.75" customHeight="1">
      <c r="A931" s="1"/>
      <c r="B931" s="5"/>
      <c r="C931" s="16">
        <v>44300.0</v>
      </c>
      <c r="D931" s="17">
        <v>2.291653204E9</v>
      </c>
      <c r="E931" s="5" t="s">
        <v>1964</v>
      </c>
      <c r="F931" s="5" t="s">
        <v>1965</v>
      </c>
      <c r="G931" s="5" t="s">
        <v>33</v>
      </c>
      <c r="H931" s="5" t="s">
        <v>60</v>
      </c>
      <c r="I931" s="33" t="s">
        <v>120</v>
      </c>
      <c r="J931" s="18">
        <v>10.0</v>
      </c>
      <c r="K931" s="19">
        <f t="shared" si="108"/>
        <v>8.852637244</v>
      </c>
      <c r="L931" s="22">
        <v>10.0</v>
      </c>
      <c r="M931" s="21">
        <f t="shared" si="56"/>
        <v>9.189262473</v>
      </c>
      <c r="N931" s="22">
        <v>10.0</v>
      </c>
      <c r="O931" s="21">
        <f t="shared" si="2"/>
        <v>9.555796316</v>
      </c>
      <c r="P931" s="22">
        <v>10.0</v>
      </c>
      <c r="Q931" s="21">
        <f t="shared" si="47"/>
        <v>8.635574837</v>
      </c>
      <c r="R931" s="22">
        <v>10.0</v>
      </c>
      <c r="S931" s="21">
        <f t="shared" si="4"/>
        <v>8.709327549</v>
      </c>
      <c r="T931" s="22">
        <v>10.0</v>
      </c>
      <c r="U931" s="21">
        <f t="shared" si="5"/>
        <v>8.457158351</v>
      </c>
      <c r="V931" s="22">
        <v>10.0</v>
      </c>
      <c r="W931" s="21">
        <f t="shared" si="6"/>
        <v>9.039196526</v>
      </c>
      <c r="X931" s="27">
        <f t="shared" si="102"/>
        <v>10</v>
      </c>
      <c r="Y931" s="28" t="s">
        <v>1966</v>
      </c>
      <c r="Z931" s="28"/>
      <c r="AA931" s="52"/>
      <c r="AB931" s="36"/>
      <c r="AC931" s="36"/>
      <c r="AD931" s="36"/>
      <c r="AE931" s="53"/>
      <c r="AF931" s="5"/>
      <c r="AG931" s="1"/>
    </row>
    <row r="932" ht="15.75" customHeight="1">
      <c r="A932" s="1"/>
      <c r="B932" s="5"/>
      <c r="C932" s="16">
        <v>44302.0</v>
      </c>
      <c r="D932" s="34" t="s">
        <v>1967</v>
      </c>
      <c r="E932" s="5" t="s">
        <v>1968</v>
      </c>
      <c r="F932" s="5" t="s">
        <v>1969</v>
      </c>
      <c r="G932" s="5" t="s">
        <v>44</v>
      </c>
      <c r="H932" s="5" t="s">
        <v>45</v>
      </c>
      <c r="I932" s="33">
        <v>302.0</v>
      </c>
      <c r="J932" s="18">
        <v>10.0</v>
      </c>
      <c r="K932" s="19">
        <f t="shared" si="108"/>
        <v>8.853870968</v>
      </c>
      <c r="L932" s="22">
        <v>10.0</v>
      </c>
      <c r="M932" s="21">
        <f t="shared" si="56"/>
        <v>9.190140845</v>
      </c>
      <c r="N932" s="22">
        <v>10.0</v>
      </c>
      <c r="O932" s="21">
        <f t="shared" si="2"/>
        <v>9.556277056</v>
      </c>
      <c r="P932" s="22">
        <v>10.0</v>
      </c>
      <c r="Q932" s="21">
        <f t="shared" si="47"/>
        <v>8.637053088</v>
      </c>
      <c r="R932" s="22">
        <v>10.0</v>
      </c>
      <c r="S932" s="21">
        <f t="shared" si="4"/>
        <v>8.710725894</v>
      </c>
      <c r="T932" s="22">
        <v>7.5</v>
      </c>
      <c r="U932" s="21">
        <f t="shared" si="5"/>
        <v>8.456121343</v>
      </c>
      <c r="V932" s="22">
        <v>10.0</v>
      </c>
      <c r="W932" s="21">
        <f t="shared" si="6"/>
        <v>9.040238612</v>
      </c>
      <c r="X932" s="27">
        <f t="shared" si="102"/>
        <v>9.642857143</v>
      </c>
      <c r="Y932" s="42"/>
      <c r="Z932" s="28"/>
      <c r="AA932" s="52"/>
      <c r="AB932" s="36"/>
      <c r="AC932" s="36"/>
      <c r="AD932" s="36"/>
      <c r="AE932" s="53"/>
      <c r="AF932" s="5"/>
      <c r="AG932" s="1"/>
    </row>
    <row r="933" ht="15.75" customHeight="1">
      <c r="A933" s="1"/>
      <c r="B933" s="5"/>
      <c r="C933" s="16">
        <v>44307.0</v>
      </c>
      <c r="D933" s="17">
        <v>3.923116966E9</v>
      </c>
      <c r="E933" s="5" t="s">
        <v>1970</v>
      </c>
      <c r="F933" s="5" t="s">
        <v>1971</v>
      </c>
      <c r="G933" s="5" t="s">
        <v>1972</v>
      </c>
      <c r="H933" s="5" t="s">
        <v>45</v>
      </c>
      <c r="I933" s="33">
        <v>202.0</v>
      </c>
      <c r="J933" s="18">
        <v>10.0</v>
      </c>
      <c r="K933" s="19">
        <f>+AVERAGE(J933)</f>
        <v>10</v>
      </c>
      <c r="L933" s="22">
        <v>10.0</v>
      </c>
      <c r="M933" s="21">
        <f t="shared" si="56"/>
        <v>9.191017316</v>
      </c>
      <c r="N933" s="22">
        <v>10.0</v>
      </c>
      <c r="O933" s="21">
        <f t="shared" si="2"/>
        <v>9.556756757</v>
      </c>
      <c r="P933" s="22">
        <v>10.0</v>
      </c>
      <c r="Q933" s="21">
        <f t="shared" si="47"/>
        <v>8.638528139</v>
      </c>
      <c r="R933" s="22">
        <v>10.0</v>
      </c>
      <c r="S933" s="21">
        <f t="shared" si="4"/>
        <v>8.712121212</v>
      </c>
      <c r="T933" s="22">
        <v>10.0</v>
      </c>
      <c r="U933" s="21">
        <f t="shared" si="5"/>
        <v>8.457792208</v>
      </c>
      <c r="V933" s="22">
        <v>10.0</v>
      </c>
      <c r="W933" s="21">
        <f t="shared" si="6"/>
        <v>9.04127844</v>
      </c>
      <c r="X933" s="27">
        <f t="shared" si="102"/>
        <v>10</v>
      </c>
      <c r="Y933" s="28"/>
      <c r="Z933" s="28"/>
      <c r="AA933" s="52"/>
      <c r="AB933" s="36"/>
      <c r="AC933" s="36"/>
      <c r="AD933" s="36"/>
      <c r="AE933" s="53"/>
      <c r="AF933" s="5"/>
      <c r="AG933" s="1"/>
    </row>
    <row r="934" ht="15.75" customHeight="1">
      <c r="A934" s="1"/>
      <c r="B934" s="5"/>
      <c r="C934" s="16">
        <v>44308.0</v>
      </c>
      <c r="D934" s="17">
        <v>2.808210023E9</v>
      </c>
      <c r="E934" s="5" t="s">
        <v>1973</v>
      </c>
      <c r="F934" s="5" t="s">
        <v>1974</v>
      </c>
      <c r="G934" s="5" t="s">
        <v>1975</v>
      </c>
      <c r="H934" s="5" t="s">
        <v>1787</v>
      </c>
      <c r="I934" s="33">
        <v>4311.0</v>
      </c>
      <c r="J934" s="18">
        <v>10.0</v>
      </c>
      <c r="K934" s="19">
        <f t="shared" ref="K934:K942" si="109">+AVERAGE($J$3:J934)</f>
        <v>8.856330472</v>
      </c>
      <c r="L934" s="22">
        <v>10.0</v>
      </c>
      <c r="M934" s="21">
        <f t="shared" si="56"/>
        <v>9.191891892</v>
      </c>
      <c r="N934" s="22">
        <v>10.0</v>
      </c>
      <c r="O934" s="21">
        <f t="shared" si="2"/>
        <v>9.557235421</v>
      </c>
      <c r="P934" s="22">
        <v>10.0</v>
      </c>
      <c r="Q934" s="21">
        <f t="shared" si="47"/>
        <v>8.64</v>
      </c>
      <c r="R934" s="22">
        <v>10.0</v>
      </c>
      <c r="S934" s="21">
        <f t="shared" si="4"/>
        <v>8.713513514</v>
      </c>
      <c r="T934" s="22">
        <v>7.5</v>
      </c>
      <c r="U934" s="21">
        <f t="shared" si="5"/>
        <v>8.456756757</v>
      </c>
      <c r="V934" s="22">
        <v>7.5</v>
      </c>
      <c r="W934" s="21">
        <f t="shared" si="6"/>
        <v>9.03961039</v>
      </c>
      <c r="X934" s="27">
        <f t="shared" si="102"/>
        <v>9.285714286</v>
      </c>
      <c r="Y934" s="61" t="s">
        <v>1976</v>
      </c>
      <c r="Z934" s="28"/>
      <c r="AA934" s="52"/>
      <c r="AB934" s="36"/>
      <c r="AC934" s="36"/>
      <c r="AD934" s="36"/>
      <c r="AE934" s="53"/>
      <c r="AF934" s="5"/>
      <c r="AG934" s="1"/>
    </row>
    <row r="935" ht="15.75" customHeight="1">
      <c r="A935" s="1"/>
      <c r="B935" s="5"/>
      <c r="C935" s="16">
        <v>44308.0</v>
      </c>
      <c r="D935" s="17">
        <v>3.923152339E9</v>
      </c>
      <c r="E935" s="5" t="s">
        <v>1977</v>
      </c>
      <c r="F935" s="5" t="s">
        <v>1978</v>
      </c>
      <c r="G935" s="5" t="s">
        <v>1975</v>
      </c>
      <c r="H935" s="5" t="s">
        <v>1782</v>
      </c>
      <c r="I935" s="33">
        <v>4216.0</v>
      </c>
      <c r="J935" s="18">
        <v>7.0</v>
      </c>
      <c r="K935" s="19">
        <f t="shared" si="109"/>
        <v>8.854340836</v>
      </c>
      <c r="L935" s="22">
        <v>7.5</v>
      </c>
      <c r="M935" s="21">
        <f t="shared" si="56"/>
        <v>9.190064795</v>
      </c>
      <c r="N935" s="22">
        <v>10.0</v>
      </c>
      <c r="O935" s="21">
        <f t="shared" si="2"/>
        <v>9.557713053</v>
      </c>
      <c r="P935" s="22">
        <v>5.0</v>
      </c>
      <c r="Q935" s="21">
        <f t="shared" si="47"/>
        <v>8.636069114</v>
      </c>
      <c r="R935" s="22">
        <v>2.5</v>
      </c>
      <c r="S935" s="21">
        <f t="shared" si="4"/>
        <v>8.706803456</v>
      </c>
      <c r="T935" s="22">
        <v>5.0</v>
      </c>
      <c r="U935" s="21">
        <f t="shared" si="5"/>
        <v>8.453023758</v>
      </c>
      <c r="V935" s="22">
        <v>5.0</v>
      </c>
      <c r="W935" s="21">
        <f t="shared" si="6"/>
        <v>9.035243243</v>
      </c>
      <c r="X935" s="27">
        <f t="shared" si="102"/>
        <v>6</v>
      </c>
      <c r="Y935" s="28"/>
      <c r="Z935" s="28"/>
      <c r="AA935" s="52"/>
      <c r="AB935" s="36"/>
      <c r="AC935" s="36"/>
      <c r="AD935" s="36"/>
      <c r="AE935" s="53"/>
      <c r="AF935" s="5"/>
      <c r="AG935" s="1"/>
    </row>
    <row r="936" ht="15.75" customHeight="1">
      <c r="A936" s="1"/>
      <c r="B936" s="5"/>
      <c r="C936" s="16">
        <v>44313.0</v>
      </c>
      <c r="D936" s="17">
        <v>2.299766842E9</v>
      </c>
      <c r="E936" s="5" t="s">
        <v>1979</v>
      </c>
      <c r="F936" s="5" t="s">
        <v>1969</v>
      </c>
      <c r="G936" s="5" t="s">
        <v>1975</v>
      </c>
      <c r="H936" s="5" t="s">
        <v>261</v>
      </c>
      <c r="I936" s="33" t="s">
        <v>332</v>
      </c>
      <c r="J936" s="18">
        <v>7.0</v>
      </c>
      <c r="K936" s="19">
        <f t="shared" si="109"/>
        <v>8.85235546</v>
      </c>
      <c r="L936" s="22">
        <v>5.0</v>
      </c>
      <c r="M936" s="21">
        <f t="shared" si="56"/>
        <v>9.185544768</v>
      </c>
      <c r="N936" s="22">
        <v>10.0</v>
      </c>
      <c r="O936" s="21">
        <f t="shared" si="2"/>
        <v>9.558189655</v>
      </c>
      <c r="P936" s="22">
        <v>7.5</v>
      </c>
      <c r="Q936" s="21">
        <f t="shared" si="47"/>
        <v>8.634843581</v>
      </c>
      <c r="R936" s="22">
        <v>5.0</v>
      </c>
      <c r="S936" s="21">
        <f t="shared" si="4"/>
        <v>8.702804746</v>
      </c>
      <c r="T936" s="22">
        <v>7.5</v>
      </c>
      <c r="U936" s="21">
        <f t="shared" si="5"/>
        <v>8.451995685</v>
      </c>
      <c r="V936" s="22">
        <v>7.5</v>
      </c>
      <c r="W936" s="21">
        <f t="shared" si="6"/>
        <v>9.033585313</v>
      </c>
      <c r="X936" s="27">
        <f t="shared" si="102"/>
        <v>7.071428571</v>
      </c>
      <c r="Y936" s="28" t="s">
        <v>1980</v>
      </c>
      <c r="Z936" s="28"/>
      <c r="AA936" s="52"/>
      <c r="AB936" s="36"/>
      <c r="AC936" s="36"/>
      <c r="AD936" s="36"/>
      <c r="AE936" s="53"/>
      <c r="AF936" s="5"/>
      <c r="AG936" s="1"/>
    </row>
    <row r="937" ht="15.75" customHeight="1">
      <c r="A937" s="1"/>
      <c r="B937" s="5"/>
      <c r="C937" s="16">
        <v>44313.0</v>
      </c>
      <c r="D937" s="17">
        <v>2.168850241E9</v>
      </c>
      <c r="E937" s="5" t="s">
        <v>1981</v>
      </c>
      <c r="F937" s="5" t="s">
        <v>1974</v>
      </c>
      <c r="G937" s="5" t="s">
        <v>1982</v>
      </c>
      <c r="H937" s="5" t="s">
        <v>45</v>
      </c>
      <c r="I937" s="33">
        <v>202.0</v>
      </c>
      <c r="J937" s="18">
        <v>8.0</v>
      </c>
      <c r="K937" s="19">
        <f t="shared" si="109"/>
        <v>8.85144385</v>
      </c>
      <c r="L937" s="22">
        <v>10.0</v>
      </c>
      <c r="M937" s="21">
        <f t="shared" si="56"/>
        <v>9.186422414</v>
      </c>
      <c r="N937" s="22">
        <v>10.0</v>
      </c>
      <c r="O937" s="21">
        <f t="shared" si="2"/>
        <v>9.558665231</v>
      </c>
      <c r="P937" s="22">
        <v>5.0</v>
      </c>
      <c r="Q937" s="21">
        <f t="shared" si="47"/>
        <v>8.630926724</v>
      </c>
      <c r="R937" s="22">
        <v>5.0</v>
      </c>
      <c r="S937" s="21">
        <f t="shared" si="4"/>
        <v>8.698814655</v>
      </c>
      <c r="T937" s="22">
        <v>7.5</v>
      </c>
      <c r="U937" s="21">
        <f t="shared" si="5"/>
        <v>8.450969828</v>
      </c>
      <c r="V937" s="22">
        <v>7.5</v>
      </c>
      <c r="W937" s="21">
        <f t="shared" si="6"/>
        <v>9.03193096</v>
      </c>
      <c r="X937" s="27">
        <f t="shared" si="102"/>
        <v>7.571428571</v>
      </c>
      <c r="Y937" s="42" t="s">
        <v>1983</v>
      </c>
      <c r="Z937" s="28"/>
      <c r="AA937" s="52"/>
      <c r="AB937" s="36"/>
      <c r="AC937" s="36"/>
      <c r="AD937" s="36"/>
      <c r="AE937" s="53"/>
      <c r="AF937" s="5"/>
      <c r="AG937" s="1"/>
    </row>
    <row r="938" ht="15.75" customHeight="1">
      <c r="A938" s="1"/>
      <c r="B938" s="5"/>
      <c r="C938" s="16">
        <v>44314.0</v>
      </c>
      <c r="D938" s="17">
        <v>2.803378195E9</v>
      </c>
      <c r="E938" s="5" t="s">
        <v>1984</v>
      </c>
      <c r="F938" s="5" t="s">
        <v>1950</v>
      </c>
      <c r="G938" s="5" t="s">
        <v>1985</v>
      </c>
      <c r="H938" s="5" t="s">
        <v>60</v>
      </c>
      <c r="I938" s="33" t="s">
        <v>73</v>
      </c>
      <c r="J938" s="18">
        <v>10.0</v>
      </c>
      <c r="K938" s="19">
        <f t="shared" si="109"/>
        <v>8.85267094</v>
      </c>
      <c r="L938" s="22">
        <v>10.0</v>
      </c>
      <c r="M938" s="21">
        <f t="shared" si="56"/>
        <v>9.18729817</v>
      </c>
      <c r="N938" s="22">
        <v>10.0</v>
      </c>
      <c r="O938" s="21">
        <f t="shared" si="2"/>
        <v>9.559139785</v>
      </c>
      <c r="P938" s="22">
        <v>10.0</v>
      </c>
      <c r="Q938" s="21">
        <f t="shared" si="47"/>
        <v>8.632400431</v>
      </c>
      <c r="R938" s="22">
        <v>10.0</v>
      </c>
      <c r="S938" s="21">
        <f t="shared" si="4"/>
        <v>8.700215285</v>
      </c>
      <c r="T938" s="22">
        <v>10.0</v>
      </c>
      <c r="U938" s="21">
        <f t="shared" si="5"/>
        <v>8.452637244</v>
      </c>
      <c r="V938" s="22">
        <v>10.0</v>
      </c>
      <c r="W938" s="21">
        <f t="shared" si="6"/>
        <v>9.032974138</v>
      </c>
      <c r="X938" s="27">
        <f t="shared" si="102"/>
        <v>10</v>
      </c>
      <c r="Y938" s="42"/>
      <c r="Z938" s="28"/>
      <c r="AA938" s="52"/>
      <c r="AB938" s="36"/>
      <c r="AC938" s="36"/>
      <c r="AD938" s="36"/>
      <c r="AE938" s="53"/>
      <c r="AF938" s="5"/>
      <c r="AG938" s="1"/>
    </row>
    <row r="939" ht="15.75" customHeight="1">
      <c r="A939" s="1"/>
      <c r="B939" s="5"/>
      <c r="C939" s="16">
        <v>44316.0</v>
      </c>
      <c r="D939" s="17">
        <v>2.63924056E9</v>
      </c>
      <c r="E939" s="5" t="s">
        <v>1986</v>
      </c>
      <c r="F939" s="5" t="s">
        <v>1974</v>
      </c>
      <c r="G939" s="5" t="s">
        <v>1987</v>
      </c>
      <c r="H939" s="5" t="s">
        <v>261</v>
      </c>
      <c r="I939" s="33" t="s">
        <v>236</v>
      </c>
      <c r="J939" s="18">
        <v>9.0</v>
      </c>
      <c r="K939" s="19">
        <f t="shared" si="109"/>
        <v>8.852828175</v>
      </c>
      <c r="L939" s="22">
        <v>7.5</v>
      </c>
      <c r="M939" s="21">
        <f t="shared" si="56"/>
        <v>9.185483871</v>
      </c>
      <c r="N939" s="22">
        <v>7.5</v>
      </c>
      <c r="O939" s="21">
        <f t="shared" si="2"/>
        <v>9.556928034</v>
      </c>
      <c r="P939" s="22">
        <v>7.5</v>
      </c>
      <c r="Q939" s="21">
        <f t="shared" si="47"/>
        <v>8.631182796</v>
      </c>
      <c r="R939" s="22">
        <v>7.5</v>
      </c>
      <c r="S939" s="21">
        <f t="shared" si="4"/>
        <v>8.698924731</v>
      </c>
      <c r="T939" s="22">
        <v>7.5</v>
      </c>
      <c r="U939" s="21">
        <f t="shared" si="5"/>
        <v>8.451612903</v>
      </c>
      <c r="V939" s="22">
        <v>7.5</v>
      </c>
      <c r="W939" s="21">
        <f t="shared" si="6"/>
        <v>9.031324004</v>
      </c>
      <c r="X939" s="27">
        <f t="shared" si="102"/>
        <v>7.714285714</v>
      </c>
      <c r="Y939" s="42"/>
      <c r="Z939" s="28"/>
      <c r="AA939" s="52"/>
      <c r="AB939" s="36"/>
      <c r="AC939" s="36"/>
      <c r="AD939" s="36"/>
      <c r="AE939" s="53"/>
      <c r="AF939" s="5"/>
      <c r="AG939" s="1"/>
    </row>
    <row r="940" ht="15.75" customHeight="1">
      <c r="A940" s="1"/>
      <c r="B940" s="5"/>
      <c r="C940" s="16">
        <v>44318.0</v>
      </c>
      <c r="D940" s="17">
        <v>2.589031013E9</v>
      </c>
      <c r="E940" s="5" t="s">
        <v>1988</v>
      </c>
      <c r="F940" s="5" t="s">
        <v>1989</v>
      </c>
      <c r="G940" s="5" t="s">
        <v>1975</v>
      </c>
      <c r="H940" s="5" t="s">
        <v>60</v>
      </c>
      <c r="I940" s="33" t="s">
        <v>163</v>
      </c>
      <c r="J940" s="18">
        <v>10.0</v>
      </c>
      <c r="K940" s="19">
        <f t="shared" si="109"/>
        <v>8.854051173</v>
      </c>
      <c r="L940" s="22">
        <v>10.0</v>
      </c>
      <c r="M940" s="21">
        <f t="shared" si="56"/>
        <v>9.186358754</v>
      </c>
      <c r="N940" s="22">
        <v>10.0</v>
      </c>
      <c r="O940" s="21">
        <f t="shared" si="2"/>
        <v>9.557403433</v>
      </c>
      <c r="P940" s="22">
        <v>10.0</v>
      </c>
      <c r="Q940" s="21">
        <f t="shared" si="47"/>
        <v>8.632653061</v>
      </c>
      <c r="R940" s="22">
        <v>10.0</v>
      </c>
      <c r="S940" s="21">
        <f t="shared" si="4"/>
        <v>8.700322234</v>
      </c>
      <c r="T940" s="22">
        <v>10.0</v>
      </c>
      <c r="U940" s="21">
        <f t="shared" si="5"/>
        <v>8.453276047</v>
      </c>
      <c r="V940" s="22">
        <v>10.0</v>
      </c>
      <c r="W940" s="21">
        <f t="shared" si="6"/>
        <v>9.032365591</v>
      </c>
      <c r="X940" s="27">
        <f t="shared" si="102"/>
        <v>10</v>
      </c>
      <c r="Y940" s="61" t="s">
        <v>1990</v>
      </c>
      <c r="Z940" s="28"/>
      <c r="AA940" s="52"/>
      <c r="AB940" s="36"/>
      <c r="AC940" s="36"/>
      <c r="AD940" s="36"/>
      <c r="AE940" s="53"/>
      <c r="AF940" s="5"/>
      <c r="AG940" s="1"/>
    </row>
    <row r="941" ht="15.75" customHeight="1">
      <c r="A941" s="1"/>
      <c r="B941" s="5"/>
      <c r="C941" s="16">
        <v>44332.0</v>
      </c>
      <c r="D941" s="17">
        <v>2.632701892E9</v>
      </c>
      <c r="E941" s="5" t="s">
        <v>1991</v>
      </c>
      <c r="F941" s="5" t="s">
        <v>1974</v>
      </c>
      <c r="G941" s="5" t="s">
        <v>1992</v>
      </c>
      <c r="H941" s="5" t="s">
        <v>60</v>
      </c>
      <c r="I941" s="33" t="s">
        <v>73</v>
      </c>
      <c r="J941" s="18">
        <v>10.0</v>
      </c>
      <c r="K941" s="19">
        <f t="shared" si="109"/>
        <v>8.855271565</v>
      </c>
      <c r="L941" s="22">
        <v>10.0</v>
      </c>
      <c r="M941" s="21">
        <f t="shared" si="56"/>
        <v>9.18723176</v>
      </c>
      <c r="N941" s="22">
        <v>10.0</v>
      </c>
      <c r="O941" s="21">
        <f t="shared" si="2"/>
        <v>9.557877814</v>
      </c>
      <c r="P941" s="22">
        <v>10.0</v>
      </c>
      <c r="Q941" s="21">
        <f t="shared" si="47"/>
        <v>8.634120172</v>
      </c>
      <c r="R941" s="22">
        <v>10.0</v>
      </c>
      <c r="S941" s="21">
        <f t="shared" si="4"/>
        <v>8.701716738</v>
      </c>
      <c r="T941" s="22">
        <v>10.0</v>
      </c>
      <c r="U941" s="21">
        <f t="shared" si="5"/>
        <v>8.454935622</v>
      </c>
      <c r="V941" s="22">
        <v>10.0</v>
      </c>
      <c r="W941" s="21">
        <f t="shared" si="6"/>
        <v>9.033404941</v>
      </c>
      <c r="X941" s="27">
        <f t="shared" si="102"/>
        <v>10</v>
      </c>
      <c r="Y941" s="28"/>
      <c r="Z941" s="28"/>
      <c r="AA941" s="52"/>
      <c r="AB941" s="36"/>
      <c r="AC941" s="36"/>
      <c r="AD941" s="36"/>
      <c r="AE941" s="53"/>
      <c r="AF941" s="5"/>
      <c r="AG941" s="1"/>
    </row>
    <row r="942" ht="15.75" customHeight="1">
      <c r="A942" s="1"/>
      <c r="B942" s="5"/>
      <c r="C942" s="16">
        <v>44333.0</v>
      </c>
      <c r="D942" s="17">
        <v>3.298005488E9</v>
      </c>
      <c r="E942" s="5" t="s">
        <v>1993</v>
      </c>
      <c r="F942" s="5" t="s">
        <v>1994</v>
      </c>
      <c r="G942" s="5" t="s">
        <v>1987</v>
      </c>
      <c r="H942" s="5" t="s">
        <v>284</v>
      </c>
      <c r="I942" s="33" t="s">
        <v>1995</v>
      </c>
      <c r="J942" s="18">
        <v>9.0</v>
      </c>
      <c r="K942" s="19">
        <f t="shared" si="109"/>
        <v>8.855425532</v>
      </c>
      <c r="L942" s="22">
        <v>10.0</v>
      </c>
      <c r="M942" s="21">
        <f t="shared" si="56"/>
        <v>9.188102894</v>
      </c>
      <c r="N942" s="22">
        <v>10.0</v>
      </c>
      <c r="O942" s="21">
        <f t="shared" si="2"/>
        <v>9.558351178</v>
      </c>
      <c r="P942" s="22">
        <v>10.0</v>
      </c>
      <c r="Q942" s="21">
        <f t="shared" si="47"/>
        <v>8.635584137</v>
      </c>
      <c r="R942" s="22">
        <v>10.0</v>
      </c>
      <c r="S942" s="21">
        <f t="shared" si="4"/>
        <v>8.703108253</v>
      </c>
      <c r="T942" s="22">
        <v>10.0</v>
      </c>
      <c r="U942" s="21">
        <f t="shared" si="5"/>
        <v>8.45659164</v>
      </c>
      <c r="V942" s="22">
        <v>10.0</v>
      </c>
      <c r="W942" s="21">
        <f t="shared" si="6"/>
        <v>9.03444206</v>
      </c>
      <c r="X942" s="27">
        <f t="shared" si="102"/>
        <v>9.857142857</v>
      </c>
      <c r="Y942" s="28" t="s">
        <v>1996</v>
      </c>
      <c r="Z942" s="28"/>
      <c r="AA942" s="52"/>
      <c r="AB942" s="36"/>
      <c r="AC942" s="36"/>
      <c r="AD942" s="36"/>
      <c r="AE942" s="53"/>
      <c r="AF942" s="5"/>
      <c r="AG942" s="1"/>
    </row>
    <row r="943" ht="15.75" customHeight="1">
      <c r="A943" s="1"/>
      <c r="B943" s="5"/>
      <c r="C943" s="16">
        <v>44337.0</v>
      </c>
      <c r="D943" s="17">
        <v>3.76445311E9</v>
      </c>
      <c r="E943" s="5" t="s">
        <v>1997</v>
      </c>
      <c r="F943" s="5" t="s">
        <v>1974</v>
      </c>
      <c r="G943" s="5" t="s">
        <v>1998</v>
      </c>
      <c r="H943" s="5" t="s">
        <v>45</v>
      </c>
      <c r="I943" s="33">
        <v>304.0</v>
      </c>
      <c r="J943" s="18">
        <v>7.0</v>
      </c>
      <c r="K943" s="19">
        <f>+AVERAGE(J943)</f>
        <v>7</v>
      </c>
      <c r="L943" s="22">
        <v>7.5</v>
      </c>
      <c r="M943" s="21">
        <f t="shared" si="56"/>
        <v>9.186295503</v>
      </c>
      <c r="N943" s="22">
        <v>7.5</v>
      </c>
      <c r="O943" s="21">
        <f t="shared" si="2"/>
        <v>9.556149733</v>
      </c>
      <c r="P943" s="22">
        <v>7.5</v>
      </c>
      <c r="Q943" s="21">
        <f t="shared" si="47"/>
        <v>8.634368308</v>
      </c>
      <c r="R943" s="22">
        <v>7.5</v>
      </c>
      <c r="S943" s="21">
        <f t="shared" si="4"/>
        <v>8.701820128</v>
      </c>
      <c r="T943" s="22">
        <v>7.5</v>
      </c>
      <c r="U943" s="21">
        <f t="shared" si="5"/>
        <v>8.455567452</v>
      </c>
      <c r="V943" s="22">
        <v>7.5</v>
      </c>
      <c r="W943" s="21">
        <f t="shared" si="6"/>
        <v>9.032797428</v>
      </c>
      <c r="X943" s="27">
        <f t="shared" si="102"/>
        <v>7.428571429</v>
      </c>
      <c r="Y943" s="42" t="s">
        <v>1999</v>
      </c>
      <c r="Z943" s="28"/>
      <c r="AA943" s="52"/>
      <c r="AB943" s="36"/>
      <c r="AC943" s="36"/>
      <c r="AD943" s="36"/>
      <c r="AE943" s="53"/>
      <c r="AF943" s="5"/>
      <c r="AG943" s="1"/>
    </row>
    <row r="944" ht="15.75" customHeight="1">
      <c r="A944" s="1"/>
      <c r="B944" s="5"/>
      <c r="C944" s="16">
        <v>44347.0</v>
      </c>
      <c r="D944" s="17">
        <v>3.265417586E9</v>
      </c>
      <c r="E944" s="5" t="s">
        <v>2000</v>
      </c>
      <c r="F944" s="5" t="s">
        <v>1974</v>
      </c>
      <c r="G944" s="5" t="s">
        <v>1975</v>
      </c>
      <c r="H944" s="5" t="s">
        <v>2001</v>
      </c>
      <c r="I944" s="33">
        <v>301.0</v>
      </c>
      <c r="J944" s="18">
        <v>10.0</v>
      </c>
      <c r="K944" s="19">
        <f t="shared" ref="K944:K952" si="110">+AVERAGE($J$3:J944)</f>
        <v>8.854670913</v>
      </c>
      <c r="L944" s="22">
        <v>10.0</v>
      </c>
      <c r="M944" s="21">
        <f t="shared" si="56"/>
        <v>9.187165775</v>
      </c>
      <c r="N944" s="22">
        <v>10.0</v>
      </c>
      <c r="O944" s="21">
        <f t="shared" si="2"/>
        <v>9.556623932</v>
      </c>
      <c r="P944" s="22">
        <v>10.0</v>
      </c>
      <c r="Q944" s="21">
        <f t="shared" si="47"/>
        <v>8.635828877</v>
      </c>
      <c r="R944" s="22">
        <v>10.0</v>
      </c>
      <c r="S944" s="21">
        <f t="shared" si="4"/>
        <v>8.703208556</v>
      </c>
      <c r="T944" s="22">
        <v>10.0</v>
      </c>
      <c r="U944" s="21">
        <f t="shared" si="5"/>
        <v>8.457219251</v>
      </c>
      <c r="V944" s="22">
        <v>10.0</v>
      </c>
      <c r="W944" s="21">
        <f t="shared" si="6"/>
        <v>9.033832976</v>
      </c>
      <c r="X944" s="27">
        <f t="shared" si="102"/>
        <v>10</v>
      </c>
      <c r="Y944" s="28" t="s">
        <v>2002</v>
      </c>
      <c r="Z944" s="28"/>
      <c r="AA944" s="52"/>
      <c r="AB944" s="36"/>
      <c r="AC944" s="36"/>
      <c r="AD944" s="36"/>
      <c r="AE944" s="53"/>
      <c r="AF944" s="5"/>
      <c r="AG944" s="1"/>
    </row>
    <row r="945" ht="15.75" customHeight="1">
      <c r="A945" s="1"/>
      <c r="B945" s="5"/>
      <c r="C945" s="16">
        <v>44348.0</v>
      </c>
      <c r="D945" s="17">
        <v>2.790977101E9</v>
      </c>
      <c r="E945" s="5" t="s">
        <v>2003</v>
      </c>
      <c r="F945" s="5" t="s">
        <v>1971</v>
      </c>
      <c r="G945" s="5" t="s">
        <v>2004</v>
      </c>
      <c r="H945" s="5" t="s">
        <v>2005</v>
      </c>
      <c r="I945" s="33">
        <v>302.0</v>
      </c>
      <c r="J945" s="18">
        <v>9.0</v>
      </c>
      <c r="K945" s="19">
        <f t="shared" si="110"/>
        <v>8.854825027</v>
      </c>
      <c r="L945" s="22">
        <v>10.0</v>
      </c>
      <c r="M945" s="21">
        <f t="shared" si="56"/>
        <v>9.188034188</v>
      </c>
      <c r="N945" s="22">
        <v>10.0</v>
      </c>
      <c r="O945" s="21">
        <f t="shared" si="2"/>
        <v>9.557097118</v>
      </c>
      <c r="P945" s="22">
        <v>7.5</v>
      </c>
      <c r="Q945" s="21">
        <f t="shared" si="47"/>
        <v>8.634615385</v>
      </c>
      <c r="R945" s="22">
        <v>7.5</v>
      </c>
      <c r="S945" s="21">
        <f t="shared" si="4"/>
        <v>8.701923077</v>
      </c>
      <c r="T945" s="22">
        <v>7.5</v>
      </c>
      <c r="U945" s="21">
        <f t="shared" si="5"/>
        <v>8.456196581</v>
      </c>
      <c r="V945" s="22">
        <v>7.5</v>
      </c>
      <c r="W945" s="21">
        <f t="shared" si="6"/>
        <v>9.032192513</v>
      </c>
      <c r="X945" s="27">
        <f t="shared" si="102"/>
        <v>8.428571429</v>
      </c>
      <c r="Y945" s="42"/>
      <c r="Z945" s="28"/>
      <c r="AA945" s="52"/>
      <c r="AB945" s="36"/>
      <c r="AC945" s="36"/>
      <c r="AD945" s="36"/>
      <c r="AE945" s="53"/>
      <c r="AF945" s="5"/>
      <c r="AG945" s="1"/>
    </row>
    <row r="946" ht="15.75" customHeight="1">
      <c r="A946" s="1"/>
      <c r="B946" s="5"/>
      <c r="C946" s="16">
        <v>44348.0</v>
      </c>
      <c r="D946" s="17">
        <v>3.789805891E9</v>
      </c>
      <c r="E946" s="5" t="s">
        <v>2006</v>
      </c>
      <c r="F946" s="5" t="s">
        <v>1974</v>
      </c>
      <c r="G946" s="5" t="s">
        <v>1975</v>
      </c>
      <c r="H946" s="5" t="s">
        <v>2001</v>
      </c>
      <c r="I946" s="33">
        <v>301.0</v>
      </c>
      <c r="J946" s="18">
        <v>10.0</v>
      </c>
      <c r="K946" s="19">
        <f t="shared" si="110"/>
        <v>8.856038136</v>
      </c>
      <c r="L946" s="22">
        <v>10.0</v>
      </c>
      <c r="M946" s="21">
        <f t="shared" si="56"/>
        <v>9.188900747</v>
      </c>
      <c r="N946" s="22">
        <v>10.0</v>
      </c>
      <c r="O946" s="21">
        <f t="shared" si="2"/>
        <v>9.557569296</v>
      </c>
      <c r="P946" s="22">
        <v>10.0</v>
      </c>
      <c r="Q946" s="21">
        <f t="shared" si="47"/>
        <v>8.636072572</v>
      </c>
      <c r="R946" s="22">
        <v>10.0</v>
      </c>
      <c r="S946" s="21">
        <f t="shared" si="4"/>
        <v>8.703308431</v>
      </c>
      <c r="T946" s="22">
        <v>10.0</v>
      </c>
      <c r="U946" s="21">
        <f t="shared" si="5"/>
        <v>8.457844184</v>
      </c>
      <c r="V946" s="22">
        <v>10.0</v>
      </c>
      <c r="W946" s="21">
        <f t="shared" si="6"/>
        <v>9.033226496</v>
      </c>
      <c r="X946" s="27">
        <f t="shared" si="102"/>
        <v>10</v>
      </c>
      <c r="Y946" s="61" t="s">
        <v>2007</v>
      </c>
      <c r="Z946" s="28"/>
      <c r="AA946" s="52"/>
      <c r="AB946" s="36"/>
      <c r="AC946" s="36"/>
      <c r="AD946" s="36"/>
      <c r="AE946" s="53"/>
      <c r="AF946" s="5"/>
      <c r="AG946" s="1"/>
    </row>
    <row r="947" ht="15.75" customHeight="1">
      <c r="A947" s="1"/>
      <c r="B947" s="5"/>
      <c r="C947" s="16">
        <v>44352.0</v>
      </c>
      <c r="D947" s="17">
        <v>3.797753132E9</v>
      </c>
      <c r="E947" s="5" t="s">
        <v>2008</v>
      </c>
      <c r="F947" s="5" t="s">
        <v>1974</v>
      </c>
      <c r="G947" s="5" t="s">
        <v>1998</v>
      </c>
      <c r="H947" s="5" t="s">
        <v>2005</v>
      </c>
      <c r="I947" s="33">
        <v>302.0</v>
      </c>
      <c r="J947" s="18">
        <v>10.0</v>
      </c>
      <c r="K947" s="19">
        <f t="shared" si="110"/>
        <v>8.857248677</v>
      </c>
      <c r="L947" s="22">
        <v>10.0</v>
      </c>
      <c r="M947" s="21">
        <f t="shared" si="56"/>
        <v>9.189765458</v>
      </c>
      <c r="N947" s="22">
        <v>10.0</v>
      </c>
      <c r="O947" s="21">
        <f t="shared" si="2"/>
        <v>9.558040469</v>
      </c>
      <c r="P947" s="22">
        <v>10.0</v>
      </c>
      <c r="Q947" s="21">
        <f t="shared" si="47"/>
        <v>8.637526652</v>
      </c>
      <c r="R947" s="22">
        <v>10.0</v>
      </c>
      <c r="S947" s="21">
        <f t="shared" si="4"/>
        <v>8.704690832</v>
      </c>
      <c r="T947" s="22">
        <v>10.0</v>
      </c>
      <c r="U947" s="21">
        <f t="shared" si="5"/>
        <v>8.459488273</v>
      </c>
      <c r="V947" s="22">
        <v>10.0</v>
      </c>
      <c r="W947" s="21">
        <f t="shared" si="6"/>
        <v>9.034258271</v>
      </c>
      <c r="X947" s="27">
        <f t="shared" si="102"/>
        <v>10</v>
      </c>
      <c r="Y947" s="61" t="s">
        <v>2009</v>
      </c>
      <c r="Z947" s="28"/>
      <c r="AA947" s="52"/>
      <c r="AB947" s="36"/>
      <c r="AC947" s="36"/>
      <c r="AD947" s="36"/>
      <c r="AE947" s="53"/>
      <c r="AF947" s="5"/>
      <c r="AG947" s="1"/>
    </row>
    <row r="948" ht="15.75" customHeight="1">
      <c r="A948" s="1"/>
      <c r="B948" s="5"/>
      <c r="C948" s="16">
        <v>44365.0</v>
      </c>
      <c r="D948" s="17">
        <v>3.855650062E9</v>
      </c>
      <c r="E948" s="5" t="s">
        <v>2010</v>
      </c>
      <c r="F948" s="5" t="s">
        <v>1974</v>
      </c>
      <c r="G948" s="5" t="s">
        <v>2011</v>
      </c>
      <c r="H948" s="5" t="s">
        <v>1868</v>
      </c>
      <c r="I948" s="33">
        <v>206.0</v>
      </c>
      <c r="J948" s="18">
        <v>10.0</v>
      </c>
      <c r="K948" s="19">
        <f t="shared" si="110"/>
        <v>8.85845666</v>
      </c>
      <c r="L948" s="22">
        <v>10.0</v>
      </c>
      <c r="M948" s="21">
        <f t="shared" si="56"/>
        <v>9.190628328</v>
      </c>
      <c r="N948" s="22">
        <v>10.0</v>
      </c>
      <c r="O948" s="21">
        <f t="shared" si="2"/>
        <v>9.558510638</v>
      </c>
      <c r="P948" s="22">
        <v>10.0</v>
      </c>
      <c r="Q948" s="21">
        <f t="shared" si="47"/>
        <v>8.638977636</v>
      </c>
      <c r="R948" s="22">
        <v>7.5</v>
      </c>
      <c r="S948" s="21">
        <f t="shared" si="4"/>
        <v>8.703407881</v>
      </c>
      <c r="T948" s="22">
        <v>10.0</v>
      </c>
      <c r="U948" s="21">
        <f t="shared" si="5"/>
        <v>8.46112886</v>
      </c>
      <c r="V948" s="22">
        <v>10.0</v>
      </c>
      <c r="W948" s="21">
        <f t="shared" si="6"/>
        <v>9.035287846</v>
      </c>
      <c r="X948" s="27">
        <f t="shared" si="102"/>
        <v>9.642857143</v>
      </c>
      <c r="Y948" s="61" t="s">
        <v>2012</v>
      </c>
      <c r="Z948" s="28"/>
      <c r="AA948" s="52"/>
      <c r="AB948" s="36"/>
      <c r="AC948" s="36"/>
      <c r="AD948" s="36"/>
      <c r="AE948" s="53"/>
      <c r="AF948" s="5"/>
      <c r="AG948" s="1"/>
    </row>
    <row r="949" ht="15.75" customHeight="1">
      <c r="A949" s="1"/>
      <c r="B949" s="5"/>
      <c r="C949" s="16">
        <v>44367.0</v>
      </c>
      <c r="D949" s="17">
        <v>3.625774479E9</v>
      </c>
      <c r="E949" s="5" t="s">
        <v>2013</v>
      </c>
      <c r="F949" s="5" t="s">
        <v>2014</v>
      </c>
      <c r="G949" s="5" t="s">
        <v>2015</v>
      </c>
      <c r="H949" s="5" t="s">
        <v>261</v>
      </c>
      <c r="I949" s="33">
        <v>303.0</v>
      </c>
      <c r="J949" s="18">
        <v>10.0</v>
      </c>
      <c r="K949" s="19">
        <f t="shared" si="110"/>
        <v>8.859662091</v>
      </c>
      <c r="L949" s="22">
        <v>10.0</v>
      </c>
      <c r="M949" s="21">
        <f t="shared" si="56"/>
        <v>9.191489362</v>
      </c>
      <c r="N949" s="22">
        <v>10.0</v>
      </c>
      <c r="O949" s="21">
        <f t="shared" si="2"/>
        <v>9.558979809</v>
      </c>
      <c r="P949" s="22">
        <v>10.0</v>
      </c>
      <c r="Q949" s="21">
        <f t="shared" si="47"/>
        <v>8.640425532</v>
      </c>
      <c r="R949" s="22">
        <v>10.0</v>
      </c>
      <c r="S949" s="21">
        <f t="shared" si="4"/>
        <v>8.704787234</v>
      </c>
      <c r="T949" s="22">
        <v>10.0</v>
      </c>
      <c r="U949" s="21">
        <f t="shared" si="5"/>
        <v>8.462765957</v>
      </c>
      <c r="V949" s="22">
        <v>10.0</v>
      </c>
      <c r="W949" s="21">
        <f t="shared" si="6"/>
        <v>9.036315229</v>
      </c>
      <c r="X949" s="27">
        <f t="shared" si="102"/>
        <v>10</v>
      </c>
      <c r="Y949" s="42"/>
      <c r="Z949" s="28"/>
      <c r="AA949" s="52"/>
      <c r="AB949" s="36"/>
      <c r="AC949" s="36"/>
      <c r="AD949" s="36"/>
      <c r="AE949" s="53"/>
      <c r="AF949" s="5"/>
      <c r="AG949" s="1"/>
    </row>
    <row r="950" ht="15.75" customHeight="1">
      <c r="A950" s="1"/>
      <c r="B950" s="5"/>
      <c r="C950" s="16">
        <v>44367.0</v>
      </c>
      <c r="D950" s="17">
        <v>3.401368747E9</v>
      </c>
      <c r="E950" s="5" t="s">
        <v>2016</v>
      </c>
      <c r="F950" s="5" t="s">
        <v>72</v>
      </c>
      <c r="G950" s="5" t="s">
        <v>2017</v>
      </c>
      <c r="H950" s="5" t="s">
        <v>60</v>
      </c>
      <c r="I950" s="33">
        <v>201.0</v>
      </c>
      <c r="J950" s="18">
        <v>10.0</v>
      </c>
      <c r="K950" s="19">
        <f t="shared" si="110"/>
        <v>8.860864979</v>
      </c>
      <c r="L950" s="22">
        <v>10.0</v>
      </c>
      <c r="M950" s="21">
        <f t="shared" si="56"/>
        <v>9.192348565</v>
      </c>
      <c r="N950" s="22">
        <v>10.0</v>
      </c>
      <c r="O950" s="21">
        <f t="shared" si="2"/>
        <v>9.559447983</v>
      </c>
      <c r="P950" s="22">
        <v>10.0</v>
      </c>
      <c r="Q950" s="21">
        <f t="shared" si="47"/>
        <v>8.641870351</v>
      </c>
      <c r="R950" s="22">
        <v>10.0</v>
      </c>
      <c r="S950" s="21">
        <f t="shared" si="4"/>
        <v>8.706163656</v>
      </c>
      <c r="T950" s="22">
        <v>10.0</v>
      </c>
      <c r="U950" s="21">
        <f t="shared" si="5"/>
        <v>8.464399575</v>
      </c>
      <c r="V950" s="22">
        <v>10.0</v>
      </c>
      <c r="W950" s="21">
        <f t="shared" si="6"/>
        <v>9.037340426</v>
      </c>
      <c r="X950" s="27">
        <f t="shared" si="102"/>
        <v>10</v>
      </c>
      <c r="Y950" s="61"/>
      <c r="Z950" s="28"/>
      <c r="AA950" s="52"/>
      <c r="AB950" s="36"/>
      <c r="AC950" s="36"/>
      <c r="AD950" s="36"/>
      <c r="AE950" s="53"/>
      <c r="AF950" s="5"/>
      <c r="AG950" s="1"/>
    </row>
    <row r="951" ht="15.75" customHeight="1">
      <c r="A951" s="1"/>
      <c r="B951" s="5"/>
      <c r="C951" s="16">
        <v>44369.0</v>
      </c>
      <c r="D951" s="17">
        <v>2.667315341E9</v>
      </c>
      <c r="E951" s="5" t="s">
        <v>2018</v>
      </c>
      <c r="F951" s="5" t="s">
        <v>1950</v>
      </c>
      <c r="G951" s="5" t="s">
        <v>1998</v>
      </c>
      <c r="H951" s="5" t="s">
        <v>45</v>
      </c>
      <c r="I951" s="33">
        <v>302.0</v>
      </c>
      <c r="J951" s="18">
        <v>7.0</v>
      </c>
      <c r="K951" s="19">
        <f t="shared" si="110"/>
        <v>8.85890411</v>
      </c>
      <c r="L951" s="22">
        <v>5.0</v>
      </c>
      <c r="M951" s="21">
        <f t="shared" si="56"/>
        <v>9.187898089</v>
      </c>
      <c r="N951" s="22">
        <v>7.5</v>
      </c>
      <c r="O951" s="21">
        <f t="shared" si="2"/>
        <v>9.557264051</v>
      </c>
      <c r="P951" s="22">
        <v>5.0</v>
      </c>
      <c r="Q951" s="21">
        <f t="shared" si="47"/>
        <v>8.638004246</v>
      </c>
      <c r="R951" s="22">
        <v>5.0</v>
      </c>
      <c r="S951" s="21">
        <f t="shared" si="4"/>
        <v>8.702229299</v>
      </c>
      <c r="T951" s="22">
        <v>5.0</v>
      </c>
      <c r="U951" s="21">
        <f t="shared" si="5"/>
        <v>8.460721868</v>
      </c>
      <c r="V951" s="22">
        <v>5.0</v>
      </c>
      <c r="W951" s="21">
        <f t="shared" si="6"/>
        <v>9.033049947</v>
      </c>
      <c r="X951" s="27">
        <f t="shared" si="102"/>
        <v>5.642857143</v>
      </c>
      <c r="Y951" s="61" t="s">
        <v>2019</v>
      </c>
      <c r="Z951" s="28"/>
      <c r="AA951" s="52"/>
      <c r="AB951" s="36"/>
      <c r="AC951" s="36"/>
      <c r="AD951" s="36"/>
      <c r="AE951" s="53"/>
      <c r="AF951" s="5"/>
      <c r="AG951" s="1"/>
    </row>
    <row r="952" ht="15.75" customHeight="1">
      <c r="A952" s="1"/>
      <c r="B952" s="5"/>
      <c r="C952" s="16">
        <v>44371.0</v>
      </c>
      <c r="D952" s="17">
        <v>2.597601421E9</v>
      </c>
      <c r="E952" s="5" t="s">
        <v>2020</v>
      </c>
      <c r="F952" s="5" t="s">
        <v>2021</v>
      </c>
      <c r="G952" s="5" t="s">
        <v>1975</v>
      </c>
      <c r="H952" s="5" t="s">
        <v>284</v>
      </c>
      <c r="I952" s="33">
        <v>203.0</v>
      </c>
      <c r="J952" s="18">
        <v>10.0</v>
      </c>
      <c r="K952" s="19">
        <f t="shared" si="110"/>
        <v>8.860105263</v>
      </c>
      <c r="L952" s="22">
        <v>10.0</v>
      </c>
      <c r="M952" s="21">
        <f t="shared" si="56"/>
        <v>9.188759279</v>
      </c>
      <c r="N952" s="22">
        <v>10.0</v>
      </c>
      <c r="O952" s="21">
        <f t="shared" si="2"/>
        <v>9.557733051</v>
      </c>
      <c r="P952" s="22">
        <v>10.0</v>
      </c>
      <c r="Q952" s="21">
        <f t="shared" si="47"/>
        <v>8.639448568</v>
      </c>
      <c r="R952" s="22">
        <v>10.0</v>
      </c>
      <c r="S952" s="21">
        <f t="shared" si="4"/>
        <v>8.703605514</v>
      </c>
      <c r="T952" s="22">
        <v>10.0</v>
      </c>
      <c r="U952" s="21">
        <f t="shared" si="5"/>
        <v>8.462354189</v>
      </c>
      <c r="V952" s="22">
        <v>10.0</v>
      </c>
      <c r="W952" s="21">
        <f t="shared" si="6"/>
        <v>9.034076433</v>
      </c>
      <c r="X952" s="27">
        <f t="shared" si="102"/>
        <v>10</v>
      </c>
      <c r="Y952" s="42"/>
      <c r="Z952" s="28"/>
      <c r="AA952" s="52"/>
      <c r="AB952" s="36"/>
      <c r="AC952" s="36"/>
      <c r="AD952" s="36"/>
      <c r="AE952" s="53"/>
      <c r="AF952" s="5"/>
      <c r="AG952" s="1"/>
    </row>
    <row r="953" ht="15.75" customHeight="1">
      <c r="A953" s="1"/>
      <c r="B953" s="5"/>
      <c r="C953" s="16">
        <v>44379.0</v>
      </c>
      <c r="D953" s="17">
        <v>2.946944187E9</v>
      </c>
      <c r="E953" s="5" t="s">
        <v>83</v>
      </c>
      <c r="F953" s="5" t="s">
        <v>2022</v>
      </c>
      <c r="G953" s="5" t="s">
        <v>33</v>
      </c>
      <c r="H953" s="5" t="s">
        <v>45</v>
      </c>
      <c r="I953" s="33">
        <v>302.0</v>
      </c>
      <c r="J953" s="18">
        <v>10.0</v>
      </c>
      <c r="K953" s="19">
        <f>+AVERAGE(J953)</f>
        <v>10</v>
      </c>
      <c r="L953" s="22">
        <v>10.0</v>
      </c>
      <c r="M953" s="21">
        <f t="shared" si="56"/>
        <v>9.189618644</v>
      </c>
      <c r="N953" s="22">
        <v>10.0</v>
      </c>
      <c r="O953" s="21">
        <f t="shared" si="2"/>
        <v>9.558201058</v>
      </c>
      <c r="P953" s="22">
        <v>10.0</v>
      </c>
      <c r="Q953" s="21">
        <f t="shared" si="47"/>
        <v>8.640889831</v>
      </c>
      <c r="R953" s="22">
        <v>10.0</v>
      </c>
      <c r="S953" s="21">
        <f t="shared" si="4"/>
        <v>8.704978814</v>
      </c>
      <c r="T953" s="22">
        <v>10.0</v>
      </c>
      <c r="U953" s="21">
        <f t="shared" si="5"/>
        <v>8.463983051</v>
      </c>
      <c r="V953" s="22">
        <v>10.0</v>
      </c>
      <c r="W953" s="21">
        <f t="shared" si="6"/>
        <v>9.035100742</v>
      </c>
      <c r="X953" s="27">
        <f t="shared" si="102"/>
        <v>10</v>
      </c>
      <c r="Y953" s="62" t="s">
        <v>2023</v>
      </c>
      <c r="Z953" s="28"/>
      <c r="AA953" s="52"/>
      <c r="AB953" s="36"/>
      <c r="AC953" s="36"/>
      <c r="AD953" s="36"/>
      <c r="AE953" s="53"/>
      <c r="AF953" s="5"/>
      <c r="AG953" s="1"/>
    </row>
    <row r="954" ht="15.75" customHeight="1">
      <c r="A954" s="1"/>
      <c r="B954" s="5"/>
      <c r="C954" s="16">
        <v>44382.0</v>
      </c>
      <c r="D954" s="17">
        <v>3.413361529E9</v>
      </c>
      <c r="E954" s="5" t="s">
        <v>2024</v>
      </c>
      <c r="F954" s="5" t="s">
        <v>2025</v>
      </c>
      <c r="G954" s="5" t="s">
        <v>1975</v>
      </c>
      <c r="H954" s="5" t="s">
        <v>2001</v>
      </c>
      <c r="I954" s="33" t="s">
        <v>2026</v>
      </c>
      <c r="J954" s="18">
        <v>9.0</v>
      </c>
      <c r="K954" s="19">
        <f t="shared" ref="K954:K962" si="111">+AVERAGE($J$3:J954)</f>
        <v>8.86144958</v>
      </c>
      <c r="L954" s="22">
        <v>10.0</v>
      </c>
      <c r="M954" s="21">
        <f t="shared" si="56"/>
        <v>9.19047619</v>
      </c>
      <c r="N954" s="22">
        <v>10.0</v>
      </c>
      <c r="O954" s="21">
        <f t="shared" si="2"/>
        <v>9.558668076</v>
      </c>
      <c r="P954" s="22">
        <v>10.0</v>
      </c>
      <c r="Q954" s="21">
        <f t="shared" si="47"/>
        <v>8.642328042</v>
      </c>
      <c r="R954" s="22">
        <v>7.5</v>
      </c>
      <c r="S954" s="21">
        <f t="shared" si="4"/>
        <v>8.703703704</v>
      </c>
      <c r="T954" s="22">
        <v>7.5</v>
      </c>
      <c r="U954" s="21">
        <f t="shared" si="5"/>
        <v>8.462962963</v>
      </c>
      <c r="V954" s="22">
        <v>7.5</v>
      </c>
      <c r="W954" s="21">
        <f t="shared" si="6"/>
        <v>9.033474576</v>
      </c>
      <c r="X954" s="27">
        <f t="shared" si="102"/>
        <v>8.785714286</v>
      </c>
      <c r="Y954" s="62"/>
      <c r="Z954" s="28"/>
      <c r="AA954" s="52"/>
      <c r="AB954" s="36"/>
      <c r="AC954" s="36"/>
      <c r="AD954" s="36"/>
      <c r="AE954" s="53"/>
      <c r="AF954" s="5"/>
      <c r="AG954" s="1"/>
    </row>
    <row r="955" ht="15.75" customHeight="1">
      <c r="A955" s="1"/>
      <c r="B955" s="5"/>
      <c r="C955" s="16">
        <v>44382.0</v>
      </c>
      <c r="D955" s="17">
        <v>2.955196785E9</v>
      </c>
      <c r="E955" s="5" t="s">
        <v>2027</v>
      </c>
      <c r="F955" s="5" t="s">
        <v>2028</v>
      </c>
      <c r="G955" s="5" t="s">
        <v>1975</v>
      </c>
      <c r="H955" s="5" t="s">
        <v>2001</v>
      </c>
      <c r="I955" s="33" t="s">
        <v>2029</v>
      </c>
      <c r="J955" s="18">
        <v>10.0</v>
      </c>
      <c r="K955" s="19">
        <f t="shared" si="111"/>
        <v>8.862644281</v>
      </c>
      <c r="L955" s="22">
        <v>10.0</v>
      </c>
      <c r="M955" s="21">
        <f t="shared" si="56"/>
        <v>9.191331924</v>
      </c>
      <c r="N955" s="22">
        <v>10.0</v>
      </c>
      <c r="O955" s="21">
        <f t="shared" si="2"/>
        <v>9.559134108</v>
      </c>
      <c r="P955" s="22">
        <v>10.0</v>
      </c>
      <c r="Q955" s="21">
        <f t="shared" si="47"/>
        <v>8.643763214</v>
      </c>
      <c r="R955" s="22">
        <v>10.0</v>
      </c>
      <c r="S955" s="21">
        <f t="shared" si="4"/>
        <v>8.705073996</v>
      </c>
      <c r="T955" s="22">
        <v>10.0</v>
      </c>
      <c r="U955" s="21">
        <f t="shared" si="5"/>
        <v>8.464587738</v>
      </c>
      <c r="V955" s="22">
        <v>10.0</v>
      </c>
      <c r="W955" s="21">
        <f t="shared" si="6"/>
        <v>9.034497354</v>
      </c>
      <c r="X955" s="27">
        <f t="shared" si="102"/>
        <v>10</v>
      </c>
      <c r="Y955" s="42"/>
      <c r="Z955" s="28"/>
      <c r="AA955" s="52"/>
      <c r="AB955" s="36"/>
      <c r="AC955" s="36"/>
      <c r="AD955" s="36"/>
      <c r="AE955" s="53"/>
      <c r="AF955" s="5"/>
      <c r="AG955" s="1"/>
    </row>
    <row r="956" ht="15.75" customHeight="1">
      <c r="A956" s="1"/>
      <c r="B956" s="5"/>
      <c r="C956" s="16">
        <v>44384.0</v>
      </c>
      <c r="D956" s="17">
        <v>2.693457159E9</v>
      </c>
      <c r="E956" s="5" t="s">
        <v>2030</v>
      </c>
      <c r="F956" s="5" t="s">
        <v>2031</v>
      </c>
      <c r="G956" s="5" t="s">
        <v>2015</v>
      </c>
      <c r="H956" s="5" t="s">
        <v>1787</v>
      </c>
      <c r="I956" s="33">
        <v>311.0</v>
      </c>
      <c r="J956" s="18">
        <v>7.0</v>
      </c>
      <c r="K956" s="19">
        <f t="shared" si="111"/>
        <v>8.860691824</v>
      </c>
      <c r="L956" s="22">
        <v>10.0</v>
      </c>
      <c r="M956" s="21">
        <f t="shared" si="56"/>
        <v>9.19218585</v>
      </c>
      <c r="N956" s="22">
        <v>7.5</v>
      </c>
      <c r="O956" s="21">
        <f t="shared" si="2"/>
        <v>9.556962025</v>
      </c>
      <c r="P956" s="22">
        <v>7.5</v>
      </c>
      <c r="Q956" s="21">
        <f t="shared" si="47"/>
        <v>8.642555438</v>
      </c>
      <c r="R956" s="22">
        <v>7.5</v>
      </c>
      <c r="S956" s="21">
        <f t="shared" si="4"/>
        <v>8.703801478</v>
      </c>
      <c r="T956" s="22"/>
      <c r="U956" s="21">
        <f t="shared" si="5"/>
        <v>8.464587738</v>
      </c>
      <c r="V956" s="22">
        <v>7.5</v>
      </c>
      <c r="W956" s="21">
        <f t="shared" si="6"/>
        <v>9.032875264</v>
      </c>
      <c r="X956" s="27">
        <f t="shared" si="102"/>
        <v>7.833333333</v>
      </c>
      <c r="Y956" s="62" t="s">
        <v>2032</v>
      </c>
      <c r="Z956" s="28"/>
      <c r="AA956" s="52"/>
      <c r="AB956" s="36"/>
      <c r="AC956" s="36"/>
      <c r="AD956" s="36"/>
      <c r="AE956" s="53"/>
      <c r="AF956" s="5"/>
      <c r="AG956" s="1"/>
    </row>
    <row r="957" ht="15.75" customHeight="1">
      <c r="A957" s="1"/>
      <c r="B957" s="5"/>
      <c r="C957" s="16">
        <v>44388.0</v>
      </c>
      <c r="D957" s="17">
        <v>3.433229147E9</v>
      </c>
      <c r="E957" s="5" t="s">
        <v>2033</v>
      </c>
      <c r="F957" s="5" t="s">
        <v>2034</v>
      </c>
      <c r="G957" s="5" t="s">
        <v>1998</v>
      </c>
      <c r="H957" s="5" t="s">
        <v>1787</v>
      </c>
      <c r="I957" s="33">
        <v>312.0</v>
      </c>
      <c r="J957" s="18">
        <v>5.0</v>
      </c>
      <c r="K957" s="19">
        <f t="shared" si="111"/>
        <v>8.856649215</v>
      </c>
      <c r="L957" s="22">
        <v>10.0</v>
      </c>
      <c r="M957" s="21">
        <f t="shared" si="56"/>
        <v>9.193037975</v>
      </c>
      <c r="N957" s="22">
        <v>7.5</v>
      </c>
      <c r="O957" s="21">
        <f t="shared" si="2"/>
        <v>9.554794521</v>
      </c>
      <c r="P957" s="22">
        <v>5.0</v>
      </c>
      <c r="Q957" s="21">
        <f t="shared" si="47"/>
        <v>8.63871308</v>
      </c>
      <c r="R957" s="22">
        <v>2.5</v>
      </c>
      <c r="S957" s="21">
        <f t="shared" si="4"/>
        <v>8.697257384</v>
      </c>
      <c r="T957" s="22">
        <v>5.0</v>
      </c>
      <c r="U957" s="21">
        <f t="shared" si="5"/>
        <v>8.46092925</v>
      </c>
      <c r="V957" s="22">
        <v>5.0</v>
      </c>
      <c r="W957" s="21">
        <f t="shared" si="6"/>
        <v>9.028616684</v>
      </c>
      <c r="X957" s="27">
        <f t="shared" si="102"/>
        <v>5.714285714</v>
      </c>
      <c r="Y957" s="61" t="s">
        <v>2035</v>
      </c>
      <c r="Z957" s="28"/>
      <c r="AA957" s="52"/>
      <c r="AB957" s="36"/>
      <c r="AC957" s="36"/>
      <c r="AD957" s="36"/>
      <c r="AE957" s="53"/>
      <c r="AF957" s="5"/>
      <c r="AG957" s="1"/>
    </row>
    <row r="958" ht="15.75" customHeight="1">
      <c r="A958" s="1"/>
      <c r="B958" s="5"/>
      <c r="C958" s="16">
        <v>44389.0</v>
      </c>
      <c r="D958" s="17">
        <v>3.398484076E9</v>
      </c>
      <c r="E958" s="5" t="s">
        <v>2036</v>
      </c>
      <c r="F958" s="5" t="s">
        <v>2037</v>
      </c>
      <c r="G958" s="5" t="s">
        <v>1975</v>
      </c>
      <c r="H958" s="5" t="s">
        <v>1808</v>
      </c>
      <c r="I958" s="33">
        <v>207.0</v>
      </c>
      <c r="J958" s="18">
        <v>7.0</v>
      </c>
      <c r="K958" s="19">
        <f t="shared" si="111"/>
        <v>8.854707113</v>
      </c>
      <c r="L958" s="22">
        <v>10.0</v>
      </c>
      <c r="M958" s="21">
        <f t="shared" si="56"/>
        <v>9.193888303</v>
      </c>
      <c r="N958" s="22">
        <v>7.5</v>
      </c>
      <c r="O958" s="21">
        <f t="shared" si="2"/>
        <v>9.552631579</v>
      </c>
      <c r="P958" s="22">
        <v>7.5</v>
      </c>
      <c r="Q958" s="21">
        <f t="shared" si="47"/>
        <v>8.637513172</v>
      </c>
      <c r="R958" s="22">
        <v>7.5</v>
      </c>
      <c r="S958" s="21">
        <f t="shared" si="4"/>
        <v>8.695995785</v>
      </c>
      <c r="T958" s="22">
        <v>7.5</v>
      </c>
      <c r="U958" s="21">
        <f t="shared" si="5"/>
        <v>8.459915612</v>
      </c>
      <c r="V958" s="22">
        <v>7.5</v>
      </c>
      <c r="W958" s="21">
        <f t="shared" si="6"/>
        <v>9.027004219</v>
      </c>
      <c r="X958" s="27">
        <f t="shared" si="102"/>
        <v>7.785714286</v>
      </c>
      <c r="Y958" s="61" t="s">
        <v>2038</v>
      </c>
      <c r="Z958" s="28"/>
      <c r="AA958" s="52"/>
      <c r="AB958" s="36"/>
      <c r="AC958" s="36"/>
      <c r="AD958" s="36"/>
      <c r="AE958" s="53"/>
      <c r="AF958" s="5"/>
      <c r="AG958" s="1"/>
    </row>
    <row r="959" ht="15.75" customHeight="1">
      <c r="A959" s="1"/>
      <c r="B959" s="5"/>
      <c r="C959" s="16">
        <v>44389.0</v>
      </c>
      <c r="D959" s="17">
        <v>3.722918006E9</v>
      </c>
      <c r="E959" s="5" t="s">
        <v>1896</v>
      </c>
      <c r="F959" s="5" t="s">
        <v>56</v>
      </c>
      <c r="G959" s="5" t="s">
        <v>33</v>
      </c>
      <c r="H959" s="5" t="s">
        <v>261</v>
      </c>
      <c r="I959" s="33">
        <v>303.0</v>
      </c>
      <c r="J959" s="18">
        <v>10.0</v>
      </c>
      <c r="K959" s="19">
        <f t="shared" si="111"/>
        <v>8.855903866</v>
      </c>
      <c r="L959" s="22">
        <v>10.0</v>
      </c>
      <c r="M959" s="21">
        <f t="shared" si="56"/>
        <v>9.194736842</v>
      </c>
      <c r="N959" s="22">
        <v>10.0</v>
      </c>
      <c r="O959" s="21">
        <f t="shared" si="2"/>
        <v>9.553101998</v>
      </c>
      <c r="P959" s="22">
        <v>10.0</v>
      </c>
      <c r="Q959" s="21">
        <f t="shared" si="47"/>
        <v>8.638947368</v>
      </c>
      <c r="R959" s="22">
        <v>10.0</v>
      </c>
      <c r="S959" s="21">
        <f t="shared" si="4"/>
        <v>8.697368421</v>
      </c>
      <c r="T959" s="22">
        <v>10.0</v>
      </c>
      <c r="U959" s="21">
        <f t="shared" si="5"/>
        <v>8.461538462</v>
      </c>
      <c r="V959" s="22">
        <v>10.0</v>
      </c>
      <c r="W959" s="21">
        <f t="shared" si="6"/>
        <v>9.028029505</v>
      </c>
      <c r="X959" s="27">
        <f t="shared" si="102"/>
        <v>10</v>
      </c>
      <c r="Y959" s="61"/>
      <c r="Z959" s="28"/>
      <c r="AA959" s="52"/>
      <c r="AB959" s="36"/>
      <c r="AC959" s="36"/>
      <c r="AD959" s="36"/>
      <c r="AE959" s="53"/>
      <c r="AF959" s="5"/>
      <c r="AG959" s="1"/>
    </row>
    <row r="960" ht="15.75" customHeight="1">
      <c r="A960" s="1"/>
      <c r="B960" s="5"/>
      <c r="C960" s="16">
        <v>44392.0</v>
      </c>
      <c r="D960" s="17">
        <v>3.220864267E9</v>
      </c>
      <c r="E960" s="5" t="s">
        <v>362</v>
      </c>
      <c r="F960" s="5" t="s">
        <v>32</v>
      </c>
      <c r="G960" s="5" t="s">
        <v>1975</v>
      </c>
      <c r="H960" s="5" t="s">
        <v>60</v>
      </c>
      <c r="I960" s="33" t="s">
        <v>166</v>
      </c>
      <c r="J960" s="18">
        <v>10.0</v>
      </c>
      <c r="K960" s="19">
        <f t="shared" si="111"/>
        <v>8.857098121</v>
      </c>
      <c r="L960" s="22">
        <v>10.0</v>
      </c>
      <c r="M960" s="21">
        <f t="shared" si="56"/>
        <v>9.195583596</v>
      </c>
      <c r="N960" s="22">
        <v>10.0</v>
      </c>
      <c r="O960" s="21">
        <f t="shared" si="2"/>
        <v>9.553571429</v>
      </c>
      <c r="P960" s="22">
        <v>10.0</v>
      </c>
      <c r="Q960" s="21">
        <f t="shared" si="47"/>
        <v>8.640378549</v>
      </c>
      <c r="R960" s="22">
        <v>10.0</v>
      </c>
      <c r="S960" s="21">
        <f t="shared" si="4"/>
        <v>8.69873817</v>
      </c>
      <c r="T960" s="22">
        <v>10.0</v>
      </c>
      <c r="U960" s="21">
        <f t="shared" si="5"/>
        <v>8.463157895</v>
      </c>
      <c r="V960" s="22">
        <v>10.0</v>
      </c>
      <c r="W960" s="21">
        <f t="shared" si="6"/>
        <v>9.029052632</v>
      </c>
      <c r="X960" s="27">
        <f t="shared" si="102"/>
        <v>10</v>
      </c>
      <c r="Y960" s="63"/>
      <c r="Z960" s="28"/>
      <c r="AA960" s="52"/>
      <c r="AB960" s="36"/>
      <c r="AC960" s="36"/>
      <c r="AD960" s="36"/>
      <c r="AE960" s="53"/>
      <c r="AF960" s="5"/>
      <c r="AG960" s="1"/>
    </row>
    <row r="961" ht="15.75" customHeight="1">
      <c r="A961" s="1"/>
      <c r="B961" s="5"/>
      <c r="C961" s="16">
        <v>44393.0</v>
      </c>
      <c r="D961" s="17"/>
      <c r="E961" s="5" t="s">
        <v>2039</v>
      </c>
      <c r="F961" s="5"/>
      <c r="G961" s="5"/>
      <c r="H961" s="5"/>
      <c r="I961" s="33"/>
      <c r="J961" s="18">
        <v>7.0</v>
      </c>
      <c r="K961" s="19">
        <f t="shared" si="111"/>
        <v>8.855161627</v>
      </c>
      <c r="L961" s="22">
        <v>10.0</v>
      </c>
      <c r="M961" s="21">
        <f t="shared" si="56"/>
        <v>9.196428571</v>
      </c>
      <c r="N961" s="22">
        <v>10.0</v>
      </c>
      <c r="O961" s="21">
        <f t="shared" si="2"/>
        <v>9.554039874</v>
      </c>
      <c r="P961" s="22">
        <v>7.5</v>
      </c>
      <c r="Q961" s="21">
        <f t="shared" si="47"/>
        <v>8.639180672</v>
      </c>
      <c r="R961" s="22">
        <v>7.5</v>
      </c>
      <c r="S961" s="21">
        <f t="shared" si="4"/>
        <v>8.697478992</v>
      </c>
      <c r="T961" s="22">
        <v>7.5</v>
      </c>
      <c r="U961" s="21">
        <f t="shared" si="5"/>
        <v>8.46214511</v>
      </c>
      <c r="V961" s="22">
        <v>10.0</v>
      </c>
      <c r="W961" s="21">
        <f t="shared" si="6"/>
        <v>9.030073607</v>
      </c>
      <c r="X961" s="27">
        <f t="shared" si="102"/>
        <v>8.5</v>
      </c>
      <c r="Y961" s="61" t="s">
        <v>2040</v>
      </c>
      <c r="Z961" s="28"/>
      <c r="AA961" s="52"/>
      <c r="AB961" s="36"/>
      <c r="AC961" s="36"/>
      <c r="AD961" s="36"/>
      <c r="AE961" s="53"/>
      <c r="AF961" s="5"/>
      <c r="AG961" s="1"/>
    </row>
    <row r="962" ht="15.75" customHeight="1">
      <c r="A962" s="1"/>
      <c r="B962" s="5"/>
      <c r="C962" s="16">
        <v>44396.0</v>
      </c>
      <c r="D962" s="17"/>
      <c r="E962" s="5" t="s">
        <v>2039</v>
      </c>
      <c r="F962" s="5"/>
      <c r="G962" s="5"/>
      <c r="H962" s="5"/>
      <c r="I962" s="33"/>
      <c r="J962" s="18">
        <v>10.0</v>
      </c>
      <c r="K962" s="19">
        <f t="shared" si="111"/>
        <v>8.856354167</v>
      </c>
      <c r="L962" s="22">
        <v>10.0</v>
      </c>
      <c r="M962" s="21">
        <f t="shared" si="56"/>
        <v>9.197271773</v>
      </c>
      <c r="N962" s="22">
        <v>10.0</v>
      </c>
      <c r="O962" s="21">
        <f t="shared" si="2"/>
        <v>9.554507338</v>
      </c>
      <c r="P962" s="22">
        <v>10.0</v>
      </c>
      <c r="Q962" s="21">
        <f t="shared" si="47"/>
        <v>8.640608604</v>
      </c>
      <c r="R962" s="22">
        <v>10.0</v>
      </c>
      <c r="S962" s="21">
        <f t="shared" si="4"/>
        <v>8.69884575</v>
      </c>
      <c r="T962" s="22">
        <v>10.0</v>
      </c>
      <c r="U962" s="21">
        <f t="shared" si="5"/>
        <v>8.463760504</v>
      </c>
      <c r="V962" s="22">
        <v>10.0</v>
      </c>
      <c r="W962" s="21">
        <f t="shared" si="6"/>
        <v>9.031092437</v>
      </c>
      <c r="X962" s="27">
        <f t="shared" si="102"/>
        <v>10</v>
      </c>
      <c r="Y962" s="61" t="s">
        <v>2041</v>
      </c>
      <c r="Z962" s="28"/>
      <c r="AA962" s="52"/>
      <c r="AB962" s="36"/>
      <c r="AC962" s="36"/>
      <c r="AD962" s="36"/>
      <c r="AE962" s="53"/>
      <c r="AF962" s="5"/>
      <c r="AG962" s="1"/>
    </row>
    <row r="963" ht="15.75" customHeight="1">
      <c r="A963" s="1"/>
      <c r="B963" s="5"/>
      <c r="C963" s="16">
        <v>44396.0</v>
      </c>
      <c r="D963" s="17">
        <v>2.281223014E9</v>
      </c>
      <c r="E963" s="5" t="s">
        <v>2042</v>
      </c>
      <c r="F963" s="5" t="s">
        <v>2034</v>
      </c>
      <c r="G963" s="5" t="s">
        <v>1975</v>
      </c>
      <c r="H963" s="5" t="s">
        <v>2001</v>
      </c>
      <c r="I963" s="33">
        <v>201.0</v>
      </c>
      <c r="J963" s="18">
        <v>7.0</v>
      </c>
      <c r="K963" s="19">
        <f>+AVERAGE(J963)</f>
        <v>7</v>
      </c>
      <c r="L963" s="22">
        <v>10.0</v>
      </c>
      <c r="M963" s="21">
        <f t="shared" si="56"/>
        <v>9.198113208</v>
      </c>
      <c r="N963" s="22">
        <v>10.0</v>
      </c>
      <c r="O963" s="21">
        <f t="shared" si="2"/>
        <v>9.554973822</v>
      </c>
      <c r="P963" s="22">
        <v>7.5</v>
      </c>
      <c r="Q963" s="21">
        <f t="shared" si="47"/>
        <v>8.639412998</v>
      </c>
      <c r="R963" s="22">
        <v>7.5</v>
      </c>
      <c r="S963" s="21">
        <f t="shared" si="4"/>
        <v>8.697589099</v>
      </c>
      <c r="T963" s="22">
        <v>7.5</v>
      </c>
      <c r="U963" s="21">
        <f t="shared" si="5"/>
        <v>8.462749213</v>
      </c>
      <c r="V963" s="22">
        <v>7.5</v>
      </c>
      <c r="W963" s="21">
        <f t="shared" si="6"/>
        <v>9.029485834</v>
      </c>
      <c r="X963" s="27">
        <f t="shared" si="102"/>
        <v>8.142857143</v>
      </c>
      <c r="Y963" s="61"/>
      <c r="Z963" s="28"/>
      <c r="AA963" s="52"/>
      <c r="AB963" s="36"/>
      <c r="AC963" s="36"/>
      <c r="AD963" s="36"/>
      <c r="AE963" s="53"/>
      <c r="AF963" s="5"/>
      <c r="AG963" s="1"/>
    </row>
    <row r="964" ht="15.75" customHeight="1">
      <c r="A964" s="1"/>
      <c r="B964" s="5"/>
      <c r="C964" s="16">
        <v>44396.0</v>
      </c>
      <c r="D964" s="17">
        <v>3.276149169E9</v>
      </c>
      <c r="E964" s="5" t="s">
        <v>2043</v>
      </c>
      <c r="F964" s="5" t="s">
        <v>2034</v>
      </c>
      <c r="G964" s="5" t="s">
        <v>1975</v>
      </c>
      <c r="H964" s="5" t="s">
        <v>2001</v>
      </c>
      <c r="I964" s="33">
        <v>201.0</v>
      </c>
      <c r="J964" s="18">
        <v>10.0</v>
      </c>
      <c r="K964" s="19">
        <f t="shared" ref="K964:K972" si="112">+AVERAGE($J$3:J964)</f>
        <v>8.855613306</v>
      </c>
      <c r="L964" s="22">
        <v>10.0</v>
      </c>
      <c r="M964" s="21">
        <f t="shared" si="56"/>
        <v>9.19895288</v>
      </c>
      <c r="N964" s="22">
        <v>10.0</v>
      </c>
      <c r="O964" s="21">
        <f t="shared" si="2"/>
        <v>9.555439331</v>
      </c>
      <c r="P964" s="22">
        <v>7.5</v>
      </c>
      <c r="Q964" s="21">
        <f t="shared" si="47"/>
        <v>8.638219895</v>
      </c>
      <c r="R964" s="22">
        <v>7.5</v>
      </c>
      <c r="S964" s="21">
        <f t="shared" si="4"/>
        <v>8.696335079</v>
      </c>
      <c r="T964" s="22">
        <v>7.5</v>
      </c>
      <c r="U964" s="21">
        <f t="shared" si="5"/>
        <v>8.461740042</v>
      </c>
      <c r="V964" s="22">
        <v>10.0</v>
      </c>
      <c r="W964" s="21">
        <f t="shared" si="6"/>
        <v>9.030503145</v>
      </c>
      <c r="X964" s="27">
        <f t="shared" si="102"/>
        <v>8.928571429</v>
      </c>
      <c r="Y964" s="63" t="s">
        <v>2044</v>
      </c>
      <c r="Z964" s="28"/>
      <c r="AA964" s="52"/>
      <c r="AB964" s="36"/>
      <c r="AC964" s="36"/>
      <c r="AD964" s="36"/>
      <c r="AE964" s="53"/>
      <c r="AF964" s="5"/>
      <c r="AG964" s="1"/>
    </row>
    <row r="965" ht="15.75" customHeight="1">
      <c r="A965" s="1"/>
      <c r="B965" s="5"/>
      <c r="C965" s="16">
        <v>44399.0</v>
      </c>
      <c r="D965" s="17">
        <v>3.988124227E9</v>
      </c>
      <c r="E965" s="5" t="s">
        <v>2045</v>
      </c>
      <c r="F965" s="5" t="s">
        <v>2046</v>
      </c>
      <c r="G965" s="5" t="s">
        <v>2047</v>
      </c>
      <c r="H965" s="5" t="s">
        <v>2048</v>
      </c>
      <c r="I965" s="33">
        <v>203.0</v>
      </c>
      <c r="J965" s="18">
        <v>9.0</v>
      </c>
      <c r="K965" s="19">
        <f t="shared" si="112"/>
        <v>8.85576324</v>
      </c>
      <c r="L965" s="22">
        <v>10.0</v>
      </c>
      <c r="M965" s="21">
        <f t="shared" si="56"/>
        <v>9.199790795</v>
      </c>
      <c r="N965" s="22">
        <v>7.5</v>
      </c>
      <c r="O965" s="21">
        <f t="shared" si="2"/>
        <v>9.553291536</v>
      </c>
      <c r="P965" s="22">
        <v>7.5</v>
      </c>
      <c r="Q965" s="21">
        <f t="shared" si="47"/>
        <v>8.637029289</v>
      </c>
      <c r="R965" s="22">
        <v>7.5</v>
      </c>
      <c r="S965" s="21">
        <f t="shared" si="4"/>
        <v>8.695083682</v>
      </c>
      <c r="T965" s="22">
        <v>7.5</v>
      </c>
      <c r="U965" s="21">
        <f t="shared" si="5"/>
        <v>8.460732984</v>
      </c>
      <c r="V965" s="22">
        <v>7.5</v>
      </c>
      <c r="W965" s="21">
        <f t="shared" si="6"/>
        <v>9.028900524</v>
      </c>
      <c r="X965" s="27">
        <f t="shared" si="102"/>
        <v>8.071428571</v>
      </c>
      <c r="Y965" s="61" t="s">
        <v>2049</v>
      </c>
      <c r="Z965" s="28"/>
      <c r="AA965" s="52"/>
      <c r="AB965" s="36"/>
      <c r="AC965" s="36"/>
      <c r="AD965" s="36"/>
      <c r="AE965" s="53"/>
      <c r="AF965" s="5"/>
      <c r="AG965" s="1"/>
    </row>
    <row r="966" ht="15.75" customHeight="1">
      <c r="A966" s="1"/>
      <c r="B966" s="5"/>
      <c r="C966" s="16">
        <v>44399.0</v>
      </c>
      <c r="D966" s="17">
        <v>2.907555354E9</v>
      </c>
      <c r="E966" s="5" t="s">
        <v>2050</v>
      </c>
      <c r="F966" s="5" t="s">
        <v>2034</v>
      </c>
      <c r="G966" s="5" t="s">
        <v>1998</v>
      </c>
      <c r="H966" s="5" t="s">
        <v>79</v>
      </c>
      <c r="I966" s="33">
        <v>312.0</v>
      </c>
      <c r="J966" s="18">
        <v>9.0</v>
      </c>
      <c r="K966" s="19">
        <f t="shared" si="112"/>
        <v>8.855912863</v>
      </c>
      <c r="L966" s="22">
        <v>10.0</v>
      </c>
      <c r="M966" s="21">
        <f t="shared" si="56"/>
        <v>9.200626959</v>
      </c>
      <c r="N966" s="22">
        <v>10.0</v>
      </c>
      <c r="O966" s="21">
        <f t="shared" si="2"/>
        <v>9.553757829</v>
      </c>
      <c r="P966" s="22">
        <v>7.5</v>
      </c>
      <c r="Q966" s="21">
        <f t="shared" si="47"/>
        <v>8.63584117</v>
      </c>
      <c r="R966" s="22">
        <v>7.5</v>
      </c>
      <c r="S966" s="21">
        <f t="shared" si="4"/>
        <v>8.693834901</v>
      </c>
      <c r="T966" s="22">
        <v>7.5</v>
      </c>
      <c r="U966" s="21">
        <f t="shared" si="5"/>
        <v>8.459728033</v>
      </c>
      <c r="V966" s="22">
        <v>10.0</v>
      </c>
      <c r="W966" s="21">
        <f t="shared" si="6"/>
        <v>9.029916318</v>
      </c>
      <c r="X966" s="27">
        <f t="shared" si="102"/>
        <v>8.785714286</v>
      </c>
      <c r="Y966" s="61"/>
      <c r="Z966" s="28"/>
      <c r="AA966" s="52"/>
      <c r="AB966" s="36"/>
      <c r="AC966" s="36"/>
      <c r="AD966" s="36"/>
      <c r="AE966" s="53"/>
      <c r="AF966" s="5"/>
      <c r="AG966" s="1"/>
    </row>
    <row r="967" ht="15.75" customHeight="1">
      <c r="A967" s="1"/>
      <c r="B967" s="5"/>
      <c r="C967" s="16">
        <v>44400.0</v>
      </c>
      <c r="D967" s="17">
        <v>2.98004404E9</v>
      </c>
      <c r="E967" s="5" t="s">
        <v>499</v>
      </c>
      <c r="F967" s="5" t="s">
        <v>32</v>
      </c>
      <c r="G967" s="5" t="s">
        <v>33</v>
      </c>
      <c r="H967" s="5" t="s">
        <v>60</v>
      </c>
      <c r="I967" s="33">
        <v>301.0</v>
      </c>
      <c r="J967" s="18">
        <v>10.0</v>
      </c>
      <c r="K967" s="19">
        <f t="shared" si="112"/>
        <v>8.857098446</v>
      </c>
      <c r="L967" s="22">
        <v>10.0</v>
      </c>
      <c r="M967" s="21">
        <f t="shared" si="56"/>
        <v>9.201461378</v>
      </c>
      <c r="N967" s="22">
        <v>10.0</v>
      </c>
      <c r="O967" s="21">
        <f t="shared" si="2"/>
        <v>9.554223149</v>
      </c>
      <c r="P967" s="22">
        <v>10.0</v>
      </c>
      <c r="Q967" s="21">
        <f t="shared" si="47"/>
        <v>8.637265136</v>
      </c>
      <c r="R967" s="22">
        <v>10.0</v>
      </c>
      <c r="S967" s="21">
        <f t="shared" si="4"/>
        <v>8.69519833</v>
      </c>
      <c r="T967" s="22">
        <v>10.0</v>
      </c>
      <c r="U967" s="21">
        <f t="shared" si="5"/>
        <v>8.461337513</v>
      </c>
      <c r="V967" s="22">
        <v>10.0</v>
      </c>
      <c r="W967" s="21">
        <f t="shared" si="6"/>
        <v>9.03092999</v>
      </c>
      <c r="X967" s="27">
        <f t="shared" si="102"/>
        <v>10</v>
      </c>
      <c r="Y967" s="42"/>
      <c r="Z967" s="28"/>
      <c r="AA967" s="52"/>
      <c r="AB967" s="36"/>
      <c r="AC967" s="36"/>
      <c r="AD967" s="36"/>
      <c r="AE967" s="53"/>
      <c r="AF967" s="5"/>
      <c r="AG967" s="1"/>
    </row>
    <row r="968" ht="15.75" customHeight="1">
      <c r="A968" s="1"/>
      <c r="B968" s="5"/>
      <c r="C968" s="16">
        <v>44405.0</v>
      </c>
      <c r="D968" s="17">
        <v>3.75820478E9</v>
      </c>
      <c r="E968" s="5" t="s">
        <v>2051</v>
      </c>
      <c r="F968" s="5" t="s">
        <v>32</v>
      </c>
      <c r="G968" s="5" t="s">
        <v>2017</v>
      </c>
      <c r="H968" s="5" t="s">
        <v>1782</v>
      </c>
      <c r="I968" s="33">
        <v>216.0</v>
      </c>
      <c r="J968" s="18">
        <v>8.0</v>
      </c>
      <c r="K968" s="19">
        <f t="shared" si="112"/>
        <v>8.85621118</v>
      </c>
      <c r="L968" s="22">
        <v>7.5</v>
      </c>
      <c r="M968" s="21">
        <f t="shared" si="56"/>
        <v>9.199687174</v>
      </c>
      <c r="N968" s="22">
        <v>10.0</v>
      </c>
      <c r="O968" s="21">
        <f t="shared" si="2"/>
        <v>9.5546875</v>
      </c>
      <c r="P968" s="22">
        <v>7.5</v>
      </c>
      <c r="Q968" s="21">
        <f t="shared" si="47"/>
        <v>8.636079249</v>
      </c>
      <c r="R968" s="22">
        <v>7.5</v>
      </c>
      <c r="S968" s="21">
        <f t="shared" si="4"/>
        <v>8.693952033</v>
      </c>
      <c r="T968" s="22">
        <v>7.5</v>
      </c>
      <c r="U968" s="21">
        <f t="shared" si="5"/>
        <v>8.460334029</v>
      </c>
      <c r="V968" s="22">
        <v>7.5</v>
      </c>
      <c r="W968" s="21">
        <f t="shared" si="6"/>
        <v>9.029331942</v>
      </c>
      <c r="X968" s="27">
        <f t="shared" si="102"/>
        <v>7.928571429</v>
      </c>
      <c r="Y968" s="61"/>
      <c r="Z968" s="28"/>
      <c r="AA968" s="52"/>
      <c r="AB968" s="36"/>
      <c r="AC968" s="36"/>
      <c r="AD968" s="36"/>
      <c r="AE968" s="53"/>
      <c r="AF968" s="5"/>
      <c r="AG968" s="1"/>
    </row>
    <row r="969" ht="15.75" customHeight="1">
      <c r="A969" s="1"/>
      <c r="B969" s="5"/>
      <c r="C969" s="16">
        <v>44409.0</v>
      </c>
      <c r="D969" s="17">
        <v>2.56771293E9</v>
      </c>
      <c r="E969" s="5" t="s">
        <v>2052</v>
      </c>
      <c r="F969" s="5" t="s">
        <v>32</v>
      </c>
      <c r="G969" s="5" t="s">
        <v>2017</v>
      </c>
      <c r="H969" s="5" t="s">
        <v>1808</v>
      </c>
      <c r="I969" s="33">
        <v>210.0</v>
      </c>
      <c r="J969" s="18">
        <v>10.0</v>
      </c>
      <c r="K969" s="19">
        <f t="shared" si="112"/>
        <v>8.857394002</v>
      </c>
      <c r="L969" s="22">
        <v>10.0</v>
      </c>
      <c r="M969" s="21">
        <f t="shared" si="56"/>
        <v>9.200520833</v>
      </c>
      <c r="N969" s="22">
        <v>10.0</v>
      </c>
      <c r="O969" s="21">
        <f t="shared" si="2"/>
        <v>9.555150884</v>
      </c>
      <c r="P969" s="22">
        <v>10.0</v>
      </c>
      <c r="Q969" s="21">
        <f t="shared" si="47"/>
        <v>8.6375</v>
      </c>
      <c r="R969" s="22">
        <v>10.0</v>
      </c>
      <c r="S969" s="21">
        <f t="shared" si="4"/>
        <v>8.6953125</v>
      </c>
      <c r="T969" s="22">
        <v>10.0</v>
      </c>
      <c r="U969" s="21">
        <f t="shared" si="5"/>
        <v>8.46193952</v>
      </c>
      <c r="V969" s="22">
        <v>10.0</v>
      </c>
      <c r="W969" s="21">
        <f t="shared" si="6"/>
        <v>9.030344108</v>
      </c>
      <c r="X969" s="27">
        <f t="shared" si="102"/>
        <v>10</v>
      </c>
      <c r="Y969" s="61"/>
      <c r="Z969" s="28"/>
      <c r="AA969" s="52"/>
      <c r="AB969" s="36"/>
      <c r="AC969" s="36"/>
      <c r="AD969" s="36"/>
      <c r="AE969" s="53"/>
      <c r="AF969" s="5"/>
      <c r="AG969" s="1"/>
    </row>
    <row r="970" ht="15.75" customHeight="1">
      <c r="A970" s="1"/>
      <c r="B970" s="5"/>
      <c r="C970" s="16">
        <v>44409.0</v>
      </c>
      <c r="D970" s="17">
        <v>3.573403374E9</v>
      </c>
      <c r="E970" s="5" t="s">
        <v>2053</v>
      </c>
      <c r="F970" s="5" t="s">
        <v>40</v>
      </c>
      <c r="G970" s="5" t="s">
        <v>2017</v>
      </c>
      <c r="H970" s="5" t="s">
        <v>60</v>
      </c>
      <c r="I970" s="33">
        <v>201.0</v>
      </c>
      <c r="J970" s="18">
        <v>10.0</v>
      </c>
      <c r="K970" s="19">
        <f t="shared" si="112"/>
        <v>8.85857438</v>
      </c>
      <c r="L970" s="22">
        <v>10.0</v>
      </c>
      <c r="M970" s="21">
        <f t="shared" si="56"/>
        <v>9.201352758</v>
      </c>
      <c r="N970" s="22">
        <v>10.0</v>
      </c>
      <c r="O970" s="21">
        <f t="shared" si="2"/>
        <v>9.555613306</v>
      </c>
      <c r="P970" s="22">
        <v>7.5</v>
      </c>
      <c r="Q970" s="21">
        <f t="shared" si="47"/>
        <v>8.636316337</v>
      </c>
      <c r="R970" s="22">
        <v>7.5</v>
      </c>
      <c r="S970" s="21">
        <f t="shared" si="4"/>
        <v>8.694068678</v>
      </c>
      <c r="T970" s="22">
        <v>7.5</v>
      </c>
      <c r="U970" s="21">
        <f t="shared" si="5"/>
        <v>8.4609375</v>
      </c>
      <c r="V970" s="22">
        <v>10.0</v>
      </c>
      <c r="W970" s="21">
        <f t="shared" si="6"/>
        <v>9.031354167</v>
      </c>
      <c r="X970" s="27">
        <f t="shared" si="102"/>
        <v>8.928571429</v>
      </c>
      <c r="Y970" s="28" t="s">
        <v>2054</v>
      </c>
      <c r="Z970" s="28"/>
      <c r="AA970" s="52"/>
      <c r="AB970" s="36"/>
      <c r="AC970" s="36"/>
      <c r="AD970" s="36"/>
      <c r="AE970" s="53"/>
      <c r="AF970" s="5"/>
      <c r="AG970" s="1"/>
    </row>
    <row r="971" ht="15.75" customHeight="1">
      <c r="A971" s="1"/>
      <c r="B971" s="5"/>
      <c r="C971" s="16">
        <v>44409.0</v>
      </c>
      <c r="D971" s="17">
        <v>2.37360273E9</v>
      </c>
      <c r="E971" s="5" t="s">
        <v>2055</v>
      </c>
      <c r="F971" s="5" t="s">
        <v>2056</v>
      </c>
      <c r="G971" s="5" t="s">
        <v>2015</v>
      </c>
      <c r="H971" s="5" t="s">
        <v>284</v>
      </c>
      <c r="I971" s="33">
        <v>203.0</v>
      </c>
      <c r="J971" s="18">
        <v>3.0</v>
      </c>
      <c r="K971" s="19">
        <f t="shared" si="112"/>
        <v>8.85252838</v>
      </c>
      <c r="L971" s="22">
        <v>7.5</v>
      </c>
      <c r="M971" s="21">
        <f t="shared" si="56"/>
        <v>9.1995842</v>
      </c>
      <c r="N971" s="22">
        <v>10.0</v>
      </c>
      <c r="O971" s="21">
        <f t="shared" si="2"/>
        <v>9.556074766</v>
      </c>
      <c r="P971" s="22">
        <v>2.5</v>
      </c>
      <c r="Q971" s="21">
        <f t="shared" si="47"/>
        <v>8.62993763</v>
      </c>
      <c r="R971" s="22">
        <v>2.5</v>
      </c>
      <c r="S971" s="21">
        <f t="shared" si="4"/>
        <v>8.687629938</v>
      </c>
      <c r="T971" s="22">
        <v>2.5</v>
      </c>
      <c r="U971" s="21">
        <f t="shared" si="5"/>
        <v>8.454734651</v>
      </c>
      <c r="V971" s="22">
        <v>5.0</v>
      </c>
      <c r="W971" s="21">
        <f t="shared" si="6"/>
        <v>9.027159209</v>
      </c>
      <c r="X971" s="27">
        <f t="shared" si="102"/>
        <v>4.714285714</v>
      </c>
      <c r="Y971" s="62" t="s">
        <v>2057</v>
      </c>
      <c r="Z971" s="28"/>
      <c r="AA971" s="52"/>
      <c r="AB971" s="36"/>
      <c r="AC971" s="36"/>
      <c r="AD971" s="36"/>
      <c r="AE971" s="53"/>
      <c r="AF971" s="5"/>
      <c r="AG971" s="1"/>
    </row>
    <row r="972" ht="15.75" customHeight="1">
      <c r="A972" s="1"/>
      <c r="B972" s="5"/>
      <c r="C972" s="16">
        <v>44413.0</v>
      </c>
      <c r="D972" s="17">
        <v>3.488280844E9</v>
      </c>
      <c r="E972" s="5" t="s">
        <v>2058</v>
      </c>
      <c r="F972" s="5" t="s">
        <v>346</v>
      </c>
      <c r="G972" s="5" t="s">
        <v>1998</v>
      </c>
      <c r="H972" s="5" t="s">
        <v>1787</v>
      </c>
      <c r="I972" s="33">
        <v>312.0</v>
      </c>
      <c r="J972" s="18">
        <v>7.0</v>
      </c>
      <c r="K972" s="19">
        <f t="shared" si="112"/>
        <v>8.850618557</v>
      </c>
      <c r="L972" s="22">
        <v>7.5</v>
      </c>
      <c r="M972" s="21">
        <f t="shared" si="56"/>
        <v>9.197819315</v>
      </c>
      <c r="N972" s="22">
        <v>7.5</v>
      </c>
      <c r="O972" s="21">
        <f t="shared" si="2"/>
        <v>9.553941909</v>
      </c>
      <c r="P972" s="22">
        <v>10.0</v>
      </c>
      <c r="Q972" s="21">
        <f t="shared" si="47"/>
        <v>8.631360332</v>
      </c>
      <c r="R972" s="22">
        <v>10.0</v>
      </c>
      <c r="S972" s="21">
        <f t="shared" si="4"/>
        <v>8.688992731</v>
      </c>
      <c r="T972" s="22">
        <v>10.0</v>
      </c>
      <c r="U972" s="21">
        <f t="shared" si="5"/>
        <v>8.456340956</v>
      </c>
      <c r="V972" s="22">
        <v>10.0</v>
      </c>
      <c r="W972" s="21">
        <f t="shared" si="6"/>
        <v>9.028170478</v>
      </c>
      <c r="X972" s="27">
        <f t="shared" si="102"/>
        <v>8.857142857</v>
      </c>
      <c r="Y972" s="62" t="s">
        <v>2059</v>
      </c>
      <c r="Z972" s="28"/>
      <c r="AA972" s="52"/>
      <c r="AB972" s="36"/>
      <c r="AC972" s="36"/>
      <c r="AD972" s="36"/>
      <c r="AE972" s="53"/>
      <c r="AF972" s="5"/>
      <c r="AG972" s="1"/>
    </row>
    <row r="973" ht="15.75" customHeight="1">
      <c r="A973" s="1"/>
      <c r="B973" s="5"/>
      <c r="C973" s="16">
        <v>44413.0</v>
      </c>
      <c r="D973" s="17">
        <v>3.317081951E9</v>
      </c>
      <c r="E973" s="5" t="s">
        <v>2060</v>
      </c>
      <c r="F973" s="5" t="s">
        <v>346</v>
      </c>
      <c r="G973" s="5" t="s">
        <v>2061</v>
      </c>
      <c r="H973" s="5" t="s">
        <v>45</v>
      </c>
      <c r="I973" s="33">
        <v>304.0</v>
      </c>
      <c r="J973" s="18">
        <v>7.0</v>
      </c>
      <c r="K973" s="19">
        <f>+AVERAGE(J973)</f>
        <v>7</v>
      </c>
      <c r="L973" s="22">
        <v>7.5</v>
      </c>
      <c r="M973" s="21">
        <f t="shared" si="56"/>
        <v>9.196058091</v>
      </c>
      <c r="N973" s="22">
        <v>10.0</v>
      </c>
      <c r="O973" s="21">
        <f t="shared" si="2"/>
        <v>9.554404145</v>
      </c>
      <c r="P973" s="22">
        <v>7.5</v>
      </c>
      <c r="Q973" s="21">
        <f t="shared" si="47"/>
        <v>8.630186722</v>
      </c>
      <c r="R973" s="22">
        <v>7.5</v>
      </c>
      <c r="S973" s="21">
        <f t="shared" si="4"/>
        <v>8.687759336</v>
      </c>
      <c r="T973" s="22">
        <v>5.0</v>
      </c>
      <c r="U973" s="21">
        <f t="shared" si="5"/>
        <v>8.452751817</v>
      </c>
      <c r="V973" s="22">
        <v>7.5</v>
      </c>
      <c r="W973" s="21">
        <f t="shared" si="6"/>
        <v>9.026583593</v>
      </c>
      <c r="X973" s="27">
        <f t="shared" si="102"/>
        <v>7.428571429</v>
      </c>
      <c r="Y973" s="62" t="s">
        <v>2062</v>
      </c>
      <c r="Z973" s="28"/>
      <c r="AA973" s="52"/>
      <c r="AB973" s="36"/>
      <c r="AC973" s="36"/>
      <c r="AD973" s="36"/>
      <c r="AE973" s="53"/>
      <c r="AF973" s="5"/>
      <c r="AG973" s="1"/>
    </row>
    <row r="974" ht="15.75" customHeight="1">
      <c r="A974" s="1"/>
      <c r="B974" s="5"/>
      <c r="C974" s="16">
        <v>44415.0</v>
      </c>
      <c r="D974" s="17">
        <v>2.636606497E9</v>
      </c>
      <c r="E974" s="5" t="s">
        <v>2063</v>
      </c>
      <c r="F974" s="5" t="s">
        <v>950</v>
      </c>
      <c r="G974" s="5" t="s">
        <v>2017</v>
      </c>
      <c r="H974" s="5" t="s">
        <v>1782</v>
      </c>
      <c r="I974" s="33">
        <v>216.0</v>
      </c>
      <c r="J974" s="18">
        <v>6.0</v>
      </c>
      <c r="K974" s="19">
        <f t="shared" ref="K974:K982" si="113">+AVERAGE($J$3:J974)</f>
        <v>8.845781893</v>
      </c>
      <c r="L974" s="22">
        <v>10.0</v>
      </c>
      <c r="M974" s="21">
        <f t="shared" si="56"/>
        <v>9.196891192</v>
      </c>
      <c r="N974" s="22">
        <v>10.0</v>
      </c>
      <c r="O974" s="21">
        <f t="shared" si="2"/>
        <v>9.554865424</v>
      </c>
      <c r="P974" s="22">
        <v>5.0</v>
      </c>
      <c r="Q974" s="21">
        <f t="shared" si="47"/>
        <v>8.62642487</v>
      </c>
      <c r="R974" s="22">
        <v>7.5</v>
      </c>
      <c r="S974" s="21">
        <f t="shared" si="4"/>
        <v>8.686528497</v>
      </c>
      <c r="T974" s="22">
        <v>5.0</v>
      </c>
      <c r="U974" s="21">
        <f t="shared" si="5"/>
        <v>8.449170124</v>
      </c>
      <c r="V974" s="22">
        <v>5.0</v>
      </c>
      <c r="W974" s="21">
        <f t="shared" si="6"/>
        <v>9.022406639</v>
      </c>
      <c r="X974" s="27">
        <f t="shared" si="102"/>
        <v>6.928571429</v>
      </c>
      <c r="Y974" s="62"/>
      <c r="Z974" s="28"/>
      <c r="AA974" s="52"/>
      <c r="AB974" s="36"/>
      <c r="AC974" s="36"/>
      <c r="AD974" s="36"/>
      <c r="AE974" s="53"/>
      <c r="AF974" s="5"/>
      <c r="AG974" s="1"/>
    </row>
    <row r="975" ht="15.75" customHeight="1">
      <c r="A975" s="1"/>
      <c r="B975" s="5"/>
      <c r="C975" s="16">
        <v>44416.0</v>
      </c>
      <c r="D975" s="17">
        <v>2.571127018E9</v>
      </c>
      <c r="E975" s="5" t="s">
        <v>2064</v>
      </c>
      <c r="F975" s="5" t="s">
        <v>32</v>
      </c>
      <c r="G975" s="5" t="s">
        <v>2061</v>
      </c>
      <c r="H975" s="5" t="s">
        <v>60</v>
      </c>
      <c r="I975" s="33">
        <v>301.0</v>
      </c>
      <c r="J975" s="18">
        <v>8.0</v>
      </c>
      <c r="K975" s="19">
        <f t="shared" si="113"/>
        <v>8.844912641</v>
      </c>
      <c r="L975" s="22">
        <v>10.0</v>
      </c>
      <c r="M975" s="21">
        <f t="shared" si="56"/>
        <v>9.197722567</v>
      </c>
      <c r="N975" s="22">
        <v>10.0</v>
      </c>
      <c r="O975" s="21">
        <f t="shared" si="2"/>
        <v>9.55532575</v>
      </c>
      <c r="P975" s="22">
        <v>10.0</v>
      </c>
      <c r="Q975" s="21">
        <f t="shared" si="47"/>
        <v>8.627846791</v>
      </c>
      <c r="R975" s="22">
        <v>7.5</v>
      </c>
      <c r="S975" s="21">
        <f t="shared" si="4"/>
        <v>8.685300207</v>
      </c>
      <c r="T975" s="22">
        <v>7.5</v>
      </c>
      <c r="U975" s="21">
        <f t="shared" si="5"/>
        <v>8.448186528</v>
      </c>
      <c r="V975" s="22">
        <v>10.0</v>
      </c>
      <c r="W975" s="21">
        <f t="shared" si="6"/>
        <v>9.023419689</v>
      </c>
      <c r="X975" s="27">
        <f t="shared" si="102"/>
        <v>9</v>
      </c>
      <c r="Y975" s="62" t="s">
        <v>2065</v>
      </c>
      <c r="Z975" s="28"/>
      <c r="AA975" s="52"/>
      <c r="AB975" s="36"/>
      <c r="AC975" s="36"/>
      <c r="AD975" s="36"/>
      <c r="AE975" s="53"/>
      <c r="AF975" s="5"/>
      <c r="AG975" s="1"/>
    </row>
    <row r="976" ht="15.75" customHeight="1">
      <c r="A976" s="1"/>
      <c r="B976" s="64"/>
      <c r="C976" s="16">
        <v>44417.0</v>
      </c>
      <c r="D976" s="17"/>
      <c r="E976" s="5" t="s">
        <v>2066</v>
      </c>
      <c r="F976" s="5"/>
      <c r="G976" s="5"/>
      <c r="H976" s="5"/>
      <c r="I976" s="33"/>
      <c r="J976" s="18">
        <v>10.0</v>
      </c>
      <c r="K976" s="19">
        <f t="shared" si="113"/>
        <v>8.846098563</v>
      </c>
      <c r="L976" s="22">
        <v>10.0</v>
      </c>
      <c r="M976" s="21">
        <f t="shared" si="56"/>
        <v>9.198552223</v>
      </c>
      <c r="N976" s="22">
        <v>10.0</v>
      </c>
      <c r="O976" s="21">
        <f t="shared" si="2"/>
        <v>9.555785124</v>
      </c>
      <c r="P976" s="22">
        <v>10.0</v>
      </c>
      <c r="Q976" s="21">
        <f t="shared" si="47"/>
        <v>8.62926577</v>
      </c>
      <c r="R976" s="22">
        <v>10.0</v>
      </c>
      <c r="S976" s="21">
        <f t="shared" si="4"/>
        <v>8.686659772</v>
      </c>
      <c r="T976" s="22">
        <v>10.0</v>
      </c>
      <c r="U976" s="21">
        <f t="shared" si="5"/>
        <v>8.449792961</v>
      </c>
      <c r="V976" s="22">
        <v>10.0</v>
      </c>
      <c r="W976" s="21">
        <f t="shared" si="6"/>
        <v>9.024430642</v>
      </c>
      <c r="X976" s="27">
        <f t="shared" si="102"/>
        <v>10</v>
      </c>
      <c r="Y976" s="62" t="s">
        <v>2067</v>
      </c>
      <c r="Z976" s="28"/>
      <c r="AA976" s="52"/>
      <c r="AB976" s="36"/>
      <c r="AC976" s="36"/>
      <c r="AD976" s="36"/>
      <c r="AE976" s="53"/>
      <c r="AF976" s="5"/>
      <c r="AG976" s="1"/>
    </row>
    <row r="977" ht="15.75" customHeight="1">
      <c r="A977" s="1"/>
      <c r="B977" s="5"/>
      <c r="C977" s="16">
        <v>44420.0</v>
      </c>
      <c r="D977" s="17">
        <v>3.112429045E9</v>
      </c>
      <c r="E977" s="5" t="s">
        <v>2068</v>
      </c>
      <c r="F977" s="5" t="s">
        <v>2069</v>
      </c>
      <c r="G977" s="5" t="s">
        <v>1975</v>
      </c>
      <c r="H977" s="5" t="s">
        <v>2070</v>
      </c>
      <c r="I977" s="33">
        <v>207.0</v>
      </c>
      <c r="J977" s="18">
        <v>1.0</v>
      </c>
      <c r="K977" s="19">
        <f t="shared" si="113"/>
        <v>8.838051282</v>
      </c>
      <c r="L977" s="22">
        <v>10.0</v>
      </c>
      <c r="M977" s="21">
        <f t="shared" si="56"/>
        <v>9.199380165</v>
      </c>
      <c r="N977" s="22">
        <v>10.0</v>
      </c>
      <c r="O977" s="21">
        <f t="shared" si="2"/>
        <v>9.55624355</v>
      </c>
      <c r="P977" s="22">
        <v>2.5</v>
      </c>
      <c r="Q977" s="21">
        <f t="shared" si="47"/>
        <v>8.622933884</v>
      </c>
      <c r="R977" s="22">
        <v>2.5</v>
      </c>
      <c r="S977" s="21">
        <f t="shared" si="4"/>
        <v>8.680268595</v>
      </c>
      <c r="T977" s="22">
        <v>2.5</v>
      </c>
      <c r="U977" s="21">
        <f t="shared" si="5"/>
        <v>8.443640124</v>
      </c>
      <c r="V977" s="22">
        <v>2.5</v>
      </c>
      <c r="W977" s="21">
        <f t="shared" si="6"/>
        <v>9.017683557</v>
      </c>
      <c r="X977" s="27">
        <f t="shared" si="102"/>
        <v>4.428571429</v>
      </c>
      <c r="Y977" s="62" t="s">
        <v>2071</v>
      </c>
      <c r="Z977" s="28"/>
      <c r="AA977" s="52"/>
      <c r="AB977" s="36"/>
      <c r="AC977" s="36"/>
      <c r="AD977" s="36"/>
      <c r="AE977" s="53"/>
      <c r="AF977" s="5"/>
      <c r="AG977" s="1"/>
    </row>
    <row r="978" ht="15.75" customHeight="1">
      <c r="A978" s="1"/>
      <c r="B978" s="5"/>
      <c r="C978" s="16">
        <v>44422.0</v>
      </c>
      <c r="D978" s="17">
        <v>3.602959498E9</v>
      </c>
      <c r="E978" s="5" t="s">
        <v>2072</v>
      </c>
      <c r="F978" s="5" t="s">
        <v>2073</v>
      </c>
      <c r="G978" s="5" t="s">
        <v>1982</v>
      </c>
      <c r="H978" s="5" t="s">
        <v>45</v>
      </c>
      <c r="I978" s="33">
        <v>204.0</v>
      </c>
      <c r="J978" s="18">
        <v>10.0</v>
      </c>
      <c r="K978" s="19">
        <f t="shared" si="113"/>
        <v>8.839241803</v>
      </c>
      <c r="L978" s="22">
        <v>10.0</v>
      </c>
      <c r="M978" s="21">
        <f t="shared" si="56"/>
        <v>9.200206398</v>
      </c>
      <c r="N978" s="22">
        <v>10.0</v>
      </c>
      <c r="O978" s="21">
        <f t="shared" si="2"/>
        <v>9.556701031</v>
      </c>
      <c r="P978" s="22">
        <v>10.0</v>
      </c>
      <c r="Q978" s="21">
        <f t="shared" si="47"/>
        <v>8.624355005</v>
      </c>
      <c r="R978" s="22">
        <v>10.0</v>
      </c>
      <c r="S978" s="21">
        <f t="shared" si="4"/>
        <v>8.681630547</v>
      </c>
      <c r="T978" s="22">
        <v>10.0</v>
      </c>
      <c r="U978" s="21">
        <f t="shared" si="5"/>
        <v>8.445247934</v>
      </c>
      <c r="V978" s="22">
        <v>10.0</v>
      </c>
      <c r="W978" s="21">
        <f t="shared" si="6"/>
        <v>9.018698347</v>
      </c>
      <c r="X978" s="27">
        <f t="shared" si="102"/>
        <v>10</v>
      </c>
      <c r="Y978" s="29" t="s">
        <v>2074</v>
      </c>
      <c r="Z978" s="28"/>
      <c r="AA978" s="52"/>
      <c r="AB978" s="36"/>
      <c r="AC978" s="36"/>
      <c r="AD978" s="36"/>
      <c r="AE978" s="53"/>
      <c r="AF978" s="5"/>
      <c r="AG978" s="1"/>
    </row>
    <row r="979" ht="15.75" customHeight="1">
      <c r="A979" s="1"/>
      <c r="B979" s="5"/>
      <c r="C979" s="16">
        <v>44423.0</v>
      </c>
      <c r="D979" s="17">
        <v>3.554583518E9</v>
      </c>
      <c r="E979" s="5" t="s">
        <v>2075</v>
      </c>
      <c r="F979" s="5" t="s">
        <v>1974</v>
      </c>
      <c r="G979" s="5" t="s">
        <v>1982</v>
      </c>
      <c r="H979" s="5" t="s">
        <v>45</v>
      </c>
      <c r="I979" s="33">
        <v>304.0</v>
      </c>
      <c r="J979" s="18">
        <v>10.0</v>
      </c>
      <c r="K979" s="19">
        <f t="shared" si="113"/>
        <v>8.840429887</v>
      </c>
      <c r="L979" s="22">
        <v>10.0</v>
      </c>
      <c r="M979" s="21">
        <f t="shared" si="56"/>
        <v>9.201030928</v>
      </c>
      <c r="N979" s="22">
        <v>10.0</v>
      </c>
      <c r="O979" s="21">
        <f t="shared" si="2"/>
        <v>9.55715757</v>
      </c>
      <c r="P979" s="22">
        <v>10.0</v>
      </c>
      <c r="Q979" s="21">
        <f t="shared" si="47"/>
        <v>8.625773196</v>
      </c>
      <c r="R979" s="22">
        <v>10.0</v>
      </c>
      <c r="S979" s="21">
        <f t="shared" si="4"/>
        <v>8.682989691</v>
      </c>
      <c r="T979" s="22">
        <v>10.0</v>
      </c>
      <c r="U979" s="21">
        <f t="shared" si="5"/>
        <v>8.446852425</v>
      </c>
      <c r="V979" s="22">
        <v>10.0</v>
      </c>
      <c r="W979" s="21">
        <f t="shared" si="6"/>
        <v>9.019711042</v>
      </c>
      <c r="X979" s="27">
        <f t="shared" si="102"/>
        <v>10</v>
      </c>
      <c r="Y979" s="61" t="s">
        <v>2076</v>
      </c>
      <c r="Z979" s="28"/>
      <c r="AA979" s="52"/>
      <c r="AB979" s="36"/>
      <c r="AC979" s="36"/>
      <c r="AD979" s="36"/>
      <c r="AE979" s="53"/>
      <c r="AF979" s="5"/>
      <c r="AG979" s="1"/>
    </row>
    <row r="980" ht="15.75" customHeight="1">
      <c r="A980" s="1"/>
      <c r="B980" s="5"/>
      <c r="C980" s="16">
        <v>44424.0</v>
      </c>
      <c r="D980" s="17">
        <v>2.406760543E9</v>
      </c>
      <c r="E980" s="5" t="s">
        <v>2077</v>
      </c>
      <c r="F980" s="5" t="s">
        <v>2078</v>
      </c>
      <c r="G980" s="5" t="s">
        <v>1975</v>
      </c>
      <c r="H980" s="5" t="s">
        <v>60</v>
      </c>
      <c r="I980" s="33" t="s">
        <v>239</v>
      </c>
      <c r="J980" s="18">
        <v>7.0</v>
      </c>
      <c r="K980" s="19">
        <f t="shared" si="113"/>
        <v>8.838548057</v>
      </c>
      <c r="L980" s="22">
        <v>10.0</v>
      </c>
      <c r="M980" s="21">
        <f t="shared" si="56"/>
        <v>9.201853759</v>
      </c>
      <c r="N980" s="22">
        <v>7.5</v>
      </c>
      <c r="O980" s="21">
        <f t="shared" si="2"/>
        <v>9.555041152</v>
      </c>
      <c r="P980" s="22">
        <v>7.5</v>
      </c>
      <c r="Q980" s="21">
        <f t="shared" si="47"/>
        <v>8.6246138</v>
      </c>
      <c r="R980" s="22">
        <v>5.0</v>
      </c>
      <c r="S980" s="21">
        <f t="shared" si="4"/>
        <v>8.679196704</v>
      </c>
      <c r="T980" s="22">
        <v>5.0</v>
      </c>
      <c r="U980" s="21">
        <f t="shared" si="5"/>
        <v>8.443298969</v>
      </c>
      <c r="V980" s="22">
        <v>7.5</v>
      </c>
      <c r="W980" s="21">
        <f t="shared" si="6"/>
        <v>9.01814433</v>
      </c>
      <c r="X980" s="27">
        <f t="shared" si="102"/>
        <v>7.071428571</v>
      </c>
      <c r="Y980" s="61"/>
      <c r="Z980" s="28"/>
      <c r="AA980" s="52"/>
      <c r="AB980" s="36"/>
      <c r="AC980" s="36"/>
      <c r="AD980" s="36"/>
      <c r="AE980" s="53"/>
      <c r="AF980" s="5"/>
      <c r="AG980" s="1"/>
    </row>
    <row r="981" ht="15.75" customHeight="1">
      <c r="A981" s="1"/>
      <c r="B981" s="5"/>
      <c r="C981" s="16">
        <v>44430.0</v>
      </c>
      <c r="D981" s="17">
        <v>3.996252004E9</v>
      </c>
      <c r="E981" s="5" t="s">
        <v>2079</v>
      </c>
      <c r="F981" s="5" t="s">
        <v>2034</v>
      </c>
      <c r="G981" s="5" t="s">
        <v>2015</v>
      </c>
      <c r="H981" s="5" t="s">
        <v>1782</v>
      </c>
      <c r="I981" s="33">
        <v>216.0</v>
      </c>
      <c r="J981" s="18">
        <v>5.0</v>
      </c>
      <c r="K981" s="19">
        <f t="shared" si="113"/>
        <v>8.834627171</v>
      </c>
      <c r="L981" s="22">
        <v>7.5</v>
      </c>
      <c r="M981" s="21">
        <f t="shared" si="56"/>
        <v>9.200102881</v>
      </c>
      <c r="N981" s="22">
        <v>10.0</v>
      </c>
      <c r="O981" s="21">
        <f t="shared" si="2"/>
        <v>9.555498458</v>
      </c>
      <c r="P981" s="22">
        <v>5.0</v>
      </c>
      <c r="Q981" s="21">
        <f t="shared" si="47"/>
        <v>8.620884774</v>
      </c>
      <c r="R981" s="22">
        <v>7.5</v>
      </c>
      <c r="S981" s="21">
        <f t="shared" si="4"/>
        <v>8.677983539</v>
      </c>
      <c r="T981" s="22">
        <v>7.5</v>
      </c>
      <c r="U981" s="21">
        <f t="shared" si="5"/>
        <v>8.442327497</v>
      </c>
      <c r="V981" s="22">
        <v>5.0</v>
      </c>
      <c r="W981" s="21">
        <f t="shared" si="6"/>
        <v>9.014006179</v>
      </c>
      <c r="X981" s="27">
        <f t="shared" si="102"/>
        <v>6.785714286</v>
      </c>
      <c r="Y981" s="61" t="s">
        <v>2080</v>
      </c>
      <c r="Z981" s="28"/>
      <c r="AA981" s="52"/>
      <c r="AB981" s="36"/>
      <c r="AC981" s="36"/>
      <c r="AD981" s="36"/>
      <c r="AE981" s="53"/>
      <c r="AF981" s="5"/>
      <c r="AG981" s="1"/>
    </row>
    <row r="982" ht="15.75" customHeight="1">
      <c r="A982" s="1"/>
      <c r="B982" s="5"/>
      <c r="C982" s="16">
        <v>44431.0</v>
      </c>
      <c r="D982" s="17">
        <v>2.246784751E9</v>
      </c>
      <c r="E982" s="5" t="s">
        <v>2081</v>
      </c>
      <c r="F982" s="5" t="s">
        <v>2082</v>
      </c>
      <c r="G982" s="5" t="s">
        <v>2083</v>
      </c>
      <c r="H982" s="5" t="s">
        <v>45</v>
      </c>
      <c r="I982" s="33"/>
      <c r="J982" s="18">
        <v>6.3</v>
      </c>
      <c r="K982" s="19">
        <f t="shared" si="113"/>
        <v>8.832040816</v>
      </c>
      <c r="L982" s="18">
        <v>7.5</v>
      </c>
      <c r="M982" s="21">
        <f t="shared" si="56"/>
        <v>9.198355601</v>
      </c>
      <c r="N982" s="18">
        <v>5.0</v>
      </c>
      <c r="O982" s="21">
        <f t="shared" si="2"/>
        <v>9.550821355</v>
      </c>
      <c r="P982" s="18">
        <v>5.0</v>
      </c>
      <c r="Q982" s="21">
        <f t="shared" si="47"/>
        <v>8.617163412</v>
      </c>
      <c r="R982" s="18">
        <v>7.5</v>
      </c>
      <c r="S982" s="21">
        <f t="shared" si="4"/>
        <v>8.676772867</v>
      </c>
      <c r="T982" s="18">
        <v>7.5</v>
      </c>
      <c r="U982" s="21">
        <f t="shared" si="5"/>
        <v>8.441358025</v>
      </c>
      <c r="V982" s="18">
        <v>5.0</v>
      </c>
      <c r="W982" s="21">
        <f t="shared" si="6"/>
        <v>9.009876543</v>
      </c>
      <c r="X982" s="27">
        <f t="shared" si="102"/>
        <v>6.257142857</v>
      </c>
      <c r="Y982" s="61" t="s">
        <v>2084</v>
      </c>
      <c r="Z982" s="28"/>
      <c r="AA982" s="52"/>
      <c r="AB982" s="36"/>
      <c r="AC982" s="36"/>
      <c r="AD982" s="36"/>
      <c r="AE982" s="53"/>
      <c r="AF982" s="5"/>
      <c r="AG982" s="1"/>
    </row>
    <row r="983" ht="15.75" customHeight="1">
      <c r="A983" s="1"/>
      <c r="B983" s="5"/>
      <c r="C983" s="16">
        <v>44431.0</v>
      </c>
      <c r="D983" s="17">
        <v>2.364805318E9</v>
      </c>
      <c r="E983" s="5" t="s">
        <v>2085</v>
      </c>
      <c r="F983" s="5" t="s">
        <v>2037</v>
      </c>
      <c r="G983" s="5" t="s">
        <v>2086</v>
      </c>
      <c r="H983" s="5" t="s">
        <v>45</v>
      </c>
      <c r="I983" s="33"/>
      <c r="J983" s="18">
        <v>8.0</v>
      </c>
      <c r="K983" s="19">
        <f>+AVERAGE(J983)</f>
        <v>8</v>
      </c>
      <c r="L983" s="18">
        <v>10.0</v>
      </c>
      <c r="M983" s="21">
        <f t="shared" si="56"/>
        <v>9.199178645</v>
      </c>
      <c r="N983" s="18">
        <v>10.0</v>
      </c>
      <c r="O983" s="21">
        <f t="shared" si="2"/>
        <v>9.551282051</v>
      </c>
      <c r="P983" s="18">
        <v>7.5</v>
      </c>
      <c r="Q983" s="21">
        <f t="shared" si="47"/>
        <v>8.616016427</v>
      </c>
      <c r="R983" s="18">
        <v>7.5</v>
      </c>
      <c r="S983" s="21">
        <f t="shared" si="4"/>
        <v>8.675564682</v>
      </c>
      <c r="T983" s="18">
        <v>7.5</v>
      </c>
      <c r="U983" s="21">
        <f t="shared" si="5"/>
        <v>8.440390545</v>
      </c>
      <c r="V983" s="18">
        <v>10.0</v>
      </c>
      <c r="W983" s="21">
        <f t="shared" si="6"/>
        <v>9.010894142</v>
      </c>
      <c r="X983" s="27">
        <f t="shared" si="102"/>
        <v>8.642857143</v>
      </c>
      <c r="Y983" s="61" t="s">
        <v>2087</v>
      </c>
      <c r="Z983" s="28"/>
      <c r="AA983" s="52"/>
      <c r="AB983" s="36"/>
      <c r="AC983" s="36"/>
      <c r="AD983" s="36"/>
      <c r="AE983" s="53"/>
      <c r="AF983" s="5"/>
      <c r="AG983" s="1"/>
    </row>
    <row r="984" ht="15.75" customHeight="1">
      <c r="A984" s="1"/>
      <c r="B984" s="5"/>
      <c r="C984" s="16">
        <v>44435.0</v>
      </c>
      <c r="D984" s="17">
        <v>2.427785661E9</v>
      </c>
      <c r="E984" s="5" t="s">
        <v>2088</v>
      </c>
      <c r="F984" s="5" t="s">
        <v>2037</v>
      </c>
      <c r="G984" s="5" t="s">
        <v>1975</v>
      </c>
      <c r="H984" s="5" t="s">
        <v>2001</v>
      </c>
      <c r="I984" s="33"/>
      <c r="J984" s="18">
        <v>10.0</v>
      </c>
      <c r="K984" s="19">
        <f t="shared" ref="K984:K992" si="114">+AVERAGE($J$3:J984)</f>
        <v>8.832382892</v>
      </c>
      <c r="L984" s="18">
        <v>10.0</v>
      </c>
      <c r="M984" s="21">
        <f t="shared" si="56"/>
        <v>9.2</v>
      </c>
      <c r="N984" s="18">
        <v>10.0</v>
      </c>
      <c r="O984" s="21">
        <f t="shared" si="2"/>
        <v>9.551741803</v>
      </c>
      <c r="P984" s="18">
        <v>10.0</v>
      </c>
      <c r="Q984" s="21">
        <f t="shared" si="47"/>
        <v>8.617435897</v>
      </c>
      <c r="R984" s="18">
        <v>10.0</v>
      </c>
      <c r="S984" s="21">
        <f t="shared" si="4"/>
        <v>8.676923077</v>
      </c>
      <c r="T984" s="18">
        <v>10.0</v>
      </c>
      <c r="U984" s="21">
        <f t="shared" si="5"/>
        <v>8.441991786</v>
      </c>
      <c r="V984" s="18">
        <v>10.0</v>
      </c>
      <c r="W984" s="21">
        <f t="shared" si="6"/>
        <v>9.011909651</v>
      </c>
      <c r="X984" s="27">
        <f t="shared" si="102"/>
        <v>10</v>
      </c>
      <c r="Y984" s="29"/>
      <c r="Z984" s="28"/>
      <c r="AA984" s="52"/>
      <c r="AB984" s="36"/>
      <c r="AC984" s="36"/>
      <c r="AD984" s="36"/>
      <c r="AE984" s="53"/>
      <c r="AF984" s="5"/>
      <c r="AG984" s="1"/>
    </row>
    <row r="985" ht="15.75" customHeight="1">
      <c r="A985" s="1"/>
      <c r="B985" s="5"/>
      <c r="C985" s="16">
        <v>44435.0</v>
      </c>
      <c r="D985" s="17">
        <v>2.763549874E9</v>
      </c>
      <c r="E985" s="5" t="s">
        <v>2089</v>
      </c>
      <c r="F985" s="5" t="s">
        <v>2090</v>
      </c>
      <c r="G985" s="5" t="s">
        <v>2015</v>
      </c>
      <c r="H985" s="5" t="s">
        <v>284</v>
      </c>
      <c r="I985" s="33"/>
      <c r="J985" s="18">
        <v>4.0</v>
      </c>
      <c r="K985" s="19">
        <f t="shared" si="114"/>
        <v>8.827466938</v>
      </c>
      <c r="L985" s="18">
        <v>5.0</v>
      </c>
      <c r="M985" s="21">
        <f t="shared" si="56"/>
        <v>9.195696721</v>
      </c>
      <c r="N985" s="18">
        <v>7.5</v>
      </c>
      <c r="O985" s="21">
        <f t="shared" si="2"/>
        <v>9.54964176</v>
      </c>
      <c r="P985" s="18">
        <v>5.0</v>
      </c>
      <c r="Q985" s="21">
        <f t="shared" si="47"/>
        <v>8.613729508</v>
      </c>
      <c r="R985" s="18">
        <v>5.0</v>
      </c>
      <c r="S985" s="21">
        <f t="shared" si="4"/>
        <v>8.673155738</v>
      </c>
      <c r="T985" s="18">
        <v>5.0</v>
      </c>
      <c r="U985" s="21">
        <f t="shared" si="5"/>
        <v>8.438461538</v>
      </c>
      <c r="V985" s="18">
        <v>5.0</v>
      </c>
      <c r="W985" s="21">
        <f t="shared" si="6"/>
        <v>9.007794872</v>
      </c>
      <c r="X985" s="27">
        <f t="shared" si="102"/>
        <v>5.214285714</v>
      </c>
      <c r="Y985" s="61" t="s">
        <v>2091</v>
      </c>
      <c r="Z985" s="28"/>
      <c r="AA985" s="52"/>
      <c r="AB985" s="36"/>
      <c r="AC985" s="36"/>
      <c r="AD985" s="36"/>
      <c r="AE985" s="53"/>
      <c r="AF985" s="5"/>
      <c r="AG985" s="1"/>
    </row>
    <row r="986" ht="15.75" customHeight="1">
      <c r="A986" s="1"/>
      <c r="B986" s="5"/>
      <c r="C986" s="16">
        <v>44435.0</v>
      </c>
      <c r="D986" s="17">
        <v>2.560776957E9</v>
      </c>
      <c r="E986" s="5" t="s">
        <v>2092</v>
      </c>
      <c r="F986" s="5" t="s">
        <v>2093</v>
      </c>
      <c r="G986" s="5" t="s">
        <v>2083</v>
      </c>
      <c r="H986" s="5" t="s">
        <v>1787</v>
      </c>
      <c r="I986" s="33"/>
      <c r="J986" s="18">
        <v>9.0</v>
      </c>
      <c r="K986" s="19">
        <f t="shared" si="114"/>
        <v>8.827642276</v>
      </c>
      <c r="L986" s="18">
        <v>10.0</v>
      </c>
      <c r="M986" s="21">
        <f t="shared" si="56"/>
        <v>9.196519959</v>
      </c>
      <c r="N986" s="18">
        <v>10.0</v>
      </c>
      <c r="O986" s="21">
        <f t="shared" si="2"/>
        <v>9.550102249</v>
      </c>
      <c r="P986" s="18">
        <v>7.5</v>
      </c>
      <c r="Q986" s="21">
        <f t="shared" si="47"/>
        <v>8.61258956</v>
      </c>
      <c r="R986" s="18">
        <v>5.0</v>
      </c>
      <c r="S986" s="21">
        <f t="shared" si="4"/>
        <v>8.669396111</v>
      </c>
      <c r="T986" s="18">
        <v>7.5</v>
      </c>
      <c r="U986" s="21">
        <f t="shared" si="5"/>
        <v>8.4375</v>
      </c>
      <c r="V986" s="18">
        <v>7.5</v>
      </c>
      <c r="W986" s="21">
        <f t="shared" si="6"/>
        <v>9.00625</v>
      </c>
      <c r="X986" s="27">
        <f t="shared" si="102"/>
        <v>8.071428571</v>
      </c>
      <c r="Y986" s="61" t="s">
        <v>2094</v>
      </c>
      <c r="Z986" s="28"/>
      <c r="AA986" s="52"/>
      <c r="AB986" s="36"/>
      <c r="AC986" s="36"/>
      <c r="AD986" s="36"/>
      <c r="AE986" s="53"/>
      <c r="AF986" s="5"/>
      <c r="AG986" s="1"/>
    </row>
    <row r="987" ht="15.75" customHeight="1">
      <c r="A987" s="1"/>
      <c r="B987" s="5"/>
      <c r="C987" s="16">
        <v>44436.0</v>
      </c>
      <c r="D987" s="17">
        <v>3.246156366E9</v>
      </c>
      <c r="E987" s="5" t="s">
        <v>2095</v>
      </c>
      <c r="F987" s="5" t="s">
        <v>32</v>
      </c>
      <c r="G987" s="5" t="s">
        <v>2096</v>
      </c>
      <c r="H987" s="5" t="s">
        <v>45</v>
      </c>
      <c r="I987" s="33"/>
      <c r="J987" s="18">
        <v>8.0</v>
      </c>
      <c r="K987" s="19">
        <f t="shared" si="114"/>
        <v>8.82680203</v>
      </c>
      <c r="L987" s="18">
        <v>7.5</v>
      </c>
      <c r="M987" s="21">
        <f t="shared" si="56"/>
        <v>9.194785276</v>
      </c>
      <c r="N987" s="18">
        <v>7.5</v>
      </c>
      <c r="O987" s="21">
        <f t="shared" si="2"/>
        <v>9.548008172</v>
      </c>
      <c r="P987" s="18">
        <v>7.5</v>
      </c>
      <c r="Q987" s="21">
        <f t="shared" si="47"/>
        <v>8.611451943</v>
      </c>
      <c r="R987" s="18">
        <v>7.5</v>
      </c>
      <c r="S987" s="21">
        <f t="shared" si="4"/>
        <v>8.668200409</v>
      </c>
      <c r="T987" s="18">
        <v>7.5</v>
      </c>
      <c r="U987" s="21">
        <f t="shared" si="5"/>
        <v>8.43654043</v>
      </c>
      <c r="V987" s="18">
        <v>7.5</v>
      </c>
      <c r="W987" s="21">
        <f t="shared" si="6"/>
        <v>9.004708291</v>
      </c>
      <c r="X987" s="27">
        <f t="shared" si="102"/>
        <v>7.571428571</v>
      </c>
      <c r="Y987" s="42" t="s">
        <v>2097</v>
      </c>
      <c r="Z987" s="28"/>
      <c r="AA987" s="52"/>
      <c r="AB987" s="36"/>
      <c r="AC987" s="36"/>
      <c r="AD987" s="36"/>
      <c r="AE987" s="53"/>
      <c r="AF987" s="5"/>
      <c r="AG987" s="1"/>
    </row>
    <row r="988" ht="15.75" customHeight="1">
      <c r="A988" s="1"/>
      <c r="B988" s="5"/>
      <c r="C988" s="16">
        <v>44436.0</v>
      </c>
      <c r="D988" s="17">
        <v>3.45256665E9</v>
      </c>
      <c r="E988" s="5" t="s">
        <v>2098</v>
      </c>
      <c r="F988" s="5" t="s">
        <v>2037</v>
      </c>
      <c r="G988" s="5" t="s">
        <v>1975</v>
      </c>
      <c r="H988" s="5" t="s">
        <v>60</v>
      </c>
      <c r="I988" s="33"/>
      <c r="J988" s="18">
        <v>10.0</v>
      </c>
      <c r="K988" s="19">
        <f t="shared" si="114"/>
        <v>8.827991886</v>
      </c>
      <c r="L988" s="18">
        <v>10.0</v>
      </c>
      <c r="M988" s="21">
        <f t="shared" si="56"/>
        <v>9.195607763</v>
      </c>
      <c r="N988" s="18">
        <v>10.0</v>
      </c>
      <c r="O988" s="21">
        <f t="shared" si="2"/>
        <v>9.548469388</v>
      </c>
      <c r="P988" s="18">
        <v>10.0</v>
      </c>
      <c r="Q988" s="21">
        <f t="shared" si="47"/>
        <v>8.612870276</v>
      </c>
      <c r="R988" s="18">
        <v>10.0</v>
      </c>
      <c r="S988" s="21">
        <f t="shared" si="4"/>
        <v>8.669560776</v>
      </c>
      <c r="T988" s="18">
        <v>10.0</v>
      </c>
      <c r="U988" s="21">
        <f t="shared" si="5"/>
        <v>8.438139059</v>
      </c>
      <c r="V988" s="18">
        <v>10.0</v>
      </c>
      <c r="W988" s="21">
        <f t="shared" si="6"/>
        <v>9.005725971</v>
      </c>
      <c r="X988" s="27">
        <f t="shared" si="102"/>
        <v>10</v>
      </c>
      <c r="Y988" s="42"/>
      <c r="Z988" s="28"/>
      <c r="AA988" s="52"/>
      <c r="AB988" s="36"/>
      <c r="AC988" s="36"/>
      <c r="AD988" s="36"/>
      <c r="AE988" s="53"/>
      <c r="AF988" s="5"/>
      <c r="AG988" s="1"/>
    </row>
    <row r="989" ht="15.75" customHeight="1">
      <c r="A989" s="1"/>
      <c r="B989" s="5"/>
      <c r="C989" s="16">
        <v>44436.0</v>
      </c>
      <c r="D989" s="17">
        <v>2.880126761E9</v>
      </c>
      <c r="E989" s="5" t="s">
        <v>1196</v>
      </c>
      <c r="F989" s="5" t="s">
        <v>72</v>
      </c>
      <c r="G989" s="5" t="s">
        <v>2017</v>
      </c>
      <c r="H989" s="5" t="s">
        <v>60</v>
      </c>
      <c r="I989" s="33"/>
      <c r="J989" s="18">
        <v>8.0</v>
      </c>
      <c r="K989" s="19">
        <f t="shared" si="114"/>
        <v>8.827152989</v>
      </c>
      <c r="L989" s="18">
        <v>10.0</v>
      </c>
      <c r="M989" s="21">
        <f t="shared" si="56"/>
        <v>9.196428571</v>
      </c>
      <c r="N989" s="18">
        <v>10.0</v>
      </c>
      <c r="O989" s="21">
        <f t="shared" si="2"/>
        <v>9.548929664</v>
      </c>
      <c r="P989" s="18">
        <v>7.5</v>
      </c>
      <c r="Q989" s="21">
        <f t="shared" si="47"/>
        <v>8.611734694</v>
      </c>
      <c r="R989" s="18">
        <v>7.5</v>
      </c>
      <c r="S989" s="21">
        <f t="shared" si="4"/>
        <v>8.668367347</v>
      </c>
      <c r="T989" s="18">
        <v>10.0</v>
      </c>
      <c r="U989" s="21">
        <f t="shared" si="5"/>
        <v>8.439734423</v>
      </c>
      <c r="V989" s="18">
        <v>10.0</v>
      </c>
      <c r="W989" s="21">
        <f t="shared" si="6"/>
        <v>9.006741573</v>
      </c>
      <c r="X989" s="27">
        <f t="shared" si="102"/>
        <v>9</v>
      </c>
      <c r="Y989" s="42"/>
      <c r="Z989" s="28"/>
      <c r="AA989" s="52"/>
      <c r="AB989" s="36"/>
      <c r="AC989" s="36"/>
      <c r="AD989" s="36"/>
      <c r="AE989" s="53"/>
      <c r="AF989" s="5"/>
      <c r="AG989" s="1"/>
    </row>
    <row r="990" ht="15.75" customHeight="1">
      <c r="A990" s="65"/>
      <c r="B990" s="66"/>
      <c r="C990" s="67">
        <v>44437.0</v>
      </c>
      <c r="D990" s="68">
        <v>2.499084342E9</v>
      </c>
      <c r="E990" s="66" t="s">
        <v>2099</v>
      </c>
      <c r="F990" s="66" t="s">
        <v>399</v>
      </c>
      <c r="G990" s="66" t="s">
        <v>2096</v>
      </c>
      <c r="H990" s="66" t="s">
        <v>45</v>
      </c>
      <c r="I990" s="69"/>
      <c r="J990" s="70">
        <v>9.0</v>
      </c>
      <c r="K990" s="19">
        <f t="shared" si="114"/>
        <v>8.827327935</v>
      </c>
      <c r="L990" s="70">
        <v>7.5</v>
      </c>
      <c r="M990" s="71">
        <f t="shared" si="56"/>
        <v>9.194699286</v>
      </c>
      <c r="N990" s="70">
        <v>10.0</v>
      </c>
      <c r="O990" s="71">
        <f t="shared" si="2"/>
        <v>9.549389002</v>
      </c>
      <c r="P990" s="70">
        <v>7.5</v>
      </c>
      <c r="Q990" s="71">
        <f t="shared" si="47"/>
        <v>8.610601427</v>
      </c>
      <c r="R990" s="70">
        <v>7.5</v>
      </c>
      <c r="S990" s="71">
        <f t="shared" si="4"/>
        <v>8.667176351</v>
      </c>
      <c r="T990" s="70">
        <v>7.5</v>
      </c>
      <c r="U990" s="71">
        <f t="shared" si="5"/>
        <v>8.43877551</v>
      </c>
      <c r="V990" s="70">
        <v>7.5</v>
      </c>
      <c r="W990" s="71">
        <f t="shared" si="6"/>
        <v>9.005204082</v>
      </c>
      <c r="X990" s="72">
        <f t="shared" si="102"/>
        <v>8.071428571</v>
      </c>
      <c r="Y990" s="73"/>
      <c r="Z990" s="74"/>
      <c r="AA990" s="75"/>
      <c r="AB990" s="66"/>
      <c r="AC990" s="66"/>
      <c r="AD990" s="66"/>
      <c r="AE990" s="76"/>
      <c r="AF990" s="66"/>
      <c r="AG990" s="65"/>
    </row>
    <row r="991" ht="15.75" customHeight="1">
      <c r="A991" s="1"/>
      <c r="B991" s="5"/>
      <c r="C991" s="16">
        <v>44439.0</v>
      </c>
      <c r="D991" s="17">
        <v>3.617236841E9</v>
      </c>
      <c r="E991" s="5" t="s">
        <v>2100</v>
      </c>
      <c r="F991" s="5" t="s">
        <v>2037</v>
      </c>
      <c r="G991" s="5" t="s">
        <v>1975</v>
      </c>
      <c r="H991" s="5" t="s">
        <v>60</v>
      </c>
      <c r="I991" s="33">
        <v>301.0</v>
      </c>
      <c r="J991" s="18">
        <v>10.0</v>
      </c>
      <c r="K991" s="19">
        <f t="shared" si="114"/>
        <v>8.82851365</v>
      </c>
      <c r="L991" s="18">
        <v>10.0</v>
      </c>
      <c r="M991" s="21">
        <f t="shared" si="56"/>
        <v>9.195519348</v>
      </c>
      <c r="N991" s="18">
        <v>10.0</v>
      </c>
      <c r="O991" s="21">
        <f t="shared" si="2"/>
        <v>9.549847406</v>
      </c>
      <c r="P991" s="18">
        <v>10.0</v>
      </c>
      <c r="Q991" s="21">
        <f t="shared" si="47"/>
        <v>8.612016293</v>
      </c>
      <c r="R991" s="18">
        <v>10.0</v>
      </c>
      <c r="S991" s="21">
        <f t="shared" si="4"/>
        <v>8.668533605</v>
      </c>
      <c r="T991" s="18">
        <v>10.0</v>
      </c>
      <c r="U991" s="21">
        <f t="shared" si="5"/>
        <v>8.440366972</v>
      </c>
      <c r="V991" s="18">
        <v>10.0</v>
      </c>
      <c r="W991" s="21">
        <f t="shared" si="6"/>
        <v>9.006218145</v>
      </c>
      <c r="X991" s="27">
        <f t="shared" si="102"/>
        <v>10</v>
      </c>
      <c r="Y991" s="61" t="s">
        <v>2101</v>
      </c>
      <c r="Z991" s="24"/>
      <c r="AA991" s="35"/>
      <c r="AB991" s="40"/>
      <c r="AC991" s="40"/>
      <c r="AD991" s="40"/>
      <c r="AE991" s="39"/>
      <c r="AF991" s="5"/>
      <c r="AG991" s="1"/>
    </row>
    <row r="992" ht="15.75" customHeight="1">
      <c r="A992" s="1"/>
      <c r="B992" s="5"/>
      <c r="C992" s="16">
        <v>44441.0</v>
      </c>
      <c r="D992" s="17">
        <v>2.552861883E9</v>
      </c>
      <c r="E992" s="5" t="s">
        <v>2102</v>
      </c>
      <c r="F992" s="5" t="s">
        <v>2037</v>
      </c>
      <c r="G992" s="5" t="s">
        <v>1975</v>
      </c>
      <c r="H992" s="5" t="s">
        <v>1012</v>
      </c>
      <c r="I992" s="33">
        <v>115.0</v>
      </c>
      <c r="J992" s="18">
        <v>10.0</v>
      </c>
      <c r="K992" s="19">
        <f t="shared" si="114"/>
        <v>8.82969697</v>
      </c>
      <c r="L992" s="18">
        <v>10.0</v>
      </c>
      <c r="M992" s="21">
        <f t="shared" si="56"/>
        <v>9.196337742</v>
      </c>
      <c r="N992" s="18">
        <v>10.0</v>
      </c>
      <c r="O992" s="21">
        <f t="shared" si="2"/>
        <v>9.550304878</v>
      </c>
      <c r="P992" s="18">
        <v>7.5</v>
      </c>
      <c r="Q992" s="21">
        <f t="shared" si="47"/>
        <v>8.610885046</v>
      </c>
      <c r="R992" s="18">
        <v>10.0</v>
      </c>
      <c r="S992" s="21">
        <f t="shared" si="4"/>
        <v>8.669888098</v>
      </c>
      <c r="T992" s="18">
        <v>10.0</v>
      </c>
      <c r="U992" s="21">
        <f t="shared" si="5"/>
        <v>8.441955193</v>
      </c>
      <c r="V992" s="18">
        <v>10.0</v>
      </c>
      <c r="W992" s="21">
        <f t="shared" si="6"/>
        <v>9.007230143</v>
      </c>
      <c r="X992" s="27">
        <f t="shared" si="102"/>
        <v>9.642857143</v>
      </c>
      <c r="Y992" s="61" t="s">
        <v>2103</v>
      </c>
      <c r="Z992" s="24"/>
      <c r="AA992" s="35"/>
      <c r="AB992" s="40"/>
      <c r="AC992" s="40"/>
      <c r="AD992" s="40"/>
      <c r="AE992" s="39"/>
      <c r="AF992" s="5"/>
      <c r="AG992" s="1"/>
    </row>
    <row r="993" ht="15.75" customHeight="1">
      <c r="A993" s="1"/>
      <c r="B993" s="5"/>
      <c r="C993" s="16">
        <v>44442.0</v>
      </c>
      <c r="D993" s="17">
        <v>2.174305239E9</v>
      </c>
      <c r="E993" s="5" t="s">
        <v>2104</v>
      </c>
      <c r="F993" s="5" t="s">
        <v>1947</v>
      </c>
      <c r="G993" s="5" t="s">
        <v>1975</v>
      </c>
      <c r="H993" s="5" t="s">
        <v>60</v>
      </c>
      <c r="I993" s="33">
        <v>301.0</v>
      </c>
      <c r="J993" s="18">
        <v>10.0</v>
      </c>
      <c r="K993" s="19">
        <f>+AVERAGE(J993)</f>
        <v>10</v>
      </c>
      <c r="L993" s="18">
        <v>10.0</v>
      </c>
      <c r="M993" s="21">
        <f t="shared" si="56"/>
        <v>9.197154472</v>
      </c>
      <c r="N993" s="18">
        <v>10.0</v>
      </c>
      <c r="O993" s="21">
        <f t="shared" si="2"/>
        <v>9.550761421</v>
      </c>
      <c r="P993" s="18">
        <v>10.0</v>
      </c>
      <c r="Q993" s="21">
        <f t="shared" si="47"/>
        <v>8.612296748</v>
      </c>
      <c r="R993" s="18">
        <v>10.0</v>
      </c>
      <c r="S993" s="21">
        <f t="shared" si="4"/>
        <v>8.671239837</v>
      </c>
      <c r="T993" s="18">
        <v>10.0</v>
      </c>
      <c r="U993" s="21">
        <f t="shared" si="5"/>
        <v>8.443540183</v>
      </c>
      <c r="V993" s="18">
        <v>7.5</v>
      </c>
      <c r="W993" s="21">
        <f t="shared" si="6"/>
        <v>9.005696846</v>
      </c>
      <c r="X993" s="27">
        <f t="shared" si="102"/>
        <v>9.642857143</v>
      </c>
      <c r="Y993" s="29" t="s">
        <v>2105</v>
      </c>
      <c r="Z993" s="24"/>
      <c r="AA993" s="35"/>
      <c r="AB993" s="40"/>
      <c r="AC993" s="40"/>
      <c r="AD993" s="40"/>
      <c r="AE993" s="39"/>
      <c r="AF993" s="5"/>
      <c r="AG993" s="1"/>
    </row>
    <row r="994" ht="15.75" customHeight="1">
      <c r="A994" s="1"/>
      <c r="B994" s="5"/>
      <c r="C994" s="16">
        <v>44443.0</v>
      </c>
      <c r="D994" s="17">
        <v>2.766804777E9</v>
      </c>
      <c r="E994" s="5" t="s">
        <v>2106</v>
      </c>
      <c r="F994" s="5" t="s">
        <v>2107</v>
      </c>
      <c r="G994" s="5" t="s">
        <v>2047</v>
      </c>
      <c r="H994" s="5" t="s">
        <v>284</v>
      </c>
      <c r="I994" s="33">
        <v>303.0</v>
      </c>
      <c r="J994" s="18">
        <v>8.0</v>
      </c>
      <c r="K994" s="19">
        <f t="shared" ref="K994:K1002" si="115">+AVERAGE($J$3:J994)</f>
        <v>8.830040323</v>
      </c>
      <c r="L994" s="18">
        <v>10.0</v>
      </c>
      <c r="M994" s="21">
        <f t="shared" si="56"/>
        <v>9.197969543</v>
      </c>
      <c r="N994" s="18">
        <v>10.0</v>
      </c>
      <c r="O994" s="21">
        <f t="shared" si="2"/>
        <v>9.551217039</v>
      </c>
      <c r="P994" s="18">
        <v>7.5</v>
      </c>
      <c r="Q994" s="21">
        <f t="shared" si="47"/>
        <v>8.611167513</v>
      </c>
      <c r="R994" s="18">
        <v>10.0</v>
      </c>
      <c r="S994" s="21">
        <f>+AVERAGE($R$3:R2122)</f>
        <v>8.459051724</v>
      </c>
      <c r="T994" s="18">
        <v>7.5</v>
      </c>
      <c r="U994" s="21">
        <f t="shared" si="5"/>
        <v>8.442581301</v>
      </c>
      <c r="V994" s="18">
        <v>10.0</v>
      </c>
      <c r="W994" s="21">
        <f t="shared" si="6"/>
        <v>9.006707317</v>
      </c>
      <c r="X994" s="27">
        <f t="shared" si="102"/>
        <v>9</v>
      </c>
      <c r="Y994" s="61" t="s">
        <v>2108</v>
      </c>
      <c r="Z994" s="24"/>
      <c r="AA994" s="35"/>
      <c r="AB994" s="40"/>
      <c r="AC994" s="40"/>
      <c r="AD994" s="40"/>
      <c r="AE994" s="39"/>
      <c r="AF994" s="5"/>
      <c r="AG994" s="1"/>
    </row>
    <row r="995" ht="15.75" customHeight="1">
      <c r="A995" s="1"/>
      <c r="B995" s="5"/>
      <c r="C995" s="16">
        <v>44443.0</v>
      </c>
      <c r="D995" s="17">
        <v>3.433117731E9</v>
      </c>
      <c r="E995" s="5" t="s">
        <v>2109</v>
      </c>
      <c r="F995" s="5" t="s">
        <v>2110</v>
      </c>
      <c r="G995" s="5" t="s">
        <v>1975</v>
      </c>
      <c r="H995" s="5" t="s">
        <v>1782</v>
      </c>
      <c r="I995" s="33">
        <v>217.0</v>
      </c>
      <c r="J995" s="18">
        <v>6.0</v>
      </c>
      <c r="K995" s="19">
        <f t="shared" si="115"/>
        <v>8.827190332</v>
      </c>
      <c r="L995" s="18">
        <v>7.5</v>
      </c>
      <c r="M995" s="21">
        <f t="shared" si="56"/>
        <v>9.196247465</v>
      </c>
      <c r="N995" s="18">
        <v>7.5</v>
      </c>
      <c r="O995" s="21">
        <f t="shared" si="2"/>
        <v>9.549138804</v>
      </c>
      <c r="P995" s="18">
        <v>5.0</v>
      </c>
      <c r="Q995" s="21">
        <f>+AVERAGE($P$3:P2123)</f>
        <v>8.374162679</v>
      </c>
      <c r="R995" s="18">
        <v>7.5</v>
      </c>
      <c r="S995" s="21">
        <f t="shared" ref="S995:S997" si="116">+AVERAGE($R$3:R995)</f>
        <v>8.671399594</v>
      </c>
      <c r="T995" s="18">
        <v>7.5</v>
      </c>
      <c r="U995" s="21">
        <f>+AVERAGE($T$3:T2123)</f>
        <v>8.268678161</v>
      </c>
      <c r="V995" s="18">
        <v>7.5</v>
      </c>
      <c r="W995" s="21">
        <f>+AVERAGE($V$3:V2123)</f>
        <v>8.858353279</v>
      </c>
      <c r="X995" s="27">
        <f t="shared" si="102"/>
        <v>6.928571429</v>
      </c>
      <c r="Y995" s="61" t="s">
        <v>2111</v>
      </c>
      <c r="Z995" s="24"/>
      <c r="AA995" s="35"/>
      <c r="AB995" s="40"/>
      <c r="AC995" s="40"/>
      <c r="AD995" s="40"/>
      <c r="AE995" s="39"/>
      <c r="AF995" s="5"/>
      <c r="AG995" s="1"/>
    </row>
    <row r="996" ht="15.75" customHeight="1">
      <c r="A996" s="1"/>
      <c r="B996" s="5"/>
      <c r="C996" s="16">
        <v>44444.0</v>
      </c>
      <c r="D996" s="17">
        <v>2.831066515E9</v>
      </c>
      <c r="E996" s="5" t="s">
        <v>2112</v>
      </c>
      <c r="F996" s="5" t="s">
        <v>2037</v>
      </c>
      <c r="G996" s="5" t="s">
        <v>2083</v>
      </c>
      <c r="H996" s="5" t="s">
        <v>45</v>
      </c>
      <c r="I996" s="33">
        <v>302.0</v>
      </c>
      <c r="J996" s="18">
        <v>7.0</v>
      </c>
      <c r="K996" s="19">
        <f t="shared" si="115"/>
        <v>8.825352113</v>
      </c>
      <c r="L996" s="18">
        <v>7.5</v>
      </c>
      <c r="M996" s="21">
        <f t="shared" si="56"/>
        <v>9.194528875</v>
      </c>
      <c r="N996" s="18">
        <v>10.0</v>
      </c>
      <c r="O996" s="21">
        <f t="shared" si="2"/>
        <v>9.549595142</v>
      </c>
      <c r="P996" s="18">
        <v>5.0</v>
      </c>
      <c r="Q996" s="21">
        <f t="shared" ref="Q996:Q998" si="117">+AVERAGE($P$3:P996)</f>
        <v>8.603850051</v>
      </c>
      <c r="R996" s="18">
        <v>7.5</v>
      </c>
      <c r="S996" s="21">
        <f t="shared" si="116"/>
        <v>8.670212766</v>
      </c>
      <c r="T996" s="18">
        <v>7.5</v>
      </c>
      <c r="U996" s="21">
        <f t="shared" ref="U996:U998" si="118">+AVERAGE($T$3:T996)</f>
        <v>8.440669371</v>
      </c>
      <c r="V996" s="18">
        <v>7.5</v>
      </c>
      <c r="W996" s="21">
        <f t="shared" ref="W996:W997" si="119">+AVERAGE($V$3:V996)</f>
        <v>9.003651116</v>
      </c>
      <c r="X996" s="27">
        <f t="shared" si="102"/>
        <v>7.428571429</v>
      </c>
      <c r="Y996" s="42" t="s">
        <v>2113</v>
      </c>
      <c r="Z996" s="24"/>
      <c r="AA996" s="35"/>
      <c r="AB996" s="40"/>
      <c r="AC996" s="40"/>
      <c r="AD996" s="40"/>
      <c r="AE996" s="39"/>
      <c r="AF996" s="5"/>
      <c r="AG996" s="1"/>
    </row>
    <row r="997" ht="15.75" customHeight="1">
      <c r="A997" s="1"/>
      <c r="B997" s="5"/>
      <c r="C997" s="16">
        <v>44444.0</v>
      </c>
      <c r="D997" s="17">
        <v>2.308580607E9</v>
      </c>
      <c r="E997" s="5" t="s">
        <v>2114</v>
      </c>
      <c r="F997" s="5" t="s">
        <v>2115</v>
      </c>
      <c r="G997" s="5" t="s">
        <v>2086</v>
      </c>
      <c r="H997" s="5" t="s">
        <v>45</v>
      </c>
      <c r="I997" s="33">
        <v>202.0</v>
      </c>
      <c r="J997" s="18">
        <v>8.0</v>
      </c>
      <c r="K997" s="19">
        <f t="shared" si="115"/>
        <v>8.824522613</v>
      </c>
      <c r="L997" s="18">
        <v>10.0</v>
      </c>
      <c r="M997" s="21">
        <f t="shared" si="56"/>
        <v>9.19534413</v>
      </c>
      <c r="N997" s="18">
        <v>10.0</v>
      </c>
      <c r="O997" s="21">
        <f t="shared" si="2"/>
        <v>9.550050556</v>
      </c>
      <c r="P997" s="18">
        <v>5.0</v>
      </c>
      <c r="Q997" s="21">
        <f t="shared" si="117"/>
        <v>8.600202429</v>
      </c>
      <c r="R997" s="18">
        <v>7.5</v>
      </c>
      <c r="S997" s="21">
        <f t="shared" si="116"/>
        <v>8.66902834</v>
      </c>
      <c r="T997" s="18">
        <v>7.5</v>
      </c>
      <c r="U997" s="21">
        <f t="shared" si="118"/>
        <v>8.439716312</v>
      </c>
      <c r="V997" s="18">
        <v>10.0</v>
      </c>
      <c r="W997" s="21">
        <f t="shared" si="119"/>
        <v>9.004660588</v>
      </c>
      <c r="X997" s="27">
        <f t="shared" si="102"/>
        <v>8.285714286</v>
      </c>
      <c r="Y997" s="42" t="s">
        <v>2116</v>
      </c>
      <c r="Z997" s="24"/>
      <c r="AA997" s="35"/>
      <c r="AB997" s="40"/>
      <c r="AC997" s="40"/>
      <c r="AD997" s="40"/>
      <c r="AE997" s="39"/>
      <c r="AF997" s="5"/>
      <c r="AG997" s="1"/>
    </row>
    <row r="998" ht="15.75" customHeight="1">
      <c r="A998" s="1"/>
      <c r="B998" s="5"/>
      <c r="C998" s="16">
        <v>44445.0</v>
      </c>
      <c r="D998" s="17">
        <v>2.863188951E9</v>
      </c>
      <c r="E998" s="5" t="s">
        <v>2117</v>
      </c>
      <c r="F998" s="5" t="s">
        <v>2025</v>
      </c>
      <c r="G998" s="5" t="s">
        <v>2118</v>
      </c>
      <c r="H998" s="5" t="s">
        <v>45</v>
      </c>
      <c r="I998" s="33">
        <v>302.0</v>
      </c>
      <c r="J998" s="18">
        <v>8.0</v>
      </c>
      <c r="K998" s="19">
        <f t="shared" si="115"/>
        <v>8.823694779</v>
      </c>
      <c r="L998" s="18">
        <v>10.0</v>
      </c>
      <c r="M998" s="21">
        <f t="shared" si="56"/>
        <v>9.196157735</v>
      </c>
      <c r="N998" s="18">
        <v>10.0</v>
      </c>
      <c r="O998" s="21">
        <f t="shared" si="2"/>
        <v>9.550505051</v>
      </c>
      <c r="P998" s="18">
        <v>10.0</v>
      </c>
      <c r="Q998" s="21">
        <f t="shared" si="117"/>
        <v>8.601617796</v>
      </c>
      <c r="R998" s="18">
        <v>7.5</v>
      </c>
      <c r="S998" s="21">
        <f>+AVERAGE($R$3:R2126)</f>
        <v>8.460803059</v>
      </c>
      <c r="T998" s="18">
        <v>5.0</v>
      </c>
      <c r="U998" s="21">
        <f t="shared" si="118"/>
        <v>8.436234818</v>
      </c>
      <c r="V998" s="18">
        <v>10.0</v>
      </c>
      <c r="W998" s="21">
        <f>+AVERAGE($V$3:V2126)</f>
        <v>8.858795411</v>
      </c>
      <c r="X998" s="27">
        <f t="shared" si="102"/>
        <v>8.642857143</v>
      </c>
      <c r="Y998" s="61"/>
      <c r="Z998" s="28"/>
      <c r="AA998" s="35"/>
      <c r="AB998" s="40"/>
      <c r="AC998" s="40"/>
      <c r="AD998" s="40"/>
      <c r="AE998" s="39"/>
      <c r="AF998" s="5"/>
      <c r="AG998" s="1"/>
    </row>
    <row r="999" ht="15.75" customHeight="1">
      <c r="A999" s="1"/>
      <c r="B999" s="5"/>
      <c r="C999" s="16">
        <v>44445.0</v>
      </c>
      <c r="D999" s="17">
        <v>2.311058249E9</v>
      </c>
      <c r="E999" s="5" t="s">
        <v>1534</v>
      </c>
      <c r="F999" s="5" t="s">
        <v>373</v>
      </c>
      <c r="G999" s="5" t="s">
        <v>2119</v>
      </c>
      <c r="H999" s="5" t="s">
        <v>60</v>
      </c>
      <c r="I999" s="33">
        <v>301.0</v>
      </c>
      <c r="J999" s="18">
        <v>10.0</v>
      </c>
      <c r="K999" s="19">
        <f t="shared" si="115"/>
        <v>8.824874624</v>
      </c>
      <c r="L999" s="18">
        <v>10.0</v>
      </c>
      <c r="M999" s="21">
        <f t="shared" si="56"/>
        <v>9.196969697</v>
      </c>
      <c r="N999" s="18">
        <v>10.0</v>
      </c>
      <c r="O999" s="21">
        <f t="shared" si="2"/>
        <v>9.550958628</v>
      </c>
      <c r="P999" s="18">
        <v>10.0</v>
      </c>
      <c r="Q999" s="21">
        <f>+AVERAGE($P$3:P2127)</f>
        <v>8.373686724</v>
      </c>
      <c r="R999" s="18">
        <v>10.0</v>
      </c>
      <c r="S999" s="21">
        <f t="shared" ref="S999:S1001" si="120">+AVERAGE($R$3:R999)</f>
        <v>8.669191919</v>
      </c>
      <c r="T999" s="18">
        <v>10.0</v>
      </c>
      <c r="U999" s="21">
        <f>+AVERAGE($T$3:T2127)</f>
        <v>8.268403442</v>
      </c>
      <c r="V999" s="18">
        <v>10.0</v>
      </c>
      <c r="W999" s="21">
        <f t="shared" ref="W999:W1000" si="121">+AVERAGE($V$3:V999)</f>
        <v>9.006673407</v>
      </c>
      <c r="X999" s="27">
        <f t="shared" si="102"/>
        <v>10</v>
      </c>
      <c r="Y999" s="61"/>
      <c r="Z999" s="42"/>
      <c r="AA999" s="35"/>
      <c r="AB999" s="40"/>
      <c r="AC999" s="40"/>
      <c r="AD999" s="40"/>
      <c r="AE999" s="39"/>
      <c r="AF999" s="5"/>
      <c r="AG999" s="1"/>
    </row>
    <row r="1000" ht="15.75" customHeight="1">
      <c r="A1000" s="1"/>
      <c r="B1000" s="5"/>
      <c r="C1000" s="16">
        <v>44445.0</v>
      </c>
      <c r="D1000" s="17">
        <v>3.796690466E9</v>
      </c>
      <c r="E1000" s="5" t="s">
        <v>2120</v>
      </c>
      <c r="F1000" s="5" t="s">
        <v>1969</v>
      </c>
      <c r="G1000" s="5" t="s">
        <v>2004</v>
      </c>
      <c r="H1000" s="5" t="s">
        <v>45</v>
      </c>
      <c r="I1000" s="33">
        <v>302.0</v>
      </c>
      <c r="J1000" s="18">
        <v>10.0</v>
      </c>
      <c r="K1000" s="19">
        <f t="shared" si="115"/>
        <v>8.826052104</v>
      </c>
      <c r="L1000" s="18">
        <v>10.0</v>
      </c>
      <c r="M1000" s="21">
        <f t="shared" si="56"/>
        <v>9.19778002</v>
      </c>
      <c r="N1000" s="18">
        <v>10.0</v>
      </c>
      <c r="O1000" s="21">
        <f t="shared" si="2"/>
        <v>9.55141129</v>
      </c>
      <c r="P1000" s="18">
        <v>7.5</v>
      </c>
      <c r="Q1000" s="21">
        <f t="shared" ref="Q1000:Q1002" si="122">+AVERAGE($P$3:P1000)</f>
        <v>8.601917255</v>
      </c>
      <c r="R1000" s="18">
        <v>10.0</v>
      </c>
      <c r="S1000" s="21">
        <f t="shared" si="120"/>
        <v>8.670534813</v>
      </c>
      <c r="T1000" s="18">
        <v>10.0</v>
      </c>
      <c r="U1000" s="21">
        <f t="shared" ref="U1000:U1002" si="123">+AVERAGE($T$3:T1000)</f>
        <v>8.439393939</v>
      </c>
      <c r="V1000" s="18">
        <v>10.0</v>
      </c>
      <c r="W1000" s="21">
        <f t="shared" si="121"/>
        <v>9.007676768</v>
      </c>
      <c r="X1000" s="27">
        <f t="shared" si="102"/>
        <v>9.642857143</v>
      </c>
      <c r="Y1000" s="62" t="s">
        <v>2121</v>
      </c>
      <c r="Z1000" s="77"/>
      <c r="AA1000" s="35"/>
      <c r="AB1000" s="40"/>
      <c r="AC1000" s="40"/>
      <c r="AD1000" s="40"/>
      <c r="AE1000" s="39"/>
      <c r="AF1000" s="5"/>
      <c r="AG1000" s="1"/>
    </row>
    <row r="1001" ht="15.75" customHeight="1">
      <c r="A1001" s="1"/>
      <c r="B1001" s="5"/>
      <c r="C1001" s="16">
        <v>44445.0</v>
      </c>
      <c r="D1001" s="17">
        <v>3.112629379E9</v>
      </c>
      <c r="E1001" s="5" t="s">
        <v>2122</v>
      </c>
      <c r="F1001" s="5" t="s">
        <v>1974</v>
      </c>
      <c r="G1001" s="5" t="s">
        <v>1998</v>
      </c>
      <c r="H1001" s="5" t="s">
        <v>45</v>
      </c>
      <c r="I1001" s="33">
        <v>204.0</v>
      </c>
      <c r="J1001" s="18">
        <v>5.0</v>
      </c>
      <c r="K1001" s="19">
        <f t="shared" si="115"/>
        <v>8.822222222</v>
      </c>
      <c r="L1001" s="18">
        <v>10.0</v>
      </c>
      <c r="M1001" s="21">
        <f t="shared" si="56"/>
        <v>9.19858871</v>
      </c>
      <c r="N1001" s="18">
        <v>10.0</v>
      </c>
      <c r="O1001" s="21">
        <f t="shared" si="2"/>
        <v>9.551863041</v>
      </c>
      <c r="P1001" s="18">
        <v>2.5</v>
      </c>
      <c r="Q1001" s="21">
        <f t="shared" si="122"/>
        <v>8.595766129</v>
      </c>
      <c r="R1001" s="18">
        <v>10.0</v>
      </c>
      <c r="S1001" s="21">
        <f t="shared" si="120"/>
        <v>8.671875</v>
      </c>
      <c r="T1001" s="18">
        <v>5.0</v>
      </c>
      <c r="U1001" s="21">
        <f t="shared" si="123"/>
        <v>8.43592331</v>
      </c>
      <c r="V1001" s="18">
        <v>7.5</v>
      </c>
      <c r="W1001" s="21">
        <f>+AVERAGE($V$3:V2129)</f>
        <v>8.856849642</v>
      </c>
      <c r="X1001" s="27">
        <f t="shared" si="102"/>
        <v>7.142857143</v>
      </c>
      <c r="Y1001" s="61" t="s">
        <v>2123</v>
      </c>
      <c r="Z1001" s="28"/>
      <c r="AA1001" s="35"/>
      <c r="AB1001" s="40"/>
      <c r="AC1001" s="40"/>
      <c r="AD1001" s="40"/>
      <c r="AE1001" s="39"/>
      <c r="AF1001" s="5"/>
      <c r="AG1001" s="1"/>
    </row>
    <row r="1002" ht="15.75" customHeight="1">
      <c r="A1002" s="1"/>
      <c r="B1002" s="5"/>
      <c r="C1002" s="16">
        <v>44446.0</v>
      </c>
      <c r="D1002" s="17">
        <v>2.647350404E9</v>
      </c>
      <c r="E1002" s="5" t="s">
        <v>2124</v>
      </c>
      <c r="F1002" s="5" t="s">
        <v>2125</v>
      </c>
      <c r="G1002" s="5" t="s">
        <v>1998</v>
      </c>
      <c r="H1002" s="5" t="s">
        <v>45</v>
      </c>
      <c r="I1002" s="33">
        <v>202.0</v>
      </c>
      <c r="J1002" s="18">
        <v>9.0</v>
      </c>
      <c r="K1002" s="19">
        <f t="shared" si="115"/>
        <v>8.8224</v>
      </c>
      <c r="L1002" s="18">
        <v>7.5</v>
      </c>
      <c r="M1002" s="21">
        <f t="shared" si="56"/>
        <v>9.196878147</v>
      </c>
      <c r="N1002" s="18">
        <v>10.0</v>
      </c>
      <c r="O1002" s="21">
        <f t="shared" si="2"/>
        <v>9.552313883</v>
      </c>
      <c r="P1002" s="18">
        <v>7.5</v>
      </c>
      <c r="Q1002" s="21">
        <f t="shared" si="122"/>
        <v>8.594662638</v>
      </c>
      <c r="R1002" s="18">
        <v>5.0</v>
      </c>
      <c r="S1002" s="21">
        <f>+AVERAGE($R$3:R2132)</f>
        <v>8.455672069</v>
      </c>
      <c r="T1002" s="18">
        <v>7.5</v>
      </c>
      <c r="U1002" s="21">
        <f t="shared" si="123"/>
        <v>8.434979839</v>
      </c>
      <c r="V1002" s="18">
        <v>7.5</v>
      </c>
      <c r="W1002" s="21">
        <f t="shared" ref="W1002:W2205" si="124">+AVERAGE($V$3:V1002)</f>
        <v>9.004637097</v>
      </c>
      <c r="X1002" s="27">
        <f t="shared" si="102"/>
        <v>7.714285714</v>
      </c>
      <c r="Y1002" s="61"/>
      <c r="Z1002" s="28"/>
      <c r="AA1002" s="35"/>
      <c r="AB1002" s="40"/>
      <c r="AC1002" s="40"/>
      <c r="AD1002" s="40"/>
      <c r="AE1002" s="39"/>
      <c r="AF1002" s="5"/>
      <c r="AG1002" s="1"/>
    </row>
    <row r="1003" ht="15.75" customHeight="1">
      <c r="A1003" s="1"/>
      <c r="B1003" s="5"/>
      <c r="C1003" s="16">
        <v>44448.0</v>
      </c>
      <c r="D1003" s="17">
        <v>3.968890511E9</v>
      </c>
      <c r="E1003" s="5" t="s">
        <v>2126</v>
      </c>
      <c r="F1003" s="5" t="s">
        <v>1965</v>
      </c>
      <c r="G1003" s="5" t="s">
        <v>1975</v>
      </c>
      <c r="H1003" s="5" t="s">
        <v>1782</v>
      </c>
      <c r="I1003" s="33">
        <v>217.0</v>
      </c>
      <c r="J1003" s="18">
        <v>10.0</v>
      </c>
      <c r="K1003" s="19">
        <f>+AVERAGE(J1003)</f>
        <v>10</v>
      </c>
      <c r="L1003" s="18">
        <v>10.0</v>
      </c>
      <c r="M1003" s="21">
        <f t="shared" si="56"/>
        <v>9.197686117</v>
      </c>
      <c r="N1003" s="18">
        <v>10.0</v>
      </c>
      <c r="O1003" s="21">
        <f t="shared" si="2"/>
        <v>9.552763819</v>
      </c>
      <c r="P1003" s="18">
        <v>7.5</v>
      </c>
      <c r="Q1003" s="21" t="str">
        <f>+AVERAGE($P$3:P2630)</f>
        <v>#ERROR!</v>
      </c>
      <c r="R1003" s="18">
        <v>10.0</v>
      </c>
      <c r="S1003" s="21">
        <f t="shared" ref="S1003:S2205" si="125">+AVERAGE($R$3:R1003)</f>
        <v>8.669517103</v>
      </c>
      <c r="T1003" s="18">
        <v>10.0</v>
      </c>
      <c r="U1003" s="21" t="str">
        <f>+AVERAGE($T$3:T2630)</f>
        <v>#ERROR!</v>
      </c>
      <c r="V1003" s="18">
        <v>10.0</v>
      </c>
      <c r="W1003" s="21">
        <f t="shared" si="124"/>
        <v>9.005639476</v>
      </c>
      <c r="X1003" s="27">
        <f t="shared" si="102"/>
        <v>9.642857143</v>
      </c>
      <c r="Y1003" s="42" t="s">
        <v>2127</v>
      </c>
      <c r="Z1003" s="42"/>
      <c r="AA1003" s="35"/>
      <c r="AB1003" s="40"/>
      <c r="AC1003" s="40"/>
      <c r="AD1003" s="40"/>
      <c r="AE1003" s="39"/>
      <c r="AF1003" s="5"/>
      <c r="AG1003" s="1"/>
    </row>
    <row r="1004" ht="15.75" customHeight="1">
      <c r="A1004" s="1"/>
      <c r="B1004" s="5"/>
      <c r="C1004" s="16">
        <v>44451.0</v>
      </c>
      <c r="D1004" s="17" t="s">
        <v>2066</v>
      </c>
      <c r="E1004" s="5" t="s">
        <v>2066</v>
      </c>
      <c r="F1004" s="5" t="s">
        <v>2066</v>
      </c>
      <c r="G1004" s="5" t="s">
        <v>2066</v>
      </c>
      <c r="H1004" s="5" t="s">
        <v>2066</v>
      </c>
      <c r="I1004" s="33" t="s">
        <v>2066</v>
      </c>
      <c r="J1004" s="18">
        <v>10.0</v>
      </c>
      <c r="K1004" s="19">
        <f t="shared" ref="K1004:K1012" si="126">+AVERAGE($J$3:J1004)</f>
        <v>8.824750499</v>
      </c>
      <c r="L1004" s="18">
        <v>10.0</v>
      </c>
      <c r="M1004" s="21">
        <f t="shared" si="56"/>
        <v>9.198492462</v>
      </c>
      <c r="N1004" s="18">
        <v>10.0</v>
      </c>
      <c r="O1004" s="21">
        <f t="shared" si="2"/>
        <v>9.553212851</v>
      </c>
      <c r="P1004" s="18">
        <v>10.0</v>
      </c>
      <c r="Q1004" s="21">
        <f t="shared" ref="Q1004:Q1061" si="127">+AVERAGE($P$3:P1004)</f>
        <v>8.594974874</v>
      </c>
      <c r="R1004" s="18">
        <v>10.0</v>
      </c>
      <c r="S1004" s="21">
        <f t="shared" si="125"/>
        <v>8.670854271</v>
      </c>
      <c r="T1004" s="18">
        <v>10.0</v>
      </c>
      <c r="U1004" s="21">
        <f t="shared" ref="U1004:U2629" si="128">+AVERAGE($T$3:T1004)</f>
        <v>8.438128773</v>
      </c>
      <c r="V1004" s="18">
        <v>10.0</v>
      </c>
      <c r="W1004" s="21">
        <f t="shared" si="124"/>
        <v>9.006639839</v>
      </c>
      <c r="X1004" s="27">
        <f t="shared" si="102"/>
        <v>10</v>
      </c>
      <c r="Y1004" s="42" t="s">
        <v>2128</v>
      </c>
      <c r="Z1004" s="42"/>
      <c r="AA1004" s="35"/>
      <c r="AB1004" s="40"/>
      <c r="AC1004" s="40"/>
      <c r="AD1004" s="40"/>
      <c r="AE1004" s="39"/>
      <c r="AF1004" s="5"/>
      <c r="AG1004" s="1"/>
    </row>
    <row r="1005" ht="15.75" customHeight="1">
      <c r="A1005" s="1" t="s">
        <v>2129</v>
      </c>
      <c r="B1005" s="5"/>
      <c r="C1005" s="16">
        <v>44454.0</v>
      </c>
      <c r="D1005" s="17">
        <v>3.555623927E9</v>
      </c>
      <c r="E1005" s="78" t="s">
        <v>2130</v>
      </c>
      <c r="F1005" s="5" t="s">
        <v>1971</v>
      </c>
      <c r="G1005" s="5" t="s">
        <v>2015</v>
      </c>
      <c r="H1005" s="5" t="s">
        <v>261</v>
      </c>
      <c r="I1005" s="33" t="s">
        <v>388</v>
      </c>
      <c r="J1005" s="18">
        <v>8.0</v>
      </c>
      <c r="K1005" s="19">
        <f t="shared" si="126"/>
        <v>8.823928215</v>
      </c>
      <c r="L1005" s="18">
        <v>10.0</v>
      </c>
      <c r="M1005" s="21">
        <f t="shared" si="56"/>
        <v>9.199297189</v>
      </c>
      <c r="N1005" s="18">
        <v>10.0</v>
      </c>
      <c r="O1005" s="21">
        <f t="shared" si="2"/>
        <v>9.553660983</v>
      </c>
      <c r="P1005" s="18">
        <v>10.0</v>
      </c>
      <c r="Q1005" s="21">
        <f t="shared" si="127"/>
        <v>8.596385542</v>
      </c>
      <c r="R1005" s="18">
        <v>10.0</v>
      </c>
      <c r="S1005" s="21">
        <f t="shared" si="125"/>
        <v>8.672188755</v>
      </c>
      <c r="T1005" s="18">
        <v>10.0</v>
      </c>
      <c r="U1005" s="21">
        <f t="shared" si="128"/>
        <v>8.439698492</v>
      </c>
      <c r="V1005" s="18">
        <v>10.0</v>
      </c>
      <c r="W1005" s="21">
        <f t="shared" si="124"/>
        <v>9.007638191</v>
      </c>
      <c r="X1005" s="27">
        <f t="shared" si="102"/>
        <v>9.714285714</v>
      </c>
      <c r="Y1005" s="49" t="s">
        <v>2131</v>
      </c>
      <c r="Z1005" s="61" t="s">
        <v>2132</v>
      </c>
      <c r="AA1005" s="52"/>
      <c r="AB1005" s="36"/>
      <c r="AC1005" s="36"/>
      <c r="AD1005" s="40"/>
      <c r="AE1005" s="39"/>
      <c r="AF1005" s="5"/>
      <c r="AG1005" s="1"/>
    </row>
    <row r="1006" ht="15.75" customHeight="1">
      <c r="A1006" s="1"/>
      <c r="B1006" s="5"/>
      <c r="C1006" s="16">
        <v>44454.0</v>
      </c>
      <c r="D1006" s="17">
        <v>2.374384359E9</v>
      </c>
      <c r="E1006" s="5" t="s">
        <v>2133</v>
      </c>
      <c r="F1006" s="5" t="s">
        <v>2134</v>
      </c>
      <c r="G1006" s="5" t="s">
        <v>2015</v>
      </c>
      <c r="H1006" s="5" t="s">
        <v>1808</v>
      </c>
      <c r="I1006" s="33">
        <v>307.0</v>
      </c>
      <c r="J1006" s="18">
        <v>6.0</v>
      </c>
      <c r="K1006" s="19">
        <f t="shared" si="126"/>
        <v>8.821115538</v>
      </c>
      <c r="L1006" s="18">
        <v>10.0</v>
      </c>
      <c r="M1006" s="21">
        <f t="shared" si="56"/>
        <v>9.200100301</v>
      </c>
      <c r="N1006" s="18">
        <v>10.0</v>
      </c>
      <c r="O1006" s="21">
        <f t="shared" si="2"/>
        <v>9.554108216</v>
      </c>
      <c r="P1006" s="18">
        <v>7.5</v>
      </c>
      <c r="Q1006" s="21">
        <f t="shared" si="127"/>
        <v>8.595285858</v>
      </c>
      <c r="R1006" s="18">
        <v>7.5</v>
      </c>
      <c r="S1006" s="21">
        <f t="shared" si="125"/>
        <v>8.671013039</v>
      </c>
      <c r="T1006" s="18">
        <v>10.0</v>
      </c>
      <c r="U1006" s="21">
        <f t="shared" si="128"/>
        <v>8.44126506</v>
      </c>
      <c r="V1006" s="18">
        <v>10.0</v>
      </c>
      <c r="W1006" s="21">
        <f t="shared" si="124"/>
        <v>9.008634538</v>
      </c>
      <c r="X1006" s="27">
        <f t="shared" si="102"/>
        <v>8.714285714</v>
      </c>
      <c r="Y1006" s="49" t="s">
        <v>2135</v>
      </c>
      <c r="Z1006" s="61" t="s">
        <v>2136</v>
      </c>
      <c r="AA1006" s="52">
        <v>7.5</v>
      </c>
      <c r="AB1006" s="36">
        <v>5.0</v>
      </c>
      <c r="AC1006" s="36"/>
      <c r="AD1006" s="40"/>
      <c r="AE1006" s="39"/>
      <c r="AF1006" s="5"/>
      <c r="AG1006" s="1"/>
    </row>
    <row r="1007" ht="15.75" customHeight="1">
      <c r="A1007" s="1"/>
      <c r="B1007" s="5"/>
      <c r="C1007" s="16">
        <v>44459.0</v>
      </c>
      <c r="D1007" s="17">
        <v>2.719743056E9</v>
      </c>
      <c r="E1007" s="79" t="s">
        <v>2137</v>
      </c>
      <c r="F1007" s="5" t="s">
        <v>2034</v>
      </c>
      <c r="G1007" s="5" t="s">
        <v>1975</v>
      </c>
      <c r="H1007" s="5" t="s">
        <v>1782</v>
      </c>
      <c r="I1007" s="33">
        <v>217.0</v>
      </c>
      <c r="J1007" s="18">
        <v>8.0</v>
      </c>
      <c r="K1007" s="19">
        <f t="shared" si="126"/>
        <v>8.820298507</v>
      </c>
      <c r="L1007" s="18">
        <v>10.0</v>
      </c>
      <c r="M1007" s="21">
        <f t="shared" si="56"/>
        <v>9.200901804</v>
      </c>
      <c r="N1007" s="18">
        <v>10.0</v>
      </c>
      <c r="O1007" s="21">
        <f t="shared" si="2"/>
        <v>9.554554555</v>
      </c>
      <c r="P1007" s="18">
        <v>7.5</v>
      </c>
      <c r="Q1007" s="21">
        <f t="shared" si="127"/>
        <v>8.594188377</v>
      </c>
      <c r="R1007" s="18">
        <v>7.5</v>
      </c>
      <c r="S1007" s="21">
        <f t="shared" si="125"/>
        <v>8.669839679</v>
      </c>
      <c r="T1007" s="18">
        <v>10.0</v>
      </c>
      <c r="U1007" s="21">
        <f t="shared" si="128"/>
        <v>8.442828485</v>
      </c>
      <c r="V1007" s="18">
        <v>10.0</v>
      </c>
      <c r="W1007" s="21">
        <f t="shared" si="124"/>
        <v>9.009628887</v>
      </c>
      <c r="X1007" s="27">
        <f t="shared" si="102"/>
        <v>9</v>
      </c>
      <c r="Y1007" s="80"/>
      <c r="Z1007" s="61"/>
      <c r="AA1007" s="52">
        <v>10.0</v>
      </c>
      <c r="AB1007" s="36"/>
      <c r="AC1007" s="36"/>
      <c r="AD1007" s="36"/>
      <c r="AE1007" s="53"/>
      <c r="AF1007" s="5"/>
      <c r="AG1007" s="1"/>
    </row>
    <row r="1008" ht="15.75" customHeight="1">
      <c r="A1008" s="1"/>
      <c r="B1008" s="5"/>
      <c r="C1008" s="16">
        <v>44459.0</v>
      </c>
      <c r="D1008" s="17">
        <v>3.555645348E9</v>
      </c>
      <c r="E1008" s="5" t="s">
        <v>2138</v>
      </c>
      <c r="F1008" s="5" t="s">
        <v>2107</v>
      </c>
      <c r="G1008" s="5" t="s">
        <v>2139</v>
      </c>
      <c r="H1008" s="5" t="s">
        <v>45</v>
      </c>
      <c r="I1008" s="33">
        <v>204.0</v>
      </c>
      <c r="J1008" s="18">
        <v>6.0</v>
      </c>
      <c r="K1008" s="19">
        <f t="shared" si="126"/>
        <v>8.81749503</v>
      </c>
      <c r="L1008" s="18">
        <v>10.0</v>
      </c>
      <c r="M1008" s="21">
        <f t="shared" si="56"/>
        <v>9.201701702</v>
      </c>
      <c r="N1008" s="18">
        <v>10.0</v>
      </c>
      <c r="O1008" s="21">
        <f t="shared" si="2"/>
        <v>9.555</v>
      </c>
      <c r="P1008" s="18">
        <v>5.0</v>
      </c>
      <c r="Q1008" s="21">
        <f t="shared" si="127"/>
        <v>8.590590591</v>
      </c>
      <c r="R1008" s="18">
        <v>5.0</v>
      </c>
      <c r="S1008" s="21">
        <f t="shared" si="125"/>
        <v>8.666166166</v>
      </c>
      <c r="T1008" s="18">
        <v>5.0</v>
      </c>
      <c r="U1008" s="21">
        <f t="shared" si="128"/>
        <v>8.439378758</v>
      </c>
      <c r="V1008" s="18">
        <v>7.5</v>
      </c>
      <c r="W1008" s="21">
        <f t="shared" si="124"/>
        <v>9.008116232</v>
      </c>
      <c r="X1008" s="27">
        <f t="shared" si="102"/>
        <v>6.928571429</v>
      </c>
      <c r="Y1008" s="62" t="s">
        <v>2140</v>
      </c>
      <c r="Z1008" s="62" t="s">
        <v>2141</v>
      </c>
      <c r="AA1008" s="52"/>
      <c r="AB1008" s="36"/>
      <c r="AC1008" s="36"/>
      <c r="AD1008" s="36"/>
      <c r="AE1008" s="53"/>
      <c r="AF1008" s="5"/>
      <c r="AG1008" s="1"/>
    </row>
    <row r="1009" ht="15.75" customHeight="1">
      <c r="A1009" s="1"/>
      <c r="B1009" s="5"/>
      <c r="C1009" s="16">
        <v>44461.0</v>
      </c>
      <c r="D1009" s="17">
        <v>3.224203776E9</v>
      </c>
      <c r="E1009" s="5" t="s">
        <v>2142</v>
      </c>
      <c r="F1009" s="5" t="s">
        <v>48</v>
      </c>
      <c r="G1009" s="5" t="s">
        <v>33</v>
      </c>
      <c r="H1009" s="5" t="s">
        <v>1782</v>
      </c>
      <c r="I1009" s="33">
        <v>216.0</v>
      </c>
      <c r="J1009" s="18">
        <v>7.0</v>
      </c>
      <c r="K1009" s="19">
        <f t="shared" si="126"/>
        <v>8.815690169</v>
      </c>
      <c r="L1009" s="18">
        <v>10.0</v>
      </c>
      <c r="M1009" s="21">
        <f t="shared" si="56"/>
        <v>9.2025</v>
      </c>
      <c r="N1009" s="18">
        <v>10.0</v>
      </c>
      <c r="O1009" s="21">
        <f t="shared" si="2"/>
        <v>9.555444555</v>
      </c>
      <c r="P1009" s="18">
        <v>7.5</v>
      </c>
      <c r="Q1009" s="21">
        <f t="shared" si="127"/>
        <v>8.5895</v>
      </c>
      <c r="R1009" s="18">
        <v>5.0</v>
      </c>
      <c r="S1009" s="21">
        <f t="shared" si="125"/>
        <v>8.6625</v>
      </c>
      <c r="T1009" s="18">
        <v>7.5</v>
      </c>
      <c r="U1009" s="21">
        <f t="shared" si="128"/>
        <v>8.438438438</v>
      </c>
      <c r="V1009" s="18">
        <v>10.0</v>
      </c>
      <c r="W1009" s="21">
        <f t="shared" si="124"/>
        <v>9.009109109</v>
      </c>
      <c r="X1009" s="27">
        <f t="shared" si="102"/>
        <v>8.142857143</v>
      </c>
      <c r="Y1009" s="62" t="s">
        <v>2143</v>
      </c>
      <c r="Z1009" s="62" t="s">
        <v>2144</v>
      </c>
      <c r="AA1009" s="52"/>
      <c r="AB1009" s="36"/>
      <c r="AC1009" s="36"/>
      <c r="AD1009" s="36"/>
      <c r="AE1009" s="53"/>
      <c r="AF1009" s="5"/>
      <c r="AG1009" s="1"/>
    </row>
    <row r="1010" ht="15.75" customHeight="1">
      <c r="A1010" s="1"/>
      <c r="B1010" s="5"/>
      <c r="C1010" s="16">
        <v>44461.0</v>
      </c>
      <c r="D1010" s="17"/>
      <c r="E1010" s="5" t="s">
        <v>514</v>
      </c>
      <c r="F1010" s="5"/>
      <c r="G1010" s="5"/>
      <c r="H1010" s="5"/>
      <c r="I1010" s="33"/>
      <c r="J1010" s="18">
        <v>8.0</v>
      </c>
      <c r="K1010" s="19">
        <f t="shared" si="126"/>
        <v>8.814880952</v>
      </c>
      <c r="L1010" s="18">
        <v>10.0</v>
      </c>
      <c r="M1010" s="21">
        <f t="shared" si="56"/>
        <v>9.203296703</v>
      </c>
      <c r="N1010" s="18">
        <v>7.5</v>
      </c>
      <c r="O1010" s="21">
        <f t="shared" si="2"/>
        <v>9.553393214</v>
      </c>
      <c r="P1010" s="18">
        <v>7.5</v>
      </c>
      <c r="Q1010" s="21">
        <f t="shared" si="127"/>
        <v>8.588411588</v>
      </c>
      <c r="R1010" s="18">
        <v>7.5</v>
      </c>
      <c r="S1010" s="21">
        <f t="shared" si="125"/>
        <v>8.661338661</v>
      </c>
      <c r="T1010" s="18">
        <v>7.5</v>
      </c>
      <c r="U1010" s="21">
        <f t="shared" si="128"/>
        <v>8.4375</v>
      </c>
      <c r="V1010" s="18">
        <v>5.0</v>
      </c>
      <c r="W1010" s="21">
        <f t="shared" si="124"/>
        <v>9.0051</v>
      </c>
      <c r="X1010" s="27">
        <f t="shared" si="102"/>
        <v>7.571428571</v>
      </c>
      <c r="Y1010" s="61" t="s">
        <v>2145</v>
      </c>
      <c r="Z1010" s="62" t="s">
        <v>2146</v>
      </c>
      <c r="AA1010" s="52"/>
      <c r="AB1010" s="36"/>
      <c r="AC1010" s="36"/>
      <c r="AD1010" s="36"/>
      <c r="AE1010" s="53"/>
      <c r="AF1010" s="5"/>
      <c r="AG1010" s="1"/>
    </row>
    <row r="1011" ht="15.75" customHeight="1">
      <c r="A1011" s="1"/>
      <c r="B1011" s="5"/>
      <c r="C1011" s="16">
        <v>44463.0</v>
      </c>
      <c r="D1011" s="17"/>
      <c r="E1011" s="5" t="s">
        <v>514</v>
      </c>
      <c r="F1011" s="5"/>
      <c r="G1011" s="5"/>
      <c r="H1011" s="5"/>
      <c r="I1011" s="33"/>
      <c r="J1011" s="18">
        <v>9.0</v>
      </c>
      <c r="K1011" s="19">
        <f t="shared" si="126"/>
        <v>8.81506442</v>
      </c>
      <c r="L1011" s="18">
        <v>10.0</v>
      </c>
      <c r="M1011" s="21">
        <f t="shared" si="56"/>
        <v>9.204091816</v>
      </c>
      <c r="N1011" s="18">
        <v>10.0</v>
      </c>
      <c r="O1011" s="21">
        <f t="shared" si="2"/>
        <v>9.553838485</v>
      </c>
      <c r="P1011" s="18">
        <v>10.0</v>
      </c>
      <c r="Q1011" s="21">
        <f t="shared" si="127"/>
        <v>8.589820359</v>
      </c>
      <c r="R1011" s="18">
        <v>7.5</v>
      </c>
      <c r="S1011" s="21">
        <f t="shared" si="125"/>
        <v>8.660179641</v>
      </c>
      <c r="T1011" s="18">
        <v>10.0</v>
      </c>
      <c r="U1011" s="21">
        <f t="shared" si="128"/>
        <v>8.439060939</v>
      </c>
      <c r="V1011" s="18">
        <v>10.0</v>
      </c>
      <c r="W1011" s="21">
        <f t="shared" si="124"/>
        <v>9.006093906</v>
      </c>
      <c r="X1011" s="27">
        <f t="shared" si="102"/>
        <v>9.5</v>
      </c>
      <c r="Y1011" s="61" t="s">
        <v>2147</v>
      </c>
      <c r="Z1011" s="61" t="s">
        <v>2148</v>
      </c>
      <c r="AA1011" s="31">
        <v>10.0</v>
      </c>
      <c r="AB1011" s="32"/>
      <c r="AC1011" s="32"/>
      <c r="AD1011" s="40"/>
      <c r="AE1011" s="33"/>
      <c r="AF1011" s="5"/>
      <c r="AG1011" s="1"/>
    </row>
    <row r="1012" ht="15.75" customHeight="1">
      <c r="A1012" s="1"/>
      <c r="B1012" s="5"/>
      <c r="C1012" s="16">
        <v>44464.0</v>
      </c>
      <c r="D1012" s="17"/>
      <c r="E1012" s="5" t="s">
        <v>514</v>
      </c>
      <c r="F1012" s="5"/>
      <c r="G1012" s="5"/>
      <c r="H1012" s="5"/>
      <c r="I1012" s="33"/>
      <c r="J1012" s="18">
        <v>10.0</v>
      </c>
      <c r="K1012" s="19">
        <f t="shared" si="126"/>
        <v>8.816237624</v>
      </c>
      <c r="L1012" s="18">
        <v>10.0</v>
      </c>
      <c r="M1012" s="21">
        <f t="shared" si="56"/>
        <v>9.204885344</v>
      </c>
      <c r="N1012" s="18">
        <v>10.0</v>
      </c>
      <c r="O1012" s="21">
        <f t="shared" si="2"/>
        <v>9.554282869</v>
      </c>
      <c r="P1012" s="18">
        <v>10.0</v>
      </c>
      <c r="Q1012" s="21">
        <f t="shared" si="127"/>
        <v>8.591226321</v>
      </c>
      <c r="R1012" s="18">
        <v>10.0</v>
      </c>
      <c r="S1012" s="21">
        <f t="shared" si="125"/>
        <v>8.661515454</v>
      </c>
      <c r="T1012" s="18">
        <v>7.5</v>
      </c>
      <c r="U1012" s="21">
        <f t="shared" si="128"/>
        <v>8.438123752</v>
      </c>
      <c r="V1012" s="18">
        <v>10.0</v>
      </c>
      <c r="W1012" s="21">
        <f t="shared" si="124"/>
        <v>9.007085828</v>
      </c>
      <c r="X1012" s="27">
        <f t="shared" si="102"/>
        <v>9.642857143</v>
      </c>
      <c r="Y1012" s="42"/>
      <c r="Z1012" s="81"/>
      <c r="AA1012" s="31">
        <v>10.0</v>
      </c>
      <c r="AB1012" s="32"/>
      <c r="AC1012" s="32"/>
      <c r="AD1012" s="32"/>
      <c r="AE1012" s="33"/>
      <c r="AF1012" s="5"/>
      <c r="AG1012" s="1"/>
    </row>
    <row r="1013" ht="15.75" customHeight="1">
      <c r="A1013" s="1"/>
      <c r="B1013" s="5"/>
      <c r="C1013" s="16">
        <v>44466.0</v>
      </c>
      <c r="D1013" s="17"/>
      <c r="E1013" s="79" t="s">
        <v>514</v>
      </c>
      <c r="F1013" s="5"/>
      <c r="G1013" s="5"/>
      <c r="H1013" s="5"/>
      <c r="I1013" s="33"/>
      <c r="J1013" s="18">
        <v>9.0</v>
      </c>
      <c r="K1013" s="19">
        <f>+AVERAGE(J1013)</f>
        <v>9</v>
      </c>
      <c r="L1013" s="18">
        <v>10.0</v>
      </c>
      <c r="M1013" s="21">
        <f t="shared" si="56"/>
        <v>9.205677291</v>
      </c>
      <c r="N1013" s="18">
        <v>10.0</v>
      </c>
      <c r="O1013" s="21">
        <f t="shared" si="2"/>
        <v>9.554726368</v>
      </c>
      <c r="P1013" s="18">
        <v>10.0</v>
      </c>
      <c r="Q1013" s="21">
        <f t="shared" si="127"/>
        <v>8.592629482</v>
      </c>
      <c r="R1013" s="18">
        <v>7.5</v>
      </c>
      <c r="S1013" s="21">
        <f t="shared" si="125"/>
        <v>8.660358566</v>
      </c>
      <c r="T1013" s="18">
        <v>10.0</v>
      </c>
      <c r="U1013" s="21">
        <f t="shared" si="128"/>
        <v>8.439680957</v>
      </c>
      <c r="V1013" s="18">
        <v>10.0</v>
      </c>
      <c r="W1013" s="21">
        <f t="shared" si="124"/>
        <v>9.008075773</v>
      </c>
      <c r="X1013" s="27">
        <f t="shared" si="102"/>
        <v>9.5</v>
      </c>
      <c r="Y1013" s="28"/>
      <c r="Z1013" s="24"/>
      <c r="AA1013" s="35">
        <v>7.5</v>
      </c>
      <c r="AB1013" s="40">
        <v>10.0</v>
      </c>
      <c r="AC1013" s="40">
        <v>7.5</v>
      </c>
      <c r="AD1013" s="40"/>
      <c r="AE1013" s="39"/>
      <c r="AF1013" s="5"/>
      <c r="AG1013" s="1"/>
    </row>
    <row r="1014" ht="15.75" customHeight="1">
      <c r="A1014" s="1"/>
      <c r="B1014" s="5"/>
      <c r="C1014" s="16">
        <v>44473.0</v>
      </c>
      <c r="D1014" s="17" t="s">
        <v>514</v>
      </c>
      <c r="E1014" s="79"/>
      <c r="F1014" s="5"/>
      <c r="G1014" s="5"/>
      <c r="H1014" s="5"/>
      <c r="I1014" s="33"/>
      <c r="J1014" s="18">
        <v>10.0</v>
      </c>
      <c r="K1014" s="19">
        <f t="shared" ref="K1014:K1022" si="129">+AVERAGE($J$3:J1014)</f>
        <v>8.817588933</v>
      </c>
      <c r="L1014" s="18">
        <v>10.0</v>
      </c>
      <c r="M1014" s="21">
        <f t="shared" si="56"/>
        <v>9.206467662</v>
      </c>
      <c r="N1014" s="18">
        <v>10.0</v>
      </c>
      <c r="O1014" s="21">
        <f t="shared" si="2"/>
        <v>9.555168986</v>
      </c>
      <c r="P1014" s="18">
        <v>10.0</v>
      </c>
      <c r="Q1014" s="21">
        <f t="shared" si="127"/>
        <v>8.594029851</v>
      </c>
      <c r="R1014" s="18">
        <v>10.0</v>
      </c>
      <c r="S1014" s="21">
        <f t="shared" si="125"/>
        <v>8.661691542</v>
      </c>
      <c r="T1014" s="18">
        <v>10.0</v>
      </c>
      <c r="U1014" s="21">
        <f t="shared" si="128"/>
        <v>8.44123506</v>
      </c>
      <c r="V1014" s="18">
        <v>10.0</v>
      </c>
      <c r="W1014" s="21">
        <f t="shared" si="124"/>
        <v>9.009063745</v>
      </c>
      <c r="X1014" s="27">
        <f t="shared" si="102"/>
        <v>10</v>
      </c>
      <c r="Y1014" s="28"/>
      <c r="Z1014" s="24"/>
      <c r="AA1014" s="35"/>
      <c r="AB1014" s="40"/>
      <c r="AC1014" s="40"/>
      <c r="AD1014" s="40"/>
      <c r="AE1014" s="39"/>
      <c r="AF1014" s="5"/>
      <c r="AG1014" s="1"/>
    </row>
    <row r="1015" ht="15.75" customHeight="1">
      <c r="A1015" s="1"/>
      <c r="B1015" s="5"/>
      <c r="C1015" s="16">
        <v>44475.0</v>
      </c>
      <c r="D1015" s="17">
        <v>2.52529031E9</v>
      </c>
      <c r="E1015" s="5" t="s">
        <v>2149</v>
      </c>
      <c r="F1015" s="5" t="s">
        <v>2037</v>
      </c>
      <c r="G1015" s="5" t="s">
        <v>1975</v>
      </c>
      <c r="H1015" s="5" t="s">
        <v>284</v>
      </c>
      <c r="I1015" s="33">
        <v>203.0</v>
      </c>
      <c r="J1015" s="18">
        <v>10.0</v>
      </c>
      <c r="K1015" s="19">
        <f t="shared" si="129"/>
        <v>8.81875617</v>
      </c>
      <c r="L1015" s="18">
        <v>10.0</v>
      </c>
      <c r="M1015" s="21">
        <f t="shared" si="56"/>
        <v>9.207256461</v>
      </c>
      <c r="N1015" s="18">
        <v>7.5</v>
      </c>
      <c r="O1015" s="21">
        <f t="shared" si="2"/>
        <v>9.553128103</v>
      </c>
      <c r="P1015" s="18">
        <v>7.5</v>
      </c>
      <c r="Q1015" s="21">
        <f t="shared" si="127"/>
        <v>8.592942346</v>
      </c>
      <c r="R1015" s="18">
        <v>10.0</v>
      </c>
      <c r="S1015" s="21">
        <f t="shared" si="125"/>
        <v>8.663021869</v>
      </c>
      <c r="T1015" s="18">
        <v>10.0</v>
      </c>
      <c r="U1015" s="21">
        <f t="shared" si="128"/>
        <v>8.44278607</v>
      </c>
      <c r="V1015" s="18">
        <v>10.0</v>
      </c>
      <c r="W1015" s="21">
        <f t="shared" si="124"/>
        <v>9.010049751</v>
      </c>
      <c r="X1015" s="27">
        <f t="shared" si="102"/>
        <v>9.285714286</v>
      </c>
      <c r="Y1015" s="28"/>
      <c r="Z1015" s="24"/>
      <c r="AA1015" s="35"/>
      <c r="AB1015" s="40"/>
      <c r="AC1015" s="40"/>
      <c r="AD1015" s="40"/>
      <c r="AE1015" s="39"/>
      <c r="AF1015" s="5"/>
      <c r="AG1015" s="1"/>
    </row>
    <row r="1016" ht="15.75" customHeight="1">
      <c r="A1016" s="1"/>
      <c r="B1016" s="5"/>
      <c r="C1016" s="16">
        <v>44475.0</v>
      </c>
      <c r="D1016" s="17">
        <v>2.109510085E9</v>
      </c>
      <c r="E1016" s="5" t="s">
        <v>2150</v>
      </c>
      <c r="F1016" s="5" t="s">
        <v>2037</v>
      </c>
      <c r="G1016" s="5" t="s">
        <v>2015</v>
      </c>
      <c r="H1016" s="5" t="s">
        <v>60</v>
      </c>
      <c r="I1016" s="33">
        <v>301.0</v>
      </c>
      <c r="J1016" s="18">
        <v>9.0</v>
      </c>
      <c r="K1016" s="19">
        <f t="shared" si="129"/>
        <v>8.818934911</v>
      </c>
      <c r="L1016" s="18">
        <v>10.0</v>
      </c>
      <c r="M1016" s="21">
        <f t="shared" si="56"/>
        <v>9.208043694</v>
      </c>
      <c r="N1016" s="18">
        <v>10.0</v>
      </c>
      <c r="O1016" s="21">
        <f t="shared" si="2"/>
        <v>9.553571429</v>
      </c>
      <c r="P1016" s="18">
        <v>7.5</v>
      </c>
      <c r="Q1016" s="21">
        <f t="shared" si="127"/>
        <v>8.591857001</v>
      </c>
      <c r="R1016" s="18">
        <v>10.0</v>
      </c>
      <c r="S1016" s="21">
        <f t="shared" si="125"/>
        <v>8.664349553</v>
      </c>
      <c r="T1016" s="18">
        <v>7.5</v>
      </c>
      <c r="U1016" s="21">
        <f t="shared" si="128"/>
        <v>8.441848907</v>
      </c>
      <c r="V1016" s="18">
        <v>10.0</v>
      </c>
      <c r="W1016" s="21">
        <f t="shared" si="124"/>
        <v>9.011033797</v>
      </c>
      <c r="X1016" s="27">
        <f t="shared" si="102"/>
        <v>9.142857143</v>
      </c>
      <c r="Y1016" s="28"/>
      <c r="Z1016" s="24"/>
      <c r="AA1016" s="35"/>
      <c r="AB1016" s="40"/>
      <c r="AC1016" s="40"/>
      <c r="AD1016" s="40"/>
      <c r="AE1016" s="39"/>
      <c r="AF1016" s="5"/>
      <c r="AG1016" s="1"/>
    </row>
    <row r="1017" ht="15.75" customHeight="1">
      <c r="A1017" s="1"/>
      <c r="B1017" s="5"/>
      <c r="C1017" s="16">
        <v>44476.0</v>
      </c>
      <c r="D1017" s="17">
        <v>2.656506748E9</v>
      </c>
      <c r="E1017" s="5" t="s">
        <v>2151</v>
      </c>
      <c r="F1017" s="5" t="s">
        <v>1974</v>
      </c>
      <c r="G1017" s="5" t="s">
        <v>2015</v>
      </c>
      <c r="H1017" s="5" t="s">
        <v>60</v>
      </c>
      <c r="I1017" s="33">
        <v>201.0</v>
      </c>
      <c r="J1017" s="18">
        <v>9.0</v>
      </c>
      <c r="K1017" s="19">
        <f t="shared" si="129"/>
        <v>8.8191133</v>
      </c>
      <c r="L1017" s="18">
        <v>10.0</v>
      </c>
      <c r="M1017" s="21">
        <f t="shared" si="56"/>
        <v>9.208829365</v>
      </c>
      <c r="N1017" s="18">
        <v>10.0</v>
      </c>
      <c r="O1017" s="21">
        <f t="shared" si="2"/>
        <v>9.554013875</v>
      </c>
      <c r="P1017" s="18">
        <v>10.0</v>
      </c>
      <c r="Q1017" s="21">
        <f t="shared" si="127"/>
        <v>8.593253968</v>
      </c>
      <c r="R1017" s="18">
        <v>10.0</v>
      </c>
      <c r="S1017" s="21">
        <f t="shared" si="125"/>
        <v>8.665674603</v>
      </c>
      <c r="T1017" s="18">
        <v>10.0</v>
      </c>
      <c r="U1017" s="21">
        <f t="shared" si="128"/>
        <v>8.443396226</v>
      </c>
      <c r="V1017" s="18">
        <v>10.0</v>
      </c>
      <c r="W1017" s="21">
        <f t="shared" si="124"/>
        <v>9.012015889</v>
      </c>
      <c r="X1017" s="27">
        <f t="shared" si="102"/>
        <v>9.857142857</v>
      </c>
      <c r="Y1017" s="28"/>
      <c r="Z1017" s="24"/>
      <c r="AA1017" s="35"/>
      <c r="AB1017" s="40"/>
      <c r="AC1017" s="40"/>
      <c r="AD1017" s="40"/>
      <c r="AE1017" s="39"/>
      <c r="AF1017" s="5"/>
      <c r="AG1017" s="1"/>
    </row>
    <row r="1018" ht="15.75" customHeight="1">
      <c r="A1018" s="1"/>
      <c r="B1018" s="5"/>
      <c r="C1018" s="16">
        <v>44478.0</v>
      </c>
      <c r="D1018" s="17">
        <v>2.235312312E9</v>
      </c>
      <c r="E1018" s="5" t="s">
        <v>2152</v>
      </c>
      <c r="F1018" s="5" t="s">
        <v>2153</v>
      </c>
      <c r="G1018" s="5" t="s">
        <v>1975</v>
      </c>
      <c r="H1018" s="5" t="s">
        <v>1782</v>
      </c>
      <c r="I1018" s="33">
        <v>216.0</v>
      </c>
      <c r="J1018" s="18">
        <v>9.0</v>
      </c>
      <c r="K1018" s="19">
        <f t="shared" si="129"/>
        <v>8.819291339</v>
      </c>
      <c r="L1018" s="18">
        <v>10.0</v>
      </c>
      <c r="M1018" s="21">
        <f t="shared" si="56"/>
        <v>9.209613479</v>
      </c>
      <c r="N1018" s="18">
        <v>10.0</v>
      </c>
      <c r="O1018" s="21">
        <f t="shared" si="2"/>
        <v>9.554455446</v>
      </c>
      <c r="P1018" s="18">
        <v>10.0</v>
      </c>
      <c r="Q1018" s="21">
        <f t="shared" si="127"/>
        <v>8.594648167</v>
      </c>
      <c r="R1018" s="18">
        <v>10.0</v>
      </c>
      <c r="S1018" s="21">
        <f t="shared" si="125"/>
        <v>8.666997027</v>
      </c>
      <c r="T1018" s="18">
        <v>10.0</v>
      </c>
      <c r="U1018" s="21">
        <f t="shared" si="128"/>
        <v>8.444940476</v>
      </c>
      <c r="V1018" s="18">
        <v>10.0</v>
      </c>
      <c r="W1018" s="21">
        <f t="shared" si="124"/>
        <v>9.012996032</v>
      </c>
      <c r="X1018" s="27">
        <f t="shared" si="102"/>
        <v>9.857142857</v>
      </c>
      <c r="Y1018" s="28"/>
      <c r="Z1018" s="24"/>
      <c r="AA1018" s="35"/>
      <c r="AB1018" s="40"/>
      <c r="AC1018" s="40"/>
      <c r="AD1018" s="40"/>
      <c r="AE1018" s="39"/>
      <c r="AF1018" s="5"/>
      <c r="AG1018" s="1"/>
    </row>
    <row r="1019" ht="15.75" customHeight="1">
      <c r="A1019" s="1"/>
      <c r="B1019" s="5"/>
      <c r="C1019" s="16">
        <v>44479.0</v>
      </c>
      <c r="D1019" s="17">
        <v>2.682515635E9</v>
      </c>
      <c r="E1019" s="5" t="s">
        <v>2154</v>
      </c>
      <c r="F1019" s="5" t="s">
        <v>1974</v>
      </c>
      <c r="G1019" s="5" t="s">
        <v>2015</v>
      </c>
      <c r="H1019" s="5" t="s">
        <v>2129</v>
      </c>
      <c r="I1019" s="33">
        <v>217.0</v>
      </c>
      <c r="J1019" s="18">
        <v>8.0</v>
      </c>
      <c r="K1019" s="19">
        <f t="shared" si="129"/>
        <v>8.818485742</v>
      </c>
      <c r="L1019" s="18">
        <v>7.5</v>
      </c>
      <c r="M1019" s="21">
        <f t="shared" si="56"/>
        <v>9.207920792</v>
      </c>
      <c r="N1019" s="18">
        <v>7.5</v>
      </c>
      <c r="O1019" s="21">
        <f t="shared" si="2"/>
        <v>9.552423343</v>
      </c>
      <c r="P1019" s="18">
        <v>7.5</v>
      </c>
      <c r="Q1019" s="21">
        <f t="shared" si="127"/>
        <v>8.593564356</v>
      </c>
      <c r="R1019" s="18">
        <v>7.5</v>
      </c>
      <c r="S1019" s="21">
        <f t="shared" si="125"/>
        <v>8.665841584</v>
      </c>
      <c r="T1019" s="18">
        <v>7.5</v>
      </c>
      <c r="U1019" s="21">
        <f t="shared" si="128"/>
        <v>8.444003964</v>
      </c>
      <c r="V1019" s="18">
        <v>7.5</v>
      </c>
      <c r="W1019" s="21">
        <f t="shared" si="124"/>
        <v>9.011496531</v>
      </c>
      <c r="X1019" s="27">
        <f t="shared" si="102"/>
        <v>7.571428571</v>
      </c>
      <c r="Y1019" s="28"/>
      <c r="Z1019" s="24"/>
      <c r="AA1019" s="35"/>
      <c r="AB1019" s="40"/>
      <c r="AC1019" s="40"/>
      <c r="AD1019" s="40"/>
      <c r="AE1019" s="39"/>
      <c r="AF1019" s="5"/>
      <c r="AG1019" s="1"/>
    </row>
    <row r="1020" ht="15.75" customHeight="1">
      <c r="A1020" s="1"/>
      <c r="B1020" s="5"/>
      <c r="C1020" s="16">
        <v>44480.0</v>
      </c>
      <c r="D1020" s="17">
        <v>2.746812945E9</v>
      </c>
      <c r="E1020" s="79" t="s">
        <v>2155</v>
      </c>
      <c r="F1020" s="5" t="s">
        <v>1969</v>
      </c>
      <c r="G1020" s="5" t="s">
        <v>1975</v>
      </c>
      <c r="H1020" s="5" t="s">
        <v>1782</v>
      </c>
      <c r="I1020" s="33">
        <v>216.0</v>
      </c>
      <c r="J1020" s="18">
        <v>8.0</v>
      </c>
      <c r="K1020" s="19">
        <f t="shared" si="129"/>
        <v>8.817681729</v>
      </c>
      <c r="L1020" s="18">
        <v>10.0</v>
      </c>
      <c r="M1020" s="21">
        <f t="shared" si="56"/>
        <v>9.208704253</v>
      </c>
      <c r="N1020" s="18">
        <v>10.0</v>
      </c>
      <c r="O1020" s="21">
        <f t="shared" si="2"/>
        <v>9.552865613</v>
      </c>
      <c r="P1020" s="18">
        <v>10.0</v>
      </c>
      <c r="Q1020" s="21">
        <f t="shared" si="127"/>
        <v>8.59495549</v>
      </c>
      <c r="R1020" s="18">
        <v>10.0</v>
      </c>
      <c r="S1020" s="21">
        <f t="shared" si="125"/>
        <v>8.667161227</v>
      </c>
      <c r="T1020" s="18">
        <v>5.0</v>
      </c>
      <c r="U1020" s="21">
        <f t="shared" si="128"/>
        <v>8.440594059</v>
      </c>
      <c r="V1020" s="18">
        <v>10.0</v>
      </c>
      <c r="W1020" s="21">
        <f t="shared" si="124"/>
        <v>9.012475248</v>
      </c>
      <c r="X1020" s="27">
        <f t="shared" si="102"/>
        <v>9</v>
      </c>
      <c r="Y1020" s="82"/>
      <c r="Z1020" s="83"/>
      <c r="AA1020" s="52"/>
      <c r="AB1020" s="36"/>
      <c r="AC1020" s="36"/>
      <c r="AD1020" s="36">
        <v>10.0</v>
      </c>
      <c r="AE1020" s="39"/>
      <c r="AF1020" s="5"/>
      <c r="AG1020" s="1"/>
    </row>
    <row r="1021" ht="15.75" customHeight="1">
      <c r="A1021" s="1"/>
      <c r="B1021" s="5"/>
      <c r="C1021" s="16">
        <v>44481.0</v>
      </c>
      <c r="D1021" s="17">
        <v>3.532378155E9</v>
      </c>
      <c r="E1021" s="5" t="s">
        <v>2156</v>
      </c>
      <c r="F1021" s="5" t="s">
        <v>72</v>
      </c>
      <c r="G1021" s="5" t="s">
        <v>44</v>
      </c>
      <c r="H1021" s="5" t="s">
        <v>45</v>
      </c>
      <c r="I1021" s="33">
        <v>204.0</v>
      </c>
      <c r="J1021" s="18">
        <v>6.0</v>
      </c>
      <c r="K1021" s="19">
        <f t="shared" si="129"/>
        <v>8.814916585</v>
      </c>
      <c r="L1021" s="18">
        <v>5.0</v>
      </c>
      <c r="M1021" s="21">
        <f t="shared" si="56"/>
        <v>9.204545455</v>
      </c>
      <c r="N1021" s="18">
        <v>7.5</v>
      </c>
      <c r="O1021" s="21">
        <f t="shared" si="2"/>
        <v>9.550839092</v>
      </c>
      <c r="P1021" s="18">
        <v>2.5</v>
      </c>
      <c r="Q1021" s="21">
        <f t="shared" si="127"/>
        <v>8.588932806</v>
      </c>
      <c r="R1021" s="18">
        <v>7.5</v>
      </c>
      <c r="S1021" s="21">
        <f t="shared" si="125"/>
        <v>8.666007905</v>
      </c>
      <c r="T1021" s="18">
        <v>7.5</v>
      </c>
      <c r="U1021" s="21">
        <f t="shared" si="128"/>
        <v>8.439663699</v>
      </c>
      <c r="V1021" s="18">
        <v>5.0</v>
      </c>
      <c r="W1021" s="21">
        <f t="shared" si="124"/>
        <v>9.008506429</v>
      </c>
      <c r="X1021" s="27">
        <f t="shared" si="102"/>
        <v>5.857142857</v>
      </c>
      <c r="Y1021" s="62" t="s">
        <v>2157</v>
      </c>
      <c r="Z1021" s="62" t="s">
        <v>2158</v>
      </c>
      <c r="AA1021" s="52"/>
      <c r="AB1021" s="36"/>
      <c r="AC1021" s="36"/>
      <c r="AD1021" s="36"/>
      <c r="AE1021" s="39"/>
      <c r="AF1021" s="5"/>
      <c r="AG1021" s="1"/>
    </row>
    <row r="1022" ht="15.75" customHeight="1">
      <c r="A1022" s="1"/>
      <c r="B1022" s="5"/>
      <c r="C1022" s="16">
        <v>44483.0</v>
      </c>
      <c r="D1022" s="17">
        <v>3.714487319E9</v>
      </c>
      <c r="E1022" s="5" t="s">
        <v>2064</v>
      </c>
      <c r="F1022" s="5" t="s">
        <v>32</v>
      </c>
      <c r="G1022" s="5" t="s">
        <v>33</v>
      </c>
      <c r="H1022" s="5" t="s">
        <v>45</v>
      </c>
      <c r="I1022" s="33">
        <v>202.0</v>
      </c>
      <c r="J1022" s="18">
        <v>10.0</v>
      </c>
      <c r="K1022" s="19">
        <f t="shared" si="129"/>
        <v>8.816078431</v>
      </c>
      <c r="L1022" s="18">
        <v>10.0</v>
      </c>
      <c r="M1022" s="21">
        <f t="shared" si="56"/>
        <v>9.205330701</v>
      </c>
      <c r="N1022" s="18">
        <v>10.0</v>
      </c>
      <c r="O1022" s="21">
        <f t="shared" si="2"/>
        <v>9.551282051</v>
      </c>
      <c r="P1022" s="18">
        <v>10.0</v>
      </c>
      <c r="Q1022" s="21">
        <f t="shared" si="127"/>
        <v>8.590325765</v>
      </c>
      <c r="R1022" s="18">
        <v>10.0</v>
      </c>
      <c r="S1022" s="21">
        <f t="shared" si="125"/>
        <v>8.667324778</v>
      </c>
      <c r="T1022" s="18">
        <v>10.0</v>
      </c>
      <c r="U1022" s="21">
        <f t="shared" si="128"/>
        <v>8.441205534</v>
      </c>
      <c r="V1022" s="18">
        <v>10.0</v>
      </c>
      <c r="W1022" s="21">
        <f t="shared" si="124"/>
        <v>9.009486166</v>
      </c>
      <c r="X1022" s="27">
        <f t="shared" si="102"/>
        <v>10</v>
      </c>
      <c r="Y1022" s="62"/>
      <c r="Z1022" s="62"/>
      <c r="AA1022" s="52"/>
      <c r="AB1022" s="36"/>
      <c r="AC1022" s="36"/>
      <c r="AD1022" s="36"/>
      <c r="AE1022" s="39"/>
      <c r="AF1022" s="5"/>
      <c r="AG1022" s="1"/>
    </row>
    <row r="1023" ht="15.75" customHeight="1">
      <c r="A1023" s="1"/>
      <c r="B1023" s="5"/>
      <c r="C1023" s="16">
        <v>44483.0</v>
      </c>
      <c r="D1023" s="17">
        <v>3.462599652E9</v>
      </c>
      <c r="E1023" s="5" t="s">
        <v>2064</v>
      </c>
      <c r="F1023" s="5" t="s">
        <v>32</v>
      </c>
      <c r="G1023" s="5" t="s">
        <v>33</v>
      </c>
      <c r="H1023" s="5" t="s">
        <v>1782</v>
      </c>
      <c r="I1023" s="33">
        <v>307.0</v>
      </c>
      <c r="J1023" s="18">
        <v>10.0</v>
      </c>
      <c r="K1023" s="19">
        <f>+AVERAGE(J1023)</f>
        <v>10</v>
      </c>
      <c r="L1023" s="18">
        <v>10.0</v>
      </c>
      <c r="M1023" s="21">
        <f t="shared" si="56"/>
        <v>9.206114398</v>
      </c>
      <c r="N1023" s="18">
        <v>10.0</v>
      </c>
      <c r="O1023" s="21">
        <f t="shared" si="2"/>
        <v>9.551724138</v>
      </c>
      <c r="P1023" s="18">
        <v>10.0</v>
      </c>
      <c r="Q1023" s="21">
        <f t="shared" si="127"/>
        <v>8.591715976</v>
      </c>
      <c r="R1023" s="18">
        <v>10.0</v>
      </c>
      <c r="S1023" s="21">
        <f t="shared" si="125"/>
        <v>8.668639053</v>
      </c>
      <c r="T1023" s="18">
        <v>10.0</v>
      </c>
      <c r="U1023" s="21">
        <f t="shared" si="128"/>
        <v>8.442744324</v>
      </c>
      <c r="V1023" s="18">
        <v>10.0</v>
      </c>
      <c r="W1023" s="21">
        <f t="shared" si="124"/>
        <v>9.010463968</v>
      </c>
      <c r="X1023" s="27">
        <f t="shared" si="102"/>
        <v>10</v>
      </c>
      <c r="Y1023" s="84" t="s">
        <v>2159</v>
      </c>
      <c r="Z1023" s="62" t="s">
        <v>2160</v>
      </c>
      <c r="AA1023" s="52"/>
      <c r="AB1023" s="36"/>
      <c r="AC1023" s="36"/>
      <c r="AD1023" s="36"/>
      <c r="AE1023" s="39"/>
      <c r="AF1023" s="5"/>
      <c r="AG1023" s="1"/>
    </row>
    <row r="1024" ht="15.75" customHeight="1">
      <c r="A1024" s="1"/>
      <c r="B1024" s="5"/>
      <c r="C1024" s="16">
        <v>44483.0</v>
      </c>
      <c r="D1024" s="17">
        <v>2.949005643E9</v>
      </c>
      <c r="E1024" s="5" t="s">
        <v>2161</v>
      </c>
      <c r="F1024" s="5" t="s">
        <v>84</v>
      </c>
      <c r="G1024" s="5" t="s">
        <v>33</v>
      </c>
      <c r="H1024" s="5" t="s">
        <v>1782</v>
      </c>
      <c r="I1024" s="33">
        <v>216.0</v>
      </c>
      <c r="J1024" s="18">
        <v>8.0</v>
      </c>
      <c r="K1024" s="19">
        <f t="shared" ref="K1024:K1032" si="130">+AVERAGE($J$3:J1024)</f>
        <v>8.816438356</v>
      </c>
      <c r="L1024" s="18">
        <v>7.5</v>
      </c>
      <c r="M1024" s="21">
        <f t="shared" si="56"/>
        <v>9.204433498</v>
      </c>
      <c r="N1024" s="18">
        <v>7.5</v>
      </c>
      <c r="O1024" s="21">
        <f t="shared" si="2"/>
        <v>9.549704724</v>
      </c>
      <c r="P1024" s="18">
        <v>7.5</v>
      </c>
      <c r="Q1024" s="21">
        <f t="shared" si="127"/>
        <v>8.590640394</v>
      </c>
      <c r="R1024" s="18">
        <v>5.0</v>
      </c>
      <c r="S1024" s="21">
        <f t="shared" si="125"/>
        <v>8.665024631</v>
      </c>
      <c r="T1024" s="18">
        <v>7.5</v>
      </c>
      <c r="U1024" s="21">
        <f t="shared" si="128"/>
        <v>8.441814596</v>
      </c>
      <c r="V1024" s="18">
        <v>10.0</v>
      </c>
      <c r="W1024" s="21">
        <f t="shared" si="124"/>
        <v>9.011439842</v>
      </c>
      <c r="X1024" s="27">
        <f t="shared" si="102"/>
        <v>7.571428571</v>
      </c>
      <c r="Y1024" s="61"/>
      <c r="Z1024" s="61"/>
      <c r="AA1024" s="25">
        <v>7.5</v>
      </c>
      <c r="AB1024" s="32"/>
      <c r="AC1024" s="32"/>
      <c r="AD1024" s="40"/>
      <c r="AE1024" s="39"/>
      <c r="AF1024" s="5"/>
      <c r="AG1024" s="1"/>
    </row>
    <row r="1025" ht="15.75" customHeight="1">
      <c r="A1025" s="1"/>
      <c r="B1025" s="5"/>
      <c r="C1025" s="16">
        <v>44488.0</v>
      </c>
      <c r="D1025" s="17">
        <v>2.218862588E9</v>
      </c>
      <c r="E1025" s="79" t="s">
        <v>2162</v>
      </c>
      <c r="F1025" s="5" t="s">
        <v>2163</v>
      </c>
      <c r="G1025" s="5" t="s">
        <v>2164</v>
      </c>
      <c r="H1025" s="5" t="s">
        <v>45</v>
      </c>
      <c r="I1025" s="33">
        <v>304.0</v>
      </c>
      <c r="J1025" s="18">
        <v>7.0</v>
      </c>
      <c r="K1025" s="19">
        <f t="shared" si="130"/>
        <v>8.814662757</v>
      </c>
      <c r="L1025" s="18">
        <v>10.0</v>
      </c>
      <c r="M1025" s="21">
        <f t="shared" si="56"/>
        <v>9.205216535</v>
      </c>
      <c r="N1025" s="18">
        <v>10.0</v>
      </c>
      <c r="O1025" s="21">
        <f t="shared" si="2"/>
        <v>9.550147493</v>
      </c>
      <c r="P1025" s="18">
        <v>7.5</v>
      </c>
      <c r="Q1025" s="21">
        <f t="shared" si="127"/>
        <v>8.589566929</v>
      </c>
      <c r="R1025" s="18">
        <v>7.5</v>
      </c>
      <c r="S1025" s="21">
        <f t="shared" si="125"/>
        <v>8.663877953</v>
      </c>
      <c r="T1025" s="18">
        <v>7.5</v>
      </c>
      <c r="U1025" s="21">
        <f t="shared" si="128"/>
        <v>8.4408867</v>
      </c>
      <c r="V1025" s="18">
        <v>7.5</v>
      </c>
      <c r="W1025" s="21">
        <f t="shared" si="124"/>
        <v>9.009950739</v>
      </c>
      <c r="X1025" s="27">
        <f t="shared" si="102"/>
        <v>8.142857143</v>
      </c>
      <c r="Y1025" s="61" t="s">
        <v>2165</v>
      </c>
      <c r="Z1025" s="61" t="s">
        <v>2166</v>
      </c>
      <c r="AA1025" s="52">
        <v>7.5</v>
      </c>
      <c r="AB1025" s="36"/>
      <c r="AC1025" s="36"/>
      <c r="AD1025" s="36"/>
      <c r="AE1025" s="53"/>
      <c r="AF1025" s="5"/>
      <c r="AG1025" s="1"/>
    </row>
    <row r="1026" ht="15.75" customHeight="1">
      <c r="A1026" s="1"/>
      <c r="B1026" s="5"/>
      <c r="C1026" s="16">
        <v>44488.0</v>
      </c>
      <c r="D1026" s="17">
        <v>2.946464435E9</v>
      </c>
      <c r="E1026" s="5" t="s">
        <v>2167</v>
      </c>
      <c r="F1026" s="5" t="s">
        <v>2034</v>
      </c>
      <c r="G1026" s="5" t="s">
        <v>1975</v>
      </c>
      <c r="H1026" s="5" t="s">
        <v>60</v>
      </c>
      <c r="I1026" s="33" t="s">
        <v>2168</v>
      </c>
      <c r="J1026" s="18">
        <v>9.0</v>
      </c>
      <c r="K1026" s="19">
        <f t="shared" si="130"/>
        <v>8.81484375</v>
      </c>
      <c r="L1026" s="18">
        <v>10.0</v>
      </c>
      <c r="M1026" s="21">
        <f t="shared" si="56"/>
        <v>9.205998033</v>
      </c>
      <c r="N1026" s="18">
        <v>10.0</v>
      </c>
      <c r="O1026" s="21">
        <f t="shared" si="2"/>
        <v>9.550589391</v>
      </c>
      <c r="P1026" s="18">
        <v>10.0</v>
      </c>
      <c r="Q1026" s="21">
        <f t="shared" si="127"/>
        <v>8.590953786</v>
      </c>
      <c r="R1026" s="18">
        <v>10.0</v>
      </c>
      <c r="S1026" s="21">
        <f t="shared" si="125"/>
        <v>8.66519174</v>
      </c>
      <c r="T1026" s="18">
        <v>10.0</v>
      </c>
      <c r="U1026" s="21">
        <f t="shared" si="128"/>
        <v>8.44242126</v>
      </c>
      <c r="V1026" s="18">
        <v>10.0</v>
      </c>
      <c r="W1026" s="21">
        <f t="shared" si="124"/>
        <v>9.010925197</v>
      </c>
      <c r="X1026" s="27">
        <f t="shared" si="102"/>
        <v>9.857142857</v>
      </c>
      <c r="Y1026" s="84" t="s">
        <v>2169</v>
      </c>
      <c r="Z1026" s="62"/>
      <c r="AA1026" s="52"/>
      <c r="AB1026" s="36"/>
      <c r="AC1026" s="36"/>
      <c r="AD1026" s="36"/>
      <c r="AE1026" s="53"/>
      <c r="AF1026" s="5"/>
      <c r="AG1026" s="1"/>
    </row>
    <row r="1027" ht="15.75" customHeight="1">
      <c r="A1027" s="1"/>
      <c r="B1027" s="5"/>
      <c r="C1027" s="16">
        <v>44489.0</v>
      </c>
      <c r="D1027" s="17">
        <v>2.34541954E9</v>
      </c>
      <c r="E1027" s="5" t="s">
        <v>2170</v>
      </c>
      <c r="F1027" s="5" t="s">
        <v>2034</v>
      </c>
      <c r="G1027" s="5" t="s">
        <v>1987</v>
      </c>
      <c r="H1027" s="5" t="s">
        <v>261</v>
      </c>
      <c r="I1027" s="33" t="s">
        <v>388</v>
      </c>
      <c r="J1027" s="18">
        <v>10.0</v>
      </c>
      <c r="K1027" s="19">
        <f t="shared" si="130"/>
        <v>8.816</v>
      </c>
      <c r="L1027" s="18">
        <v>10.0</v>
      </c>
      <c r="M1027" s="21">
        <f t="shared" si="56"/>
        <v>9.206777996</v>
      </c>
      <c r="N1027" s="18">
        <v>7.5</v>
      </c>
      <c r="O1027" s="21">
        <f t="shared" si="2"/>
        <v>9.548577036</v>
      </c>
      <c r="P1027" s="18">
        <v>10.0</v>
      </c>
      <c r="Q1027" s="21">
        <f t="shared" si="127"/>
        <v>8.592337917</v>
      </c>
      <c r="R1027" s="18">
        <v>10.0</v>
      </c>
      <c r="S1027" s="21">
        <f t="shared" si="125"/>
        <v>8.666502947</v>
      </c>
      <c r="T1027" s="18">
        <v>10.0</v>
      </c>
      <c r="U1027" s="21">
        <f t="shared" si="128"/>
        <v>8.443952802</v>
      </c>
      <c r="V1027" s="18">
        <v>7.5</v>
      </c>
      <c r="W1027" s="21">
        <f t="shared" si="124"/>
        <v>9.009439528</v>
      </c>
      <c r="X1027" s="27">
        <f t="shared" si="102"/>
        <v>9.285714286</v>
      </c>
      <c r="Y1027" s="62"/>
      <c r="Z1027" s="62"/>
      <c r="AA1027" s="52">
        <v>7.5</v>
      </c>
      <c r="AB1027" s="36">
        <v>10.0</v>
      </c>
      <c r="AC1027" s="36">
        <v>10.0</v>
      </c>
      <c r="AD1027" s="36">
        <v>5.0</v>
      </c>
      <c r="AE1027" s="53"/>
      <c r="AF1027" s="5"/>
      <c r="AG1027" s="1"/>
    </row>
    <row r="1028" ht="15.75" customHeight="1">
      <c r="A1028" s="1"/>
      <c r="B1028" s="5"/>
      <c r="C1028" s="16">
        <v>44490.0</v>
      </c>
      <c r="D1028" s="17">
        <v>3.001898383E9</v>
      </c>
      <c r="E1028" s="5" t="s">
        <v>2020</v>
      </c>
      <c r="F1028" s="5" t="s">
        <v>2171</v>
      </c>
      <c r="G1028" s="5" t="s">
        <v>1975</v>
      </c>
      <c r="H1028" s="5" t="s">
        <v>261</v>
      </c>
      <c r="I1028" s="33" t="s">
        <v>236</v>
      </c>
      <c r="J1028" s="18">
        <v>10.0</v>
      </c>
      <c r="K1028" s="19">
        <f t="shared" si="130"/>
        <v>8.817153996</v>
      </c>
      <c r="L1028" s="18">
        <v>10.0</v>
      </c>
      <c r="M1028" s="21">
        <f t="shared" si="56"/>
        <v>9.207556428</v>
      </c>
      <c r="N1028" s="18">
        <v>10.0</v>
      </c>
      <c r="O1028" s="21">
        <f t="shared" si="2"/>
        <v>9.549019608</v>
      </c>
      <c r="P1028" s="18">
        <v>10.0</v>
      </c>
      <c r="Q1028" s="21">
        <f t="shared" si="127"/>
        <v>8.593719333</v>
      </c>
      <c r="R1028" s="18">
        <v>10.0</v>
      </c>
      <c r="S1028" s="21">
        <f t="shared" si="125"/>
        <v>8.66781158</v>
      </c>
      <c r="T1028" s="18">
        <v>10.0</v>
      </c>
      <c r="U1028" s="21">
        <f t="shared" si="128"/>
        <v>8.445481336</v>
      </c>
      <c r="V1028" s="18">
        <v>10.0</v>
      </c>
      <c r="W1028" s="21">
        <f t="shared" si="124"/>
        <v>9.010412574</v>
      </c>
      <c r="X1028" s="27">
        <f t="shared" si="102"/>
        <v>10</v>
      </c>
      <c r="Y1028" s="84" t="s">
        <v>2172</v>
      </c>
      <c r="Z1028" s="62"/>
      <c r="AA1028" s="52"/>
      <c r="AB1028" s="36"/>
      <c r="AC1028" s="36"/>
      <c r="AD1028" s="36"/>
      <c r="AE1028" s="53"/>
      <c r="AF1028" s="5"/>
      <c r="AG1028" s="1"/>
    </row>
    <row r="1029" ht="15.75" customHeight="1">
      <c r="A1029" s="1"/>
      <c r="B1029" s="5"/>
      <c r="C1029" s="16">
        <v>44493.0</v>
      </c>
      <c r="D1029" s="17">
        <v>3.370677362E9</v>
      </c>
      <c r="E1029" s="5" t="s">
        <v>2173</v>
      </c>
      <c r="F1029" s="5" t="s">
        <v>1947</v>
      </c>
      <c r="G1029" s="5" t="s">
        <v>1987</v>
      </c>
      <c r="H1029" s="5" t="s">
        <v>60</v>
      </c>
      <c r="I1029" s="33" t="s">
        <v>178</v>
      </c>
      <c r="J1029" s="18">
        <v>10.0</v>
      </c>
      <c r="K1029" s="19">
        <f t="shared" si="130"/>
        <v>8.818305745</v>
      </c>
      <c r="L1029" s="18">
        <v>10.0</v>
      </c>
      <c r="M1029" s="21">
        <f t="shared" si="56"/>
        <v>9.208333333</v>
      </c>
      <c r="N1029" s="18">
        <v>10.0</v>
      </c>
      <c r="O1029" s="21">
        <f t="shared" si="2"/>
        <v>9.549461312</v>
      </c>
      <c r="P1029" s="18">
        <v>10.0</v>
      </c>
      <c r="Q1029" s="21">
        <f t="shared" si="127"/>
        <v>8.595098039</v>
      </c>
      <c r="R1029" s="18">
        <v>10.0</v>
      </c>
      <c r="S1029" s="21">
        <f t="shared" si="125"/>
        <v>8.669117647</v>
      </c>
      <c r="T1029" s="18">
        <v>10.0</v>
      </c>
      <c r="U1029" s="21">
        <f t="shared" si="128"/>
        <v>8.447006869</v>
      </c>
      <c r="V1029" s="18">
        <v>10.0</v>
      </c>
      <c r="W1029" s="21">
        <f t="shared" si="124"/>
        <v>9.01138371</v>
      </c>
      <c r="X1029" s="27">
        <f t="shared" si="102"/>
        <v>10</v>
      </c>
      <c r="Y1029" s="61"/>
      <c r="Z1029" s="61"/>
      <c r="AA1029" s="25"/>
      <c r="AB1029" s="32"/>
      <c r="AC1029" s="32"/>
      <c r="AD1029" s="40"/>
      <c r="AE1029" s="33"/>
      <c r="AF1029" s="5"/>
      <c r="AG1029" s="1"/>
    </row>
    <row r="1030" ht="15.75" customHeight="1">
      <c r="A1030" s="1"/>
      <c r="B1030" s="5"/>
      <c r="C1030" s="16">
        <v>44494.0</v>
      </c>
      <c r="D1030" s="17">
        <v>2.616123697E9</v>
      </c>
      <c r="E1030" s="79" t="s">
        <v>1956</v>
      </c>
      <c r="F1030" s="5" t="s">
        <v>1974</v>
      </c>
      <c r="G1030" s="5" t="s">
        <v>1975</v>
      </c>
      <c r="H1030" s="5" t="s">
        <v>1782</v>
      </c>
      <c r="I1030" s="33">
        <v>216.0</v>
      </c>
      <c r="J1030" s="18">
        <v>7.0</v>
      </c>
      <c r="K1030" s="19">
        <f t="shared" si="130"/>
        <v>8.816536965</v>
      </c>
      <c r="L1030" s="18">
        <v>10.0</v>
      </c>
      <c r="M1030" s="21">
        <f t="shared" si="56"/>
        <v>9.209108717</v>
      </c>
      <c r="N1030" s="18">
        <v>7.5</v>
      </c>
      <c r="O1030" s="21">
        <f t="shared" si="2"/>
        <v>9.547455969</v>
      </c>
      <c r="P1030" s="18">
        <v>7.5</v>
      </c>
      <c r="Q1030" s="21">
        <f t="shared" si="127"/>
        <v>8.594025465</v>
      </c>
      <c r="R1030" s="18">
        <v>7.5</v>
      </c>
      <c r="S1030" s="21">
        <f t="shared" si="125"/>
        <v>8.667972576</v>
      </c>
      <c r="T1030" s="18">
        <v>7.5</v>
      </c>
      <c r="U1030" s="21">
        <f t="shared" si="128"/>
        <v>8.446078431</v>
      </c>
      <c r="V1030" s="18">
        <v>7.5</v>
      </c>
      <c r="W1030" s="21">
        <f t="shared" si="124"/>
        <v>9.009901961</v>
      </c>
      <c r="X1030" s="27">
        <f t="shared" si="102"/>
        <v>7.785714286</v>
      </c>
      <c r="Y1030" s="82"/>
      <c r="Z1030" s="61"/>
      <c r="AA1030" s="52"/>
      <c r="AB1030" s="36"/>
      <c r="AC1030" s="36"/>
      <c r="AD1030" s="36">
        <v>7.5</v>
      </c>
      <c r="AE1030" s="53"/>
      <c r="AF1030" s="5"/>
      <c r="AG1030" s="1"/>
    </row>
    <row r="1031" ht="15.75" customHeight="1">
      <c r="A1031" s="1"/>
      <c r="B1031" s="5"/>
      <c r="C1031" s="16">
        <v>44494.0</v>
      </c>
      <c r="D1031" s="17">
        <v>2.752172768E9</v>
      </c>
      <c r="E1031" s="5" t="s">
        <v>2174</v>
      </c>
      <c r="F1031" s="5" t="s">
        <v>1974</v>
      </c>
      <c r="G1031" s="5" t="s">
        <v>1975</v>
      </c>
      <c r="H1031" s="5" t="s">
        <v>60</v>
      </c>
      <c r="I1031" s="33" t="s">
        <v>73</v>
      </c>
      <c r="J1031" s="18">
        <v>8.0</v>
      </c>
      <c r="K1031" s="19">
        <f t="shared" si="130"/>
        <v>8.81574344</v>
      </c>
      <c r="L1031" s="18">
        <v>10.0</v>
      </c>
      <c r="M1031" s="21">
        <f t="shared" si="56"/>
        <v>9.209882583</v>
      </c>
      <c r="N1031" s="18">
        <v>10.0</v>
      </c>
      <c r="O1031" s="21">
        <f t="shared" si="2"/>
        <v>9.547898338</v>
      </c>
      <c r="P1031" s="18">
        <v>7.5</v>
      </c>
      <c r="Q1031" s="21">
        <f t="shared" si="127"/>
        <v>8.59295499</v>
      </c>
      <c r="R1031" s="18">
        <v>7.5</v>
      </c>
      <c r="S1031" s="21">
        <f t="shared" si="125"/>
        <v>8.666829746</v>
      </c>
      <c r="T1031" s="18">
        <v>10.0</v>
      </c>
      <c r="U1031" s="21">
        <f t="shared" si="128"/>
        <v>8.447600392</v>
      </c>
      <c r="V1031" s="18">
        <v>7.5</v>
      </c>
      <c r="W1031" s="21">
        <f t="shared" si="124"/>
        <v>9.008423115</v>
      </c>
      <c r="X1031" s="27">
        <f t="shared" si="102"/>
        <v>8.642857143</v>
      </c>
      <c r="Y1031" s="62" t="s">
        <v>2175</v>
      </c>
      <c r="Z1031" s="62" t="s">
        <v>2176</v>
      </c>
      <c r="AA1031" s="52">
        <v>5.0</v>
      </c>
      <c r="AB1031" s="36"/>
      <c r="AC1031" s="36"/>
      <c r="AD1031" s="36">
        <v>5.0</v>
      </c>
      <c r="AE1031" s="53"/>
      <c r="AF1031" s="5"/>
      <c r="AG1031" s="1"/>
    </row>
    <row r="1032" ht="15.75" customHeight="1">
      <c r="A1032" s="1"/>
      <c r="B1032" s="5"/>
      <c r="C1032" s="16">
        <v>44495.0</v>
      </c>
      <c r="D1032" s="17">
        <v>3.20505472E9</v>
      </c>
      <c r="E1032" s="5" t="s">
        <v>2177</v>
      </c>
      <c r="F1032" s="5" t="s">
        <v>1950</v>
      </c>
      <c r="G1032" s="5" t="s">
        <v>1975</v>
      </c>
      <c r="H1032" s="5" t="s">
        <v>1808</v>
      </c>
      <c r="I1032" s="33">
        <v>207.0</v>
      </c>
      <c r="J1032" s="18">
        <v>6.0</v>
      </c>
      <c r="K1032" s="19">
        <f t="shared" si="130"/>
        <v>8.813009709</v>
      </c>
      <c r="L1032" s="18">
        <v>10.0</v>
      </c>
      <c r="M1032" s="21">
        <f t="shared" si="56"/>
        <v>9.210654936</v>
      </c>
      <c r="N1032" s="18">
        <v>7.5</v>
      </c>
      <c r="O1032" s="21">
        <f t="shared" si="2"/>
        <v>9.545898438</v>
      </c>
      <c r="P1032" s="18">
        <v>7.5</v>
      </c>
      <c r="Q1032" s="21">
        <f t="shared" si="127"/>
        <v>8.591886608</v>
      </c>
      <c r="R1032" s="18">
        <v>7.5</v>
      </c>
      <c r="S1032" s="21">
        <f t="shared" si="125"/>
        <v>8.66568915</v>
      </c>
      <c r="T1032" s="18">
        <v>7.5</v>
      </c>
      <c r="U1032" s="21">
        <f t="shared" si="128"/>
        <v>8.44667319</v>
      </c>
      <c r="V1032" s="18">
        <v>7.5</v>
      </c>
      <c r="W1032" s="21">
        <f t="shared" si="124"/>
        <v>9.006947162</v>
      </c>
      <c r="X1032" s="27">
        <f t="shared" si="102"/>
        <v>7.642857143</v>
      </c>
      <c r="Y1032" s="62"/>
      <c r="Z1032" s="62"/>
      <c r="AA1032" s="52"/>
      <c r="AB1032" s="36"/>
      <c r="AC1032" s="36"/>
      <c r="AD1032" s="36"/>
      <c r="AE1032" s="53"/>
      <c r="AF1032" s="5"/>
      <c r="AG1032" s="1"/>
    </row>
    <row r="1033" ht="15.75" customHeight="1">
      <c r="A1033" s="1"/>
      <c r="B1033" s="5"/>
      <c r="C1033" s="16">
        <v>44495.0</v>
      </c>
      <c r="D1033" s="17">
        <v>2.731705106E9</v>
      </c>
      <c r="E1033" s="5" t="s">
        <v>1899</v>
      </c>
      <c r="F1033" s="5" t="s">
        <v>2178</v>
      </c>
      <c r="G1033" s="5" t="s">
        <v>1975</v>
      </c>
      <c r="H1033" s="5" t="s">
        <v>1808</v>
      </c>
      <c r="I1033" s="33">
        <v>211.0</v>
      </c>
      <c r="J1033" s="18">
        <v>10.0</v>
      </c>
      <c r="K1033" s="19">
        <f>+AVERAGE(J1033)</f>
        <v>10</v>
      </c>
      <c r="L1033" s="18">
        <v>10.0</v>
      </c>
      <c r="M1033" s="21">
        <f t="shared" si="56"/>
        <v>9.211425781</v>
      </c>
      <c r="N1033" s="18">
        <v>10.0</v>
      </c>
      <c r="O1033" s="21">
        <f t="shared" si="2"/>
        <v>9.546341463</v>
      </c>
      <c r="P1033" s="18">
        <v>10.0</v>
      </c>
      <c r="Q1033" s="21">
        <f t="shared" si="127"/>
        <v>8.593261719</v>
      </c>
      <c r="R1033" s="18">
        <v>10.0</v>
      </c>
      <c r="S1033" s="21">
        <f t="shared" si="125"/>
        <v>8.666992188</v>
      </c>
      <c r="T1033" s="18">
        <v>7.5</v>
      </c>
      <c r="U1033" s="21">
        <f t="shared" si="128"/>
        <v>8.445747801</v>
      </c>
      <c r="V1033" s="18">
        <v>10.0</v>
      </c>
      <c r="W1033" s="21">
        <f t="shared" si="124"/>
        <v>9.007917889</v>
      </c>
      <c r="X1033" s="27">
        <f t="shared" si="102"/>
        <v>9.642857143</v>
      </c>
      <c r="Y1033" s="62" t="s">
        <v>2179</v>
      </c>
      <c r="Z1033" s="62"/>
      <c r="AA1033" s="52"/>
      <c r="AB1033" s="36"/>
      <c r="AC1033" s="36"/>
      <c r="AD1033" s="36"/>
      <c r="AE1033" s="53"/>
      <c r="AF1033" s="5"/>
      <c r="AG1033" s="1"/>
    </row>
    <row r="1034" ht="15.75" customHeight="1">
      <c r="A1034" s="1"/>
      <c r="B1034" s="5"/>
      <c r="C1034" s="16">
        <v>44495.0</v>
      </c>
      <c r="D1034" s="17">
        <v>2.5004664065E10</v>
      </c>
      <c r="E1034" s="5" t="s">
        <v>2180</v>
      </c>
      <c r="F1034" s="5" t="s">
        <v>2181</v>
      </c>
      <c r="G1034" s="5" t="s">
        <v>1975</v>
      </c>
      <c r="H1034" s="5" t="s">
        <v>261</v>
      </c>
      <c r="I1034" s="33">
        <v>303.0</v>
      </c>
      <c r="J1034" s="18">
        <v>10.0</v>
      </c>
      <c r="K1034" s="19">
        <f t="shared" ref="K1034:K1042" si="131">+AVERAGE($J$3:J1034)</f>
        <v>8.815310078</v>
      </c>
      <c r="L1034" s="18">
        <v>10.0</v>
      </c>
      <c r="M1034" s="21">
        <f t="shared" si="56"/>
        <v>9.212195122</v>
      </c>
      <c r="N1034" s="18">
        <v>10.0</v>
      </c>
      <c r="O1034" s="21">
        <f t="shared" si="2"/>
        <v>9.546783626</v>
      </c>
      <c r="P1034" s="18">
        <v>10.0</v>
      </c>
      <c r="Q1034" s="21">
        <f t="shared" si="127"/>
        <v>8.594634146</v>
      </c>
      <c r="R1034" s="18">
        <v>10.0</v>
      </c>
      <c r="S1034" s="21">
        <f t="shared" si="125"/>
        <v>8.668292683</v>
      </c>
      <c r="T1034" s="18">
        <v>10.0</v>
      </c>
      <c r="U1034" s="21">
        <f t="shared" si="128"/>
        <v>8.447265625</v>
      </c>
      <c r="V1034" s="18">
        <v>10.0</v>
      </c>
      <c r="W1034" s="21">
        <f t="shared" si="124"/>
        <v>9.008886719</v>
      </c>
      <c r="X1034" s="27">
        <f t="shared" si="102"/>
        <v>10</v>
      </c>
      <c r="Y1034" s="61"/>
      <c r="Z1034" s="61"/>
      <c r="AA1034" s="25"/>
      <c r="AB1034" s="32"/>
      <c r="AC1034" s="32"/>
      <c r="AD1034" s="40"/>
      <c r="AE1034" s="33"/>
      <c r="AF1034" s="5"/>
      <c r="AG1034" s="1"/>
    </row>
    <row r="1035" ht="15.75" customHeight="1">
      <c r="A1035" s="1"/>
      <c r="B1035" s="5"/>
      <c r="C1035" s="16">
        <v>44496.0</v>
      </c>
      <c r="D1035" s="17">
        <v>3.302917956E9</v>
      </c>
      <c r="E1035" s="5" t="s">
        <v>1552</v>
      </c>
      <c r="F1035" s="5" t="s">
        <v>48</v>
      </c>
      <c r="G1035" s="5" t="s">
        <v>1975</v>
      </c>
      <c r="H1035" s="5" t="s">
        <v>1782</v>
      </c>
      <c r="I1035" s="33">
        <v>217.0</v>
      </c>
      <c r="J1035" s="18">
        <v>4.0</v>
      </c>
      <c r="K1035" s="19">
        <f t="shared" si="131"/>
        <v>8.810648596</v>
      </c>
      <c r="L1035" s="18">
        <v>5.0</v>
      </c>
      <c r="M1035" s="21">
        <f t="shared" si="56"/>
        <v>9.208089669</v>
      </c>
      <c r="N1035" s="18">
        <v>10.0</v>
      </c>
      <c r="O1035" s="21">
        <f t="shared" si="2"/>
        <v>9.547224927</v>
      </c>
      <c r="P1035" s="18">
        <v>5.0</v>
      </c>
      <c r="Q1035" s="21">
        <f t="shared" si="127"/>
        <v>8.591130604</v>
      </c>
      <c r="R1035" s="18">
        <v>2.5</v>
      </c>
      <c r="S1035" s="21">
        <f t="shared" si="125"/>
        <v>8.662280702</v>
      </c>
      <c r="T1035" s="18">
        <v>2.5</v>
      </c>
      <c r="U1035" s="21">
        <f t="shared" si="128"/>
        <v>8.441463415</v>
      </c>
      <c r="V1035" s="18">
        <v>10.0</v>
      </c>
      <c r="W1035" s="21">
        <f t="shared" si="124"/>
        <v>9.009853659</v>
      </c>
      <c r="X1035" s="27">
        <f t="shared" si="102"/>
        <v>5.571428571</v>
      </c>
      <c r="Y1035" s="62" t="s">
        <v>2182</v>
      </c>
      <c r="Z1035" s="62" t="s">
        <v>2183</v>
      </c>
      <c r="AA1035" s="31"/>
      <c r="AB1035" s="32"/>
      <c r="AC1035" s="32"/>
      <c r="AD1035" s="32"/>
      <c r="AE1035" s="33"/>
      <c r="AF1035" s="5"/>
      <c r="AG1035" s="1"/>
    </row>
    <row r="1036" ht="15.75" customHeight="1">
      <c r="A1036" s="1"/>
      <c r="B1036" s="5"/>
      <c r="C1036" s="16">
        <v>44496.0</v>
      </c>
      <c r="D1036" s="17">
        <v>2.662762399E9</v>
      </c>
      <c r="E1036" s="5" t="s">
        <v>2184</v>
      </c>
      <c r="F1036" s="5" t="s">
        <v>2185</v>
      </c>
      <c r="G1036" s="5" t="s">
        <v>2139</v>
      </c>
      <c r="H1036" s="5" t="s">
        <v>1787</v>
      </c>
      <c r="I1036" s="33">
        <v>312.0</v>
      </c>
      <c r="J1036" s="18">
        <v>10.0</v>
      </c>
      <c r="K1036" s="19">
        <f t="shared" si="131"/>
        <v>8.811798839</v>
      </c>
      <c r="L1036" s="18">
        <v>10.0</v>
      </c>
      <c r="M1036" s="21">
        <f t="shared" si="56"/>
        <v>9.208860759</v>
      </c>
      <c r="N1036" s="18">
        <v>10.0</v>
      </c>
      <c r="O1036" s="21">
        <f t="shared" si="2"/>
        <v>9.54766537</v>
      </c>
      <c r="P1036" s="18">
        <v>10.0</v>
      </c>
      <c r="Q1036" s="21">
        <f t="shared" si="127"/>
        <v>8.592502434</v>
      </c>
      <c r="R1036" s="18">
        <v>10.0</v>
      </c>
      <c r="S1036" s="21">
        <f t="shared" si="125"/>
        <v>8.663583252</v>
      </c>
      <c r="T1036" s="18">
        <v>10.0</v>
      </c>
      <c r="U1036" s="21">
        <f t="shared" si="128"/>
        <v>8.442982456</v>
      </c>
      <c r="V1036" s="18">
        <v>10.0</v>
      </c>
      <c r="W1036" s="21">
        <f t="shared" si="124"/>
        <v>9.010818713</v>
      </c>
      <c r="X1036" s="27">
        <f t="shared" si="102"/>
        <v>10</v>
      </c>
      <c r="Y1036" s="42"/>
      <c r="Z1036" s="81"/>
      <c r="AA1036" s="31"/>
      <c r="AB1036" s="32"/>
      <c r="AC1036" s="32"/>
      <c r="AD1036" s="32"/>
      <c r="AE1036" s="33"/>
      <c r="AF1036" s="5"/>
      <c r="AG1036" s="1"/>
    </row>
    <row r="1037" ht="15.75" customHeight="1">
      <c r="A1037" s="1"/>
      <c r="B1037" s="5"/>
      <c r="C1037" s="16">
        <v>44497.0</v>
      </c>
      <c r="D1037" s="17">
        <v>3.280519372E9</v>
      </c>
      <c r="E1037" s="5" t="s">
        <v>1320</v>
      </c>
      <c r="F1037" s="5" t="s">
        <v>2186</v>
      </c>
      <c r="G1037" s="5" t="s">
        <v>1975</v>
      </c>
      <c r="H1037" s="5" t="s">
        <v>60</v>
      </c>
      <c r="I1037" s="33" t="s">
        <v>2168</v>
      </c>
      <c r="J1037" s="18">
        <v>10.0</v>
      </c>
      <c r="K1037" s="19">
        <f t="shared" si="131"/>
        <v>8.81294686</v>
      </c>
      <c r="L1037" s="18">
        <v>10.0</v>
      </c>
      <c r="M1037" s="21">
        <f t="shared" si="56"/>
        <v>9.20963035</v>
      </c>
      <c r="N1037" s="18">
        <v>10.0</v>
      </c>
      <c r="O1037" s="21">
        <f t="shared" si="2"/>
        <v>9.548104956</v>
      </c>
      <c r="P1037" s="18">
        <v>10.0</v>
      </c>
      <c r="Q1037" s="21">
        <f t="shared" si="127"/>
        <v>8.593871595</v>
      </c>
      <c r="R1037" s="18">
        <v>10.0</v>
      </c>
      <c r="S1037" s="21">
        <f t="shared" si="125"/>
        <v>8.664883268</v>
      </c>
      <c r="T1037" s="18">
        <v>10.0</v>
      </c>
      <c r="U1037" s="21">
        <f t="shared" si="128"/>
        <v>8.444498539</v>
      </c>
      <c r="V1037" s="18">
        <v>10.0</v>
      </c>
      <c r="W1037" s="21">
        <f t="shared" si="124"/>
        <v>9.011781889</v>
      </c>
      <c r="X1037" s="27">
        <f t="shared" si="102"/>
        <v>10</v>
      </c>
      <c r="Y1037" s="81"/>
      <c r="Z1037" s="62" t="s">
        <v>2187</v>
      </c>
      <c r="AA1037" s="31"/>
      <c r="AB1037" s="32"/>
      <c r="AC1037" s="32"/>
      <c r="AD1037" s="32"/>
      <c r="AE1037" s="33"/>
      <c r="AF1037" s="5"/>
      <c r="AG1037" s="1"/>
    </row>
    <row r="1038" ht="15.75" customHeight="1">
      <c r="A1038" s="1"/>
      <c r="B1038" s="5"/>
      <c r="C1038" s="16">
        <v>44497.0</v>
      </c>
      <c r="D1038" s="17">
        <v>3.756435116E9</v>
      </c>
      <c r="E1038" s="5" t="s">
        <v>2188</v>
      </c>
      <c r="F1038" s="5" t="s">
        <v>2189</v>
      </c>
      <c r="G1038" s="5" t="s">
        <v>2139</v>
      </c>
      <c r="H1038" s="5" t="s">
        <v>1787</v>
      </c>
      <c r="I1038" s="33">
        <v>312.0</v>
      </c>
      <c r="J1038" s="18">
        <v>8.0</v>
      </c>
      <c r="K1038" s="19">
        <f t="shared" si="131"/>
        <v>8.812162162</v>
      </c>
      <c r="L1038" s="18">
        <v>10.0</v>
      </c>
      <c r="M1038" s="21">
        <f t="shared" si="56"/>
        <v>9.210398445</v>
      </c>
      <c r="N1038" s="18">
        <v>10.0</v>
      </c>
      <c r="O1038" s="21">
        <f t="shared" si="2"/>
        <v>9.548543689</v>
      </c>
      <c r="P1038" s="18">
        <v>7.5</v>
      </c>
      <c r="Q1038" s="21">
        <f t="shared" si="127"/>
        <v>8.592808552</v>
      </c>
      <c r="R1038" s="18">
        <v>7.5</v>
      </c>
      <c r="S1038" s="21">
        <f t="shared" si="125"/>
        <v>8.663751215</v>
      </c>
      <c r="T1038" s="18">
        <v>7.5</v>
      </c>
      <c r="U1038" s="21">
        <f t="shared" si="128"/>
        <v>8.443579767</v>
      </c>
      <c r="V1038" s="18">
        <v>10.0</v>
      </c>
      <c r="W1038" s="21">
        <f t="shared" si="124"/>
        <v>9.012743191</v>
      </c>
      <c r="X1038" s="27">
        <f t="shared" si="102"/>
        <v>8.642857143</v>
      </c>
      <c r="Y1038" s="81"/>
      <c r="Z1038" s="82"/>
      <c r="AA1038" s="31"/>
      <c r="AB1038" s="32"/>
      <c r="AC1038" s="32"/>
      <c r="AD1038" s="32"/>
      <c r="AE1038" s="33"/>
      <c r="AF1038" s="5"/>
      <c r="AG1038" s="1"/>
    </row>
    <row r="1039" ht="15.75" customHeight="1">
      <c r="A1039" s="1"/>
      <c r="B1039" s="5"/>
      <c r="C1039" s="16">
        <v>44497.0</v>
      </c>
      <c r="D1039" s="17">
        <v>2.386300481E9</v>
      </c>
      <c r="E1039" s="5" t="s">
        <v>2190</v>
      </c>
      <c r="F1039" s="5" t="s">
        <v>1950</v>
      </c>
      <c r="G1039" s="5" t="s">
        <v>2139</v>
      </c>
      <c r="H1039" s="5" t="s">
        <v>79</v>
      </c>
      <c r="I1039" s="33">
        <v>314.0</v>
      </c>
      <c r="J1039" s="18">
        <v>8.0</v>
      </c>
      <c r="K1039" s="19">
        <f t="shared" si="131"/>
        <v>8.811378978</v>
      </c>
      <c r="L1039" s="18">
        <v>7.5</v>
      </c>
      <c r="M1039" s="21">
        <f t="shared" si="56"/>
        <v>9.208737864</v>
      </c>
      <c r="N1039" s="18">
        <v>10.0</v>
      </c>
      <c r="O1039" s="21">
        <f t="shared" si="2"/>
        <v>9.548981571</v>
      </c>
      <c r="P1039" s="18">
        <v>10.0</v>
      </c>
      <c r="Q1039" s="21">
        <f t="shared" si="127"/>
        <v>8.594174757</v>
      </c>
      <c r="R1039" s="18">
        <v>7.5</v>
      </c>
      <c r="S1039" s="21">
        <f t="shared" si="125"/>
        <v>8.662621359</v>
      </c>
      <c r="T1039" s="18">
        <v>5.0</v>
      </c>
      <c r="U1039" s="21">
        <f t="shared" si="128"/>
        <v>8.440233236</v>
      </c>
      <c r="V1039" s="18">
        <v>7.5</v>
      </c>
      <c r="W1039" s="21">
        <f t="shared" si="124"/>
        <v>9.011273081</v>
      </c>
      <c r="X1039" s="27">
        <f t="shared" si="102"/>
        <v>7.928571429</v>
      </c>
      <c r="Y1039" s="62" t="s">
        <v>2191</v>
      </c>
      <c r="Z1039" s="62" t="s">
        <v>2192</v>
      </c>
      <c r="AA1039" s="31">
        <v>10.0</v>
      </c>
      <c r="AB1039" s="32"/>
      <c r="AC1039" s="32"/>
      <c r="AD1039" s="32"/>
      <c r="AE1039" s="33"/>
      <c r="AF1039" s="5"/>
      <c r="AG1039" s="1"/>
    </row>
    <row r="1040" ht="15.75" customHeight="1">
      <c r="A1040" s="1"/>
      <c r="B1040" s="5"/>
      <c r="C1040" s="16">
        <v>44498.0</v>
      </c>
      <c r="D1040" s="17">
        <v>2.602542675E9</v>
      </c>
      <c r="E1040" s="5" t="s">
        <v>353</v>
      </c>
      <c r="F1040" s="5" t="s">
        <v>84</v>
      </c>
      <c r="G1040" s="5" t="s">
        <v>1975</v>
      </c>
      <c r="H1040" s="5" t="s">
        <v>45</v>
      </c>
      <c r="I1040" s="33">
        <v>204.0</v>
      </c>
      <c r="J1040" s="18">
        <v>9.0</v>
      </c>
      <c r="K1040" s="19">
        <f t="shared" si="131"/>
        <v>8.811560694</v>
      </c>
      <c r="L1040" s="18">
        <v>10.0</v>
      </c>
      <c r="M1040" s="21">
        <f t="shared" si="56"/>
        <v>9.209505335</v>
      </c>
      <c r="N1040" s="18">
        <v>10.0</v>
      </c>
      <c r="O1040" s="21">
        <f t="shared" si="2"/>
        <v>9.549418605</v>
      </c>
      <c r="P1040" s="18">
        <v>10.0</v>
      </c>
      <c r="Q1040" s="21">
        <f t="shared" si="127"/>
        <v>8.595538312</v>
      </c>
      <c r="R1040" s="18">
        <v>7.5</v>
      </c>
      <c r="S1040" s="21">
        <f t="shared" si="125"/>
        <v>8.661493695</v>
      </c>
      <c r="T1040" s="18">
        <v>7.5</v>
      </c>
      <c r="U1040" s="21">
        <f t="shared" si="128"/>
        <v>8.439320388</v>
      </c>
      <c r="V1040" s="18">
        <v>10.0</v>
      </c>
      <c r="W1040" s="21">
        <f t="shared" si="124"/>
        <v>9.01223301</v>
      </c>
      <c r="X1040" s="27">
        <f t="shared" si="102"/>
        <v>9.142857143</v>
      </c>
      <c r="Y1040" s="28"/>
      <c r="Z1040" s="24"/>
      <c r="AA1040" s="35"/>
      <c r="AB1040" s="40"/>
      <c r="AC1040" s="40"/>
      <c r="AD1040" s="40"/>
      <c r="AE1040" s="39"/>
      <c r="AF1040" s="5"/>
      <c r="AG1040" s="1"/>
    </row>
    <row r="1041" ht="15.75" customHeight="1">
      <c r="A1041" s="1"/>
      <c r="B1041" s="5"/>
      <c r="C1041" s="16">
        <v>44499.0</v>
      </c>
      <c r="D1041" s="17">
        <v>3.657702286E9</v>
      </c>
      <c r="E1041" s="5" t="s">
        <v>1490</v>
      </c>
      <c r="F1041" s="5" t="s">
        <v>2022</v>
      </c>
      <c r="G1041" s="5" t="s">
        <v>2139</v>
      </c>
      <c r="H1041" s="5" t="s">
        <v>1787</v>
      </c>
      <c r="I1041" s="33">
        <v>312.0</v>
      </c>
      <c r="J1041" s="18">
        <v>10.0</v>
      </c>
      <c r="K1041" s="19">
        <f t="shared" si="131"/>
        <v>8.812704524</v>
      </c>
      <c r="L1041" s="18">
        <v>10.0</v>
      </c>
      <c r="M1041" s="21">
        <f t="shared" si="56"/>
        <v>9.210271318</v>
      </c>
      <c r="N1041" s="18">
        <v>10.0</v>
      </c>
      <c r="O1041" s="21">
        <f t="shared" si="2"/>
        <v>9.549854792</v>
      </c>
      <c r="P1041" s="18">
        <v>10.0</v>
      </c>
      <c r="Q1041" s="21">
        <f t="shared" si="127"/>
        <v>8.596899225</v>
      </c>
      <c r="R1041" s="18">
        <v>10.0</v>
      </c>
      <c r="S1041" s="21">
        <f t="shared" si="125"/>
        <v>8.662790698</v>
      </c>
      <c r="T1041" s="18">
        <v>10.0</v>
      </c>
      <c r="U1041" s="21">
        <f t="shared" si="128"/>
        <v>8.440834142</v>
      </c>
      <c r="V1041" s="18">
        <v>10.0</v>
      </c>
      <c r="W1041" s="21">
        <f t="shared" si="124"/>
        <v>9.013191077</v>
      </c>
      <c r="X1041" s="27">
        <f t="shared" si="102"/>
        <v>10</v>
      </c>
      <c r="Y1041" s="28"/>
      <c r="Z1041" s="24"/>
      <c r="AA1041" s="35"/>
      <c r="AB1041" s="40"/>
      <c r="AC1041" s="40"/>
      <c r="AD1041" s="40"/>
      <c r="AE1041" s="39"/>
      <c r="AF1041" s="5"/>
      <c r="AG1041" s="1"/>
    </row>
    <row r="1042" ht="15.75" customHeight="1">
      <c r="A1042" s="1"/>
      <c r="B1042" s="5"/>
      <c r="C1042" s="16">
        <v>44500.0</v>
      </c>
      <c r="D1042" s="85">
        <v>3.477344972E9</v>
      </c>
      <c r="E1042" s="5" t="s">
        <v>2193</v>
      </c>
      <c r="F1042" s="5" t="s">
        <v>2194</v>
      </c>
      <c r="G1042" s="5" t="s">
        <v>2139</v>
      </c>
      <c r="H1042" s="5" t="s">
        <v>45</v>
      </c>
      <c r="I1042" s="33">
        <v>302.0</v>
      </c>
      <c r="J1042" s="18">
        <v>10.0</v>
      </c>
      <c r="K1042" s="19">
        <f t="shared" si="131"/>
        <v>8.813846154</v>
      </c>
      <c r="L1042" s="18">
        <v>10.0</v>
      </c>
      <c r="M1042" s="21">
        <f t="shared" si="56"/>
        <v>9.211035818</v>
      </c>
      <c r="N1042" s="18">
        <v>10.0</v>
      </c>
      <c r="O1042" s="21">
        <f t="shared" si="2"/>
        <v>9.550290135</v>
      </c>
      <c r="P1042" s="18">
        <v>10.0</v>
      </c>
      <c r="Q1042" s="21">
        <f t="shared" si="127"/>
        <v>8.598257502</v>
      </c>
      <c r="R1042" s="18">
        <v>10.0</v>
      </c>
      <c r="S1042" s="21">
        <f t="shared" si="125"/>
        <v>8.664085189</v>
      </c>
      <c r="T1042" s="18">
        <v>10.0</v>
      </c>
      <c r="U1042" s="21">
        <f t="shared" si="128"/>
        <v>8.442344961</v>
      </c>
      <c r="V1042" s="18">
        <v>10.0</v>
      </c>
      <c r="W1042" s="21">
        <f t="shared" si="124"/>
        <v>9.014147287</v>
      </c>
      <c r="X1042" s="27">
        <f t="shared" si="102"/>
        <v>10</v>
      </c>
      <c r="Y1042" s="28"/>
      <c r="Z1042" s="24"/>
      <c r="AA1042" s="35"/>
      <c r="AB1042" s="40"/>
      <c r="AC1042" s="40"/>
      <c r="AD1042" s="40"/>
      <c r="AE1042" s="39"/>
      <c r="AF1042" s="5"/>
      <c r="AG1042" s="1"/>
    </row>
    <row r="1043" ht="15.75" customHeight="1">
      <c r="A1043" s="1"/>
      <c r="B1043" s="5"/>
      <c r="C1043" s="16">
        <v>44500.0</v>
      </c>
      <c r="D1043" s="85">
        <v>2.938945657E9</v>
      </c>
      <c r="E1043" s="5" t="s">
        <v>2195</v>
      </c>
      <c r="F1043" s="5" t="s">
        <v>72</v>
      </c>
      <c r="G1043" s="5" t="s">
        <v>33</v>
      </c>
      <c r="H1043" s="5" t="s">
        <v>79</v>
      </c>
      <c r="I1043" s="33">
        <v>314.0</v>
      </c>
      <c r="J1043" s="18">
        <v>8.0</v>
      </c>
      <c r="K1043" s="19">
        <f>+AVERAGE(J1043)</f>
        <v>8</v>
      </c>
      <c r="L1043" s="18">
        <v>10.0</v>
      </c>
      <c r="M1043" s="21">
        <f t="shared" si="56"/>
        <v>9.211798839</v>
      </c>
      <c r="N1043" s="18">
        <v>10.0</v>
      </c>
      <c r="O1043" s="21">
        <f t="shared" si="2"/>
        <v>9.550724638</v>
      </c>
      <c r="P1043" s="18">
        <v>7.5</v>
      </c>
      <c r="Q1043" s="21">
        <f t="shared" si="127"/>
        <v>8.597195358</v>
      </c>
      <c r="R1043" s="18">
        <v>10.0</v>
      </c>
      <c r="S1043" s="21">
        <f t="shared" si="125"/>
        <v>8.665377176</v>
      </c>
      <c r="T1043" s="18">
        <v>7.5</v>
      </c>
      <c r="U1043" s="21">
        <f t="shared" si="128"/>
        <v>8.44143272</v>
      </c>
      <c r="V1043" s="18">
        <v>10.0</v>
      </c>
      <c r="W1043" s="21">
        <f t="shared" si="124"/>
        <v>9.015101646</v>
      </c>
      <c r="X1043" s="27">
        <f t="shared" si="102"/>
        <v>9</v>
      </c>
      <c r="Y1043" s="28"/>
      <c r="Z1043" s="24"/>
      <c r="AA1043" s="35"/>
      <c r="AB1043" s="40"/>
      <c r="AC1043" s="40"/>
      <c r="AD1043" s="40"/>
      <c r="AE1043" s="39"/>
      <c r="AF1043" s="5"/>
      <c r="AG1043" s="1"/>
    </row>
    <row r="1044" ht="15.75" customHeight="1">
      <c r="A1044" s="1"/>
      <c r="B1044" s="5"/>
      <c r="C1044" s="16">
        <v>44501.0</v>
      </c>
      <c r="D1044" s="17">
        <v>3.245994473E9</v>
      </c>
      <c r="E1044" s="79" t="s">
        <v>2196</v>
      </c>
      <c r="F1044" s="5" t="s">
        <v>1974</v>
      </c>
      <c r="G1044" s="5" t="s">
        <v>2139</v>
      </c>
      <c r="H1044" s="5" t="s">
        <v>45</v>
      </c>
      <c r="I1044" s="33">
        <v>202.0</v>
      </c>
      <c r="J1044" s="18">
        <v>10.0</v>
      </c>
      <c r="K1044" s="19">
        <f t="shared" ref="K1044:K1052" si="132">+AVERAGE($J$3:J1044)</f>
        <v>8.814203455</v>
      </c>
      <c r="L1044" s="18">
        <v>10.0</v>
      </c>
      <c r="M1044" s="21">
        <f t="shared" si="56"/>
        <v>9.212560386</v>
      </c>
      <c r="N1044" s="18">
        <v>10.0</v>
      </c>
      <c r="O1044" s="21">
        <f t="shared" si="2"/>
        <v>9.551158301</v>
      </c>
      <c r="P1044" s="18">
        <v>7.5</v>
      </c>
      <c r="Q1044" s="21">
        <f t="shared" si="127"/>
        <v>8.596135266</v>
      </c>
      <c r="R1044" s="18">
        <v>10.0</v>
      </c>
      <c r="S1044" s="21">
        <f t="shared" si="125"/>
        <v>8.666666667</v>
      </c>
      <c r="T1044" s="18">
        <v>7.5</v>
      </c>
      <c r="U1044" s="21">
        <f t="shared" si="128"/>
        <v>8.440522244</v>
      </c>
      <c r="V1044" s="18">
        <v>10.0</v>
      </c>
      <c r="W1044" s="21">
        <f t="shared" si="124"/>
        <v>9.016054159</v>
      </c>
      <c r="X1044" s="27">
        <f t="shared" si="102"/>
        <v>9.285714286</v>
      </c>
      <c r="Y1044" s="28"/>
      <c r="Z1044" s="24"/>
      <c r="AA1044" s="35"/>
      <c r="AB1044" s="40"/>
      <c r="AC1044" s="40"/>
      <c r="AD1044" s="40"/>
      <c r="AE1044" s="39"/>
      <c r="AF1044" s="5"/>
      <c r="AG1044" s="1"/>
    </row>
    <row r="1045" ht="15.75" customHeight="1">
      <c r="A1045" s="1"/>
      <c r="B1045" s="5"/>
      <c r="C1045" s="16">
        <v>44501.0</v>
      </c>
      <c r="D1045" s="17">
        <v>3.962644189E9</v>
      </c>
      <c r="E1045" s="5" t="s">
        <v>2064</v>
      </c>
      <c r="F1045" s="5" t="s">
        <v>1974</v>
      </c>
      <c r="G1045" s="5" t="s">
        <v>33</v>
      </c>
      <c r="H1045" s="5" t="s">
        <v>60</v>
      </c>
      <c r="I1045" s="33">
        <v>301.0</v>
      </c>
      <c r="J1045" s="18">
        <v>10.0</v>
      </c>
      <c r="K1045" s="19">
        <f t="shared" si="132"/>
        <v>8.815340364</v>
      </c>
      <c r="L1045" s="18">
        <v>10.0</v>
      </c>
      <c r="M1045" s="21">
        <f t="shared" si="56"/>
        <v>9.213320463</v>
      </c>
      <c r="N1045" s="18">
        <v>10.0</v>
      </c>
      <c r="O1045" s="21">
        <f t="shared" si="2"/>
        <v>9.551591128</v>
      </c>
      <c r="P1045" s="18">
        <v>10.0</v>
      </c>
      <c r="Q1045" s="21">
        <f t="shared" si="127"/>
        <v>8.597490347</v>
      </c>
      <c r="R1045" s="18">
        <v>10.0</v>
      </c>
      <c r="S1045" s="21">
        <f t="shared" si="125"/>
        <v>8.667953668</v>
      </c>
      <c r="T1045" s="18">
        <v>10.0</v>
      </c>
      <c r="U1045" s="21">
        <f t="shared" si="128"/>
        <v>8.442028986</v>
      </c>
      <c r="V1045" s="18">
        <v>10.0</v>
      </c>
      <c r="W1045" s="21">
        <f t="shared" si="124"/>
        <v>9.017004831</v>
      </c>
      <c r="X1045" s="27">
        <f t="shared" si="102"/>
        <v>10</v>
      </c>
      <c r="Y1045" s="28"/>
      <c r="Z1045" s="24"/>
      <c r="AA1045" s="35"/>
      <c r="AB1045" s="40"/>
      <c r="AC1045" s="40"/>
      <c r="AD1045" s="40"/>
      <c r="AE1045" s="39"/>
      <c r="AF1045" s="5"/>
      <c r="AG1045" s="1"/>
    </row>
    <row r="1046" ht="15.75" customHeight="1">
      <c r="A1046" s="1"/>
      <c r="B1046" s="5"/>
      <c r="C1046" s="16">
        <v>44502.0</v>
      </c>
      <c r="D1046" s="17">
        <v>2.943048387E9</v>
      </c>
      <c r="E1046" s="5" t="s">
        <v>1896</v>
      </c>
      <c r="F1046" s="5" t="s">
        <v>40</v>
      </c>
      <c r="G1046" s="5" t="s">
        <v>33</v>
      </c>
      <c r="H1046" s="5" t="s">
        <v>1782</v>
      </c>
      <c r="I1046" s="33">
        <v>217.0</v>
      </c>
      <c r="J1046" s="18">
        <v>8.0</v>
      </c>
      <c r="K1046" s="19">
        <f t="shared" si="132"/>
        <v>8.814559387</v>
      </c>
      <c r="L1046" s="18">
        <v>10.0</v>
      </c>
      <c r="M1046" s="21">
        <f t="shared" si="56"/>
        <v>9.214079074</v>
      </c>
      <c r="N1046" s="18">
        <v>7.5</v>
      </c>
      <c r="O1046" s="21">
        <f t="shared" si="2"/>
        <v>9.549614644</v>
      </c>
      <c r="P1046" s="18">
        <v>10.0</v>
      </c>
      <c r="Q1046" s="21">
        <f t="shared" si="127"/>
        <v>8.598842816</v>
      </c>
      <c r="R1046" s="18">
        <v>10.0</v>
      </c>
      <c r="S1046" s="21">
        <f t="shared" si="125"/>
        <v>8.669238187</v>
      </c>
      <c r="T1046" s="18">
        <v>10.0</v>
      </c>
      <c r="U1046" s="21">
        <f t="shared" si="128"/>
        <v>8.443532819</v>
      </c>
      <c r="V1046" s="18">
        <v>10.0</v>
      </c>
      <c r="W1046" s="21">
        <f t="shared" si="124"/>
        <v>9.017953668</v>
      </c>
      <c r="X1046" s="27">
        <f t="shared" si="102"/>
        <v>9.357142857</v>
      </c>
      <c r="Y1046" s="28"/>
      <c r="Z1046" s="24"/>
      <c r="AA1046" s="35"/>
      <c r="AB1046" s="40"/>
      <c r="AC1046" s="40"/>
      <c r="AD1046" s="40"/>
      <c r="AE1046" s="39"/>
      <c r="AF1046" s="5"/>
      <c r="AG1046" s="1"/>
    </row>
    <row r="1047" ht="15.75" customHeight="1">
      <c r="A1047" s="1"/>
      <c r="B1047" s="5"/>
      <c r="C1047" s="16">
        <v>44502.0</v>
      </c>
      <c r="D1047" s="17">
        <v>2.789208603E9</v>
      </c>
      <c r="E1047" s="5" t="s">
        <v>2197</v>
      </c>
      <c r="F1047" s="5" t="s">
        <v>2025</v>
      </c>
      <c r="G1047" s="5" t="s">
        <v>2139</v>
      </c>
      <c r="H1047" s="5" t="s">
        <v>2005</v>
      </c>
      <c r="I1047" s="33">
        <v>202.0</v>
      </c>
      <c r="J1047" s="18">
        <v>9.0</v>
      </c>
      <c r="K1047" s="19">
        <f t="shared" si="132"/>
        <v>8.814736842</v>
      </c>
      <c r="L1047" s="18">
        <v>10.0</v>
      </c>
      <c r="M1047" s="21">
        <f t="shared" si="56"/>
        <v>9.214836224</v>
      </c>
      <c r="N1047" s="18">
        <v>7.5</v>
      </c>
      <c r="O1047" s="21">
        <f t="shared" si="2"/>
        <v>9.547641963</v>
      </c>
      <c r="P1047" s="18">
        <v>7.5</v>
      </c>
      <c r="Q1047" s="21">
        <f t="shared" si="127"/>
        <v>8.5977842</v>
      </c>
      <c r="R1047" s="18">
        <v>7.5</v>
      </c>
      <c r="S1047" s="21">
        <f t="shared" si="125"/>
        <v>8.668111753</v>
      </c>
      <c r="T1047" s="18">
        <v>7.5</v>
      </c>
      <c r="U1047" s="21">
        <f t="shared" si="128"/>
        <v>8.442622951</v>
      </c>
      <c r="V1047" s="18">
        <v>7.5</v>
      </c>
      <c r="W1047" s="21">
        <f t="shared" si="124"/>
        <v>9.016489875</v>
      </c>
      <c r="X1047" s="27">
        <f t="shared" si="102"/>
        <v>8.071428571</v>
      </c>
      <c r="Y1047" s="28"/>
      <c r="Z1047" s="24"/>
      <c r="AA1047" s="35"/>
      <c r="AB1047" s="40"/>
      <c r="AC1047" s="40"/>
      <c r="AD1047" s="40"/>
      <c r="AE1047" s="39"/>
      <c r="AF1047" s="5"/>
      <c r="AG1047" s="1"/>
    </row>
    <row r="1048" ht="15.75" customHeight="1">
      <c r="A1048" s="1"/>
      <c r="B1048" s="5"/>
      <c r="C1048" s="16">
        <v>44504.0</v>
      </c>
      <c r="D1048" s="17">
        <v>3.68343385E9</v>
      </c>
      <c r="E1048" s="5" t="s">
        <v>2198</v>
      </c>
      <c r="F1048" s="5" t="s">
        <v>1950</v>
      </c>
      <c r="G1048" s="5" t="s">
        <v>2139</v>
      </c>
      <c r="H1048" s="5" t="s">
        <v>60</v>
      </c>
      <c r="I1048" s="33">
        <v>303.0</v>
      </c>
      <c r="J1048" s="18">
        <v>4.0</v>
      </c>
      <c r="K1048" s="19">
        <f t="shared" si="132"/>
        <v>8.810133843</v>
      </c>
      <c r="L1048" s="18">
        <v>2.5</v>
      </c>
      <c r="M1048" s="21">
        <f t="shared" si="56"/>
        <v>9.208373436</v>
      </c>
      <c r="N1048" s="18">
        <v>7.5</v>
      </c>
      <c r="O1048" s="21">
        <f t="shared" si="2"/>
        <v>9.545673077</v>
      </c>
      <c r="P1048" s="18">
        <v>7.5</v>
      </c>
      <c r="Q1048" s="21">
        <f t="shared" si="127"/>
        <v>8.596727623</v>
      </c>
      <c r="R1048" s="18">
        <v>5.0</v>
      </c>
      <c r="S1048" s="21">
        <f t="shared" si="125"/>
        <v>8.664581328</v>
      </c>
      <c r="T1048" s="18">
        <v>5.0</v>
      </c>
      <c r="U1048" s="21">
        <f t="shared" si="128"/>
        <v>8.439306358</v>
      </c>
      <c r="V1048" s="18">
        <v>7.5</v>
      </c>
      <c r="W1048" s="21">
        <f t="shared" si="124"/>
        <v>9.015028902</v>
      </c>
      <c r="X1048" s="27">
        <f t="shared" si="102"/>
        <v>5.571428571</v>
      </c>
      <c r="Y1048" s="28"/>
      <c r="Z1048" s="24"/>
      <c r="AA1048" s="35"/>
      <c r="AB1048" s="40"/>
      <c r="AC1048" s="40"/>
      <c r="AD1048" s="40"/>
      <c r="AE1048" s="39"/>
      <c r="AF1048" s="5"/>
      <c r="AG1048" s="1"/>
    </row>
    <row r="1049" ht="15.75" customHeight="1">
      <c r="A1049" s="1"/>
      <c r="B1049" s="5"/>
      <c r="C1049" s="16">
        <v>44505.0</v>
      </c>
      <c r="D1049" s="17">
        <v>2.798651628E9</v>
      </c>
      <c r="E1049" s="5" t="s">
        <v>2199</v>
      </c>
      <c r="F1049" s="5" t="s">
        <v>48</v>
      </c>
      <c r="G1049" s="5" t="s">
        <v>2200</v>
      </c>
      <c r="H1049" s="5" t="s">
        <v>79</v>
      </c>
      <c r="I1049" s="33">
        <v>314.0</v>
      </c>
      <c r="J1049" s="18">
        <v>9.0</v>
      </c>
      <c r="K1049" s="19">
        <f t="shared" si="132"/>
        <v>8.810315186</v>
      </c>
      <c r="L1049" s="18">
        <v>10.0</v>
      </c>
      <c r="M1049" s="21">
        <f t="shared" si="56"/>
        <v>9.209134615</v>
      </c>
      <c r="N1049" s="18">
        <v>10.0</v>
      </c>
      <c r="O1049" s="21">
        <f t="shared" si="2"/>
        <v>9.54610951</v>
      </c>
      <c r="P1049" s="18">
        <v>7.5</v>
      </c>
      <c r="Q1049" s="21">
        <f t="shared" si="127"/>
        <v>8.595673077</v>
      </c>
      <c r="R1049" s="18">
        <v>7.5</v>
      </c>
      <c r="S1049" s="21">
        <f t="shared" si="125"/>
        <v>8.663461538</v>
      </c>
      <c r="T1049" s="18">
        <v>10.0</v>
      </c>
      <c r="U1049" s="21">
        <f t="shared" si="128"/>
        <v>8.44080847</v>
      </c>
      <c r="V1049" s="18">
        <v>10.0</v>
      </c>
      <c r="W1049" s="21">
        <f t="shared" si="124"/>
        <v>9.015976901</v>
      </c>
      <c r="X1049" s="27">
        <f t="shared" si="102"/>
        <v>9.142857143</v>
      </c>
      <c r="Y1049" s="28"/>
      <c r="Z1049" s="24"/>
      <c r="AA1049" s="35"/>
      <c r="AB1049" s="40"/>
      <c r="AC1049" s="40"/>
      <c r="AD1049" s="40"/>
      <c r="AE1049" s="39"/>
      <c r="AF1049" s="5"/>
      <c r="AG1049" s="1"/>
    </row>
    <row r="1050" ht="15.75" customHeight="1">
      <c r="A1050" s="1"/>
      <c r="B1050" s="5"/>
      <c r="C1050" s="16">
        <v>44506.0</v>
      </c>
      <c r="D1050" s="17">
        <v>2.519541491E9</v>
      </c>
      <c r="E1050" s="5" t="s">
        <v>2201</v>
      </c>
      <c r="F1050" s="5" t="s">
        <v>494</v>
      </c>
      <c r="G1050" s="5" t="s">
        <v>2202</v>
      </c>
      <c r="H1050" s="5" t="s">
        <v>2203</v>
      </c>
      <c r="I1050" s="33">
        <v>203.0</v>
      </c>
      <c r="J1050" s="18">
        <v>9.0</v>
      </c>
      <c r="K1050" s="19">
        <f t="shared" si="132"/>
        <v>8.810496183</v>
      </c>
      <c r="L1050" s="18">
        <v>7.5</v>
      </c>
      <c r="M1050" s="21">
        <f t="shared" si="56"/>
        <v>9.207492795</v>
      </c>
      <c r="N1050" s="18">
        <v>7.5</v>
      </c>
      <c r="O1050" s="21">
        <f t="shared" si="2"/>
        <v>9.544145873</v>
      </c>
      <c r="P1050" s="18">
        <v>7.5</v>
      </c>
      <c r="Q1050" s="21">
        <f t="shared" si="127"/>
        <v>8.594620557</v>
      </c>
      <c r="R1050" s="18">
        <v>5.0</v>
      </c>
      <c r="S1050" s="21">
        <f t="shared" si="125"/>
        <v>8.659942363</v>
      </c>
      <c r="T1050" s="18">
        <v>7.5</v>
      </c>
      <c r="U1050" s="21">
        <f t="shared" si="128"/>
        <v>8.439903846</v>
      </c>
      <c r="V1050" s="18">
        <v>10.0</v>
      </c>
      <c r="W1050" s="21">
        <f t="shared" si="124"/>
        <v>9.016923077</v>
      </c>
      <c r="X1050" s="27">
        <f t="shared" si="102"/>
        <v>7.714285714</v>
      </c>
      <c r="Y1050" s="28"/>
      <c r="Z1050" s="24"/>
      <c r="AA1050" s="35"/>
      <c r="AB1050" s="40"/>
      <c r="AC1050" s="40"/>
      <c r="AD1050" s="40"/>
      <c r="AE1050" s="39"/>
      <c r="AF1050" s="5"/>
      <c r="AG1050" s="1"/>
    </row>
    <row r="1051" ht="15.75" customHeight="1">
      <c r="A1051" s="1"/>
      <c r="B1051" s="5"/>
      <c r="C1051" s="16">
        <v>44507.0</v>
      </c>
      <c r="D1051" s="17">
        <v>3.150877123E9</v>
      </c>
      <c r="E1051" s="5" t="s">
        <v>1162</v>
      </c>
      <c r="F1051" s="5" t="s">
        <v>32</v>
      </c>
      <c r="G1051" s="5" t="s">
        <v>33</v>
      </c>
      <c r="H1051" s="5" t="s">
        <v>2203</v>
      </c>
      <c r="I1051" s="33">
        <v>203.0</v>
      </c>
      <c r="J1051" s="18">
        <v>9.0</v>
      </c>
      <c r="K1051" s="19">
        <f t="shared" si="132"/>
        <v>8.810676835</v>
      </c>
      <c r="L1051" s="18">
        <v>10.0</v>
      </c>
      <c r="M1051" s="21">
        <f t="shared" si="56"/>
        <v>9.208253359</v>
      </c>
      <c r="N1051" s="18">
        <v>10.0</v>
      </c>
      <c r="O1051" s="21">
        <f t="shared" si="2"/>
        <v>9.544582934</v>
      </c>
      <c r="P1051" s="18">
        <v>7.5</v>
      </c>
      <c r="Q1051" s="21">
        <f t="shared" si="127"/>
        <v>8.593570058</v>
      </c>
      <c r="R1051" s="18">
        <v>10.0</v>
      </c>
      <c r="S1051" s="21">
        <f t="shared" si="125"/>
        <v>8.661228407</v>
      </c>
      <c r="T1051" s="18">
        <v>7.5</v>
      </c>
      <c r="U1051" s="21">
        <f t="shared" si="128"/>
        <v>8.439000961</v>
      </c>
      <c r="V1051" s="18">
        <v>10.0</v>
      </c>
      <c r="W1051" s="21">
        <f t="shared" si="124"/>
        <v>9.017867435</v>
      </c>
      <c r="X1051" s="27">
        <f t="shared" si="102"/>
        <v>9.142857143</v>
      </c>
      <c r="Y1051" s="24"/>
      <c r="Z1051" s="24"/>
      <c r="AA1051" s="5"/>
      <c r="AB1051" s="5"/>
      <c r="AC1051" s="5"/>
      <c r="AD1051" s="5"/>
      <c r="AE1051" s="26"/>
      <c r="AF1051" s="5"/>
      <c r="AG1051" s="1"/>
    </row>
    <row r="1052" ht="15.75" customHeight="1">
      <c r="A1052" s="1"/>
      <c r="B1052" s="5"/>
      <c r="C1052" s="16">
        <v>44507.0</v>
      </c>
      <c r="D1052" s="17">
        <v>3.813785734E9</v>
      </c>
      <c r="E1052" s="5" t="s">
        <v>2204</v>
      </c>
      <c r="F1052" s="5" t="s">
        <v>72</v>
      </c>
      <c r="G1052" s="5" t="s">
        <v>44</v>
      </c>
      <c r="H1052" s="5" t="s">
        <v>79</v>
      </c>
      <c r="I1052" s="33">
        <v>313.0</v>
      </c>
      <c r="J1052" s="18">
        <v>6.0</v>
      </c>
      <c r="K1052" s="19">
        <f t="shared" si="132"/>
        <v>8.808</v>
      </c>
      <c r="L1052" s="18">
        <v>10.0</v>
      </c>
      <c r="M1052" s="21">
        <f t="shared" si="56"/>
        <v>9.209012464</v>
      </c>
      <c r="N1052" s="18">
        <v>10.0</v>
      </c>
      <c r="O1052" s="21">
        <f t="shared" si="2"/>
        <v>9.545019157</v>
      </c>
      <c r="P1052" s="18">
        <v>7.5</v>
      </c>
      <c r="Q1052" s="21">
        <f t="shared" si="127"/>
        <v>8.592521572</v>
      </c>
      <c r="R1052" s="18">
        <v>5.0</v>
      </c>
      <c r="S1052" s="21">
        <f t="shared" si="125"/>
        <v>8.657718121</v>
      </c>
      <c r="T1052" s="18">
        <v>5.0</v>
      </c>
      <c r="U1052" s="21">
        <f t="shared" si="128"/>
        <v>8.435700576</v>
      </c>
      <c r="V1052" s="18">
        <v>7.5</v>
      </c>
      <c r="W1052" s="21">
        <f t="shared" si="124"/>
        <v>9.016410749</v>
      </c>
      <c r="X1052" s="27">
        <f t="shared" si="102"/>
        <v>7.285714286</v>
      </c>
      <c r="Y1052" s="24"/>
      <c r="Z1052" s="24"/>
      <c r="AA1052" s="40"/>
      <c r="AB1052" s="40"/>
      <c r="AC1052" s="40"/>
      <c r="AD1052" s="40"/>
      <c r="AE1052" s="39"/>
      <c r="AF1052" s="5"/>
      <c r="AG1052" s="1"/>
    </row>
    <row r="1053" ht="15.75" customHeight="1">
      <c r="A1053" s="1"/>
      <c r="B1053" s="5"/>
      <c r="C1053" s="16">
        <v>44507.0</v>
      </c>
      <c r="D1053" s="17">
        <v>3.730307418E9</v>
      </c>
      <c r="E1053" s="5" t="s">
        <v>2205</v>
      </c>
      <c r="F1053" s="5" t="s">
        <v>32</v>
      </c>
      <c r="G1053" s="5" t="s">
        <v>33</v>
      </c>
      <c r="H1053" s="5" t="s">
        <v>60</v>
      </c>
      <c r="I1053" s="33">
        <v>301.0</v>
      </c>
      <c r="J1053" s="18">
        <v>10.0</v>
      </c>
      <c r="K1053" s="19">
        <f>+AVERAGE(J1053)</f>
        <v>10</v>
      </c>
      <c r="L1053" s="18">
        <v>10.0</v>
      </c>
      <c r="M1053" s="21">
        <f t="shared" si="56"/>
        <v>9.209770115</v>
      </c>
      <c r="N1053" s="18">
        <v>10.0</v>
      </c>
      <c r="O1053" s="21">
        <f t="shared" si="2"/>
        <v>9.545454545</v>
      </c>
      <c r="P1053" s="18">
        <v>10.0</v>
      </c>
      <c r="Q1053" s="21">
        <f t="shared" si="127"/>
        <v>8.593869732</v>
      </c>
      <c r="R1053" s="18">
        <v>10.0</v>
      </c>
      <c r="S1053" s="21">
        <f t="shared" si="125"/>
        <v>8.659003831</v>
      </c>
      <c r="T1053" s="18">
        <v>10.0</v>
      </c>
      <c r="U1053" s="21">
        <f t="shared" si="128"/>
        <v>8.437200384</v>
      </c>
      <c r="V1053" s="18">
        <v>10.0</v>
      </c>
      <c r="W1053" s="21">
        <f t="shared" si="124"/>
        <v>9.017353787</v>
      </c>
      <c r="X1053" s="27">
        <f t="shared" si="102"/>
        <v>10</v>
      </c>
      <c r="Y1053" s="24"/>
      <c r="Z1053" s="24"/>
      <c r="AA1053" s="40"/>
      <c r="AB1053" s="40"/>
      <c r="AC1053" s="40"/>
      <c r="AD1053" s="40"/>
      <c r="AE1053" s="39"/>
      <c r="AF1053" s="5"/>
      <c r="AG1053" s="1"/>
    </row>
    <row r="1054" ht="15.75" customHeight="1">
      <c r="A1054" s="1"/>
      <c r="B1054" s="5"/>
      <c r="C1054" s="16"/>
      <c r="D1054" s="17"/>
      <c r="E1054" s="5"/>
      <c r="F1054" s="5"/>
      <c r="G1054" s="5"/>
      <c r="H1054" s="5"/>
      <c r="I1054" s="33"/>
      <c r="J1054" s="18">
        <v>9.0</v>
      </c>
      <c r="K1054" s="19">
        <f t="shared" ref="K1054:K1062" si="133">+AVERAGE($J$3:J1054)</f>
        <v>8.809315589</v>
      </c>
      <c r="L1054" s="18"/>
      <c r="M1054" s="86">
        <f t="shared" si="56"/>
        <v>9.209770115</v>
      </c>
      <c r="N1054" s="18"/>
      <c r="O1054" s="21">
        <f t="shared" si="2"/>
        <v>9.545454545</v>
      </c>
      <c r="P1054" s="18"/>
      <c r="Q1054" s="86">
        <f t="shared" si="127"/>
        <v>8.593869732</v>
      </c>
      <c r="R1054" s="18"/>
      <c r="S1054" s="21">
        <f t="shared" si="125"/>
        <v>8.659003831</v>
      </c>
      <c r="T1054" s="18"/>
      <c r="U1054" s="21">
        <f t="shared" si="128"/>
        <v>8.437200384</v>
      </c>
      <c r="V1054" s="18"/>
      <c r="W1054" s="21">
        <f t="shared" si="124"/>
        <v>9.017353787</v>
      </c>
      <c r="X1054" s="27">
        <f t="shared" si="102"/>
        <v>9</v>
      </c>
      <c r="Y1054" s="24"/>
      <c r="Z1054" s="24"/>
      <c r="AA1054" s="40"/>
      <c r="AB1054" s="40"/>
      <c r="AC1054" s="40"/>
      <c r="AD1054" s="40"/>
      <c r="AE1054" s="39"/>
      <c r="AF1054" s="5"/>
      <c r="AG1054" s="1"/>
    </row>
    <row r="1055" ht="15.75" customHeight="1">
      <c r="A1055" s="1"/>
      <c r="B1055" s="5"/>
      <c r="C1055" s="16"/>
      <c r="D1055" s="17"/>
      <c r="E1055" s="5"/>
      <c r="F1055" s="5"/>
      <c r="G1055" s="5"/>
      <c r="H1055" s="5"/>
      <c r="I1055" s="33"/>
      <c r="J1055" s="18">
        <v>9.0</v>
      </c>
      <c r="K1055" s="19">
        <f t="shared" si="133"/>
        <v>8.809496676</v>
      </c>
      <c r="L1055" s="18"/>
      <c r="M1055" s="86">
        <f t="shared" si="56"/>
        <v>9.209770115</v>
      </c>
      <c r="N1055" s="18"/>
      <c r="O1055" s="21">
        <f t="shared" si="2"/>
        <v>9.545454545</v>
      </c>
      <c r="P1055" s="18"/>
      <c r="Q1055" s="86">
        <f t="shared" si="127"/>
        <v>8.593869732</v>
      </c>
      <c r="R1055" s="18"/>
      <c r="S1055" s="21">
        <f t="shared" si="125"/>
        <v>8.659003831</v>
      </c>
      <c r="T1055" s="18"/>
      <c r="U1055" s="21">
        <f t="shared" si="128"/>
        <v>8.437200384</v>
      </c>
      <c r="V1055" s="18"/>
      <c r="W1055" s="21">
        <f t="shared" si="124"/>
        <v>9.017353787</v>
      </c>
      <c r="X1055" s="27">
        <f t="shared" si="102"/>
        <v>9</v>
      </c>
      <c r="Y1055" s="24"/>
      <c r="Z1055" s="24"/>
      <c r="AA1055" s="40"/>
      <c r="AB1055" s="40"/>
      <c r="AC1055" s="40"/>
      <c r="AD1055" s="40"/>
      <c r="AE1055" s="39"/>
      <c r="AF1055" s="5"/>
      <c r="AG1055" s="1"/>
    </row>
    <row r="1056" ht="15.75" customHeight="1">
      <c r="A1056" s="1"/>
      <c r="B1056" s="5"/>
      <c r="C1056" s="16"/>
      <c r="D1056" s="17"/>
      <c r="E1056" s="5"/>
      <c r="F1056" s="5"/>
      <c r="G1056" s="5"/>
      <c r="H1056" s="5"/>
      <c r="I1056" s="33"/>
      <c r="J1056" s="18">
        <v>9.0</v>
      </c>
      <c r="K1056" s="19">
        <f t="shared" si="133"/>
        <v>8.809677419</v>
      </c>
      <c r="L1056" s="18"/>
      <c r="M1056" s="86">
        <f t="shared" si="56"/>
        <v>9.209770115</v>
      </c>
      <c r="N1056" s="18"/>
      <c r="O1056" s="21">
        <f t="shared" si="2"/>
        <v>9.545454545</v>
      </c>
      <c r="P1056" s="18"/>
      <c r="Q1056" s="86">
        <f t="shared" si="127"/>
        <v>8.593869732</v>
      </c>
      <c r="R1056" s="18"/>
      <c r="S1056" s="21">
        <f t="shared" si="125"/>
        <v>8.659003831</v>
      </c>
      <c r="T1056" s="18"/>
      <c r="U1056" s="21">
        <f t="shared" si="128"/>
        <v>8.437200384</v>
      </c>
      <c r="V1056" s="18"/>
      <c r="W1056" s="21">
        <f t="shared" si="124"/>
        <v>9.017353787</v>
      </c>
      <c r="X1056" s="27">
        <f t="shared" si="102"/>
        <v>9</v>
      </c>
      <c r="Y1056" s="24"/>
      <c r="Z1056" s="24"/>
      <c r="AA1056" s="40"/>
      <c r="AB1056" s="40"/>
      <c r="AC1056" s="40"/>
      <c r="AD1056" s="40"/>
      <c r="AE1056" s="39"/>
      <c r="AF1056" s="5"/>
      <c r="AG1056" s="1"/>
    </row>
    <row r="1057" ht="15.75" customHeight="1">
      <c r="A1057" s="1"/>
      <c r="B1057" s="5"/>
      <c r="C1057" s="16"/>
      <c r="D1057" s="17"/>
      <c r="E1057" s="5"/>
      <c r="F1057" s="5"/>
      <c r="G1057" s="5"/>
      <c r="H1057" s="5"/>
      <c r="I1057" s="33"/>
      <c r="J1057" s="18">
        <v>10.0</v>
      </c>
      <c r="K1057" s="19">
        <f t="shared" si="133"/>
        <v>8.810805687</v>
      </c>
      <c r="L1057" s="18"/>
      <c r="M1057" s="86">
        <f t="shared" si="56"/>
        <v>9.209770115</v>
      </c>
      <c r="N1057" s="18"/>
      <c r="O1057" s="21">
        <f t="shared" si="2"/>
        <v>9.545454545</v>
      </c>
      <c r="P1057" s="18"/>
      <c r="Q1057" s="86">
        <f t="shared" si="127"/>
        <v>8.593869732</v>
      </c>
      <c r="R1057" s="18"/>
      <c r="S1057" s="21">
        <f t="shared" si="125"/>
        <v>8.659003831</v>
      </c>
      <c r="T1057" s="18"/>
      <c r="U1057" s="21">
        <f t="shared" si="128"/>
        <v>8.437200384</v>
      </c>
      <c r="V1057" s="18"/>
      <c r="W1057" s="21">
        <f t="shared" si="124"/>
        <v>9.017353787</v>
      </c>
      <c r="X1057" s="27">
        <f t="shared" si="102"/>
        <v>10</v>
      </c>
      <c r="Y1057" s="24"/>
      <c r="Z1057" s="24"/>
      <c r="AA1057" s="40"/>
      <c r="AB1057" s="40"/>
      <c r="AC1057" s="40"/>
      <c r="AD1057" s="40"/>
      <c r="AE1057" s="39"/>
      <c r="AF1057" s="5"/>
      <c r="AG1057" s="1"/>
    </row>
    <row r="1058" ht="15.75" customHeight="1">
      <c r="A1058" s="1"/>
      <c r="B1058" s="5"/>
      <c r="C1058" s="16"/>
      <c r="D1058" s="17"/>
      <c r="E1058" s="5"/>
      <c r="F1058" s="5"/>
      <c r="G1058" s="5"/>
      <c r="H1058" s="5"/>
      <c r="I1058" s="33"/>
      <c r="J1058" s="18">
        <v>8.0</v>
      </c>
      <c r="K1058" s="19">
        <f t="shared" si="133"/>
        <v>8.810037879</v>
      </c>
      <c r="L1058" s="18"/>
      <c r="M1058" s="86">
        <f t="shared" si="56"/>
        <v>9.209770115</v>
      </c>
      <c r="N1058" s="18"/>
      <c r="O1058" s="21">
        <f t="shared" si="2"/>
        <v>9.545454545</v>
      </c>
      <c r="P1058" s="18"/>
      <c r="Q1058" s="86">
        <f t="shared" si="127"/>
        <v>8.593869732</v>
      </c>
      <c r="R1058" s="18"/>
      <c r="S1058" s="21">
        <f t="shared" si="125"/>
        <v>8.659003831</v>
      </c>
      <c r="T1058" s="18"/>
      <c r="U1058" s="21">
        <f t="shared" si="128"/>
        <v>8.437200384</v>
      </c>
      <c r="V1058" s="18"/>
      <c r="W1058" s="21">
        <f t="shared" si="124"/>
        <v>9.017353787</v>
      </c>
      <c r="X1058" s="27">
        <f t="shared" si="102"/>
        <v>8</v>
      </c>
      <c r="Y1058" s="24"/>
      <c r="Z1058" s="24"/>
      <c r="AA1058" s="40"/>
      <c r="AB1058" s="40"/>
      <c r="AC1058" s="40"/>
      <c r="AD1058" s="40"/>
      <c r="AE1058" s="39"/>
      <c r="AF1058" s="5"/>
      <c r="AG1058" s="1"/>
    </row>
    <row r="1059" ht="15.75" customHeight="1">
      <c r="A1059" s="1"/>
      <c r="B1059" s="5"/>
      <c r="C1059" s="16"/>
      <c r="D1059" s="17"/>
      <c r="E1059" s="5"/>
      <c r="F1059" s="5"/>
      <c r="G1059" s="5"/>
      <c r="H1059" s="5"/>
      <c r="I1059" s="33"/>
      <c r="J1059" s="18">
        <v>9.0</v>
      </c>
      <c r="K1059" s="19">
        <f t="shared" si="133"/>
        <v>8.810217597</v>
      </c>
      <c r="L1059" s="18"/>
      <c r="M1059" s="86">
        <f t="shared" si="56"/>
        <v>9.209770115</v>
      </c>
      <c r="N1059" s="18"/>
      <c r="O1059" s="21">
        <f t="shared" si="2"/>
        <v>9.545454545</v>
      </c>
      <c r="P1059" s="18"/>
      <c r="Q1059" s="86">
        <f t="shared" si="127"/>
        <v>8.593869732</v>
      </c>
      <c r="R1059" s="18"/>
      <c r="S1059" s="21">
        <f t="shared" si="125"/>
        <v>8.659003831</v>
      </c>
      <c r="T1059" s="18"/>
      <c r="U1059" s="21">
        <f t="shared" si="128"/>
        <v>8.437200384</v>
      </c>
      <c r="V1059" s="18"/>
      <c r="W1059" s="21">
        <f t="shared" si="124"/>
        <v>9.017353787</v>
      </c>
      <c r="X1059" s="27">
        <f t="shared" si="102"/>
        <v>9</v>
      </c>
      <c r="Y1059" s="24"/>
      <c r="Z1059" s="24"/>
      <c r="AA1059" s="40"/>
      <c r="AB1059" s="40"/>
      <c r="AC1059" s="40"/>
      <c r="AD1059" s="40"/>
      <c r="AE1059" s="39"/>
      <c r="AF1059" s="5"/>
      <c r="AG1059" s="1"/>
    </row>
    <row r="1060" ht="15.75" customHeight="1">
      <c r="A1060" s="1"/>
      <c r="B1060" s="5"/>
      <c r="C1060" s="16"/>
      <c r="D1060" s="17"/>
      <c r="E1060" s="5"/>
      <c r="F1060" s="5"/>
      <c r="G1060" s="5"/>
      <c r="H1060" s="5"/>
      <c r="I1060" s="33"/>
      <c r="J1060" s="18">
        <v>10.0</v>
      </c>
      <c r="K1060" s="19">
        <f t="shared" si="133"/>
        <v>8.811342155</v>
      </c>
      <c r="L1060" s="18"/>
      <c r="M1060" s="86">
        <f t="shared" si="56"/>
        <v>9.209770115</v>
      </c>
      <c r="N1060" s="18"/>
      <c r="O1060" s="21">
        <f t="shared" si="2"/>
        <v>9.545454545</v>
      </c>
      <c r="P1060" s="18"/>
      <c r="Q1060" s="86">
        <f t="shared" si="127"/>
        <v>8.593869732</v>
      </c>
      <c r="R1060" s="18"/>
      <c r="S1060" s="21">
        <f t="shared" si="125"/>
        <v>8.659003831</v>
      </c>
      <c r="T1060" s="18"/>
      <c r="U1060" s="21">
        <f t="shared" si="128"/>
        <v>8.437200384</v>
      </c>
      <c r="V1060" s="18"/>
      <c r="W1060" s="21">
        <f t="shared" si="124"/>
        <v>9.017353787</v>
      </c>
      <c r="X1060" s="27">
        <f t="shared" si="102"/>
        <v>10</v>
      </c>
      <c r="Y1060" s="24"/>
      <c r="Z1060" s="24"/>
      <c r="AA1060" s="40"/>
      <c r="AB1060" s="40"/>
      <c r="AC1060" s="40"/>
      <c r="AD1060" s="40"/>
      <c r="AE1060" s="39"/>
      <c r="AF1060" s="5"/>
      <c r="AG1060" s="1"/>
    </row>
    <row r="1061" ht="15.75" customHeight="1">
      <c r="A1061" s="1"/>
      <c r="B1061" s="5"/>
      <c r="C1061" s="16"/>
      <c r="D1061" s="17"/>
      <c r="E1061" s="5"/>
      <c r="F1061" s="5"/>
      <c r="G1061" s="5"/>
      <c r="H1061" s="5"/>
      <c r="I1061" s="33"/>
      <c r="J1061" s="18">
        <v>8.0</v>
      </c>
      <c r="K1061" s="19">
        <f t="shared" si="133"/>
        <v>8.810576015</v>
      </c>
      <c r="L1061" s="18"/>
      <c r="M1061" s="86">
        <f t="shared" si="56"/>
        <v>9.209770115</v>
      </c>
      <c r="N1061" s="18"/>
      <c r="O1061" s="21">
        <f t="shared" si="2"/>
        <v>9.545454545</v>
      </c>
      <c r="P1061" s="18"/>
      <c r="Q1061" s="86">
        <f t="shared" si="127"/>
        <v>8.593869732</v>
      </c>
      <c r="R1061" s="18"/>
      <c r="S1061" s="21">
        <f t="shared" si="125"/>
        <v>8.659003831</v>
      </c>
      <c r="T1061" s="18"/>
      <c r="U1061" s="21">
        <f t="shared" si="128"/>
        <v>8.437200384</v>
      </c>
      <c r="V1061" s="18"/>
      <c r="W1061" s="21">
        <f t="shared" si="124"/>
        <v>9.017353787</v>
      </c>
      <c r="X1061" s="27">
        <f t="shared" si="102"/>
        <v>8</v>
      </c>
      <c r="Y1061" s="24"/>
      <c r="Z1061" s="24"/>
      <c r="AA1061" s="40"/>
      <c r="AB1061" s="40"/>
      <c r="AC1061" s="40"/>
      <c r="AD1061" s="40"/>
      <c r="AE1061" s="39"/>
      <c r="AF1061" s="5"/>
      <c r="AG1061" s="1"/>
    </row>
    <row r="1062" ht="15.75" customHeight="1">
      <c r="A1062" s="1"/>
      <c r="B1062" s="5"/>
      <c r="C1062" s="87">
        <v>44515.0</v>
      </c>
      <c r="D1062" s="85">
        <v>3.283638707E9</v>
      </c>
      <c r="E1062" s="88" t="s">
        <v>2206</v>
      </c>
      <c r="F1062" s="89" t="s">
        <v>510</v>
      </c>
      <c r="G1062" s="89" t="s">
        <v>33</v>
      </c>
      <c r="H1062" s="89" t="s">
        <v>45</v>
      </c>
      <c r="I1062" s="90">
        <v>202.0</v>
      </c>
      <c r="J1062" s="91">
        <v>10.0</v>
      </c>
      <c r="K1062" s="19">
        <f t="shared" si="133"/>
        <v>8.811698113</v>
      </c>
      <c r="L1062" s="91">
        <v>10.0</v>
      </c>
      <c r="M1062" s="91"/>
      <c r="N1062" s="91">
        <v>7.5</v>
      </c>
      <c r="O1062" s="21">
        <f t="shared" si="2"/>
        <v>9.543499044</v>
      </c>
      <c r="P1062" s="91">
        <v>10.0</v>
      </c>
      <c r="Q1062" s="91"/>
      <c r="R1062" s="91">
        <v>10.0</v>
      </c>
      <c r="S1062" s="21">
        <f t="shared" si="125"/>
        <v>8.660287081</v>
      </c>
      <c r="T1062" s="91">
        <v>10.0</v>
      </c>
      <c r="U1062" s="21">
        <f t="shared" si="128"/>
        <v>8.438697318</v>
      </c>
      <c r="V1062" s="91">
        <v>10.0</v>
      </c>
      <c r="W1062" s="21">
        <f t="shared" si="124"/>
        <v>9.018295019</v>
      </c>
      <c r="X1062" s="27">
        <f t="shared" si="102"/>
        <v>9.642857143</v>
      </c>
      <c r="Y1062" s="92"/>
      <c r="Z1062" s="93"/>
      <c r="AA1062" s="94">
        <v>7.5</v>
      </c>
      <c r="AB1062" s="95"/>
      <c r="AC1062" s="95"/>
      <c r="AD1062" s="95"/>
      <c r="AE1062" s="39"/>
      <c r="AF1062" s="5"/>
      <c r="AG1062" s="1"/>
    </row>
    <row r="1063" ht="15.75" customHeight="1">
      <c r="A1063" s="1"/>
      <c r="B1063" s="5"/>
      <c r="C1063" s="87">
        <v>44516.0</v>
      </c>
      <c r="D1063" s="85">
        <v>3.375475628E9</v>
      </c>
      <c r="E1063" s="89" t="s">
        <v>2207</v>
      </c>
      <c r="F1063" s="89" t="s">
        <v>510</v>
      </c>
      <c r="G1063" s="89" t="s">
        <v>2208</v>
      </c>
      <c r="H1063" s="89" t="s">
        <v>261</v>
      </c>
      <c r="I1063" s="90">
        <v>303.0</v>
      </c>
      <c r="J1063" s="91">
        <v>6.0</v>
      </c>
      <c r="K1063" s="19">
        <f>+AVERAGE(J1063)</f>
        <v>6</v>
      </c>
      <c r="L1063" s="91">
        <v>10.0</v>
      </c>
      <c r="M1063" s="91"/>
      <c r="N1063" s="91">
        <v>7.5</v>
      </c>
      <c r="O1063" s="21">
        <f t="shared" si="2"/>
        <v>9.541547278</v>
      </c>
      <c r="P1063" s="91">
        <v>5.0</v>
      </c>
      <c r="Q1063" s="91"/>
      <c r="R1063" s="91">
        <v>7.5</v>
      </c>
      <c r="S1063" s="21">
        <f t="shared" si="125"/>
        <v>8.65917782</v>
      </c>
      <c r="T1063" s="91">
        <v>7.5</v>
      </c>
      <c r="U1063" s="21">
        <f t="shared" si="128"/>
        <v>8.437799043</v>
      </c>
      <c r="V1063" s="91">
        <v>7.5</v>
      </c>
      <c r="W1063" s="21">
        <f t="shared" si="124"/>
        <v>9.016842105</v>
      </c>
      <c r="X1063" s="27">
        <f t="shared" si="102"/>
        <v>7.285714286</v>
      </c>
      <c r="Y1063" s="96"/>
      <c r="Z1063" s="96"/>
      <c r="AA1063" s="94"/>
      <c r="AB1063" s="95"/>
      <c r="AC1063" s="95"/>
      <c r="AD1063" s="95">
        <v>10.0</v>
      </c>
      <c r="AE1063" s="39"/>
      <c r="AF1063" s="5"/>
      <c r="AG1063" s="1"/>
    </row>
    <row r="1064" ht="15.75" customHeight="1">
      <c r="A1064" s="1"/>
      <c r="B1064" s="5"/>
      <c r="C1064" s="87">
        <v>44516.0</v>
      </c>
      <c r="D1064" s="85">
        <v>2.890336306E9</v>
      </c>
      <c r="E1064" s="89" t="s">
        <v>1529</v>
      </c>
      <c r="F1064" s="89" t="s">
        <v>32</v>
      </c>
      <c r="G1064" s="89" t="s">
        <v>33</v>
      </c>
      <c r="H1064" s="89" t="s">
        <v>60</v>
      </c>
      <c r="I1064" s="90">
        <v>201.0</v>
      </c>
      <c r="J1064" s="91">
        <v>10.0</v>
      </c>
      <c r="K1064" s="19">
        <f t="shared" ref="K1064:K1072" si="134">+AVERAGE($J$3:J1064)</f>
        <v>8.810169492</v>
      </c>
      <c r="L1064" s="91">
        <v>10.0</v>
      </c>
      <c r="M1064" s="91"/>
      <c r="N1064" s="91">
        <v>10.0</v>
      </c>
      <c r="O1064" s="21">
        <f t="shared" si="2"/>
        <v>9.541984733</v>
      </c>
      <c r="P1064" s="91">
        <v>10.0</v>
      </c>
      <c r="Q1064" s="91"/>
      <c r="R1064" s="91">
        <v>10.0</v>
      </c>
      <c r="S1064" s="21">
        <f t="shared" si="125"/>
        <v>8.660458453</v>
      </c>
      <c r="T1064" s="91">
        <v>10.0</v>
      </c>
      <c r="U1064" s="21">
        <f t="shared" si="128"/>
        <v>8.439292543</v>
      </c>
      <c r="V1064" s="91">
        <v>10.0</v>
      </c>
      <c r="W1064" s="21">
        <f t="shared" si="124"/>
        <v>9.017782027</v>
      </c>
      <c r="X1064" s="27">
        <f t="shared" si="102"/>
        <v>10</v>
      </c>
      <c r="Y1064" s="97" t="s">
        <v>2209</v>
      </c>
      <c r="Z1064" s="98"/>
      <c r="AA1064" s="94"/>
      <c r="AB1064" s="95"/>
      <c r="AC1064" s="95"/>
      <c r="AD1064" s="95"/>
      <c r="AE1064" s="39"/>
      <c r="AF1064" s="5"/>
      <c r="AG1064" s="1"/>
    </row>
    <row r="1065" ht="15.75" customHeight="1">
      <c r="A1065" s="1"/>
      <c r="B1065" s="5"/>
      <c r="C1065" s="87">
        <v>44516.0</v>
      </c>
      <c r="D1065" s="85">
        <v>2.961585097E9</v>
      </c>
      <c r="E1065" s="89" t="s">
        <v>2210</v>
      </c>
      <c r="F1065" s="89" t="s">
        <v>175</v>
      </c>
      <c r="G1065" s="89" t="s">
        <v>33</v>
      </c>
      <c r="H1065" s="89" t="s">
        <v>1808</v>
      </c>
      <c r="I1065" s="90">
        <v>207.0</v>
      </c>
      <c r="J1065" s="91">
        <v>10.0</v>
      </c>
      <c r="K1065" s="19">
        <f t="shared" si="134"/>
        <v>8.811288805</v>
      </c>
      <c r="L1065" s="91">
        <v>10.0</v>
      </c>
      <c r="M1065" s="91"/>
      <c r="N1065" s="91">
        <v>10.0</v>
      </c>
      <c r="O1065" s="21">
        <f t="shared" si="2"/>
        <v>9.542421354</v>
      </c>
      <c r="P1065" s="91">
        <v>10.0</v>
      </c>
      <c r="Q1065" s="91"/>
      <c r="R1065" s="91">
        <v>10.0</v>
      </c>
      <c r="S1065" s="21">
        <f t="shared" si="125"/>
        <v>8.661736641</v>
      </c>
      <c r="T1065" s="91">
        <v>10.0</v>
      </c>
      <c r="U1065" s="21">
        <f t="shared" si="128"/>
        <v>8.44078319</v>
      </c>
      <c r="V1065" s="91">
        <v>10.0</v>
      </c>
      <c r="W1065" s="21">
        <f t="shared" si="124"/>
        <v>9.018720153</v>
      </c>
      <c r="X1065" s="27">
        <f t="shared" si="102"/>
        <v>10</v>
      </c>
      <c r="Y1065" s="96"/>
      <c r="Z1065" s="96"/>
      <c r="AA1065" s="94"/>
      <c r="AB1065" s="95"/>
      <c r="AC1065" s="95"/>
      <c r="AD1065" s="95"/>
      <c r="AE1065" s="39"/>
      <c r="AF1065" s="5"/>
      <c r="AG1065" s="1"/>
    </row>
    <row r="1066" ht="15.75" customHeight="1">
      <c r="A1066" s="1"/>
      <c r="B1066" s="5"/>
      <c r="C1066" s="87">
        <v>44517.0</v>
      </c>
      <c r="D1066" s="85">
        <v>2.870655562E9</v>
      </c>
      <c r="E1066" s="89" t="s">
        <v>608</v>
      </c>
      <c r="F1066" s="89" t="s">
        <v>72</v>
      </c>
      <c r="G1066" s="89" t="s">
        <v>33</v>
      </c>
      <c r="H1066" s="89" t="s">
        <v>60</v>
      </c>
      <c r="I1066" s="90">
        <v>201.0</v>
      </c>
      <c r="J1066" s="91">
        <v>10.0</v>
      </c>
      <c r="K1066" s="19">
        <f t="shared" si="134"/>
        <v>8.812406015</v>
      </c>
      <c r="L1066" s="91">
        <v>10.0</v>
      </c>
      <c r="M1066" s="91"/>
      <c r="N1066" s="91">
        <v>10.0</v>
      </c>
      <c r="O1066" s="21">
        <f t="shared" si="2"/>
        <v>9.542857143</v>
      </c>
      <c r="P1066" s="91">
        <v>10.0</v>
      </c>
      <c r="Q1066" s="91"/>
      <c r="R1066" s="91">
        <v>7.5</v>
      </c>
      <c r="S1066" s="21">
        <f t="shared" si="125"/>
        <v>8.660629171</v>
      </c>
      <c r="T1066" s="91">
        <v>7.5</v>
      </c>
      <c r="U1066" s="21">
        <f t="shared" si="128"/>
        <v>8.439885496</v>
      </c>
      <c r="V1066" s="91">
        <v>10.0</v>
      </c>
      <c r="W1066" s="21">
        <f t="shared" si="124"/>
        <v>9.019656489</v>
      </c>
      <c r="X1066" s="27">
        <f t="shared" si="102"/>
        <v>9.285714286</v>
      </c>
      <c r="Y1066" s="93"/>
      <c r="Z1066" s="93"/>
      <c r="AA1066" s="99"/>
      <c r="AB1066" s="100"/>
      <c r="AC1066" s="100"/>
      <c r="AD1066" s="101"/>
      <c r="AE1066" s="39"/>
      <c r="AF1066" s="5"/>
      <c r="AG1066" s="1"/>
    </row>
    <row r="1067" ht="15.75" customHeight="1">
      <c r="A1067" s="1"/>
      <c r="B1067" s="5"/>
      <c r="C1067" s="87">
        <v>44517.0</v>
      </c>
      <c r="D1067" s="85">
        <v>3.072454179E9</v>
      </c>
      <c r="E1067" s="89" t="s">
        <v>2211</v>
      </c>
      <c r="F1067" s="89" t="s">
        <v>950</v>
      </c>
      <c r="G1067" s="89" t="s">
        <v>33</v>
      </c>
      <c r="H1067" s="89" t="s">
        <v>1808</v>
      </c>
      <c r="I1067" s="90">
        <v>207.0</v>
      </c>
      <c r="J1067" s="91">
        <v>10.0</v>
      </c>
      <c r="K1067" s="19">
        <f t="shared" si="134"/>
        <v>8.813521127</v>
      </c>
      <c r="L1067" s="91">
        <v>10.0</v>
      </c>
      <c r="M1067" s="91"/>
      <c r="N1067" s="91">
        <v>10.0</v>
      </c>
      <c r="O1067" s="21">
        <f t="shared" si="2"/>
        <v>9.543292103</v>
      </c>
      <c r="P1067" s="91">
        <v>10.0</v>
      </c>
      <c r="Q1067" s="91"/>
      <c r="R1067" s="91">
        <v>10.0</v>
      </c>
      <c r="S1067" s="21">
        <f t="shared" si="125"/>
        <v>8.661904762</v>
      </c>
      <c r="T1067" s="91">
        <v>7.5</v>
      </c>
      <c r="U1067" s="21">
        <f t="shared" si="128"/>
        <v>8.438989514</v>
      </c>
      <c r="V1067" s="91">
        <v>7.5</v>
      </c>
      <c r="W1067" s="21">
        <f t="shared" si="124"/>
        <v>9.018207817</v>
      </c>
      <c r="X1067" s="27">
        <f t="shared" si="102"/>
        <v>9.285714286</v>
      </c>
      <c r="Y1067" s="96"/>
      <c r="Z1067" s="96"/>
      <c r="AA1067" s="102"/>
      <c r="AB1067" s="100"/>
      <c r="AC1067" s="100"/>
      <c r="AD1067" s="100"/>
      <c r="AE1067" s="39"/>
      <c r="AF1067" s="5"/>
      <c r="AG1067" s="1"/>
    </row>
    <row r="1068" ht="15.75" customHeight="1">
      <c r="A1068" s="1"/>
      <c r="B1068" s="5"/>
      <c r="C1068" s="87">
        <v>44518.0</v>
      </c>
      <c r="D1068" s="85">
        <v>3.100432346E9</v>
      </c>
      <c r="E1068" s="89" t="s">
        <v>2212</v>
      </c>
      <c r="F1068" s="89" t="s">
        <v>107</v>
      </c>
      <c r="G1068" s="89" t="s">
        <v>33</v>
      </c>
      <c r="H1068" s="89" t="s">
        <v>261</v>
      </c>
      <c r="I1068" s="90">
        <v>303.0</v>
      </c>
      <c r="J1068" s="91">
        <v>10.0</v>
      </c>
      <c r="K1068" s="19">
        <f t="shared" si="134"/>
        <v>8.814634146</v>
      </c>
      <c r="L1068" s="91">
        <v>10.0</v>
      </c>
      <c r="M1068" s="91"/>
      <c r="N1068" s="91">
        <v>10.0</v>
      </c>
      <c r="O1068" s="21">
        <f t="shared" si="2"/>
        <v>9.543726236</v>
      </c>
      <c r="P1068" s="91">
        <v>10.0</v>
      </c>
      <c r="Q1068" s="91"/>
      <c r="R1068" s="91">
        <v>10.0</v>
      </c>
      <c r="S1068" s="21">
        <f t="shared" si="125"/>
        <v>8.663177926</v>
      </c>
      <c r="T1068" s="91">
        <v>10.0</v>
      </c>
      <c r="U1068" s="21">
        <f t="shared" si="128"/>
        <v>8.44047619</v>
      </c>
      <c r="V1068" s="91">
        <v>10.0</v>
      </c>
      <c r="W1068" s="21">
        <f t="shared" si="124"/>
        <v>9.019142857</v>
      </c>
      <c r="X1068" s="27">
        <f t="shared" si="102"/>
        <v>10</v>
      </c>
      <c r="Y1068" s="103" t="s">
        <v>2213</v>
      </c>
      <c r="Z1068" s="103" t="s">
        <v>2214</v>
      </c>
      <c r="AA1068" s="102"/>
      <c r="AB1068" s="100"/>
      <c r="AC1068" s="100"/>
      <c r="AD1068" s="100"/>
      <c r="AE1068" s="39"/>
      <c r="AF1068" s="5"/>
      <c r="AG1068" s="1"/>
    </row>
    <row r="1069" ht="15.75" customHeight="1">
      <c r="A1069" s="1"/>
      <c r="B1069" s="5"/>
      <c r="C1069" s="87">
        <v>44518.0</v>
      </c>
      <c r="D1069" s="85">
        <v>3.65489669E9</v>
      </c>
      <c r="E1069" s="89" t="s">
        <v>2215</v>
      </c>
      <c r="F1069" s="89" t="s">
        <v>32</v>
      </c>
      <c r="G1069" s="89" t="s">
        <v>33</v>
      </c>
      <c r="H1069" s="89" t="s">
        <v>1808</v>
      </c>
      <c r="I1069" s="90">
        <v>211.0</v>
      </c>
      <c r="J1069" s="91">
        <v>8.0</v>
      </c>
      <c r="K1069" s="19">
        <f t="shared" si="134"/>
        <v>8.813870665</v>
      </c>
      <c r="L1069" s="91">
        <v>10.0</v>
      </c>
      <c r="M1069" s="91"/>
      <c r="N1069" s="91">
        <v>7.5</v>
      </c>
      <c r="O1069" s="21">
        <f t="shared" si="2"/>
        <v>9.541785375</v>
      </c>
      <c r="P1069" s="91">
        <v>7.5</v>
      </c>
      <c r="Q1069" s="91"/>
      <c r="R1069" s="91">
        <v>10.0</v>
      </c>
      <c r="S1069" s="21">
        <f t="shared" si="125"/>
        <v>8.664448669</v>
      </c>
      <c r="T1069" s="91">
        <v>7.5</v>
      </c>
      <c r="U1069" s="21">
        <f t="shared" si="128"/>
        <v>8.439581351</v>
      </c>
      <c r="V1069" s="91">
        <v>10.0</v>
      </c>
      <c r="W1069" s="21">
        <f t="shared" si="124"/>
        <v>9.020076118</v>
      </c>
      <c r="X1069" s="27">
        <f t="shared" si="102"/>
        <v>8.642857143</v>
      </c>
      <c r="Y1069" s="98"/>
      <c r="Z1069" s="96"/>
      <c r="AA1069" s="102">
        <v>7.5</v>
      </c>
      <c r="AB1069" s="100"/>
      <c r="AC1069" s="100"/>
      <c r="AD1069" s="100"/>
      <c r="AE1069" s="39"/>
      <c r="AF1069" s="5"/>
      <c r="AG1069" s="1"/>
    </row>
    <row r="1070" ht="15.75" customHeight="1">
      <c r="A1070" s="1"/>
      <c r="B1070" s="5"/>
      <c r="C1070" s="87">
        <v>44519.0</v>
      </c>
      <c r="D1070" s="85">
        <v>2.935897154E9</v>
      </c>
      <c r="E1070" s="89" t="s">
        <v>2216</v>
      </c>
      <c r="F1070" s="89" t="s">
        <v>306</v>
      </c>
      <c r="G1070" s="89" t="s">
        <v>33</v>
      </c>
      <c r="H1070" s="89" t="s">
        <v>60</v>
      </c>
      <c r="I1070" s="90">
        <v>301.0</v>
      </c>
      <c r="J1070" s="91">
        <v>4.0</v>
      </c>
      <c r="K1070" s="19">
        <f t="shared" si="134"/>
        <v>8.809363296</v>
      </c>
      <c r="L1070" s="91">
        <v>5.0</v>
      </c>
      <c r="M1070" s="91"/>
      <c r="N1070" s="91">
        <v>5.0</v>
      </c>
      <c r="O1070" s="21">
        <f t="shared" si="2"/>
        <v>9.537476281</v>
      </c>
      <c r="P1070" s="91">
        <v>5.0</v>
      </c>
      <c r="Q1070" s="91"/>
      <c r="R1070" s="91">
        <v>7.5</v>
      </c>
      <c r="S1070" s="21">
        <f t="shared" si="125"/>
        <v>8.66334283</v>
      </c>
      <c r="T1070" s="91">
        <v>5.0</v>
      </c>
      <c r="U1070" s="21">
        <f t="shared" si="128"/>
        <v>8.436311787</v>
      </c>
      <c r="V1070" s="91">
        <v>5.0</v>
      </c>
      <c r="W1070" s="21">
        <f t="shared" si="124"/>
        <v>9.016254753</v>
      </c>
      <c r="X1070" s="27">
        <f t="shared" si="102"/>
        <v>5.214285714</v>
      </c>
      <c r="Y1070" s="104"/>
      <c r="Z1070" s="92"/>
      <c r="AA1070" s="102">
        <v>5.0</v>
      </c>
      <c r="AB1070" s="100"/>
      <c r="AC1070" s="100"/>
      <c r="AD1070" s="100"/>
      <c r="AE1070" s="39"/>
      <c r="AF1070" s="5"/>
      <c r="AG1070" s="1"/>
    </row>
    <row r="1071" ht="15.75" customHeight="1">
      <c r="A1071" s="1"/>
      <c r="B1071" s="5"/>
      <c r="C1071" s="87">
        <v>44519.0</v>
      </c>
      <c r="D1071" s="85">
        <v>3.599531217E9</v>
      </c>
      <c r="E1071" s="89" t="s">
        <v>2217</v>
      </c>
      <c r="F1071" s="89" t="s">
        <v>2078</v>
      </c>
      <c r="G1071" s="89" t="s">
        <v>33</v>
      </c>
      <c r="H1071" s="89" t="s">
        <v>2218</v>
      </c>
      <c r="I1071" s="90">
        <v>217.0</v>
      </c>
      <c r="J1071" s="91">
        <v>6.0</v>
      </c>
      <c r="K1071" s="19">
        <f t="shared" si="134"/>
        <v>8.806735267</v>
      </c>
      <c r="L1071" s="91">
        <v>7.5</v>
      </c>
      <c r="M1071" s="91"/>
      <c r="N1071" s="91">
        <v>7.5</v>
      </c>
      <c r="O1071" s="21">
        <f t="shared" si="2"/>
        <v>9.535545024</v>
      </c>
      <c r="P1071" s="91">
        <v>7.5</v>
      </c>
      <c r="Q1071" s="91"/>
      <c r="R1071" s="91">
        <v>7.5</v>
      </c>
      <c r="S1071" s="21">
        <f t="shared" si="125"/>
        <v>8.662239089</v>
      </c>
      <c r="T1071" s="91">
        <v>7.5</v>
      </c>
      <c r="U1071" s="21">
        <f t="shared" si="128"/>
        <v>8.435422602</v>
      </c>
      <c r="V1071" s="91">
        <v>7.5</v>
      </c>
      <c r="W1071" s="21">
        <f t="shared" si="124"/>
        <v>9.014814815</v>
      </c>
      <c r="X1071" s="27">
        <f t="shared" si="102"/>
        <v>7.285714286</v>
      </c>
      <c r="Y1071" s="97" t="s">
        <v>2219</v>
      </c>
      <c r="Z1071" s="96"/>
      <c r="AA1071" s="102"/>
      <c r="AB1071" s="100"/>
      <c r="AC1071" s="100"/>
      <c r="AD1071" s="100"/>
      <c r="AE1071" s="39"/>
      <c r="AF1071" s="5"/>
      <c r="AG1071" s="1"/>
    </row>
    <row r="1072" ht="15.75" customHeight="1">
      <c r="A1072" s="1"/>
      <c r="B1072" s="5"/>
      <c r="C1072" s="87">
        <v>44520.0</v>
      </c>
      <c r="D1072" s="85">
        <v>3.458470552E9</v>
      </c>
      <c r="E1072" s="89" t="s">
        <v>2220</v>
      </c>
      <c r="F1072" s="89" t="s">
        <v>72</v>
      </c>
      <c r="G1072" s="89" t="s">
        <v>2119</v>
      </c>
      <c r="H1072" s="89" t="s">
        <v>79</v>
      </c>
      <c r="I1072" s="90">
        <v>314.0</v>
      </c>
      <c r="J1072" s="91">
        <v>10.0</v>
      </c>
      <c r="K1072" s="19">
        <f t="shared" si="134"/>
        <v>8.807850467</v>
      </c>
      <c r="L1072" s="91">
        <v>10.0</v>
      </c>
      <c r="M1072" s="91"/>
      <c r="N1072" s="91">
        <v>10.0</v>
      </c>
      <c r="O1072" s="21">
        <f t="shared" si="2"/>
        <v>9.535984848</v>
      </c>
      <c r="P1072" s="91">
        <v>10.0</v>
      </c>
      <c r="Q1072" s="91"/>
      <c r="R1072" s="91">
        <v>10.0</v>
      </c>
      <c r="S1072" s="21">
        <f t="shared" si="125"/>
        <v>8.663507109</v>
      </c>
      <c r="T1072" s="91">
        <v>10.0</v>
      </c>
      <c r="U1072" s="21">
        <f t="shared" si="128"/>
        <v>8.436907021</v>
      </c>
      <c r="V1072" s="91">
        <v>10.0</v>
      </c>
      <c r="W1072" s="21">
        <f t="shared" si="124"/>
        <v>9.015749526</v>
      </c>
      <c r="X1072" s="27">
        <f t="shared" si="102"/>
        <v>10</v>
      </c>
      <c r="Y1072" s="104" t="s">
        <v>2221</v>
      </c>
      <c r="Z1072" s="105" t="s">
        <v>2222</v>
      </c>
      <c r="AA1072" s="102"/>
      <c r="AB1072" s="100"/>
      <c r="AC1072" s="100"/>
      <c r="AD1072" s="101"/>
      <c r="AE1072" s="39"/>
      <c r="AF1072" s="5"/>
      <c r="AG1072" s="1"/>
    </row>
    <row r="1073" ht="15.75" customHeight="1">
      <c r="A1073" s="1"/>
      <c r="B1073" s="5"/>
      <c r="C1073" s="87">
        <v>44521.0</v>
      </c>
      <c r="D1073" s="85">
        <v>3.817985079E9</v>
      </c>
      <c r="E1073" s="89" t="s">
        <v>2223</v>
      </c>
      <c r="F1073" s="89" t="s">
        <v>2224</v>
      </c>
      <c r="G1073" s="89" t="s">
        <v>33</v>
      </c>
      <c r="H1073" s="89" t="s">
        <v>60</v>
      </c>
      <c r="I1073" s="90">
        <v>301.0</v>
      </c>
      <c r="J1073" s="91">
        <v>9.0</v>
      </c>
      <c r="K1073" s="19">
        <f>+AVERAGE(J1073)</f>
        <v>9</v>
      </c>
      <c r="L1073" s="91">
        <v>10.0</v>
      </c>
      <c r="M1073" s="91"/>
      <c r="N1073" s="91">
        <v>10.0</v>
      </c>
      <c r="O1073" s="21">
        <f t="shared" si="2"/>
        <v>9.536423841</v>
      </c>
      <c r="P1073" s="91">
        <v>7.5</v>
      </c>
      <c r="Q1073" s="91"/>
      <c r="R1073" s="91">
        <v>7.5</v>
      </c>
      <c r="S1073" s="21">
        <f t="shared" si="125"/>
        <v>8.662405303</v>
      </c>
      <c r="T1073" s="91">
        <v>7.5</v>
      </c>
      <c r="U1073" s="21">
        <f t="shared" si="128"/>
        <v>8.436018957</v>
      </c>
      <c r="V1073" s="91">
        <v>10.0</v>
      </c>
      <c r="W1073" s="21">
        <f t="shared" si="124"/>
        <v>9.016682464</v>
      </c>
      <c r="X1073" s="27">
        <f t="shared" si="102"/>
        <v>8.785714286</v>
      </c>
      <c r="Y1073" s="97" t="s">
        <v>2225</v>
      </c>
      <c r="Z1073" s="106" t="s">
        <v>2226</v>
      </c>
      <c r="AA1073" s="102"/>
      <c r="AB1073" s="100"/>
      <c r="AC1073" s="100"/>
      <c r="AD1073" s="100"/>
      <c r="AE1073" s="39"/>
      <c r="AF1073" s="5"/>
      <c r="AG1073" s="1"/>
    </row>
    <row r="1074" ht="15.75" customHeight="1">
      <c r="A1074" s="1"/>
      <c r="B1074" s="5"/>
      <c r="C1074" s="87">
        <v>44521.0</v>
      </c>
      <c r="D1074" s="85">
        <v>3.28857353E9</v>
      </c>
      <c r="E1074" s="89" t="s">
        <v>2227</v>
      </c>
      <c r="F1074" s="89" t="s">
        <v>2228</v>
      </c>
      <c r="G1074" s="89" t="s">
        <v>1975</v>
      </c>
      <c r="H1074" s="89" t="s">
        <v>2001</v>
      </c>
      <c r="I1074" s="90">
        <v>201.0</v>
      </c>
      <c r="J1074" s="91">
        <v>10.0</v>
      </c>
      <c r="K1074" s="19">
        <f t="shared" ref="K1074:K1082" si="135">+AVERAGE($J$3:J1074)</f>
        <v>8.809141791</v>
      </c>
      <c r="L1074" s="91">
        <v>10.0</v>
      </c>
      <c r="M1074" s="91"/>
      <c r="N1074" s="91">
        <v>10.0</v>
      </c>
      <c r="O1074" s="21">
        <f t="shared" si="2"/>
        <v>9.536862004</v>
      </c>
      <c r="P1074" s="91">
        <v>10.0</v>
      </c>
      <c r="Q1074" s="91"/>
      <c r="R1074" s="91">
        <v>10.0</v>
      </c>
      <c r="S1074" s="21">
        <f t="shared" si="125"/>
        <v>8.663670766</v>
      </c>
      <c r="T1074" s="91">
        <v>10.0</v>
      </c>
      <c r="U1074" s="21">
        <f t="shared" si="128"/>
        <v>8.4375</v>
      </c>
      <c r="V1074" s="91">
        <v>10.0</v>
      </c>
      <c r="W1074" s="21">
        <f t="shared" si="124"/>
        <v>9.017613636</v>
      </c>
      <c r="X1074" s="27">
        <f t="shared" si="102"/>
        <v>10</v>
      </c>
      <c r="Y1074" s="97" t="s">
        <v>2229</v>
      </c>
      <c r="Z1074" s="107"/>
      <c r="AA1074" s="102"/>
      <c r="AB1074" s="100"/>
      <c r="AC1074" s="100"/>
      <c r="AD1074" s="100"/>
      <c r="AE1074" s="39"/>
      <c r="AF1074" s="5"/>
      <c r="AG1074" s="1"/>
    </row>
    <row r="1075" ht="15.75" customHeight="1">
      <c r="A1075" s="1"/>
      <c r="B1075" s="5"/>
      <c r="C1075" s="87">
        <v>44521.0</v>
      </c>
      <c r="D1075" s="85">
        <v>2.698492967E9</v>
      </c>
      <c r="E1075" s="108" t="s">
        <v>2230</v>
      </c>
      <c r="F1075" s="108" t="s">
        <v>2231</v>
      </c>
      <c r="G1075" s="108"/>
      <c r="H1075" s="108"/>
      <c r="I1075" s="109"/>
      <c r="J1075" s="91">
        <v>9.0</v>
      </c>
      <c r="K1075" s="19">
        <f t="shared" si="135"/>
        <v>8.809319664</v>
      </c>
      <c r="L1075" s="91">
        <v>10.0</v>
      </c>
      <c r="M1075" s="91"/>
      <c r="N1075" s="91">
        <v>10.0</v>
      </c>
      <c r="O1075" s="21">
        <f t="shared" si="2"/>
        <v>9.537299339</v>
      </c>
      <c r="P1075" s="91">
        <v>10.0</v>
      </c>
      <c r="Q1075" s="91"/>
      <c r="R1075" s="91">
        <v>10.0</v>
      </c>
      <c r="S1075" s="21">
        <f t="shared" si="125"/>
        <v>8.664933837</v>
      </c>
      <c r="T1075" s="91">
        <v>10.0</v>
      </c>
      <c r="U1075" s="21">
        <f t="shared" si="128"/>
        <v>8.43897824</v>
      </c>
      <c r="V1075" s="91">
        <v>10.0</v>
      </c>
      <c r="W1075" s="21">
        <f t="shared" si="124"/>
        <v>9.018543046</v>
      </c>
      <c r="X1075" s="27">
        <f t="shared" si="102"/>
        <v>9.857142857</v>
      </c>
      <c r="Y1075" s="105" t="s">
        <v>2232</v>
      </c>
      <c r="Z1075" s="107"/>
      <c r="AA1075" s="102"/>
      <c r="AB1075" s="100"/>
      <c r="AC1075" s="100"/>
      <c r="AD1075" s="100"/>
      <c r="AE1075" s="39"/>
      <c r="AF1075" s="5"/>
      <c r="AG1075" s="1"/>
    </row>
    <row r="1076" ht="15.75" customHeight="1">
      <c r="A1076" s="1"/>
      <c r="B1076" s="5"/>
      <c r="C1076" s="87">
        <v>44521.0</v>
      </c>
      <c r="D1076" s="85">
        <v>3.62458332E8</v>
      </c>
      <c r="E1076" s="89" t="s">
        <v>881</v>
      </c>
      <c r="F1076" s="89" t="s">
        <v>510</v>
      </c>
      <c r="G1076" s="89" t="s">
        <v>33</v>
      </c>
      <c r="H1076" s="89" t="s">
        <v>45</v>
      </c>
      <c r="I1076" s="90">
        <v>202.0</v>
      </c>
      <c r="J1076" s="91">
        <v>10.0</v>
      </c>
      <c r="K1076" s="19">
        <f t="shared" si="135"/>
        <v>8.810428305</v>
      </c>
      <c r="L1076" s="91">
        <v>7.5</v>
      </c>
      <c r="M1076" s="91"/>
      <c r="N1076" s="91">
        <v>10.0</v>
      </c>
      <c r="O1076" s="21">
        <f t="shared" si="2"/>
        <v>9.537735849</v>
      </c>
      <c r="P1076" s="91">
        <v>10.0</v>
      </c>
      <c r="Q1076" s="91"/>
      <c r="R1076" s="91">
        <v>7.5</v>
      </c>
      <c r="S1076" s="21">
        <f t="shared" si="125"/>
        <v>8.663833805</v>
      </c>
      <c r="T1076" s="91">
        <v>10.0</v>
      </c>
      <c r="U1076" s="21">
        <f t="shared" si="128"/>
        <v>8.440453686</v>
      </c>
      <c r="V1076" s="91">
        <v>7.5</v>
      </c>
      <c r="W1076" s="21">
        <f t="shared" si="124"/>
        <v>9.01710775</v>
      </c>
      <c r="X1076" s="27">
        <f t="shared" si="102"/>
        <v>8.928571429</v>
      </c>
      <c r="Y1076" s="63" t="s">
        <v>2233</v>
      </c>
      <c r="Z1076" s="105" t="s">
        <v>2234</v>
      </c>
      <c r="AA1076" s="102"/>
      <c r="AB1076" s="100"/>
      <c r="AC1076" s="100"/>
      <c r="AD1076" s="100"/>
      <c r="AE1076" s="39"/>
      <c r="AF1076" s="5"/>
      <c r="AG1076" s="1"/>
    </row>
    <row r="1077" ht="15.75" customHeight="1">
      <c r="A1077" s="1"/>
      <c r="B1077" s="5"/>
      <c r="C1077" s="16">
        <v>44522.0</v>
      </c>
      <c r="D1077" s="17">
        <v>3.495263142E9</v>
      </c>
      <c r="E1077" s="79" t="s">
        <v>2235</v>
      </c>
      <c r="F1077" s="5" t="s">
        <v>2236</v>
      </c>
      <c r="G1077" s="5" t="s">
        <v>1975</v>
      </c>
      <c r="H1077" s="5" t="s">
        <v>2001</v>
      </c>
      <c r="I1077" s="33">
        <v>301.0</v>
      </c>
      <c r="J1077" s="18">
        <v>9.0</v>
      </c>
      <c r="K1077" s="19">
        <f t="shared" si="135"/>
        <v>8.810604651</v>
      </c>
      <c r="L1077" s="18">
        <v>10.0</v>
      </c>
      <c r="M1077" s="18"/>
      <c r="N1077" s="18">
        <v>10.0</v>
      </c>
      <c r="O1077" s="21">
        <f t="shared" si="2"/>
        <v>9.538171536</v>
      </c>
      <c r="P1077" s="18">
        <v>7.5</v>
      </c>
      <c r="Q1077" s="18"/>
      <c r="R1077" s="18">
        <v>7.5</v>
      </c>
      <c r="S1077" s="21">
        <f t="shared" si="125"/>
        <v>8.662735849</v>
      </c>
      <c r="T1077" s="18">
        <v>7.5</v>
      </c>
      <c r="U1077" s="21">
        <f t="shared" si="128"/>
        <v>8.439565628</v>
      </c>
      <c r="V1077" s="18">
        <v>10.0</v>
      </c>
      <c r="W1077" s="21">
        <f t="shared" si="124"/>
        <v>9.018035883</v>
      </c>
      <c r="X1077" s="27">
        <f t="shared" si="102"/>
        <v>8.785714286</v>
      </c>
      <c r="Y1077" s="24"/>
      <c r="Z1077" s="24"/>
      <c r="AA1077" s="40"/>
      <c r="AB1077" s="40"/>
      <c r="AC1077" s="40"/>
      <c r="AD1077" s="40"/>
      <c r="AE1077" s="39"/>
      <c r="AF1077" s="5"/>
      <c r="AG1077" s="1"/>
    </row>
    <row r="1078" ht="15.75" customHeight="1">
      <c r="A1078" s="1"/>
      <c r="B1078" s="5"/>
      <c r="C1078" s="16">
        <v>44523.0</v>
      </c>
      <c r="D1078" s="17">
        <v>3.468306602E9</v>
      </c>
      <c r="E1078" s="5" t="s">
        <v>2237</v>
      </c>
      <c r="F1078" s="5" t="s">
        <v>2031</v>
      </c>
      <c r="G1078" s="5" t="s">
        <v>2139</v>
      </c>
      <c r="H1078" s="5" t="s">
        <v>45</v>
      </c>
      <c r="I1078" s="33">
        <v>204.0</v>
      </c>
      <c r="J1078" s="18">
        <v>7.0</v>
      </c>
      <c r="K1078" s="19">
        <f t="shared" si="135"/>
        <v>8.808921933</v>
      </c>
      <c r="L1078" s="18">
        <v>10.0</v>
      </c>
      <c r="M1078" s="18"/>
      <c r="N1078" s="18">
        <v>10.0</v>
      </c>
      <c r="O1078" s="21">
        <f t="shared" si="2"/>
        <v>9.538606403</v>
      </c>
      <c r="P1078" s="18">
        <v>5.0</v>
      </c>
      <c r="Q1078" s="18"/>
      <c r="R1078" s="18">
        <v>7.5</v>
      </c>
      <c r="S1078" s="21">
        <f t="shared" si="125"/>
        <v>8.661639962</v>
      </c>
      <c r="T1078" s="18">
        <v>5.0</v>
      </c>
      <c r="U1078" s="21">
        <f t="shared" si="128"/>
        <v>8.436320755</v>
      </c>
      <c r="V1078" s="18">
        <v>7.5</v>
      </c>
      <c r="W1078" s="21">
        <f t="shared" si="124"/>
        <v>9.016603774</v>
      </c>
      <c r="X1078" s="27">
        <f t="shared" si="102"/>
        <v>7.428571429</v>
      </c>
      <c r="Y1078" s="24"/>
      <c r="Z1078" s="24"/>
      <c r="AA1078" s="40"/>
      <c r="AB1078" s="40"/>
      <c r="AC1078" s="40"/>
      <c r="AD1078" s="40"/>
      <c r="AE1078" s="39"/>
      <c r="AF1078" s="5"/>
      <c r="AG1078" s="1"/>
    </row>
    <row r="1079" ht="15.75" customHeight="1">
      <c r="A1079" s="1"/>
      <c r="B1079" s="5"/>
      <c r="C1079" s="16">
        <v>44526.0</v>
      </c>
      <c r="D1079" s="17">
        <v>3.791475344E9</v>
      </c>
      <c r="E1079" s="5" t="s">
        <v>1072</v>
      </c>
      <c r="F1079" s="5" t="s">
        <v>52</v>
      </c>
      <c r="G1079" s="5" t="s">
        <v>33</v>
      </c>
      <c r="H1079" s="5" t="s">
        <v>2203</v>
      </c>
      <c r="I1079" s="33">
        <v>203.0</v>
      </c>
      <c r="J1079" s="18">
        <v>10.0</v>
      </c>
      <c r="K1079" s="19">
        <f t="shared" si="135"/>
        <v>8.810027855</v>
      </c>
      <c r="L1079" s="18">
        <v>10.0</v>
      </c>
      <c r="M1079" s="18"/>
      <c r="N1079" s="18">
        <v>10.0</v>
      </c>
      <c r="O1079" s="21">
        <f t="shared" si="2"/>
        <v>9.539040452</v>
      </c>
      <c r="P1079" s="18">
        <v>10.0</v>
      </c>
      <c r="Q1079" s="18"/>
      <c r="R1079" s="18">
        <v>10.0</v>
      </c>
      <c r="S1079" s="21">
        <f t="shared" si="125"/>
        <v>8.662900188</v>
      </c>
      <c r="T1079" s="18">
        <v>10.0</v>
      </c>
      <c r="U1079" s="21">
        <f t="shared" si="128"/>
        <v>8.437794533</v>
      </c>
      <c r="V1079" s="18">
        <v>10.0</v>
      </c>
      <c r="W1079" s="21">
        <f t="shared" si="124"/>
        <v>9.017530631</v>
      </c>
      <c r="X1079" s="27">
        <f t="shared" si="102"/>
        <v>10</v>
      </c>
      <c r="Y1079" s="24"/>
      <c r="Z1079" s="24"/>
      <c r="AA1079" s="40"/>
      <c r="AB1079" s="40"/>
      <c r="AC1079" s="40"/>
      <c r="AD1079" s="40"/>
      <c r="AE1079" s="39"/>
      <c r="AF1079" s="5"/>
      <c r="AG1079" s="1"/>
    </row>
    <row r="1080" ht="15.75" customHeight="1">
      <c r="A1080" s="1"/>
      <c r="B1080" s="5"/>
      <c r="C1080" s="16">
        <v>44527.0</v>
      </c>
      <c r="D1080" s="17">
        <v>2.669724223E9</v>
      </c>
      <c r="E1080" s="5" t="s">
        <v>2238</v>
      </c>
      <c r="F1080" s="5" t="s">
        <v>52</v>
      </c>
      <c r="G1080" s="5" t="s">
        <v>2139</v>
      </c>
      <c r="H1080" s="5" t="s">
        <v>1787</v>
      </c>
      <c r="I1080" s="33">
        <v>312.0</v>
      </c>
      <c r="J1080" s="18">
        <v>8.0</v>
      </c>
      <c r="K1080" s="19">
        <f t="shared" si="135"/>
        <v>8.809276438</v>
      </c>
      <c r="L1080" s="18">
        <v>10.0</v>
      </c>
      <c r="M1080" s="18"/>
      <c r="N1080" s="18">
        <v>10.0</v>
      </c>
      <c r="O1080" s="21">
        <f t="shared" si="2"/>
        <v>9.539473684</v>
      </c>
      <c r="P1080" s="18">
        <v>7.5</v>
      </c>
      <c r="Q1080" s="18"/>
      <c r="R1080" s="18">
        <v>7.5</v>
      </c>
      <c r="S1080" s="21">
        <f t="shared" si="125"/>
        <v>8.661806209</v>
      </c>
      <c r="T1080" s="18">
        <v>7.5</v>
      </c>
      <c r="U1080" s="21">
        <f t="shared" si="128"/>
        <v>8.436911488</v>
      </c>
      <c r="V1080" s="18">
        <v>7.5</v>
      </c>
      <c r="W1080" s="21">
        <f t="shared" si="124"/>
        <v>9.016101695</v>
      </c>
      <c r="X1080" s="27">
        <f t="shared" si="102"/>
        <v>8.285714286</v>
      </c>
      <c r="Y1080" s="24"/>
      <c r="Z1080" s="24"/>
      <c r="AA1080" s="40"/>
      <c r="AB1080" s="40"/>
      <c r="AC1080" s="40"/>
      <c r="AD1080" s="40"/>
      <c r="AE1080" s="39"/>
      <c r="AF1080" s="5"/>
      <c r="AG1080" s="1"/>
    </row>
    <row r="1081" ht="15.75" customHeight="1">
      <c r="A1081" s="1"/>
      <c r="B1081" s="5"/>
      <c r="C1081" s="16">
        <v>44527.0</v>
      </c>
      <c r="D1081" s="17">
        <v>2.699391152E9</v>
      </c>
      <c r="E1081" s="5" t="s">
        <v>895</v>
      </c>
      <c r="F1081" s="5" t="s">
        <v>126</v>
      </c>
      <c r="G1081" s="5" t="s">
        <v>2139</v>
      </c>
      <c r="H1081" s="5" t="s">
        <v>45</v>
      </c>
      <c r="I1081" s="33">
        <v>204.0</v>
      </c>
      <c r="J1081" s="18">
        <v>10.0</v>
      </c>
      <c r="K1081" s="19">
        <f t="shared" si="135"/>
        <v>8.810379981</v>
      </c>
      <c r="L1081" s="18">
        <v>10.0</v>
      </c>
      <c r="M1081" s="18"/>
      <c r="N1081" s="18">
        <v>10.0</v>
      </c>
      <c r="O1081" s="21">
        <f t="shared" si="2"/>
        <v>9.539906103</v>
      </c>
      <c r="P1081" s="18">
        <v>10.0</v>
      </c>
      <c r="Q1081" s="18"/>
      <c r="R1081" s="18">
        <v>10.0</v>
      </c>
      <c r="S1081" s="21">
        <f t="shared" si="125"/>
        <v>8.66306391</v>
      </c>
      <c r="T1081" s="18">
        <v>10.0</v>
      </c>
      <c r="U1081" s="21">
        <f t="shared" si="128"/>
        <v>8.438381938</v>
      </c>
      <c r="V1081" s="18">
        <v>10.0</v>
      </c>
      <c r="W1081" s="21">
        <f t="shared" si="124"/>
        <v>9.017027281</v>
      </c>
      <c r="X1081" s="27">
        <f t="shared" si="102"/>
        <v>10</v>
      </c>
      <c r="Y1081" s="24"/>
      <c r="Z1081" s="24"/>
      <c r="AA1081" s="40"/>
      <c r="AB1081" s="40"/>
      <c r="AC1081" s="40"/>
      <c r="AD1081" s="40"/>
      <c r="AE1081" s="39"/>
      <c r="AF1081" s="5"/>
      <c r="AG1081" s="1"/>
    </row>
    <row r="1082" ht="15.75" customHeight="1">
      <c r="A1082" s="1"/>
      <c r="B1082" s="5"/>
      <c r="C1082" s="16">
        <v>44528.0</v>
      </c>
      <c r="D1082" s="17">
        <v>2.943098397E9</v>
      </c>
      <c r="E1082" s="5" t="s">
        <v>2239</v>
      </c>
      <c r="F1082" s="5" t="s">
        <v>2022</v>
      </c>
      <c r="G1082" s="5" t="s">
        <v>2139</v>
      </c>
      <c r="H1082" s="5" t="s">
        <v>45</v>
      </c>
      <c r="I1082" s="33">
        <v>202.0</v>
      </c>
      <c r="J1082" s="18">
        <v>9.0</v>
      </c>
      <c r="K1082" s="19">
        <f t="shared" si="135"/>
        <v>8.810555556</v>
      </c>
      <c r="L1082" s="18">
        <v>10.0</v>
      </c>
      <c r="M1082" s="18"/>
      <c r="N1082" s="18">
        <v>10.0</v>
      </c>
      <c r="O1082" s="21">
        <f t="shared" si="2"/>
        <v>9.540337711</v>
      </c>
      <c r="P1082" s="18">
        <v>10.0</v>
      </c>
      <c r="Q1082" s="18"/>
      <c r="R1082" s="18">
        <v>7.5</v>
      </c>
      <c r="S1082" s="21">
        <f t="shared" si="125"/>
        <v>8.661971831</v>
      </c>
      <c r="T1082" s="18">
        <v>7.5</v>
      </c>
      <c r="U1082" s="21">
        <f t="shared" si="128"/>
        <v>8.4375</v>
      </c>
      <c r="V1082" s="18">
        <v>10.0</v>
      </c>
      <c r="W1082" s="21">
        <f t="shared" si="124"/>
        <v>9.017951128</v>
      </c>
      <c r="X1082" s="27">
        <f t="shared" si="102"/>
        <v>9.142857143</v>
      </c>
      <c r="Y1082" s="24"/>
      <c r="Z1082" s="24"/>
      <c r="AA1082" s="40"/>
      <c r="AB1082" s="40"/>
      <c r="AC1082" s="40"/>
      <c r="AD1082" s="40"/>
      <c r="AE1082" s="39"/>
      <c r="AF1082" s="5"/>
      <c r="AG1082" s="1"/>
    </row>
    <row r="1083" ht="15.75" customHeight="1">
      <c r="A1083" s="1"/>
      <c r="B1083" s="5"/>
      <c r="C1083" s="16">
        <v>44529.0</v>
      </c>
      <c r="D1083" s="17">
        <v>3.331559009E9</v>
      </c>
      <c r="E1083" s="79" t="s">
        <v>83</v>
      </c>
      <c r="F1083" s="5" t="s">
        <v>510</v>
      </c>
      <c r="G1083" s="5" t="s">
        <v>1975</v>
      </c>
      <c r="H1083" s="5" t="s">
        <v>45</v>
      </c>
      <c r="I1083" s="33">
        <v>302.0</v>
      </c>
      <c r="J1083" s="18">
        <v>1.0</v>
      </c>
      <c r="K1083" s="19">
        <f>+AVERAGE(J1083)</f>
        <v>1</v>
      </c>
      <c r="L1083" s="18">
        <v>2.5</v>
      </c>
      <c r="M1083" s="18"/>
      <c r="N1083" s="18">
        <v>2.5</v>
      </c>
      <c r="O1083" s="21">
        <f t="shared" si="2"/>
        <v>9.533739456</v>
      </c>
      <c r="P1083" s="18">
        <v>2.5</v>
      </c>
      <c r="Q1083" s="18"/>
      <c r="R1083" s="18">
        <v>2.5</v>
      </c>
      <c r="S1083" s="21">
        <f t="shared" si="125"/>
        <v>8.65619137</v>
      </c>
      <c r="T1083" s="18">
        <v>2.5</v>
      </c>
      <c r="U1083" s="21">
        <f t="shared" si="128"/>
        <v>8.431924883</v>
      </c>
      <c r="V1083" s="18">
        <v>2.5</v>
      </c>
      <c r="W1083" s="21">
        <f t="shared" si="124"/>
        <v>9.011830986</v>
      </c>
      <c r="X1083" s="27">
        <f t="shared" si="102"/>
        <v>2.285714286</v>
      </c>
      <c r="Y1083" s="82"/>
      <c r="Z1083" s="61"/>
      <c r="AA1083" s="52"/>
      <c r="AB1083" s="36"/>
      <c r="AC1083" s="36"/>
      <c r="AD1083" s="36"/>
      <c r="AE1083" s="53"/>
      <c r="AF1083" s="5"/>
      <c r="AG1083" s="1"/>
    </row>
    <row r="1084" ht="15.75" customHeight="1">
      <c r="A1084" s="1"/>
      <c r="B1084" s="5"/>
      <c r="C1084" s="16">
        <v>44529.0</v>
      </c>
      <c r="D1084" s="17">
        <v>2.335284605E9</v>
      </c>
      <c r="E1084" s="5" t="s">
        <v>2240</v>
      </c>
      <c r="F1084" s="5" t="s">
        <v>32</v>
      </c>
      <c r="G1084" s="5" t="s">
        <v>2202</v>
      </c>
      <c r="H1084" s="5" t="s">
        <v>2241</v>
      </c>
      <c r="I1084" s="33" t="s">
        <v>2242</v>
      </c>
      <c r="J1084" s="18">
        <v>8.0</v>
      </c>
      <c r="K1084" s="19">
        <f t="shared" ref="K1084:K1092" si="136">+AVERAGE($J$3:J1084)</f>
        <v>8.8025878</v>
      </c>
      <c r="L1084" s="18">
        <v>10.0</v>
      </c>
      <c r="M1084" s="18"/>
      <c r="N1084" s="18">
        <v>10.0</v>
      </c>
      <c r="O1084" s="21">
        <f t="shared" si="2"/>
        <v>9.53417603</v>
      </c>
      <c r="P1084" s="18">
        <v>10.0</v>
      </c>
      <c r="Q1084" s="18"/>
      <c r="R1084" s="18">
        <v>7.5</v>
      </c>
      <c r="S1084" s="21">
        <f t="shared" si="125"/>
        <v>8.655107779</v>
      </c>
      <c r="T1084" s="18">
        <v>10.0</v>
      </c>
      <c r="U1084" s="21">
        <f t="shared" si="128"/>
        <v>8.433395872</v>
      </c>
      <c r="V1084" s="18">
        <v>10.0</v>
      </c>
      <c r="W1084" s="21">
        <f t="shared" si="124"/>
        <v>9.012757974</v>
      </c>
      <c r="X1084" s="27">
        <f t="shared" si="102"/>
        <v>9.357142857</v>
      </c>
      <c r="Y1084" s="80"/>
      <c r="Z1084" s="62"/>
      <c r="AA1084" s="52">
        <v>7.5</v>
      </c>
      <c r="AB1084" s="36"/>
      <c r="AC1084" s="36"/>
      <c r="AD1084" s="36"/>
      <c r="AE1084" s="53"/>
      <c r="AF1084" s="5"/>
      <c r="AG1084" s="1"/>
    </row>
    <row r="1085" ht="15.75" customHeight="1">
      <c r="A1085" s="1"/>
      <c r="B1085" s="5"/>
      <c r="C1085" s="16">
        <v>44530.0</v>
      </c>
      <c r="D1085" s="17">
        <v>3.392506851E9</v>
      </c>
      <c r="E1085" s="5" t="s">
        <v>1185</v>
      </c>
      <c r="F1085" s="5" t="s">
        <v>40</v>
      </c>
      <c r="G1085" s="5" t="s">
        <v>44</v>
      </c>
      <c r="H1085" s="5" t="s">
        <v>45</v>
      </c>
      <c r="I1085" s="33">
        <v>304.0</v>
      </c>
      <c r="J1085" s="18">
        <v>9.0</v>
      </c>
      <c r="K1085" s="19">
        <f t="shared" si="136"/>
        <v>8.802770083</v>
      </c>
      <c r="L1085" s="18">
        <v>10.0</v>
      </c>
      <c r="M1085" s="18"/>
      <c r="N1085" s="18">
        <v>10.0</v>
      </c>
      <c r="O1085" s="21">
        <f t="shared" si="2"/>
        <v>9.534611787</v>
      </c>
      <c r="P1085" s="18">
        <v>7.5</v>
      </c>
      <c r="Q1085" s="18"/>
      <c r="R1085" s="18">
        <v>7.5</v>
      </c>
      <c r="S1085" s="21">
        <f t="shared" si="125"/>
        <v>8.654026217</v>
      </c>
      <c r="T1085" s="18">
        <v>7.5</v>
      </c>
      <c r="U1085" s="21">
        <f t="shared" si="128"/>
        <v>8.432521087</v>
      </c>
      <c r="V1085" s="18">
        <v>7.5</v>
      </c>
      <c r="W1085" s="21">
        <f t="shared" si="124"/>
        <v>9.011340206</v>
      </c>
      <c r="X1085" s="27">
        <f t="shared" si="102"/>
        <v>8.428571429</v>
      </c>
      <c r="Y1085" s="110" t="s">
        <v>2243</v>
      </c>
      <c r="Z1085" s="84"/>
      <c r="AA1085" s="52"/>
      <c r="AB1085" s="36"/>
      <c r="AC1085" s="36"/>
      <c r="AD1085" s="36">
        <v>10.0</v>
      </c>
      <c r="AE1085" s="53"/>
      <c r="AF1085" s="5"/>
      <c r="AG1085" s="1"/>
    </row>
    <row r="1086" ht="15.75" customHeight="1">
      <c r="A1086" s="1"/>
      <c r="B1086" s="5"/>
      <c r="C1086" s="16">
        <v>44530.0</v>
      </c>
      <c r="D1086" s="17">
        <v>2.870631038E9</v>
      </c>
      <c r="E1086" s="5" t="s">
        <v>2244</v>
      </c>
      <c r="F1086" s="5" t="s">
        <v>2153</v>
      </c>
      <c r="G1086" s="5" t="s">
        <v>1975</v>
      </c>
      <c r="H1086" s="5" t="s">
        <v>2001</v>
      </c>
      <c r="I1086" s="33" t="s">
        <v>2245</v>
      </c>
      <c r="J1086" s="18">
        <v>9.0</v>
      </c>
      <c r="K1086" s="19">
        <f t="shared" si="136"/>
        <v>8.80295203</v>
      </c>
      <c r="L1086" s="18">
        <v>10.0</v>
      </c>
      <c r="M1086" s="18"/>
      <c r="N1086" s="18">
        <v>10.0</v>
      </c>
      <c r="O1086" s="21">
        <f t="shared" si="2"/>
        <v>9.535046729</v>
      </c>
      <c r="P1086" s="18">
        <v>10.0</v>
      </c>
      <c r="Q1086" s="18"/>
      <c r="R1086" s="18">
        <v>7.5</v>
      </c>
      <c r="S1086" s="21">
        <f t="shared" si="125"/>
        <v>8.652946679</v>
      </c>
      <c r="T1086" s="18">
        <v>10.0</v>
      </c>
      <c r="U1086" s="21">
        <f t="shared" si="128"/>
        <v>8.433988764</v>
      </c>
      <c r="V1086" s="18">
        <v>10.0</v>
      </c>
      <c r="W1086" s="21">
        <f t="shared" si="124"/>
        <v>9.012265918</v>
      </c>
      <c r="X1086" s="27">
        <f t="shared" si="102"/>
        <v>9.5</v>
      </c>
      <c r="Y1086" s="62"/>
      <c r="Z1086" s="110"/>
      <c r="AA1086" s="52">
        <v>7.5</v>
      </c>
      <c r="AB1086" s="36"/>
      <c r="AC1086" s="36"/>
      <c r="AD1086" s="36"/>
      <c r="AE1086" s="53"/>
      <c r="AF1086" s="5"/>
      <c r="AG1086" s="1"/>
    </row>
    <row r="1087" ht="15.75" customHeight="1">
      <c r="A1087" s="1"/>
      <c r="B1087" s="5"/>
      <c r="C1087" s="16">
        <v>44530.0</v>
      </c>
      <c r="D1087" s="17">
        <v>2.27604619E9</v>
      </c>
      <c r="E1087" s="5" t="s">
        <v>2246</v>
      </c>
      <c r="F1087" s="5" t="s">
        <v>2247</v>
      </c>
      <c r="G1087" s="5" t="s">
        <v>1975</v>
      </c>
      <c r="H1087" s="5" t="s">
        <v>2001</v>
      </c>
      <c r="I1087" s="33" t="s">
        <v>2248</v>
      </c>
      <c r="J1087" s="18">
        <v>10.0</v>
      </c>
      <c r="K1087" s="19">
        <f t="shared" si="136"/>
        <v>8.8040553</v>
      </c>
      <c r="L1087" s="18">
        <v>10.0</v>
      </c>
      <c r="M1087" s="18"/>
      <c r="N1087" s="18">
        <v>10.0</v>
      </c>
      <c r="O1087" s="21">
        <f t="shared" si="2"/>
        <v>9.535480859</v>
      </c>
      <c r="P1087" s="18">
        <v>10.0</v>
      </c>
      <c r="Q1087" s="18"/>
      <c r="R1087" s="18">
        <v>10.0</v>
      </c>
      <c r="S1087" s="21">
        <f t="shared" si="125"/>
        <v>8.654205607</v>
      </c>
      <c r="T1087" s="18">
        <v>7.5</v>
      </c>
      <c r="U1087" s="21">
        <f t="shared" si="128"/>
        <v>8.433115061</v>
      </c>
      <c r="V1087" s="18">
        <v>10.0</v>
      </c>
      <c r="W1087" s="21">
        <f t="shared" si="124"/>
        <v>9.013189897</v>
      </c>
      <c r="X1087" s="27">
        <f t="shared" si="102"/>
        <v>9.642857143</v>
      </c>
      <c r="Y1087" s="61" t="s">
        <v>2249</v>
      </c>
      <c r="Z1087" s="110" t="s">
        <v>113</v>
      </c>
      <c r="AA1087" s="25"/>
      <c r="AB1087" s="32"/>
      <c r="AC1087" s="32"/>
      <c r="AD1087" s="40"/>
      <c r="AE1087" s="33"/>
      <c r="AF1087" s="5"/>
      <c r="AG1087" s="1"/>
    </row>
    <row r="1088" ht="15.75" customHeight="1">
      <c r="A1088" s="1"/>
      <c r="B1088" s="5"/>
      <c r="C1088" s="16">
        <v>44531.0</v>
      </c>
      <c r="D1088" s="17">
        <v>3.300716634E9</v>
      </c>
      <c r="E1088" s="5" t="s">
        <v>2250</v>
      </c>
      <c r="F1088" s="5" t="s">
        <v>510</v>
      </c>
      <c r="G1088" s="5" t="s">
        <v>1975</v>
      </c>
      <c r="H1088" s="5" t="s">
        <v>2218</v>
      </c>
      <c r="I1088" s="33">
        <v>217.0</v>
      </c>
      <c r="J1088" s="18">
        <v>9.0</v>
      </c>
      <c r="K1088" s="19">
        <f t="shared" si="136"/>
        <v>8.804235727</v>
      </c>
      <c r="L1088" s="18">
        <v>10.0</v>
      </c>
      <c r="M1088" s="18"/>
      <c r="N1088" s="18">
        <v>10.0</v>
      </c>
      <c r="O1088" s="21">
        <f t="shared" si="2"/>
        <v>9.535914179</v>
      </c>
      <c r="P1088" s="18">
        <v>7.5</v>
      </c>
      <c r="Q1088" s="18"/>
      <c r="R1088" s="18">
        <v>7.5</v>
      </c>
      <c r="S1088" s="21">
        <f t="shared" si="125"/>
        <v>8.653127918</v>
      </c>
      <c r="T1088" s="18">
        <v>7.5</v>
      </c>
      <c r="U1088" s="21">
        <f t="shared" si="128"/>
        <v>8.432242991</v>
      </c>
      <c r="V1088" s="18">
        <v>7.5</v>
      </c>
      <c r="W1088" s="21">
        <f t="shared" si="124"/>
        <v>9.011775701</v>
      </c>
      <c r="X1088" s="27">
        <f t="shared" si="102"/>
        <v>8.428571429</v>
      </c>
      <c r="Y1088" s="62"/>
      <c r="Z1088" s="62"/>
      <c r="AA1088" s="31"/>
      <c r="AB1088" s="32"/>
      <c r="AC1088" s="32"/>
      <c r="AD1088" s="32"/>
      <c r="AE1088" s="33"/>
      <c r="AF1088" s="5"/>
      <c r="AG1088" s="1"/>
    </row>
    <row r="1089" ht="15.75" customHeight="1">
      <c r="A1089" s="1"/>
      <c r="B1089" s="5"/>
      <c r="C1089" s="16">
        <v>44531.0</v>
      </c>
      <c r="D1089" s="17">
        <v>2.21976774E9</v>
      </c>
      <c r="E1089" s="5" t="s">
        <v>2251</v>
      </c>
      <c r="F1089" s="5" t="s">
        <v>510</v>
      </c>
      <c r="G1089" s="5" t="s">
        <v>44</v>
      </c>
      <c r="H1089" s="5" t="s">
        <v>1868</v>
      </c>
      <c r="I1089" s="33">
        <v>206.0</v>
      </c>
      <c r="J1089" s="18">
        <v>7.0</v>
      </c>
      <c r="K1089" s="19">
        <f t="shared" si="136"/>
        <v>8.802575897</v>
      </c>
      <c r="L1089" s="18">
        <v>10.0</v>
      </c>
      <c r="M1089" s="18"/>
      <c r="N1089" s="18">
        <v>10.0</v>
      </c>
      <c r="O1089" s="21">
        <f t="shared" si="2"/>
        <v>9.536346692</v>
      </c>
      <c r="P1089" s="18">
        <v>5.0</v>
      </c>
      <c r="Q1089" s="18"/>
      <c r="R1089" s="18">
        <v>7.5</v>
      </c>
      <c r="S1089" s="21">
        <f t="shared" si="125"/>
        <v>8.652052239</v>
      </c>
      <c r="T1089" s="18">
        <v>7.5</v>
      </c>
      <c r="U1089" s="21">
        <f t="shared" si="128"/>
        <v>8.431372549</v>
      </c>
      <c r="V1089" s="18">
        <v>7.5</v>
      </c>
      <c r="W1089" s="21">
        <f t="shared" si="124"/>
        <v>9.010364146</v>
      </c>
      <c r="X1089" s="27">
        <f t="shared" si="102"/>
        <v>7.785714286</v>
      </c>
      <c r="Y1089" s="111"/>
      <c r="Z1089" s="111"/>
      <c r="AA1089" s="31"/>
      <c r="AB1089" s="32"/>
      <c r="AC1089" s="32"/>
      <c r="AD1089" s="32"/>
      <c r="AE1089" s="33"/>
      <c r="AF1089" s="5"/>
      <c r="AG1089" s="1"/>
    </row>
    <row r="1090" ht="15.75" customHeight="1">
      <c r="A1090" s="1"/>
      <c r="B1090" s="5"/>
      <c r="C1090" s="16">
        <v>44532.0</v>
      </c>
      <c r="D1090" s="17">
        <v>2.857970437E9</v>
      </c>
      <c r="E1090" s="5" t="s">
        <v>2252</v>
      </c>
      <c r="F1090" s="5" t="s">
        <v>2253</v>
      </c>
      <c r="G1090" s="5" t="s">
        <v>1975</v>
      </c>
      <c r="H1090" s="5" t="s">
        <v>45</v>
      </c>
      <c r="I1090" s="33">
        <v>302.0</v>
      </c>
      <c r="J1090" s="18">
        <v>8.0</v>
      </c>
      <c r="K1090" s="19">
        <f t="shared" si="136"/>
        <v>8.801838235</v>
      </c>
      <c r="L1090" s="18">
        <v>7.5</v>
      </c>
      <c r="M1090" s="18"/>
      <c r="N1090" s="18">
        <v>7.5</v>
      </c>
      <c r="O1090" s="21">
        <f t="shared" si="2"/>
        <v>9.534450652</v>
      </c>
      <c r="P1090" s="18">
        <v>7.5</v>
      </c>
      <c r="Q1090" s="18"/>
      <c r="R1090" s="18">
        <v>7.5</v>
      </c>
      <c r="S1090" s="21">
        <f t="shared" si="125"/>
        <v>8.650978565</v>
      </c>
      <c r="T1090" s="18">
        <v>7.5</v>
      </c>
      <c r="U1090" s="21">
        <f t="shared" si="128"/>
        <v>8.430503731</v>
      </c>
      <c r="V1090" s="18">
        <v>7.5</v>
      </c>
      <c r="W1090" s="21">
        <f t="shared" si="124"/>
        <v>9.008955224</v>
      </c>
      <c r="X1090" s="27">
        <f t="shared" si="102"/>
        <v>7.571428571</v>
      </c>
      <c r="Y1090" s="112" t="s">
        <v>2254</v>
      </c>
      <c r="Z1090" s="62"/>
      <c r="AA1090" s="31"/>
      <c r="AB1090" s="32"/>
      <c r="AC1090" s="32"/>
      <c r="AD1090" s="32"/>
      <c r="AE1090" s="33"/>
      <c r="AF1090" s="5"/>
      <c r="AG1090" s="1"/>
    </row>
    <row r="1091" ht="15.75" customHeight="1">
      <c r="A1091" s="1"/>
      <c r="B1091" s="5"/>
      <c r="C1091" s="16">
        <v>44532.0</v>
      </c>
      <c r="D1091" s="17">
        <v>3.306536965E9</v>
      </c>
      <c r="E1091" s="5" t="s">
        <v>2255</v>
      </c>
      <c r="F1091" s="5" t="s">
        <v>2107</v>
      </c>
      <c r="G1091" s="5" t="s">
        <v>1975</v>
      </c>
      <c r="H1091" s="5" t="s">
        <v>2256</v>
      </c>
      <c r="I1091" s="33">
        <v>203.0</v>
      </c>
      <c r="J1091" s="18">
        <v>8.0</v>
      </c>
      <c r="K1091" s="19">
        <f t="shared" si="136"/>
        <v>8.801101928</v>
      </c>
      <c r="L1091" s="18">
        <v>10.0</v>
      </c>
      <c r="M1091" s="18"/>
      <c r="N1091" s="18">
        <v>10.0</v>
      </c>
      <c r="O1091" s="21">
        <f t="shared" si="2"/>
        <v>9.534883721</v>
      </c>
      <c r="P1091" s="18">
        <v>7.5</v>
      </c>
      <c r="Q1091" s="18"/>
      <c r="R1091" s="18">
        <v>5.0</v>
      </c>
      <c r="S1091" s="21">
        <f t="shared" si="125"/>
        <v>8.647579143</v>
      </c>
      <c r="T1091" s="18">
        <v>7.5</v>
      </c>
      <c r="U1091" s="21">
        <f t="shared" si="128"/>
        <v>8.429636533</v>
      </c>
      <c r="V1091" s="18">
        <v>10.0</v>
      </c>
      <c r="W1091" s="21">
        <f t="shared" si="124"/>
        <v>9.009878844</v>
      </c>
      <c r="X1091" s="27">
        <f t="shared" si="102"/>
        <v>8.285714286</v>
      </c>
      <c r="Y1091" s="80" t="s">
        <v>2257</v>
      </c>
      <c r="Z1091" s="112" t="s">
        <v>2258</v>
      </c>
      <c r="AA1091" s="31"/>
      <c r="AB1091" s="32"/>
      <c r="AC1091" s="32"/>
      <c r="AD1091" s="32"/>
      <c r="AE1091" s="33"/>
      <c r="AF1091" s="5"/>
      <c r="AG1091" s="1"/>
    </row>
    <row r="1092" ht="15.75" customHeight="1">
      <c r="A1092" s="1"/>
      <c r="B1092" s="5"/>
      <c r="C1092" s="16">
        <v>44533.0</v>
      </c>
      <c r="D1092" s="17">
        <v>3.007031278E9</v>
      </c>
      <c r="E1092" s="5" t="s">
        <v>2259</v>
      </c>
      <c r="F1092" s="5" t="s">
        <v>2107</v>
      </c>
      <c r="G1092" s="5" t="s">
        <v>1975</v>
      </c>
      <c r="H1092" s="5" t="s">
        <v>2001</v>
      </c>
      <c r="I1092" s="33" t="s">
        <v>2260</v>
      </c>
      <c r="J1092" s="18">
        <v>8.0</v>
      </c>
      <c r="K1092" s="19">
        <f t="shared" si="136"/>
        <v>8.800366972</v>
      </c>
      <c r="L1092" s="18">
        <v>7.5</v>
      </c>
      <c r="M1092" s="18"/>
      <c r="N1092" s="18">
        <v>10.0</v>
      </c>
      <c r="O1092" s="21">
        <f t="shared" si="2"/>
        <v>9.535315985</v>
      </c>
      <c r="P1092" s="18">
        <v>7.5</v>
      </c>
      <c r="Q1092" s="18"/>
      <c r="R1092" s="18">
        <v>10.0</v>
      </c>
      <c r="S1092" s="21">
        <f t="shared" si="125"/>
        <v>8.648837209</v>
      </c>
      <c r="T1092" s="18">
        <v>10.0</v>
      </c>
      <c r="U1092" s="21">
        <f t="shared" si="128"/>
        <v>8.431098696</v>
      </c>
      <c r="V1092" s="18">
        <v>7.5</v>
      </c>
      <c r="W1092" s="21">
        <f t="shared" si="124"/>
        <v>9.008472998</v>
      </c>
      <c r="X1092" s="27">
        <f t="shared" si="102"/>
        <v>8.642857143</v>
      </c>
      <c r="Y1092" s="110"/>
      <c r="Z1092" s="62"/>
      <c r="AA1092" s="31"/>
      <c r="AB1092" s="32"/>
      <c r="AC1092" s="32"/>
      <c r="AD1092" s="32"/>
      <c r="AE1092" s="33"/>
      <c r="AF1092" s="5"/>
      <c r="AG1092" s="1"/>
    </row>
    <row r="1093" ht="15.75" customHeight="1">
      <c r="A1093" s="1"/>
      <c r="B1093" s="5"/>
      <c r="C1093" s="16">
        <v>44534.0</v>
      </c>
      <c r="D1093" s="17">
        <v>3.086492786E9</v>
      </c>
      <c r="E1093" s="5" t="s">
        <v>2261</v>
      </c>
      <c r="F1093" s="5" t="s">
        <v>2153</v>
      </c>
      <c r="G1093" s="5" t="s">
        <v>44</v>
      </c>
      <c r="H1093" s="5" t="s">
        <v>1787</v>
      </c>
      <c r="I1093" s="33">
        <v>312.0</v>
      </c>
      <c r="J1093" s="18">
        <v>6.0</v>
      </c>
      <c r="K1093" s="19">
        <f>+AVERAGE(J1093)</f>
        <v>6</v>
      </c>
      <c r="L1093" s="18">
        <v>7.5</v>
      </c>
      <c r="M1093" s="18"/>
      <c r="N1093" s="18">
        <v>7.5</v>
      </c>
      <c r="O1093" s="21">
        <f t="shared" si="2"/>
        <v>9.533426184</v>
      </c>
      <c r="P1093" s="18">
        <v>10.0</v>
      </c>
      <c r="Q1093" s="18"/>
      <c r="R1093" s="18">
        <v>10.0</v>
      </c>
      <c r="S1093" s="21">
        <f t="shared" si="125"/>
        <v>8.650092937</v>
      </c>
      <c r="T1093" s="18">
        <v>7.5</v>
      </c>
      <c r="U1093" s="21">
        <f t="shared" si="128"/>
        <v>8.430232558</v>
      </c>
      <c r="V1093" s="18">
        <v>5.0</v>
      </c>
      <c r="W1093" s="21">
        <f t="shared" si="124"/>
        <v>9.004744186</v>
      </c>
      <c r="X1093" s="27">
        <f t="shared" si="102"/>
        <v>7.642857143</v>
      </c>
      <c r="Y1093" s="81"/>
      <c r="Z1093" s="112"/>
      <c r="AA1093" s="31"/>
      <c r="AB1093" s="32"/>
      <c r="AC1093" s="32"/>
      <c r="AD1093" s="40"/>
      <c r="AE1093" s="33"/>
      <c r="AF1093" s="5"/>
      <c r="AG1093" s="1"/>
    </row>
    <row r="1094" ht="15.75" customHeight="1">
      <c r="A1094" s="1"/>
      <c r="B1094" s="5"/>
      <c r="C1094" s="16">
        <v>44534.0</v>
      </c>
      <c r="D1094" s="17" t="s">
        <v>2262</v>
      </c>
      <c r="E1094" s="5"/>
      <c r="F1094" s="5"/>
      <c r="G1094" s="5"/>
      <c r="H1094" s="5"/>
      <c r="I1094" s="33"/>
      <c r="J1094" s="18">
        <v>4.0</v>
      </c>
      <c r="K1094" s="19">
        <f t="shared" ref="K1094:K1102" si="137">+AVERAGE($J$3:J1094)</f>
        <v>8.793406593</v>
      </c>
      <c r="L1094" s="18">
        <v>7.5</v>
      </c>
      <c r="M1094" s="18"/>
      <c r="N1094" s="18">
        <v>5.0</v>
      </c>
      <c r="O1094" s="21">
        <f t="shared" si="2"/>
        <v>9.529220779</v>
      </c>
      <c r="P1094" s="18">
        <v>5.0</v>
      </c>
      <c r="Q1094" s="18"/>
      <c r="R1094" s="18">
        <v>5.0</v>
      </c>
      <c r="S1094" s="21">
        <f t="shared" si="125"/>
        <v>8.646703807</v>
      </c>
      <c r="T1094" s="18">
        <v>5.0</v>
      </c>
      <c r="U1094" s="21">
        <f t="shared" si="128"/>
        <v>8.42704461</v>
      </c>
      <c r="V1094" s="18">
        <v>5.0</v>
      </c>
      <c r="W1094" s="21">
        <f t="shared" si="124"/>
        <v>9.001022305</v>
      </c>
      <c r="X1094" s="27">
        <f t="shared" si="102"/>
        <v>5.214285714</v>
      </c>
      <c r="Y1094" s="80" t="s">
        <v>2263</v>
      </c>
      <c r="Z1094" s="112" t="s">
        <v>2264</v>
      </c>
      <c r="AA1094" s="31"/>
      <c r="AB1094" s="32"/>
      <c r="AC1094" s="32"/>
      <c r="AD1094" s="32"/>
      <c r="AE1094" s="33"/>
      <c r="AF1094" s="5"/>
      <c r="AG1094" s="1"/>
    </row>
    <row r="1095" ht="15.75" customHeight="1">
      <c r="A1095" s="1"/>
      <c r="B1095" s="5"/>
      <c r="C1095" s="16">
        <v>44535.0</v>
      </c>
      <c r="D1095" s="85">
        <v>2.69356656E8</v>
      </c>
      <c r="E1095" s="5" t="s">
        <v>2265</v>
      </c>
      <c r="F1095" s="5" t="s">
        <v>32</v>
      </c>
      <c r="G1095" s="5" t="s">
        <v>44</v>
      </c>
      <c r="H1095" s="5" t="s">
        <v>45</v>
      </c>
      <c r="I1095" s="33">
        <v>202.0</v>
      </c>
      <c r="J1095" s="18">
        <v>8.0</v>
      </c>
      <c r="K1095" s="19">
        <f t="shared" si="137"/>
        <v>8.792680695</v>
      </c>
      <c r="L1095" s="18">
        <v>10.0</v>
      </c>
      <c r="M1095" s="18"/>
      <c r="N1095" s="18">
        <v>10.0</v>
      </c>
      <c r="O1095" s="21">
        <f t="shared" si="2"/>
        <v>9.52965709</v>
      </c>
      <c r="P1095" s="18">
        <v>7.5</v>
      </c>
      <c r="Q1095" s="18"/>
      <c r="R1095" s="18">
        <v>7.5</v>
      </c>
      <c r="S1095" s="21">
        <f t="shared" si="125"/>
        <v>8.645640074</v>
      </c>
      <c r="T1095" s="18">
        <v>10.0</v>
      </c>
      <c r="U1095" s="21">
        <f t="shared" si="128"/>
        <v>8.428505107</v>
      </c>
      <c r="V1095" s="18">
        <v>7.5</v>
      </c>
      <c r="W1095" s="21">
        <f t="shared" si="124"/>
        <v>8.999628598</v>
      </c>
      <c r="X1095" s="27">
        <f t="shared" si="102"/>
        <v>8.642857143</v>
      </c>
      <c r="Y1095" s="110" t="s">
        <v>2266</v>
      </c>
      <c r="Z1095" s="110" t="s">
        <v>2267</v>
      </c>
      <c r="AA1095" s="31"/>
      <c r="AB1095" s="32"/>
      <c r="AC1095" s="32"/>
      <c r="AD1095" s="32"/>
      <c r="AE1095" s="33"/>
      <c r="AF1095" s="5"/>
      <c r="AG1095" s="1"/>
    </row>
    <row r="1096" ht="15.75" customHeight="1">
      <c r="A1096" s="1"/>
      <c r="B1096" s="5"/>
      <c r="C1096" s="16">
        <v>44536.0</v>
      </c>
      <c r="D1096" s="17">
        <v>2.659367158E9</v>
      </c>
      <c r="E1096" s="79" t="s">
        <v>2268</v>
      </c>
      <c r="F1096" s="5" t="s">
        <v>1974</v>
      </c>
      <c r="G1096" s="5" t="s">
        <v>1975</v>
      </c>
      <c r="H1096" s="5" t="s">
        <v>2269</v>
      </c>
      <c r="I1096" s="33" t="s">
        <v>2270</v>
      </c>
      <c r="J1096" s="18">
        <v>5.0</v>
      </c>
      <c r="K1096" s="19">
        <f t="shared" si="137"/>
        <v>8.789213894</v>
      </c>
      <c r="L1096" s="18">
        <v>10.0</v>
      </c>
      <c r="M1096" s="18"/>
      <c r="N1096" s="18">
        <v>10.0</v>
      </c>
      <c r="O1096" s="21">
        <f t="shared" si="2"/>
        <v>9.530092593</v>
      </c>
      <c r="P1096" s="18">
        <v>10.0</v>
      </c>
      <c r="Q1096" s="18"/>
      <c r="R1096" s="18">
        <v>10.0</v>
      </c>
      <c r="S1096" s="21">
        <f t="shared" si="125"/>
        <v>8.646895273</v>
      </c>
      <c r="T1096" s="18">
        <v>10.0</v>
      </c>
      <c r="U1096" s="21">
        <f t="shared" si="128"/>
        <v>8.429962894</v>
      </c>
      <c r="V1096" s="18">
        <v>10.0</v>
      </c>
      <c r="W1096" s="21">
        <f t="shared" si="124"/>
        <v>9.000556586</v>
      </c>
      <c r="X1096" s="27">
        <f t="shared" si="102"/>
        <v>9.285714286</v>
      </c>
      <c r="Y1096" s="82" t="s">
        <v>2271</v>
      </c>
      <c r="Z1096" s="61" t="s">
        <v>2272</v>
      </c>
      <c r="AA1096" s="40"/>
      <c r="AB1096" s="40"/>
      <c r="AC1096" s="40"/>
      <c r="AD1096" s="40"/>
      <c r="AE1096" s="39"/>
      <c r="AF1096" s="5"/>
      <c r="AG1096" s="1"/>
    </row>
    <row r="1097" ht="15.75" customHeight="1">
      <c r="A1097" s="1"/>
      <c r="B1097" s="5"/>
      <c r="C1097" s="16">
        <v>44536.0</v>
      </c>
      <c r="D1097" s="17">
        <v>3.946530776E9</v>
      </c>
      <c r="E1097" s="79" t="s">
        <v>2268</v>
      </c>
      <c r="F1097" s="5" t="s">
        <v>1974</v>
      </c>
      <c r="G1097" s="5" t="s">
        <v>1975</v>
      </c>
      <c r="H1097" s="5" t="s">
        <v>2269</v>
      </c>
      <c r="I1097" s="33" t="s">
        <v>2270</v>
      </c>
      <c r="J1097" s="18">
        <v>5.0</v>
      </c>
      <c r="K1097" s="19">
        <f t="shared" si="137"/>
        <v>8.785753425</v>
      </c>
      <c r="L1097" s="18">
        <v>10.0</v>
      </c>
      <c r="M1097" s="18"/>
      <c r="N1097" s="18">
        <v>10.0</v>
      </c>
      <c r="O1097" s="21">
        <f t="shared" si="2"/>
        <v>9.53052729</v>
      </c>
      <c r="P1097" s="18">
        <v>10.0</v>
      </c>
      <c r="Q1097" s="18"/>
      <c r="R1097" s="18">
        <v>10.0</v>
      </c>
      <c r="S1097" s="21">
        <f t="shared" si="125"/>
        <v>8.648148148</v>
      </c>
      <c r="T1097" s="18">
        <v>10.0</v>
      </c>
      <c r="U1097" s="21">
        <f t="shared" si="128"/>
        <v>8.43141798</v>
      </c>
      <c r="V1097" s="18">
        <v>10.0</v>
      </c>
      <c r="W1097" s="21">
        <f t="shared" si="124"/>
        <v>9.001482854</v>
      </c>
      <c r="X1097" s="27">
        <f t="shared" si="102"/>
        <v>9.285714286</v>
      </c>
      <c r="Y1097" s="80" t="s">
        <v>2273</v>
      </c>
      <c r="Z1097" s="61" t="s">
        <v>2274</v>
      </c>
      <c r="AA1097" s="40"/>
      <c r="AB1097" s="40"/>
      <c r="AC1097" s="40"/>
      <c r="AD1097" s="40"/>
      <c r="AE1097" s="39"/>
      <c r="AF1097" s="5"/>
      <c r="AG1097" s="1"/>
    </row>
    <row r="1098" ht="15.75" customHeight="1">
      <c r="A1098" s="1"/>
      <c r="B1098" s="5"/>
      <c r="C1098" s="16">
        <v>44536.0</v>
      </c>
      <c r="D1098" s="17">
        <v>2.80790385E9</v>
      </c>
      <c r="E1098" s="5" t="s">
        <v>2275</v>
      </c>
      <c r="F1098" s="5" t="s">
        <v>2185</v>
      </c>
      <c r="G1098" s="5" t="s">
        <v>1998</v>
      </c>
      <c r="H1098" s="5" t="s">
        <v>79</v>
      </c>
      <c r="I1098" s="33">
        <v>214.0</v>
      </c>
      <c r="J1098" s="18">
        <v>10.0</v>
      </c>
      <c r="K1098" s="19">
        <f t="shared" si="137"/>
        <v>8.786861314</v>
      </c>
      <c r="L1098" s="18">
        <v>10.0</v>
      </c>
      <c r="M1098" s="18"/>
      <c r="N1098" s="18">
        <v>10.0</v>
      </c>
      <c r="O1098" s="21">
        <f t="shared" si="2"/>
        <v>9.530961183</v>
      </c>
      <c r="P1098" s="18">
        <v>10.0</v>
      </c>
      <c r="Q1098" s="18"/>
      <c r="R1098" s="18">
        <v>10.0</v>
      </c>
      <c r="S1098" s="21">
        <f t="shared" si="125"/>
        <v>8.649398705</v>
      </c>
      <c r="T1098" s="18">
        <v>10.0</v>
      </c>
      <c r="U1098" s="21">
        <f t="shared" si="128"/>
        <v>8.43287037</v>
      </c>
      <c r="V1098" s="18">
        <v>10.0</v>
      </c>
      <c r="W1098" s="21">
        <f t="shared" si="124"/>
        <v>9.002407407</v>
      </c>
      <c r="X1098" s="27">
        <f t="shared" si="102"/>
        <v>10</v>
      </c>
      <c r="Y1098" s="110"/>
      <c r="Z1098" s="84"/>
      <c r="AA1098" s="40"/>
      <c r="AB1098" s="40"/>
      <c r="AC1098" s="40"/>
      <c r="AD1098" s="40"/>
      <c r="AE1098" s="39"/>
      <c r="AF1098" s="5"/>
      <c r="AG1098" s="1"/>
    </row>
    <row r="1099" ht="15.75" customHeight="1">
      <c r="A1099" s="1"/>
      <c r="B1099" s="5"/>
      <c r="C1099" s="16">
        <v>44536.0</v>
      </c>
      <c r="D1099" s="17">
        <v>3.712431348E9</v>
      </c>
      <c r="E1099" s="5" t="s">
        <v>2276</v>
      </c>
      <c r="F1099" s="5" t="s">
        <v>32</v>
      </c>
      <c r="G1099" s="5" t="s">
        <v>1975</v>
      </c>
      <c r="H1099" s="5" t="s">
        <v>2277</v>
      </c>
      <c r="I1099" s="33">
        <v>303.0</v>
      </c>
      <c r="J1099" s="18">
        <v>10.0</v>
      </c>
      <c r="K1099" s="19">
        <f t="shared" si="137"/>
        <v>8.787967183</v>
      </c>
      <c r="L1099" s="18">
        <v>10.0</v>
      </c>
      <c r="M1099" s="18"/>
      <c r="N1099" s="18">
        <v>7.5</v>
      </c>
      <c r="O1099" s="21">
        <f t="shared" si="2"/>
        <v>9.529085873</v>
      </c>
      <c r="P1099" s="18">
        <v>10.0</v>
      </c>
      <c r="Q1099" s="18"/>
      <c r="R1099" s="18">
        <v>10.0</v>
      </c>
      <c r="S1099" s="21">
        <f t="shared" si="125"/>
        <v>8.65064695</v>
      </c>
      <c r="T1099" s="18">
        <v>10.0</v>
      </c>
      <c r="U1099" s="21">
        <f t="shared" si="128"/>
        <v>8.434320074</v>
      </c>
      <c r="V1099" s="18">
        <v>10.0</v>
      </c>
      <c r="W1099" s="21">
        <f t="shared" si="124"/>
        <v>9.00333025</v>
      </c>
      <c r="X1099" s="27">
        <f t="shared" si="102"/>
        <v>9.642857143</v>
      </c>
      <c r="Y1099" s="62"/>
      <c r="Z1099" s="110"/>
      <c r="AA1099" s="40"/>
      <c r="AB1099" s="40"/>
      <c r="AC1099" s="40"/>
      <c r="AD1099" s="40"/>
      <c r="AE1099" s="39"/>
      <c r="AF1099" s="5"/>
      <c r="AG1099" s="1"/>
    </row>
    <row r="1100" ht="15.75" customHeight="1">
      <c r="A1100" s="1"/>
      <c r="B1100" s="5"/>
      <c r="C1100" s="16">
        <v>44536.0</v>
      </c>
      <c r="D1100" s="17">
        <v>2.697338642E9</v>
      </c>
      <c r="E1100" s="5" t="s">
        <v>2278</v>
      </c>
      <c r="F1100" s="5" t="s">
        <v>56</v>
      </c>
      <c r="G1100" s="5" t="s">
        <v>1998</v>
      </c>
      <c r="H1100" s="5" t="s">
        <v>79</v>
      </c>
      <c r="I1100" s="33">
        <v>313.0</v>
      </c>
      <c r="J1100" s="18">
        <v>9.0</v>
      </c>
      <c r="K1100" s="19">
        <f t="shared" si="137"/>
        <v>8.788160291</v>
      </c>
      <c r="L1100" s="18">
        <v>10.0</v>
      </c>
      <c r="M1100" s="18"/>
      <c r="N1100" s="18">
        <v>10.0</v>
      </c>
      <c r="O1100" s="21">
        <f t="shared" si="2"/>
        <v>9.529520295</v>
      </c>
      <c r="P1100" s="18">
        <v>10.0</v>
      </c>
      <c r="Q1100" s="18"/>
      <c r="R1100" s="18">
        <v>10.0</v>
      </c>
      <c r="S1100" s="21">
        <f t="shared" si="125"/>
        <v>8.65189289</v>
      </c>
      <c r="T1100" s="18">
        <v>10.0</v>
      </c>
      <c r="U1100" s="21">
        <f t="shared" si="128"/>
        <v>8.435767098</v>
      </c>
      <c r="V1100" s="18">
        <v>10.0</v>
      </c>
      <c r="W1100" s="21">
        <f t="shared" si="124"/>
        <v>9.004251386</v>
      </c>
      <c r="X1100" s="27">
        <f t="shared" si="102"/>
        <v>9.857142857</v>
      </c>
      <c r="Y1100" s="61" t="s">
        <v>2279</v>
      </c>
      <c r="Z1100" s="110"/>
      <c r="AA1100" s="40"/>
      <c r="AB1100" s="40"/>
      <c r="AC1100" s="40"/>
      <c r="AD1100" s="40"/>
      <c r="AE1100" s="39"/>
      <c r="AF1100" s="5"/>
      <c r="AG1100" s="1"/>
    </row>
    <row r="1101" ht="15.75" customHeight="1">
      <c r="A1101" s="1"/>
      <c r="B1101" s="5"/>
      <c r="C1101" s="16">
        <v>44538.0</v>
      </c>
      <c r="D1101" s="17">
        <v>3.522460828E9</v>
      </c>
      <c r="E1101" s="5" t="s">
        <v>1981</v>
      </c>
      <c r="F1101" s="5" t="s">
        <v>1974</v>
      </c>
      <c r="G1101" s="5" t="s">
        <v>1975</v>
      </c>
      <c r="H1101" s="5" t="s">
        <v>2001</v>
      </c>
      <c r="I1101" s="33">
        <v>301.0</v>
      </c>
      <c r="J1101" s="18">
        <v>7.0</v>
      </c>
      <c r="K1101" s="19">
        <f t="shared" si="137"/>
        <v>8.786533212</v>
      </c>
      <c r="L1101" s="18">
        <v>7.5</v>
      </c>
      <c r="M1101" s="18"/>
      <c r="N1101" s="18">
        <v>7.5</v>
      </c>
      <c r="O1101" s="21">
        <f t="shared" si="2"/>
        <v>9.52764977</v>
      </c>
      <c r="P1101" s="18">
        <v>5.0</v>
      </c>
      <c r="Q1101" s="18"/>
      <c r="R1101" s="18">
        <v>7.5</v>
      </c>
      <c r="S1101" s="21">
        <f t="shared" si="125"/>
        <v>8.650830258</v>
      </c>
      <c r="T1101" s="18">
        <v>7.5</v>
      </c>
      <c r="U1101" s="21">
        <f t="shared" si="128"/>
        <v>8.434903047</v>
      </c>
      <c r="V1101" s="18"/>
      <c r="W1101" s="21">
        <f t="shared" si="124"/>
        <v>9.004251386</v>
      </c>
      <c r="X1101" s="27">
        <f t="shared" si="102"/>
        <v>7</v>
      </c>
      <c r="Y1101" s="62"/>
      <c r="Z1101" s="62"/>
      <c r="AA1101" s="40"/>
      <c r="AB1101" s="40"/>
      <c r="AC1101" s="40"/>
      <c r="AD1101" s="40"/>
      <c r="AE1101" s="39"/>
      <c r="AF1101" s="5"/>
      <c r="AG1101" s="1"/>
    </row>
    <row r="1102" ht="15.75" customHeight="1">
      <c r="A1102" s="1"/>
      <c r="B1102" s="5"/>
      <c r="C1102" s="16">
        <v>44539.0</v>
      </c>
      <c r="D1102" s="17">
        <v>2.91166997E9</v>
      </c>
      <c r="E1102" s="5" t="s">
        <v>2280</v>
      </c>
      <c r="F1102" s="5" t="s">
        <v>1969</v>
      </c>
      <c r="G1102" s="5" t="s">
        <v>1975</v>
      </c>
      <c r="H1102" s="5" t="s">
        <v>79</v>
      </c>
      <c r="I1102" s="33">
        <v>313.0</v>
      </c>
      <c r="J1102" s="18">
        <v>8.0</v>
      </c>
      <c r="K1102" s="19">
        <f t="shared" si="137"/>
        <v>8.785818182</v>
      </c>
      <c r="L1102" s="18">
        <v>10.0</v>
      </c>
      <c r="M1102" s="18"/>
      <c r="N1102" s="18">
        <v>10.0</v>
      </c>
      <c r="O1102" s="21">
        <f t="shared" si="2"/>
        <v>9.528084715</v>
      </c>
      <c r="P1102" s="18">
        <v>7.5</v>
      </c>
      <c r="Q1102" s="18"/>
      <c r="R1102" s="18">
        <v>10.0</v>
      </c>
      <c r="S1102" s="21">
        <f t="shared" si="125"/>
        <v>8.652073733</v>
      </c>
      <c r="T1102" s="18">
        <v>7.5</v>
      </c>
      <c r="U1102" s="21">
        <f t="shared" si="128"/>
        <v>8.43404059</v>
      </c>
      <c r="V1102" s="18">
        <v>5.0</v>
      </c>
      <c r="W1102" s="21">
        <f t="shared" si="124"/>
        <v>9.000554017</v>
      </c>
      <c r="X1102" s="27">
        <f t="shared" si="102"/>
        <v>8.285714286</v>
      </c>
      <c r="Y1102" s="111" t="s">
        <v>2281</v>
      </c>
      <c r="Z1102" s="111"/>
      <c r="AA1102" s="40"/>
      <c r="AB1102" s="40"/>
      <c r="AC1102" s="40"/>
      <c r="AD1102" s="40"/>
      <c r="AE1102" s="39"/>
      <c r="AF1102" s="5"/>
      <c r="AG1102" s="1"/>
    </row>
    <row r="1103" ht="15.75" customHeight="1">
      <c r="A1103" s="1"/>
      <c r="B1103" s="5"/>
      <c r="C1103" s="16">
        <v>44539.0</v>
      </c>
      <c r="D1103" s="17">
        <v>2.275625421E9</v>
      </c>
      <c r="E1103" s="5" t="s">
        <v>2282</v>
      </c>
      <c r="F1103" s="5" t="s">
        <v>2107</v>
      </c>
      <c r="G1103" s="5" t="s">
        <v>2011</v>
      </c>
      <c r="H1103" s="5" t="s">
        <v>60</v>
      </c>
      <c r="I1103" s="33">
        <v>201.0</v>
      </c>
      <c r="J1103" s="18">
        <v>10.0</v>
      </c>
      <c r="K1103" s="19">
        <f>+AVERAGE(J1103)</f>
        <v>10</v>
      </c>
      <c r="L1103" s="18">
        <v>10.0</v>
      </c>
      <c r="M1103" s="18"/>
      <c r="N1103" s="18">
        <v>10.0</v>
      </c>
      <c r="O1103" s="21">
        <f t="shared" si="2"/>
        <v>9.528518859</v>
      </c>
      <c r="P1103" s="18">
        <v>10.0</v>
      </c>
      <c r="Q1103" s="18"/>
      <c r="R1103" s="18">
        <v>10.0</v>
      </c>
      <c r="S1103" s="21">
        <f t="shared" si="125"/>
        <v>8.653314917</v>
      </c>
      <c r="T1103" s="18">
        <v>10.0</v>
      </c>
      <c r="U1103" s="21">
        <f t="shared" si="128"/>
        <v>8.435483871</v>
      </c>
      <c r="V1103" s="18">
        <v>10.0</v>
      </c>
      <c r="W1103" s="21">
        <f t="shared" si="124"/>
        <v>9.001476015</v>
      </c>
      <c r="X1103" s="27">
        <f t="shared" si="102"/>
        <v>10</v>
      </c>
      <c r="Y1103" s="112"/>
      <c r="Z1103" s="62"/>
      <c r="AA1103" s="40"/>
      <c r="AB1103" s="40"/>
      <c r="AC1103" s="40"/>
      <c r="AD1103" s="40"/>
      <c r="AE1103" s="39"/>
      <c r="AF1103" s="5"/>
      <c r="AG1103" s="1"/>
    </row>
    <row r="1104" ht="15.75" customHeight="1">
      <c r="A1104" s="1"/>
      <c r="B1104" s="5"/>
      <c r="C1104" s="16">
        <v>44539.0</v>
      </c>
      <c r="D1104" s="17">
        <v>3.787006626E9</v>
      </c>
      <c r="E1104" s="5" t="s">
        <v>2283</v>
      </c>
      <c r="F1104" s="5" t="s">
        <v>2284</v>
      </c>
      <c r="G1104" s="5" t="s">
        <v>1975</v>
      </c>
      <c r="H1104" s="5" t="s">
        <v>2001</v>
      </c>
      <c r="I1104" s="33" t="s">
        <v>2248</v>
      </c>
      <c r="J1104" s="18">
        <v>10.0</v>
      </c>
      <c r="K1104" s="19">
        <f t="shared" ref="K1104:K1112" si="138">+AVERAGE($J$3:J1104)</f>
        <v>8.788021779</v>
      </c>
      <c r="L1104" s="18">
        <v>10.0</v>
      </c>
      <c r="M1104" s="18"/>
      <c r="N1104" s="18">
        <v>10.0</v>
      </c>
      <c r="O1104" s="21">
        <f t="shared" si="2"/>
        <v>9.528952206</v>
      </c>
      <c r="P1104" s="18">
        <v>10.0</v>
      </c>
      <c r="Q1104" s="18"/>
      <c r="R1104" s="18">
        <v>10.0</v>
      </c>
      <c r="S1104" s="21">
        <f t="shared" si="125"/>
        <v>8.654553818</v>
      </c>
      <c r="T1104" s="18">
        <v>10.0</v>
      </c>
      <c r="U1104" s="21">
        <f t="shared" si="128"/>
        <v>8.436924494</v>
      </c>
      <c r="V1104" s="18">
        <v>10.0</v>
      </c>
      <c r="W1104" s="21">
        <f t="shared" si="124"/>
        <v>9.002396313</v>
      </c>
      <c r="X1104" s="27">
        <f t="shared" si="102"/>
        <v>10</v>
      </c>
      <c r="Y1104" s="80"/>
      <c r="Z1104" s="112"/>
      <c r="AA1104" s="40"/>
      <c r="AB1104" s="40"/>
      <c r="AC1104" s="40"/>
      <c r="AD1104" s="40"/>
      <c r="AE1104" s="39"/>
      <c r="AF1104" s="5"/>
      <c r="AG1104" s="1"/>
    </row>
    <row r="1105" ht="15.75" customHeight="1">
      <c r="A1105" s="1"/>
      <c r="B1105" s="5"/>
      <c r="C1105" s="16">
        <v>44540.0</v>
      </c>
      <c r="D1105" s="17">
        <v>2.739803711E9</v>
      </c>
      <c r="E1105" s="5" t="s">
        <v>2285</v>
      </c>
      <c r="F1105" s="5" t="s">
        <v>2286</v>
      </c>
      <c r="G1105" s="5" t="s">
        <v>1998</v>
      </c>
      <c r="H1105" s="5" t="s">
        <v>1787</v>
      </c>
      <c r="I1105" s="33">
        <v>312.0</v>
      </c>
      <c r="J1105" s="18">
        <v>8.0</v>
      </c>
      <c r="K1105" s="19">
        <f t="shared" si="138"/>
        <v>8.787307344</v>
      </c>
      <c r="L1105" s="18">
        <v>10.0</v>
      </c>
      <c r="M1105" s="18"/>
      <c r="N1105" s="18">
        <v>10.0</v>
      </c>
      <c r="O1105" s="21">
        <f t="shared" si="2"/>
        <v>9.529384757</v>
      </c>
      <c r="P1105" s="18">
        <v>5.0</v>
      </c>
      <c r="Q1105" s="18"/>
      <c r="R1105" s="18">
        <v>5.0</v>
      </c>
      <c r="S1105" s="21">
        <f t="shared" si="125"/>
        <v>8.651194853</v>
      </c>
      <c r="T1105" s="18">
        <v>7.5</v>
      </c>
      <c r="U1105" s="21">
        <f t="shared" si="128"/>
        <v>8.436062557</v>
      </c>
      <c r="V1105" s="18">
        <v>10.0</v>
      </c>
      <c r="W1105" s="21">
        <f t="shared" si="124"/>
        <v>9.003314917</v>
      </c>
      <c r="X1105" s="27">
        <f t="shared" si="102"/>
        <v>7.928571429</v>
      </c>
      <c r="Y1105" s="110"/>
      <c r="Z1105" s="62"/>
      <c r="AA1105" s="40"/>
      <c r="AB1105" s="40"/>
      <c r="AC1105" s="40"/>
      <c r="AD1105" s="40"/>
      <c r="AE1105" s="39"/>
      <c r="AF1105" s="5"/>
      <c r="AG1105" s="1"/>
    </row>
    <row r="1106" ht="15.75" customHeight="1">
      <c r="A1106" s="1"/>
      <c r="B1106" s="5"/>
      <c r="C1106" s="16">
        <v>44541.0</v>
      </c>
      <c r="D1106" s="17">
        <v>3.688765915E9</v>
      </c>
      <c r="E1106" s="5" t="s">
        <v>2287</v>
      </c>
      <c r="F1106" s="5" t="s">
        <v>2107</v>
      </c>
      <c r="G1106" s="5" t="s">
        <v>1998</v>
      </c>
      <c r="H1106" s="5" t="s">
        <v>45</v>
      </c>
      <c r="I1106" s="33">
        <v>204.0</v>
      </c>
      <c r="J1106" s="18">
        <v>4.0</v>
      </c>
      <c r="K1106" s="19">
        <f t="shared" si="138"/>
        <v>8.782971014</v>
      </c>
      <c r="L1106" s="18">
        <v>7.5</v>
      </c>
      <c r="M1106" s="18"/>
      <c r="N1106" s="18">
        <v>10.0</v>
      </c>
      <c r="O1106" s="21">
        <f t="shared" si="2"/>
        <v>9.529816514</v>
      </c>
      <c r="P1106" s="18">
        <v>5.0</v>
      </c>
      <c r="Q1106" s="18"/>
      <c r="R1106" s="18">
        <v>5.0</v>
      </c>
      <c r="S1106" s="21">
        <f t="shared" si="125"/>
        <v>8.647842057</v>
      </c>
      <c r="T1106" s="18">
        <v>2.5</v>
      </c>
      <c r="U1106" s="21">
        <f t="shared" si="128"/>
        <v>8.430606618</v>
      </c>
      <c r="V1106" s="18">
        <v>2.5</v>
      </c>
      <c r="W1106" s="21">
        <f t="shared" si="124"/>
        <v>8.997332107</v>
      </c>
      <c r="X1106" s="27">
        <f t="shared" si="102"/>
        <v>5.214285714</v>
      </c>
      <c r="Y1106" s="42" t="s">
        <v>2288</v>
      </c>
      <c r="Z1106" s="112" t="s">
        <v>2289</v>
      </c>
      <c r="AA1106" s="40"/>
      <c r="AB1106" s="40"/>
      <c r="AC1106" s="40"/>
      <c r="AD1106" s="40"/>
      <c r="AE1106" s="39"/>
      <c r="AF1106" s="5"/>
      <c r="AG1106" s="1"/>
    </row>
    <row r="1107" ht="15.75" customHeight="1">
      <c r="A1107" s="1"/>
      <c r="B1107" s="5"/>
      <c r="C1107" s="16">
        <v>44541.0</v>
      </c>
      <c r="D1107" s="17">
        <v>2.93679942E9</v>
      </c>
      <c r="E1107" s="5" t="s">
        <v>2290</v>
      </c>
      <c r="F1107" s="5" t="s">
        <v>1969</v>
      </c>
      <c r="G1107" s="5" t="s">
        <v>1975</v>
      </c>
      <c r="H1107" s="5" t="s">
        <v>2001</v>
      </c>
      <c r="I1107" s="33">
        <v>201.0</v>
      </c>
      <c r="J1107" s="18">
        <v>8.0</v>
      </c>
      <c r="K1107" s="19">
        <f t="shared" si="138"/>
        <v>8.782262443</v>
      </c>
      <c r="L1107" s="18">
        <v>10.0</v>
      </c>
      <c r="M1107" s="18"/>
      <c r="N1107" s="18">
        <v>7.5</v>
      </c>
      <c r="O1107" s="21">
        <f t="shared" si="2"/>
        <v>9.527956004</v>
      </c>
      <c r="P1107" s="18">
        <v>7.5</v>
      </c>
      <c r="Q1107" s="18"/>
      <c r="R1107" s="18">
        <v>5.0</v>
      </c>
      <c r="S1107" s="21">
        <f t="shared" si="125"/>
        <v>8.644495413</v>
      </c>
      <c r="T1107" s="18">
        <v>7.5</v>
      </c>
      <c r="U1107" s="21">
        <f t="shared" si="128"/>
        <v>8.429752066</v>
      </c>
      <c r="V1107" s="18">
        <v>10.0</v>
      </c>
      <c r="W1107" s="21">
        <f t="shared" si="124"/>
        <v>8.998253676</v>
      </c>
      <c r="X1107" s="27">
        <f t="shared" si="102"/>
        <v>7.928571429</v>
      </c>
      <c r="Y1107" s="80" t="s">
        <v>2291</v>
      </c>
      <c r="Z1107" s="61" t="s">
        <v>2292</v>
      </c>
      <c r="AA1107" s="40"/>
      <c r="AB1107" s="40"/>
      <c r="AC1107" s="40"/>
      <c r="AD1107" s="40"/>
      <c r="AE1107" s="39"/>
      <c r="AF1107" s="5"/>
      <c r="AG1107" s="1"/>
    </row>
    <row r="1108" ht="15.75" customHeight="1">
      <c r="A1108" s="1"/>
      <c r="B1108" s="5"/>
      <c r="C1108" s="16">
        <v>44542.0</v>
      </c>
      <c r="D1108" s="85">
        <v>3.369856036E9</v>
      </c>
      <c r="E1108" s="5" t="s">
        <v>2293</v>
      </c>
      <c r="F1108" s="5" t="s">
        <v>1969</v>
      </c>
      <c r="G1108" s="5" t="s">
        <v>1975</v>
      </c>
      <c r="H1108" s="5" t="s">
        <v>2001</v>
      </c>
      <c r="I1108" s="33">
        <v>301.0</v>
      </c>
      <c r="J1108" s="18">
        <v>7.0</v>
      </c>
      <c r="K1108" s="19">
        <f t="shared" si="138"/>
        <v>8.780650995</v>
      </c>
      <c r="L1108" s="18">
        <v>7.5</v>
      </c>
      <c r="M1108" s="18"/>
      <c r="N1108" s="18">
        <v>10.0</v>
      </c>
      <c r="O1108" s="21">
        <f t="shared" si="2"/>
        <v>9.528388278</v>
      </c>
      <c r="P1108" s="18">
        <v>7.5</v>
      </c>
      <c r="Q1108" s="18"/>
      <c r="R1108" s="18">
        <v>7.5</v>
      </c>
      <c r="S1108" s="21">
        <f t="shared" si="125"/>
        <v>8.643446379</v>
      </c>
      <c r="T1108" s="18">
        <v>5.0</v>
      </c>
      <c r="U1108" s="21">
        <f t="shared" si="128"/>
        <v>8.426605505</v>
      </c>
      <c r="V1108" s="18">
        <v>7.5</v>
      </c>
      <c r="W1108" s="21">
        <f t="shared" si="124"/>
        <v>8.99687787</v>
      </c>
      <c r="X1108" s="27">
        <f t="shared" si="102"/>
        <v>7.428571429</v>
      </c>
      <c r="Y1108" s="110"/>
      <c r="Z1108" s="110"/>
      <c r="AA1108" s="40"/>
      <c r="AB1108" s="40"/>
      <c r="AC1108" s="40"/>
      <c r="AD1108" s="40"/>
      <c r="AE1108" s="39"/>
      <c r="AF1108" s="5"/>
      <c r="AG1108" s="1"/>
    </row>
    <row r="1109" ht="15.75" customHeight="1">
      <c r="A1109" s="1"/>
      <c r="B1109" s="5"/>
      <c r="C1109" s="16">
        <v>44542.0</v>
      </c>
      <c r="D1109" s="85">
        <v>3.328099677E9</v>
      </c>
      <c r="E1109" s="108" t="s">
        <v>2294</v>
      </c>
      <c r="F1109" s="108" t="s">
        <v>1974</v>
      </c>
      <c r="G1109" s="108" t="s">
        <v>1975</v>
      </c>
      <c r="H1109" s="108" t="s">
        <v>2048</v>
      </c>
      <c r="I1109" s="113">
        <v>303.0</v>
      </c>
      <c r="J1109" s="18">
        <v>10.0</v>
      </c>
      <c r="K1109" s="19">
        <f t="shared" si="138"/>
        <v>8.781752484</v>
      </c>
      <c r="L1109" s="18">
        <v>10.0</v>
      </c>
      <c r="M1109" s="18"/>
      <c r="N1109" s="18">
        <v>10.0</v>
      </c>
      <c r="O1109" s="21">
        <f t="shared" si="2"/>
        <v>9.528819762</v>
      </c>
      <c r="P1109" s="18">
        <v>10.0</v>
      </c>
      <c r="Q1109" s="18"/>
      <c r="R1109" s="18">
        <v>10.0</v>
      </c>
      <c r="S1109" s="21">
        <f t="shared" si="125"/>
        <v>8.644688645</v>
      </c>
      <c r="T1109" s="18">
        <v>7.5</v>
      </c>
      <c r="U1109" s="21">
        <f t="shared" si="128"/>
        <v>8.425756187</v>
      </c>
      <c r="V1109" s="18">
        <v>10.0</v>
      </c>
      <c r="W1109" s="21">
        <f t="shared" si="124"/>
        <v>8.997798165</v>
      </c>
      <c r="X1109" s="27">
        <f t="shared" si="102"/>
        <v>9.642857143</v>
      </c>
      <c r="Y1109" s="112"/>
      <c r="Z1109" s="83"/>
      <c r="AA1109" s="40"/>
      <c r="AB1109" s="40"/>
      <c r="AC1109" s="40"/>
      <c r="AD1109" s="40"/>
      <c r="AE1109" s="39"/>
      <c r="AF1109" s="5"/>
      <c r="AG1109" s="1"/>
    </row>
    <row r="1110" ht="15.75" customHeight="1">
      <c r="A1110" s="1"/>
      <c r="B1110" s="5"/>
      <c r="C1110" s="16">
        <v>44542.0</v>
      </c>
      <c r="D1110" s="85">
        <v>3.91846615E8</v>
      </c>
      <c r="E1110" s="5" t="s">
        <v>2295</v>
      </c>
      <c r="F1110" s="5" t="s">
        <v>2296</v>
      </c>
      <c r="G1110" s="5" t="s">
        <v>2011</v>
      </c>
      <c r="H1110" s="5" t="s">
        <v>2001</v>
      </c>
      <c r="I1110" s="33">
        <v>301.0</v>
      </c>
      <c r="J1110" s="18">
        <v>9.0</v>
      </c>
      <c r="K1110" s="19">
        <f t="shared" si="138"/>
        <v>8.781949458</v>
      </c>
      <c r="L1110" s="18">
        <v>10.0</v>
      </c>
      <c r="M1110" s="18"/>
      <c r="N1110" s="18">
        <v>10.0</v>
      </c>
      <c r="O1110" s="21">
        <f t="shared" si="2"/>
        <v>9.529250457</v>
      </c>
      <c r="P1110" s="18">
        <v>10.0</v>
      </c>
      <c r="Q1110" s="18"/>
      <c r="R1110" s="18">
        <v>10.0</v>
      </c>
      <c r="S1110" s="21">
        <f t="shared" si="125"/>
        <v>8.645928637</v>
      </c>
      <c r="T1110" s="18">
        <v>7.5</v>
      </c>
      <c r="U1110" s="21">
        <f t="shared" si="128"/>
        <v>8.424908425</v>
      </c>
      <c r="V1110" s="18">
        <v>10.0</v>
      </c>
      <c r="W1110" s="21">
        <f t="shared" si="124"/>
        <v>8.998716774</v>
      </c>
      <c r="X1110" s="27">
        <f t="shared" si="102"/>
        <v>9.5</v>
      </c>
      <c r="Y1110" s="63"/>
      <c r="Z1110" s="112"/>
      <c r="AA1110" s="40"/>
      <c r="AB1110" s="40"/>
      <c r="AC1110" s="40"/>
      <c r="AD1110" s="40"/>
      <c r="AE1110" s="39"/>
      <c r="AF1110" s="5"/>
      <c r="AG1110" s="1"/>
    </row>
    <row r="1111" ht="15.75" customHeight="1">
      <c r="A1111" s="1"/>
      <c r="B1111" s="5"/>
      <c r="C1111" s="16">
        <v>44543.0</v>
      </c>
      <c r="D1111" s="17">
        <v>2.746286512E9</v>
      </c>
      <c r="E1111" s="79" t="s">
        <v>2297</v>
      </c>
      <c r="F1111" s="5" t="s">
        <v>905</v>
      </c>
      <c r="G1111" s="5" t="s">
        <v>33</v>
      </c>
      <c r="H1111" s="5" t="s">
        <v>60</v>
      </c>
      <c r="I1111" s="33">
        <v>201.0</v>
      </c>
      <c r="J1111" s="18">
        <v>9.0</v>
      </c>
      <c r="K1111" s="19">
        <f t="shared" si="138"/>
        <v>8.782146078</v>
      </c>
      <c r="L1111" s="18">
        <v>7.5</v>
      </c>
      <c r="M1111" s="18"/>
      <c r="N1111" s="18">
        <v>10.0</v>
      </c>
      <c r="O1111" s="21">
        <f t="shared" si="2"/>
        <v>9.529680365</v>
      </c>
      <c r="P1111" s="18">
        <v>5.0</v>
      </c>
      <c r="Q1111" s="18"/>
      <c r="R1111" s="18">
        <v>5.0</v>
      </c>
      <c r="S1111" s="21">
        <f t="shared" si="125"/>
        <v>8.642595978</v>
      </c>
      <c r="T1111" s="18">
        <v>5.0</v>
      </c>
      <c r="U1111" s="21">
        <f t="shared" si="128"/>
        <v>8.421774931</v>
      </c>
      <c r="V1111" s="18">
        <v>10.0</v>
      </c>
      <c r="W1111" s="21">
        <f t="shared" si="124"/>
        <v>8.9996337</v>
      </c>
      <c r="X1111" s="27">
        <f t="shared" si="102"/>
        <v>7.357142857</v>
      </c>
      <c r="Y1111" s="80" t="s">
        <v>2298</v>
      </c>
      <c r="Z1111" s="61" t="s">
        <v>2299</v>
      </c>
      <c r="AA1111" s="52">
        <v>5.0</v>
      </c>
      <c r="AB1111" s="36"/>
      <c r="AC1111" s="36"/>
      <c r="AD1111" s="36"/>
      <c r="AE1111" s="53"/>
      <c r="AF1111" s="5"/>
      <c r="AG1111" s="1"/>
    </row>
    <row r="1112" ht="15.75" customHeight="1">
      <c r="A1112" s="1"/>
      <c r="B1112" s="5"/>
      <c r="C1112" s="16">
        <v>44544.0</v>
      </c>
      <c r="D1112" s="17">
        <v>2.856788581E9</v>
      </c>
      <c r="E1112" s="79" t="s">
        <v>2300</v>
      </c>
      <c r="F1112" s="5" t="s">
        <v>2301</v>
      </c>
      <c r="G1112" s="5" t="s">
        <v>2139</v>
      </c>
      <c r="H1112" s="5" t="s">
        <v>79</v>
      </c>
      <c r="I1112" s="33"/>
      <c r="J1112" s="18">
        <v>10.0</v>
      </c>
      <c r="K1112" s="19">
        <f t="shared" si="138"/>
        <v>8.783243243</v>
      </c>
      <c r="L1112" s="18">
        <v>10.0</v>
      </c>
      <c r="M1112" s="18"/>
      <c r="N1112" s="18">
        <v>10.0</v>
      </c>
      <c r="O1112" s="21">
        <f t="shared" si="2"/>
        <v>9.530109489</v>
      </c>
      <c r="P1112" s="18">
        <v>7.5</v>
      </c>
      <c r="Q1112" s="18"/>
      <c r="R1112" s="18">
        <v>7.5</v>
      </c>
      <c r="S1112" s="21">
        <f t="shared" si="125"/>
        <v>8.641552511</v>
      </c>
      <c r="T1112" s="18">
        <v>7.5</v>
      </c>
      <c r="U1112" s="21">
        <f t="shared" si="128"/>
        <v>8.420932358</v>
      </c>
      <c r="V1112" s="18">
        <v>10.0</v>
      </c>
      <c r="W1112" s="21">
        <f t="shared" si="124"/>
        <v>9.000548948</v>
      </c>
      <c r="X1112" s="27">
        <f t="shared" si="102"/>
        <v>8.928571429</v>
      </c>
      <c r="Y1112" s="49" t="s">
        <v>2302</v>
      </c>
      <c r="Z1112" s="61"/>
      <c r="AA1112" s="52"/>
      <c r="AB1112" s="36"/>
      <c r="AC1112" s="36"/>
      <c r="AD1112" s="36"/>
      <c r="AE1112" s="53"/>
      <c r="AF1112" s="5"/>
      <c r="AG1112" s="1"/>
    </row>
    <row r="1113" ht="15.75" customHeight="1">
      <c r="A1113" s="1"/>
      <c r="B1113" s="5"/>
      <c r="C1113" s="16">
        <v>44544.0</v>
      </c>
      <c r="D1113" s="17">
        <v>2.181558715E9</v>
      </c>
      <c r="E1113" s="5" t="s">
        <v>2303</v>
      </c>
      <c r="F1113" s="5" t="s">
        <v>1974</v>
      </c>
      <c r="G1113" s="5" t="s">
        <v>33</v>
      </c>
      <c r="H1113" s="5" t="s">
        <v>2048</v>
      </c>
      <c r="I1113" s="33">
        <v>303.0</v>
      </c>
      <c r="J1113" s="18">
        <v>8.0</v>
      </c>
      <c r="K1113" s="19">
        <f>+AVERAGE(J1113)</f>
        <v>8</v>
      </c>
      <c r="L1113" s="18">
        <v>10.0</v>
      </c>
      <c r="M1113" s="18"/>
      <c r="N1113" s="18">
        <v>10.0</v>
      </c>
      <c r="O1113" s="21">
        <f t="shared" si="2"/>
        <v>9.53053783</v>
      </c>
      <c r="P1113" s="18">
        <v>10.0</v>
      </c>
      <c r="Q1113" s="18"/>
      <c r="R1113" s="18">
        <v>10.0</v>
      </c>
      <c r="S1113" s="21">
        <f t="shared" si="125"/>
        <v>8.642791971</v>
      </c>
      <c r="T1113" s="18">
        <v>10.0</v>
      </c>
      <c r="U1113" s="21">
        <f t="shared" si="128"/>
        <v>8.422374429</v>
      </c>
      <c r="V1113" s="18">
        <v>7.5</v>
      </c>
      <c r="W1113" s="21">
        <f t="shared" si="124"/>
        <v>8.999177331</v>
      </c>
      <c r="X1113" s="27">
        <f t="shared" si="102"/>
        <v>9.357142857</v>
      </c>
      <c r="Y1113" s="110"/>
      <c r="Z1113" s="84"/>
      <c r="AA1113" s="52"/>
      <c r="AB1113" s="36"/>
      <c r="AC1113" s="36"/>
      <c r="AD1113" s="36"/>
      <c r="AE1113" s="53"/>
      <c r="AF1113" s="5"/>
      <c r="AG1113" s="1"/>
    </row>
    <row r="1114" ht="15.75" customHeight="1">
      <c r="A1114" s="1"/>
      <c r="B1114" s="5"/>
      <c r="C1114" s="16">
        <v>44544.0</v>
      </c>
      <c r="D1114" s="17">
        <v>2.155088385E9</v>
      </c>
      <c r="E1114" s="5" t="s">
        <v>2304</v>
      </c>
      <c r="F1114" s="5" t="s">
        <v>905</v>
      </c>
      <c r="G1114" s="5" t="s">
        <v>33</v>
      </c>
      <c r="H1114" s="5" t="s">
        <v>45</v>
      </c>
      <c r="I1114" s="33">
        <v>304.0</v>
      </c>
      <c r="J1114" s="18">
        <v>9.0</v>
      </c>
      <c r="K1114" s="19">
        <f t="shared" ref="K1114:K1122" si="139">+AVERAGE($J$3:J1114)</f>
        <v>8.782733813</v>
      </c>
      <c r="L1114" s="18">
        <v>7.5</v>
      </c>
      <c r="M1114" s="18"/>
      <c r="N1114" s="18">
        <v>10.0</v>
      </c>
      <c r="O1114" s="21">
        <f t="shared" si="2"/>
        <v>9.530965392</v>
      </c>
      <c r="P1114" s="18">
        <v>7.5</v>
      </c>
      <c r="Q1114" s="18"/>
      <c r="R1114" s="18">
        <v>7.5</v>
      </c>
      <c r="S1114" s="21">
        <f t="shared" si="125"/>
        <v>8.641750228</v>
      </c>
      <c r="T1114" s="18">
        <v>7.5</v>
      </c>
      <c r="U1114" s="21">
        <f t="shared" si="128"/>
        <v>8.421532847</v>
      </c>
      <c r="V1114" s="18">
        <v>10.0</v>
      </c>
      <c r="W1114" s="21">
        <f t="shared" si="124"/>
        <v>9.000091324</v>
      </c>
      <c r="X1114" s="27">
        <f t="shared" si="102"/>
        <v>8.428571429</v>
      </c>
      <c r="Y1114" s="80" t="s">
        <v>2305</v>
      </c>
      <c r="Z1114" s="61" t="s">
        <v>2306</v>
      </c>
      <c r="AA1114" s="52"/>
      <c r="AB1114" s="36"/>
      <c r="AC1114" s="36"/>
      <c r="AD1114" s="36"/>
      <c r="AE1114" s="53"/>
      <c r="AF1114" s="5"/>
      <c r="AG1114" s="1"/>
    </row>
    <row r="1115" ht="15.75" customHeight="1">
      <c r="A1115" s="1"/>
      <c r="B1115" s="5"/>
      <c r="C1115" s="16">
        <v>44545.0</v>
      </c>
      <c r="D1115" s="17">
        <v>2.662130735E9</v>
      </c>
      <c r="E1115" s="5" t="s">
        <v>2307</v>
      </c>
      <c r="F1115" s="5" t="s">
        <v>2082</v>
      </c>
      <c r="G1115" s="5" t="s">
        <v>33</v>
      </c>
      <c r="H1115" s="5" t="s">
        <v>60</v>
      </c>
      <c r="I1115" s="33"/>
      <c r="J1115" s="18">
        <v>8.0</v>
      </c>
      <c r="K1115" s="19">
        <f t="shared" si="139"/>
        <v>8.782030548</v>
      </c>
      <c r="L1115" s="18">
        <v>10.0</v>
      </c>
      <c r="M1115" s="18"/>
      <c r="N1115" s="18">
        <v>10.0</v>
      </c>
      <c r="O1115" s="21">
        <f t="shared" si="2"/>
        <v>9.531392175</v>
      </c>
      <c r="P1115" s="18">
        <v>7.5</v>
      </c>
      <c r="Q1115" s="18"/>
      <c r="R1115" s="18">
        <v>7.5</v>
      </c>
      <c r="S1115" s="21">
        <f t="shared" si="125"/>
        <v>8.640710383</v>
      </c>
      <c r="T1115" s="18">
        <v>7.5</v>
      </c>
      <c r="U1115" s="21">
        <f t="shared" si="128"/>
        <v>8.420692799</v>
      </c>
      <c r="V1115" s="18">
        <v>10.0</v>
      </c>
      <c r="W1115" s="21">
        <f t="shared" si="124"/>
        <v>9.00100365</v>
      </c>
      <c r="X1115" s="27">
        <f t="shared" si="102"/>
        <v>8.642857143</v>
      </c>
      <c r="Y1115" s="61" t="s">
        <v>2308</v>
      </c>
      <c r="Z1115" s="110" t="s">
        <v>2309</v>
      </c>
      <c r="AA1115" s="25"/>
      <c r="AB1115" s="32"/>
      <c r="AC1115" s="32"/>
      <c r="AD1115" s="40"/>
      <c r="AE1115" s="33"/>
      <c r="AF1115" s="5"/>
      <c r="AG1115" s="1"/>
    </row>
    <row r="1116" ht="15.75" customHeight="1">
      <c r="A1116" s="1"/>
      <c r="B1116" s="5"/>
      <c r="C1116" s="16">
        <v>44545.0</v>
      </c>
      <c r="D1116" s="17">
        <v>2.378894246E9</v>
      </c>
      <c r="E1116" s="5" t="s">
        <v>2310</v>
      </c>
      <c r="F1116" s="5" t="s">
        <v>1957</v>
      </c>
      <c r="G1116" s="5" t="s">
        <v>33</v>
      </c>
      <c r="H1116" s="5" t="s">
        <v>1808</v>
      </c>
      <c r="I1116" s="33">
        <v>314.0</v>
      </c>
      <c r="J1116" s="18">
        <v>10.0</v>
      </c>
      <c r="K1116" s="19">
        <f t="shared" si="139"/>
        <v>8.783123878</v>
      </c>
      <c r="L1116" s="18"/>
      <c r="M1116" s="18"/>
      <c r="N1116" s="18">
        <v>10.0</v>
      </c>
      <c r="O1116" s="21">
        <f t="shared" si="2"/>
        <v>9.531818182</v>
      </c>
      <c r="P1116" s="18">
        <v>10.0</v>
      </c>
      <c r="Q1116" s="18"/>
      <c r="R1116" s="18">
        <v>7.5</v>
      </c>
      <c r="S1116" s="21">
        <f t="shared" si="125"/>
        <v>8.639672429</v>
      </c>
      <c r="T1116" s="18">
        <v>7.5</v>
      </c>
      <c r="U1116" s="21">
        <f t="shared" si="128"/>
        <v>8.419854281</v>
      </c>
      <c r="V1116" s="18">
        <v>10.0</v>
      </c>
      <c r="W1116" s="21">
        <f t="shared" si="124"/>
        <v>9.001914312</v>
      </c>
      <c r="X1116" s="27">
        <f t="shared" si="102"/>
        <v>9.166666667</v>
      </c>
      <c r="Y1116" s="62"/>
      <c r="Z1116" s="62"/>
      <c r="AA1116" s="31"/>
      <c r="AB1116" s="32"/>
      <c r="AC1116" s="32"/>
      <c r="AD1116" s="32"/>
      <c r="AE1116" s="33"/>
      <c r="AF1116" s="5"/>
      <c r="AG1116" s="1"/>
    </row>
    <row r="1117" ht="15.75" customHeight="1">
      <c r="A1117" s="1"/>
      <c r="B1117" s="5"/>
      <c r="C1117" s="16">
        <v>44545.0</v>
      </c>
      <c r="D1117" s="17">
        <v>2.19864832E9</v>
      </c>
      <c r="E1117" s="5" t="s">
        <v>2311</v>
      </c>
      <c r="F1117" s="5" t="s">
        <v>2082</v>
      </c>
      <c r="G1117" s="5" t="s">
        <v>2139</v>
      </c>
      <c r="H1117" s="5" t="s">
        <v>45</v>
      </c>
      <c r="I1117" s="33">
        <v>302.0</v>
      </c>
      <c r="J1117" s="18">
        <v>10.0</v>
      </c>
      <c r="K1117" s="19">
        <f t="shared" si="139"/>
        <v>8.784215247</v>
      </c>
      <c r="L1117" s="18">
        <v>10.0</v>
      </c>
      <c r="M1117" s="18"/>
      <c r="N1117" s="18">
        <v>10.0</v>
      </c>
      <c r="O1117" s="21">
        <f t="shared" si="2"/>
        <v>9.532243415</v>
      </c>
      <c r="P1117" s="18">
        <v>10.0</v>
      </c>
      <c r="Q1117" s="18"/>
      <c r="R1117" s="18">
        <v>10.0</v>
      </c>
      <c r="S1117" s="21">
        <f t="shared" si="125"/>
        <v>8.640909091</v>
      </c>
      <c r="T1117" s="18">
        <v>10.0</v>
      </c>
      <c r="U1117" s="21">
        <f t="shared" si="128"/>
        <v>8.421292084</v>
      </c>
      <c r="V1117" s="18">
        <v>10.0</v>
      </c>
      <c r="W1117" s="21">
        <f t="shared" si="124"/>
        <v>9.002823315</v>
      </c>
      <c r="X1117" s="27">
        <f t="shared" si="102"/>
        <v>10</v>
      </c>
      <c r="Y1117" s="111"/>
      <c r="Z1117" s="111"/>
      <c r="AA1117" s="31">
        <v>10.0</v>
      </c>
      <c r="AB1117" s="32"/>
      <c r="AC1117" s="32"/>
      <c r="AD1117" s="32"/>
      <c r="AE1117" s="33"/>
      <c r="AF1117" s="5"/>
      <c r="AG1117" s="1"/>
    </row>
    <row r="1118" ht="15.75" customHeight="1">
      <c r="A1118" s="1"/>
      <c r="B1118" s="5"/>
      <c r="C1118" s="16">
        <v>44547.0</v>
      </c>
      <c r="D1118" s="17">
        <v>2.4592824E9</v>
      </c>
      <c r="E1118" s="5" t="s">
        <v>1964</v>
      </c>
      <c r="F1118" s="5" t="s">
        <v>2312</v>
      </c>
      <c r="G1118" s="5" t="s">
        <v>33</v>
      </c>
      <c r="H1118" s="5" t="s">
        <v>2001</v>
      </c>
      <c r="I1118" s="33">
        <v>301.0</v>
      </c>
      <c r="J1118" s="18">
        <v>10.0</v>
      </c>
      <c r="K1118" s="19">
        <f t="shared" si="139"/>
        <v>8.785304659</v>
      </c>
      <c r="L1118" s="18">
        <v>10.0</v>
      </c>
      <c r="M1118" s="18"/>
      <c r="N1118" s="18">
        <v>10.0</v>
      </c>
      <c r="O1118" s="21">
        <f t="shared" si="2"/>
        <v>9.532667877</v>
      </c>
      <c r="P1118" s="18">
        <v>10.0</v>
      </c>
      <c r="Q1118" s="18"/>
      <c r="R1118" s="18">
        <v>10.0</v>
      </c>
      <c r="S1118" s="21">
        <f t="shared" si="125"/>
        <v>8.642143506</v>
      </c>
      <c r="T1118" s="18">
        <v>10.0</v>
      </c>
      <c r="U1118" s="21">
        <f t="shared" si="128"/>
        <v>8.422727273</v>
      </c>
      <c r="V1118" s="18">
        <v>10.0</v>
      </c>
      <c r="W1118" s="21">
        <f t="shared" si="124"/>
        <v>9.003730664</v>
      </c>
      <c r="X1118" s="27">
        <f t="shared" si="102"/>
        <v>10</v>
      </c>
      <c r="Y1118" s="112"/>
      <c r="Z1118" s="62"/>
      <c r="AA1118" s="31"/>
      <c r="AB1118" s="32"/>
      <c r="AC1118" s="32"/>
      <c r="AD1118" s="32"/>
      <c r="AE1118" s="33"/>
      <c r="AF1118" s="5"/>
      <c r="AG1118" s="1"/>
    </row>
    <row r="1119" ht="15.75" customHeight="1">
      <c r="A1119" s="1"/>
      <c r="B1119" s="5"/>
      <c r="C1119" s="16">
        <v>44548.0</v>
      </c>
      <c r="D1119" s="17">
        <v>3.477476878E9</v>
      </c>
      <c r="E1119" s="5" t="s">
        <v>2313</v>
      </c>
      <c r="F1119" s="5" t="s">
        <v>1974</v>
      </c>
      <c r="G1119" s="5" t="s">
        <v>2139</v>
      </c>
      <c r="H1119" s="5" t="s">
        <v>45</v>
      </c>
      <c r="I1119" s="33">
        <v>304.0</v>
      </c>
      <c r="J1119" s="18">
        <v>5.0</v>
      </c>
      <c r="K1119" s="19">
        <f t="shared" si="139"/>
        <v>8.781915846</v>
      </c>
      <c r="L1119" s="18">
        <v>10.0</v>
      </c>
      <c r="M1119" s="18"/>
      <c r="N1119" s="18">
        <v>10.0</v>
      </c>
      <c r="O1119" s="21">
        <f t="shared" si="2"/>
        <v>9.533091568</v>
      </c>
      <c r="P1119" s="18">
        <v>2.5</v>
      </c>
      <c r="Q1119" s="18"/>
      <c r="R1119" s="18">
        <v>7.5</v>
      </c>
      <c r="S1119" s="21">
        <f t="shared" si="125"/>
        <v>8.641107078</v>
      </c>
      <c r="T1119" s="18">
        <v>5.0</v>
      </c>
      <c r="U1119" s="21">
        <f t="shared" si="128"/>
        <v>8.419618529</v>
      </c>
      <c r="V1119" s="18">
        <v>2.5</v>
      </c>
      <c r="W1119" s="21">
        <f t="shared" si="124"/>
        <v>8.997818182</v>
      </c>
      <c r="X1119" s="27">
        <f t="shared" si="102"/>
        <v>6.071428571</v>
      </c>
      <c r="Y1119" s="80"/>
      <c r="Z1119" s="112"/>
      <c r="AA1119" s="31"/>
      <c r="AB1119" s="32"/>
      <c r="AC1119" s="32"/>
      <c r="AD1119" s="32"/>
      <c r="AE1119" s="33"/>
      <c r="AF1119" s="5"/>
      <c r="AG1119" s="1"/>
    </row>
    <row r="1120" ht="15.75" customHeight="1">
      <c r="A1120" s="1"/>
      <c r="B1120" s="5"/>
      <c r="C1120" s="16">
        <v>44548.0</v>
      </c>
      <c r="D1120" s="17">
        <v>3.629920123E9</v>
      </c>
      <c r="E1120" s="5" t="s">
        <v>2314</v>
      </c>
      <c r="F1120" s="5" t="s">
        <v>2315</v>
      </c>
      <c r="G1120" s="5" t="s">
        <v>2139</v>
      </c>
      <c r="H1120" s="5" t="s">
        <v>45</v>
      </c>
      <c r="I1120" s="33">
        <v>302.0</v>
      </c>
      <c r="J1120" s="18">
        <v>7.0</v>
      </c>
      <c r="K1120" s="19">
        <f t="shared" si="139"/>
        <v>8.780322004</v>
      </c>
      <c r="L1120" s="18">
        <v>5.0</v>
      </c>
      <c r="M1120" s="18"/>
      <c r="N1120" s="18">
        <v>5.0</v>
      </c>
      <c r="O1120" s="21">
        <f t="shared" si="2"/>
        <v>9.528985507</v>
      </c>
      <c r="P1120" s="18">
        <v>7.5</v>
      </c>
      <c r="Q1120" s="18"/>
      <c r="R1120" s="18">
        <v>7.5</v>
      </c>
      <c r="S1120" s="21">
        <f t="shared" si="125"/>
        <v>8.640072529</v>
      </c>
      <c r="T1120" s="18">
        <v>7.5</v>
      </c>
      <c r="U1120" s="21">
        <f t="shared" si="128"/>
        <v>8.418784029</v>
      </c>
      <c r="V1120" s="18">
        <v>7.5</v>
      </c>
      <c r="W1120" s="21">
        <f t="shared" si="124"/>
        <v>8.996457766</v>
      </c>
      <c r="X1120" s="27">
        <f t="shared" si="102"/>
        <v>6.714285714</v>
      </c>
      <c r="Y1120" s="114" t="s">
        <v>2316</v>
      </c>
      <c r="Z1120" s="62" t="s">
        <v>2317</v>
      </c>
      <c r="AA1120" s="31"/>
      <c r="AB1120" s="32"/>
      <c r="AC1120" s="32"/>
      <c r="AD1120" s="32"/>
      <c r="AE1120" s="33"/>
      <c r="AF1120" s="5"/>
      <c r="AG1120" s="1"/>
    </row>
    <row r="1121" ht="15.75" customHeight="1">
      <c r="A1121" s="1"/>
      <c r="B1121" s="5"/>
      <c r="C1121" s="16">
        <v>44548.0</v>
      </c>
      <c r="D1121" s="17">
        <v>3.538516918E9</v>
      </c>
      <c r="E1121" s="5" t="s">
        <v>2318</v>
      </c>
      <c r="F1121" s="5" t="s">
        <v>2231</v>
      </c>
      <c r="G1121" s="5" t="s">
        <v>2139</v>
      </c>
      <c r="H1121" s="5" t="s">
        <v>45</v>
      </c>
      <c r="I1121" s="33">
        <v>202.0</v>
      </c>
      <c r="J1121" s="18">
        <v>7.0</v>
      </c>
      <c r="K1121" s="19">
        <f t="shared" si="139"/>
        <v>8.77873101</v>
      </c>
      <c r="L1121" s="18">
        <v>7.5</v>
      </c>
      <c r="M1121" s="18"/>
      <c r="N1121" s="18">
        <v>7.5</v>
      </c>
      <c r="O1121" s="21">
        <f t="shared" si="2"/>
        <v>9.527149321</v>
      </c>
      <c r="P1121" s="18">
        <v>7.5</v>
      </c>
      <c r="Q1121" s="18"/>
      <c r="R1121" s="18">
        <v>7.5</v>
      </c>
      <c r="S1121" s="21">
        <f t="shared" si="125"/>
        <v>8.639039855</v>
      </c>
      <c r="T1121" s="18">
        <v>5.0</v>
      </c>
      <c r="U1121" s="21">
        <f t="shared" si="128"/>
        <v>8.415684497</v>
      </c>
      <c r="V1121" s="18">
        <v>7.5</v>
      </c>
      <c r="W1121" s="21">
        <f t="shared" si="124"/>
        <v>8.995099819</v>
      </c>
      <c r="X1121" s="27">
        <f t="shared" si="102"/>
        <v>7.071428571</v>
      </c>
      <c r="Y1121" s="42" t="s">
        <v>2319</v>
      </c>
      <c r="Z1121" s="61" t="s">
        <v>2320</v>
      </c>
      <c r="AA1121" s="31"/>
      <c r="AB1121" s="32"/>
      <c r="AC1121" s="32"/>
      <c r="AD1121" s="40"/>
      <c r="AE1121" s="33"/>
      <c r="AF1121" s="5"/>
      <c r="AG1121" s="1"/>
    </row>
    <row r="1122" ht="15.75" customHeight="1">
      <c r="A1122" s="1"/>
      <c r="B1122" s="5"/>
      <c r="C1122" s="16">
        <v>44548.0</v>
      </c>
      <c r="D1122" s="17">
        <v>3.463911528E9</v>
      </c>
      <c r="E1122" s="5" t="s">
        <v>2321</v>
      </c>
      <c r="F1122" s="5" t="s">
        <v>2034</v>
      </c>
      <c r="G1122" s="5" t="s">
        <v>2139</v>
      </c>
      <c r="H1122" s="5" t="s">
        <v>1787</v>
      </c>
      <c r="I1122" s="33">
        <v>312.0</v>
      </c>
      <c r="J1122" s="18">
        <v>10.0</v>
      </c>
      <c r="K1122" s="19">
        <f t="shared" si="139"/>
        <v>8.779821429</v>
      </c>
      <c r="L1122" s="18">
        <v>10.0</v>
      </c>
      <c r="M1122" s="18"/>
      <c r="N1122" s="18">
        <v>10.0</v>
      </c>
      <c r="O1122" s="21">
        <f t="shared" si="2"/>
        <v>9.527576854</v>
      </c>
      <c r="P1122" s="18">
        <v>10.0</v>
      </c>
      <c r="Q1122" s="18"/>
      <c r="R1122" s="18">
        <v>10.0</v>
      </c>
      <c r="S1122" s="21">
        <f t="shared" si="125"/>
        <v>8.640271493</v>
      </c>
      <c r="T1122" s="18">
        <v>10.0</v>
      </c>
      <c r="U1122" s="21">
        <f t="shared" si="128"/>
        <v>8.417119565</v>
      </c>
      <c r="V1122" s="18">
        <v>10.0</v>
      </c>
      <c r="W1122" s="21">
        <f t="shared" si="124"/>
        <v>8.996010879</v>
      </c>
      <c r="X1122" s="27">
        <f t="shared" si="102"/>
        <v>10</v>
      </c>
      <c r="Y1122" s="49" t="s">
        <v>2322</v>
      </c>
      <c r="Z1122" s="61"/>
      <c r="AA1122" s="31"/>
      <c r="AB1122" s="32"/>
      <c r="AC1122" s="32"/>
      <c r="AD1122" s="32"/>
      <c r="AE1122" s="33"/>
      <c r="AF1122" s="5"/>
      <c r="AG1122" s="1"/>
    </row>
    <row r="1123" ht="15.75" customHeight="1">
      <c r="A1123" s="1"/>
      <c r="B1123" s="5"/>
      <c r="C1123" s="16">
        <v>44548.0</v>
      </c>
      <c r="D1123" s="85">
        <v>3.785297267E9</v>
      </c>
      <c r="E1123" s="5" t="s">
        <v>2323</v>
      </c>
      <c r="F1123" s="5" t="s">
        <v>2324</v>
      </c>
      <c r="G1123" s="5" t="s">
        <v>33</v>
      </c>
      <c r="H1123" s="5" t="s">
        <v>1782</v>
      </c>
      <c r="I1123" s="33">
        <v>216.0</v>
      </c>
      <c r="J1123" s="18">
        <v>9.0</v>
      </c>
      <c r="K1123" s="19">
        <f>+AVERAGE(J1123)</f>
        <v>9</v>
      </c>
      <c r="L1123" s="18">
        <v>7.5</v>
      </c>
      <c r="M1123" s="18"/>
      <c r="N1123" s="18">
        <v>7.5</v>
      </c>
      <c r="O1123" s="21">
        <f t="shared" si="2"/>
        <v>9.525745257</v>
      </c>
      <c r="P1123" s="18">
        <v>7.5</v>
      </c>
      <c r="Q1123" s="18"/>
      <c r="R1123" s="18">
        <v>7.5</v>
      </c>
      <c r="S1123" s="21">
        <f t="shared" si="125"/>
        <v>8.639240506</v>
      </c>
      <c r="T1123" s="18">
        <v>7.5</v>
      </c>
      <c r="U1123" s="21">
        <f t="shared" si="128"/>
        <v>8.416289593</v>
      </c>
      <c r="V1123" s="18">
        <v>7.5</v>
      </c>
      <c r="W1123" s="21">
        <f t="shared" si="124"/>
        <v>8.994655797</v>
      </c>
      <c r="X1123" s="27">
        <f t="shared" si="102"/>
        <v>7.714285714</v>
      </c>
      <c r="Y1123" s="110"/>
      <c r="Z1123" s="110"/>
      <c r="AA1123" s="31"/>
      <c r="AB1123" s="32"/>
      <c r="AC1123" s="32"/>
      <c r="AD1123" s="32"/>
      <c r="AE1123" s="33"/>
      <c r="AF1123" s="5"/>
      <c r="AG1123" s="1"/>
    </row>
    <row r="1124" ht="15.75" customHeight="1">
      <c r="A1124" s="1"/>
      <c r="B1124" s="5"/>
      <c r="C1124" s="16">
        <v>44915.0</v>
      </c>
      <c r="D1124" s="17">
        <v>2.1484942292E10</v>
      </c>
      <c r="E1124" s="79" t="s">
        <v>2325</v>
      </c>
      <c r="F1124" s="5" t="s">
        <v>2163</v>
      </c>
      <c r="G1124" s="5" t="s">
        <v>1975</v>
      </c>
      <c r="H1124" s="5" t="s">
        <v>2203</v>
      </c>
      <c r="I1124" s="33">
        <v>203.0</v>
      </c>
      <c r="J1124" s="18">
        <v>10.0</v>
      </c>
      <c r="K1124" s="19">
        <f t="shared" ref="K1124:K1132" si="140">+AVERAGE($J$3:J1124)</f>
        <v>8.781105169</v>
      </c>
      <c r="L1124" s="18">
        <v>10.0</v>
      </c>
      <c r="M1124" s="18"/>
      <c r="N1124" s="18">
        <v>10.0</v>
      </c>
      <c r="O1124" s="21">
        <f t="shared" si="2"/>
        <v>9.526173285</v>
      </c>
      <c r="P1124" s="18">
        <v>10.0</v>
      </c>
      <c r="Q1124" s="18"/>
      <c r="R1124" s="18">
        <v>10.0</v>
      </c>
      <c r="S1124" s="21">
        <f t="shared" si="125"/>
        <v>8.640469738</v>
      </c>
      <c r="T1124" s="18">
        <v>10.0</v>
      </c>
      <c r="U1124" s="21">
        <f t="shared" si="128"/>
        <v>8.417721519</v>
      </c>
      <c r="V1124" s="18">
        <v>10.0</v>
      </c>
      <c r="W1124" s="21">
        <f t="shared" si="124"/>
        <v>8.995565611</v>
      </c>
      <c r="X1124" s="27">
        <f t="shared" si="102"/>
        <v>10</v>
      </c>
      <c r="Y1124" s="84" t="s">
        <v>2326</v>
      </c>
      <c r="Z1124" s="61"/>
      <c r="AA1124" s="52"/>
      <c r="AB1124" s="36"/>
      <c r="AC1124" s="36"/>
      <c r="AD1124" s="36"/>
      <c r="AE1124" s="53"/>
      <c r="AF1124" s="5"/>
      <c r="AG1124" s="1"/>
    </row>
    <row r="1125" ht="15.75" customHeight="1">
      <c r="A1125" s="1"/>
      <c r="B1125" s="5"/>
      <c r="C1125" s="16">
        <v>44915.0</v>
      </c>
      <c r="D1125" s="17">
        <v>3.502287177E9</v>
      </c>
      <c r="E1125" s="79" t="s">
        <v>2327</v>
      </c>
      <c r="F1125" s="5" t="s">
        <v>2328</v>
      </c>
      <c r="G1125" s="5" t="s">
        <v>1975</v>
      </c>
      <c r="H1125" s="5" t="s">
        <v>261</v>
      </c>
      <c r="I1125" s="33">
        <v>303.0</v>
      </c>
      <c r="J1125" s="18">
        <v>8.0</v>
      </c>
      <c r="K1125" s="19">
        <f t="shared" si="140"/>
        <v>8.780409617</v>
      </c>
      <c r="L1125" s="18">
        <v>7.5</v>
      </c>
      <c r="M1125" s="18"/>
      <c r="N1125" s="18">
        <v>10.0</v>
      </c>
      <c r="O1125" s="21">
        <f t="shared" si="2"/>
        <v>9.526600541</v>
      </c>
      <c r="P1125" s="18">
        <v>10.0</v>
      </c>
      <c r="Q1125" s="18"/>
      <c r="R1125" s="18">
        <v>10.0</v>
      </c>
      <c r="S1125" s="21">
        <f t="shared" si="125"/>
        <v>8.641696751</v>
      </c>
      <c r="T1125" s="18">
        <v>10.0</v>
      </c>
      <c r="U1125" s="21">
        <f t="shared" si="128"/>
        <v>8.419150858</v>
      </c>
      <c r="V1125" s="18">
        <v>10.0</v>
      </c>
      <c r="W1125" s="21">
        <f t="shared" si="124"/>
        <v>8.996473779</v>
      </c>
      <c r="X1125" s="27">
        <f t="shared" si="102"/>
        <v>9.357142857</v>
      </c>
      <c r="Y1125" s="49"/>
      <c r="Z1125" s="61"/>
      <c r="AA1125" s="52"/>
      <c r="AB1125" s="36"/>
      <c r="AC1125" s="36"/>
      <c r="AD1125" s="36"/>
      <c r="AE1125" s="53"/>
      <c r="AF1125" s="5"/>
      <c r="AG1125" s="1"/>
    </row>
    <row r="1126" ht="15.75" customHeight="1">
      <c r="A1126" s="1"/>
      <c r="B1126" s="5"/>
      <c r="C1126" s="16">
        <v>44915.0</v>
      </c>
      <c r="D1126" s="17">
        <v>2.444198893E9</v>
      </c>
      <c r="E1126" s="5" t="s">
        <v>2329</v>
      </c>
      <c r="F1126" s="5" t="s">
        <v>43</v>
      </c>
      <c r="G1126" s="5" t="s">
        <v>1975</v>
      </c>
      <c r="H1126" s="5" t="s">
        <v>1782</v>
      </c>
      <c r="I1126" s="33">
        <v>216.0</v>
      </c>
      <c r="J1126" s="18">
        <v>7.0</v>
      </c>
      <c r="K1126" s="19">
        <f t="shared" si="140"/>
        <v>8.778825623</v>
      </c>
      <c r="L1126" s="18">
        <v>10.0</v>
      </c>
      <c r="M1126" s="18"/>
      <c r="N1126" s="18">
        <v>10.0</v>
      </c>
      <c r="O1126" s="21">
        <f t="shared" si="2"/>
        <v>9.527027027</v>
      </c>
      <c r="P1126" s="18">
        <v>7.5</v>
      </c>
      <c r="Q1126" s="18"/>
      <c r="R1126" s="18">
        <v>7.5</v>
      </c>
      <c r="S1126" s="21">
        <f t="shared" si="125"/>
        <v>8.640667268</v>
      </c>
      <c r="T1126" s="18">
        <v>7.5</v>
      </c>
      <c r="U1126" s="21">
        <f t="shared" si="128"/>
        <v>8.4183213</v>
      </c>
      <c r="V1126" s="18">
        <v>7.5</v>
      </c>
      <c r="W1126" s="21">
        <f t="shared" si="124"/>
        <v>8.995121951</v>
      </c>
      <c r="X1126" s="27">
        <f t="shared" si="102"/>
        <v>8.142857143</v>
      </c>
      <c r="Y1126" s="61" t="s">
        <v>2330</v>
      </c>
      <c r="Z1126" s="61" t="s">
        <v>2331</v>
      </c>
      <c r="AA1126" s="52"/>
      <c r="AB1126" s="36"/>
      <c r="AC1126" s="36"/>
      <c r="AD1126" s="36"/>
      <c r="AE1126" s="53"/>
      <c r="AF1126" s="5"/>
      <c r="AG1126" s="1"/>
    </row>
    <row r="1127" ht="15.75" customHeight="1">
      <c r="A1127" s="1"/>
      <c r="B1127" s="5"/>
      <c r="C1127" s="16">
        <v>44915.0</v>
      </c>
      <c r="D1127" s="17">
        <v>2.264828694E9</v>
      </c>
      <c r="E1127" s="5" t="s">
        <v>2332</v>
      </c>
      <c r="F1127" s="5" t="s">
        <v>1974</v>
      </c>
      <c r="G1127" s="5" t="s">
        <v>1975</v>
      </c>
      <c r="H1127" s="5" t="s">
        <v>2203</v>
      </c>
      <c r="I1127" s="33">
        <v>203.0</v>
      </c>
      <c r="J1127" s="18">
        <v>9.0</v>
      </c>
      <c r="K1127" s="19">
        <f t="shared" si="140"/>
        <v>8.779022222</v>
      </c>
      <c r="L1127" s="18">
        <v>10.0</v>
      </c>
      <c r="M1127" s="18"/>
      <c r="N1127" s="18">
        <v>10.0</v>
      </c>
      <c r="O1127" s="21">
        <f t="shared" si="2"/>
        <v>9.527452745</v>
      </c>
      <c r="P1127" s="18">
        <v>10.0</v>
      </c>
      <c r="Q1127" s="18"/>
      <c r="R1127" s="18">
        <v>10.0</v>
      </c>
      <c r="S1127" s="21">
        <f t="shared" si="125"/>
        <v>8.641891892</v>
      </c>
      <c r="T1127" s="18">
        <v>10.0</v>
      </c>
      <c r="U1127" s="21">
        <f t="shared" si="128"/>
        <v>8.41974752</v>
      </c>
      <c r="V1127" s="18">
        <v>10.0</v>
      </c>
      <c r="W1127" s="21">
        <f t="shared" si="124"/>
        <v>8.996028881</v>
      </c>
      <c r="X1127" s="27">
        <f t="shared" si="102"/>
        <v>9.857142857</v>
      </c>
      <c r="Y1127" s="49"/>
      <c r="Z1127" s="61"/>
      <c r="AA1127" s="52"/>
      <c r="AB1127" s="36"/>
      <c r="AC1127" s="36"/>
      <c r="AD1127" s="36"/>
      <c r="AE1127" s="53"/>
      <c r="AF1127" s="5"/>
      <c r="AG1127" s="1"/>
    </row>
    <row r="1128" ht="15.75" customHeight="1">
      <c r="A1128" s="1"/>
      <c r="B1128" s="5"/>
      <c r="C1128" s="16">
        <v>44915.0</v>
      </c>
      <c r="D1128" s="17">
        <v>2.365064968E9</v>
      </c>
      <c r="E1128" s="5" t="s">
        <v>2333</v>
      </c>
      <c r="F1128" s="5" t="s">
        <v>48</v>
      </c>
      <c r="G1128" s="5" t="s">
        <v>2061</v>
      </c>
      <c r="H1128" s="5" t="s">
        <v>1787</v>
      </c>
      <c r="I1128" s="33">
        <v>312.0</v>
      </c>
      <c r="J1128" s="18">
        <v>10.0</v>
      </c>
      <c r="K1128" s="19">
        <f t="shared" si="140"/>
        <v>8.780106572</v>
      </c>
      <c r="L1128" s="18">
        <v>10.0</v>
      </c>
      <c r="M1128" s="18"/>
      <c r="N1128" s="18">
        <v>10.0</v>
      </c>
      <c r="O1128" s="21">
        <f t="shared" si="2"/>
        <v>9.527877698</v>
      </c>
      <c r="P1128" s="18">
        <v>10.0</v>
      </c>
      <c r="Q1128" s="18"/>
      <c r="R1128" s="18">
        <v>10.0</v>
      </c>
      <c r="S1128" s="21">
        <f t="shared" si="125"/>
        <v>8.643114311</v>
      </c>
      <c r="T1128" s="18">
        <v>10.0</v>
      </c>
      <c r="U1128" s="21">
        <f t="shared" si="128"/>
        <v>8.421171171</v>
      </c>
      <c r="V1128" s="18">
        <v>10.0</v>
      </c>
      <c r="W1128" s="21">
        <f t="shared" si="124"/>
        <v>8.996934175</v>
      </c>
      <c r="X1128" s="27">
        <f t="shared" si="102"/>
        <v>10</v>
      </c>
      <c r="Y1128" s="61"/>
      <c r="Z1128" s="110"/>
      <c r="AA1128" s="25"/>
      <c r="AB1128" s="32"/>
      <c r="AC1128" s="32"/>
      <c r="AD1128" s="40"/>
      <c r="AE1128" s="33"/>
      <c r="AF1128" s="5"/>
      <c r="AG1128" s="1"/>
    </row>
    <row r="1129" ht="15.75" customHeight="1">
      <c r="A1129" s="1"/>
      <c r="B1129" s="5"/>
      <c r="C1129" s="16">
        <v>44915.0</v>
      </c>
      <c r="D1129" s="17">
        <v>2.783122261E9</v>
      </c>
      <c r="E1129" s="5" t="s">
        <v>2334</v>
      </c>
      <c r="F1129" s="5" t="s">
        <v>2224</v>
      </c>
      <c r="G1129" s="5" t="s">
        <v>1975</v>
      </c>
      <c r="H1129" s="5" t="s">
        <v>60</v>
      </c>
      <c r="I1129" s="33">
        <v>301.0</v>
      </c>
      <c r="J1129" s="18">
        <v>8.0</v>
      </c>
      <c r="K1129" s="19">
        <f t="shared" si="140"/>
        <v>8.779414374</v>
      </c>
      <c r="L1129" s="18">
        <v>7.5</v>
      </c>
      <c r="M1129" s="18"/>
      <c r="N1129" s="18">
        <v>7.5</v>
      </c>
      <c r="O1129" s="21">
        <f t="shared" si="2"/>
        <v>9.526055705</v>
      </c>
      <c r="P1129" s="18">
        <v>7.5</v>
      </c>
      <c r="Q1129" s="18"/>
      <c r="R1129" s="18">
        <v>7.5</v>
      </c>
      <c r="S1129" s="21">
        <f t="shared" si="125"/>
        <v>8.642086331</v>
      </c>
      <c r="T1129" s="18">
        <v>7.5</v>
      </c>
      <c r="U1129" s="21">
        <f t="shared" si="128"/>
        <v>8.420342034</v>
      </c>
      <c r="V1129" s="18">
        <v>7.5</v>
      </c>
      <c r="W1129" s="21">
        <f t="shared" si="124"/>
        <v>8.995585586</v>
      </c>
      <c r="X1129" s="27">
        <f t="shared" si="102"/>
        <v>7.571428571</v>
      </c>
      <c r="Y1129" s="80" t="s">
        <v>2335</v>
      </c>
      <c r="Z1129" s="61" t="s">
        <v>2336</v>
      </c>
      <c r="AA1129" s="31">
        <v>7.5</v>
      </c>
      <c r="AB1129" s="32"/>
      <c r="AC1129" s="32"/>
      <c r="AD1129" s="32"/>
      <c r="AE1129" s="33"/>
      <c r="AF1129" s="5"/>
      <c r="AG1129" s="1"/>
    </row>
    <row r="1130" ht="15.75" customHeight="1">
      <c r="A1130" s="1"/>
      <c r="B1130" s="5"/>
      <c r="C1130" s="16">
        <v>44915.0</v>
      </c>
      <c r="D1130" s="17">
        <v>2.352272278E9</v>
      </c>
      <c r="E1130" s="5" t="s">
        <v>1981</v>
      </c>
      <c r="F1130" s="5" t="s">
        <v>2337</v>
      </c>
      <c r="G1130" s="5" t="s">
        <v>1975</v>
      </c>
      <c r="H1130" s="5" t="s">
        <v>1808</v>
      </c>
      <c r="I1130" s="33">
        <v>210.0</v>
      </c>
      <c r="J1130" s="18">
        <v>8.0</v>
      </c>
      <c r="K1130" s="19">
        <f t="shared" si="140"/>
        <v>8.778723404</v>
      </c>
      <c r="L1130" s="18">
        <v>10.0</v>
      </c>
      <c r="M1130" s="18"/>
      <c r="N1130" s="18">
        <v>10.0</v>
      </c>
      <c r="O1130" s="21">
        <f t="shared" si="2"/>
        <v>9.526481149</v>
      </c>
      <c r="P1130" s="18">
        <v>10.0</v>
      </c>
      <c r="Q1130" s="18"/>
      <c r="R1130" s="18">
        <v>10.0</v>
      </c>
      <c r="S1130" s="21">
        <f t="shared" si="125"/>
        <v>8.643306379</v>
      </c>
      <c r="T1130" s="18">
        <v>7.5</v>
      </c>
      <c r="U1130" s="21">
        <f t="shared" si="128"/>
        <v>8.419514388</v>
      </c>
      <c r="V1130" s="18">
        <v>10.0</v>
      </c>
      <c r="W1130" s="21">
        <f t="shared" si="124"/>
        <v>8.996489649</v>
      </c>
      <c r="X1130" s="27">
        <f t="shared" si="102"/>
        <v>9.357142857</v>
      </c>
      <c r="Y1130" s="84" t="s">
        <v>2338</v>
      </c>
      <c r="Z1130" s="61" t="s">
        <v>2339</v>
      </c>
      <c r="AA1130" s="31">
        <v>10.0</v>
      </c>
      <c r="AB1130" s="32"/>
      <c r="AC1130" s="32"/>
      <c r="AD1130" s="32"/>
      <c r="AE1130" s="33"/>
      <c r="AF1130" s="5"/>
      <c r="AG1130" s="1"/>
    </row>
    <row r="1131" ht="15.75" customHeight="1">
      <c r="A1131" s="1"/>
      <c r="B1131" s="5"/>
      <c r="C1131" s="16">
        <v>44916.0</v>
      </c>
      <c r="D1131" s="17">
        <v>2.812494358E9</v>
      </c>
      <c r="E1131" s="5" t="s">
        <v>2340</v>
      </c>
      <c r="F1131" s="5" t="s">
        <v>2163</v>
      </c>
      <c r="G1131" s="5" t="s">
        <v>1975</v>
      </c>
      <c r="H1131" s="5" t="s">
        <v>45</v>
      </c>
      <c r="I1131" s="33">
        <v>204.0</v>
      </c>
      <c r="J1131" s="18">
        <v>9.0</v>
      </c>
      <c r="K1131" s="19">
        <f t="shared" si="140"/>
        <v>8.778919398</v>
      </c>
      <c r="L1131" s="18">
        <v>10.0</v>
      </c>
      <c r="M1131" s="18"/>
      <c r="N1131" s="18">
        <v>10.0</v>
      </c>
      <c r="O1131" s="21">
        <f t="shared" si="2"/>
        <v>9.52690583</v>
      </c>
      <c r="P1131" s="18">
        <v>10.0</v>
      </c>
      <c r="Q1131" s="18"/>
      <c r="R1131" s="18">
        <v>10.0</v>
      </c>
      <c r="S1131" s="21">
        <f t="shared" si="125"/>
        <v>8.644524237</v>
      </c>
      <c r="T1131" s="18">
        <v>10.0</v>
      </c>
      <c r="U1131" s="21">
        <f t="shared" si="128"/>
        <v>8.420934412</v>
      </c>
      <c r="V1131" s="18">
        <v>10.0</v>
      </c>
      <c r="W1131" s="21">
        <f t="shared" si="124"/>
        <v>8.997392086</v>
      </c>
      <c r="X1131" s="27">
        <f t="shared" si="102"/>
        <v>9.857142857</v>
      </c>
      <c r="Y1131" s="112" t="s">
        <v>2341</v>
      </c>
      <c r="Z1131" s="62"/>
      <c r="AA1131" s="31"/>
      <c r="AB1131" s="32"/>
      <c r="AC1131" s="32"/>
      <c r="AD1131" s="32"/>
      <c r="AE1131" s="33"/>
      <c r="AF1131" s="5"/>
      <c r="AG1131" s="1"/>
    </row>
    <row r="1132" ht="15.75" customHeight="1">
      <c r="A1132" s="1"/>
      <c r="B1132" s="5"/>
      <c r="C1132" s="16">
        <v>44916.0</v>
      </c>
      <c r="D1132" s="85">
        <v>3.4659567E9</v>
      </c>
      <c r="E1132" s="108" t="s">
        <v>2342</v>
      </c>
      <c r="F1132" s="108" t="s">
        <v>2082</v>
      </c>
      <c r="G1132" s="108" t="s">
        <v>1975</v>
      </c>
      <c r="H1132" s="108" t="s">
        <v>60</v>
      </c>
      <c r="I1132" s="113">
        <v>201.0</v>
      </c>
      <c r="J1132" s="18">
        <v>10.0</v>
      </c>
      <c r="K1132" s="19">
        <f t="shared" si="140"/>
        <v>8.78</v>
      </c>
      <c r="L1132" s="18">
        <v>7.5</v>
      </c>
      <c r="M1132" s="18"/>
      <c r="N1132" s="18"/>
      <c r="O1132" s="21">
        <f t="shared" si="2"/>
        <v>9.52690583</v>
      </c>
      <c r="P1132" s="18">
        <v>7.5</v>
      </c>
      <c r="Q1132" s="18"/>
      <c r="R1132" s="18">
        <v>7.5</v>
      </c>
      <c r="S1132" s="21">
        <f t="shared" si="125"/>
        <v>8.643497758</v>
      </c>
      <c r="T1132" s="18">
        <v>7.5</v>
      </c>
      <c r="U1132" s="21">
        <f t="shared" si="128"/>
        <v>8.42010772</v>
      </c>
      <c r="V1132" s="18">
        <v>7.5</v>
      </c>
      <c r="W1132" s="21">
        <f t="shared" si="124"/>
        <v>8.996046721</v>
      </c>
      <c r="X1132" s="27">
        <f t="shared" si="102"/>
        <v>7.916666667</v>
      </c>
      <c r="Y1132" s="92" t="s">
        <v>2343</v>
      </c>
      <c r="Z1132" s="61" t="s">
        <v>2344</v>
      </c>
      <c r="AA1132" s="31"/>
      <c r="AB1132" s="32"/>
      <c r="AC1132" s="32"/>
      <c r="AD1132" s="32"/>
      <c r="AE1132" s="33"/>
      <c r="AF1132" s="5"/>
      <c r="AG1132" s="1"/>
    </row>
    <row r="1133" ht="15.75" customHeight="1">
      <c r="A1133" s="1"/>
      <c r="B1133" s="5"/>
      <c r="C1133" s="16">
        <v>44917.0</v>
      </c>
      <c r="D1133" s="17">
        <v>2.295859318E9</v>
      </c>
      <c r="E1133" s="108" t="s">
        <v>1259</v>
      </c>
      <c r="F1133" s="108" t="s">
        <v>1974</v>
      </c>
      <c r="G1133" s="108" t="s">
        <v>1975</v>
      </c>
      <c r="H1133" s="108" t="s">
        <v>261</v>
      </c>
      <c r="I1133" s="113">
        <v>303.0</v>
      </c>
      <c r="J1133" s="18">
        <v>10.0</v>
      </c>
      <c r="K1133" s="19">
        <f>+AVERAGE(J1133)</f>
        <v>10</v>
      </c>
      <c r="L1133" s="18">
        <v>10.0</v>
      </c>
      <c r="M1133" s="18"/>
      <c r="N1133" s="18">
        <v>10.0</v>
      </c>
      <c r="O1133" s="21">
        <f t="shared" si="2"/>
        <v>9.527329749</v>
      </c>
      <c r="P1133" s="18">
        <v>10.0</v>
      </c>
      <c r="Q1133" s="18"/>
      <c r="R1133" s="18">
        <v>10.0</v>
      </c>
      <c r="S1133" s="21">
        <f t="shared" si="125"/>
        <v>8.644713262</v>
      </c>
      <c r="T1133" s="18">
        <v>10.0</v>
      </c>
      <c r="U1133" s="21">
        <f t="shared" si="128"/>
        <v>8.421524664</v>
      </c>
      <c r="V1133" s="18">
        <v>10.0</v>
      </c>
      <c r="W1133" s="21">
        <f t="shared" si="124"/>
        <v>8.996947935</v>
      </c>
      <c r="X1133" s="27">
        <f t="shared" si="102"/>
        <v>10</v>
      </c>
      <c r="Y1133" s="84" t="s">
        <v>2345</v>
      </c>
      <c r="Z1133" s="61" t="s">
        <v>2346</v>
      </c>
      <c r="AA1133" s="31"/>
      <c r="AB1133" s="32"/>
      <c r="AC1133" s="32"/>
      <c r="AD1133" s="32"/>
      <c r="AE1133" s="33"/>
      <c r="AF1133" s="5"/>
      <c r="AG1133" s="1"/>
    </row>
    <row r="1134" ht="15.75" customHeight="1">
      <c r="A1134" s="1"/>
      <c r="B1134" s="5"/>
      <c r="C1134" s="16">
        <v>44917.0</v>
      </c>
      <c r="D1134" s="17">
        <v>3.178095365E9</v>
      </c>
      <c r="E1134" s="108" t="s">
        <v>2347</v>
      </c>
      <c r="F1134" s="108" t="s">
        <v>1971</v>
      </c>
      <c r="G1134" s="108" t="s">
        <v>560</v>
      </c>
      <c r="H1134" s="108" t="s">
        <v>45</v>
      </c>
      <c r="I1134" s="113">
        <v>304.0</v>
      </c>
      <c r="J1134" s="18">
        <v>9.0</v>
      </c>
      <c r="K1134" s="19">
        <f t="shared" ref="K1134:K1142" si="141">+AVERAGE($J$3:J1134)</f>
        <v>8.781272085</v>
      </c>
      <c r="L1134" s="18">
        <v>10.0</v>
      </c>
      <c r="M1134" s="18"/>
      <c r="N1134" s="18">
        <v>5.0</v>
      </c>
      <c r="O1134" s="21">
        <f t="shared" si="2"/>
        <v>9.523276634</v>
      </c>
      <c r="P1134" s="18">
        <v>7.5</v>
      </c>
      <c r="Q1134" s="18"/>
      <c r="R1134" s="18">
        <v>10.0</v>
      </c>
      <c r="S1134" s="21">
        <f t="shared" si="125"/>
        <v>8.645926589</v>
      </c>
      <c r="T1134" s="18">
        <v>7.5</v>
      </c>
      <c r="U1134" s="21">
        <f t="shared" si="128"/>
        <v>8.420698925</v>
      </c>
      <c r="V1134" s="18">
        <v>7.5</v>
      </c>
      <c r="W1134" s="21">
        <f t="shared" si="124"/>
        <v>8.995605381</v>
      </c>
      <c r="X1134" s="27">
        <f t="shared" si="102"/>
        <v>8.071428571</v>
      </c>
      <c r="Y1134" s="80" t="s">
        <v>2348</v>
      </c>
      <c r="Z1134" s="61" t="s">
        <v>2349</v>
      </c>
      <c r="AA1134" s="31"/>
      <c r="AB1134" s="32"/>
      <c r="AC1134" s="32"/>
      <c r="AD1134" s="32"/>
      <c r="AE1134" s="33"/>
      <c r="AF1134" s="5"/>
      <c r="AG1134" s="1"/>
    </row>
    <row r="1135" ht="15.75" customHeight="1">
      <c r="A1135" s="1"/>
      <c r="B1135" s="5"/>
      <c r="C1135" s="16">
        <v>44918.0</v>
      </c>
      <c r="D1135" s="17">
        <v>3.097108317E9</v>
      </c>
      <c r="E1135" s="108" t="s">
        <v>2350</v>
      </c>
      <c r="F1135" s="108" t="s">
        <v>2351</v>
      </c>
      <c r="G1135" s="108" t="s">
        <v>1998</v>
      </c>
      <c r="H1135" s="108" t="s">
        <v>45</v>
      </c>
      <c r="I1135" s="113">
        <v>302.0</v>
      </c>
      <c r="J1135" s="18">
        <v>8.0</v>
      </c>
      <c r="K1135" s="19">
        <f t="shared" si="141"/>
        <v>8.780582524</v>
      </c>
      <c r="L1135" s="18">
        <v>10.0</v>
      </c>
      <c r="M1135" s="18"/>
      <c r="N1135" s="18">
        <v>7.5</v>
      </c>
      <c r="O1135" s="21">
        <f t="shared" si="2"/>
        <v>9.521466905</v>
      </c>
      <c r="P1135" s="18">
        <v>7.5</v>
      </c>
      <c r="Q1135" s="18"/>
      <c r="R1135" s="18">
        <v>7.5</v>
      </c>
      <c r="S1135" s="21">
        <f t="shared" si="125"/>
        <v>8.64490161</v>
      </c>
      <c r="T1135" s="18">
        <v>7.5</v>
      </c>
      <c r="U1135" s="21">
        <f t="shared" si="128"/>
        <v>8.419874664</v>
      </c>
      <c r="V1135" s="18">
        <v>7.5</v>
      </c>
      <c r="W1135" s="21">
        <f t="shared" si="124"/>
        <v>8.994265233</v>
      </c>
      <c r="X1135" s="27">
        <f t="shared" si="102"/>
        <v>7.928571429</v>
      </c>
      <c r="Y1135" s="92"/>
      <c r="Z1135" s="83"/>
      <c r="AA1135" s="31"/>
      <c r="AB1135" s="32"/>
      <c r="AC1135" s="32"/>
      <c r="AD1135" s="32"/>
      <c r="AE1135" s="33"/>
      <c r="AF1135" s="5"/>
      <c r="AG1135" s="1"/>
    </row>
    <row r="1136" ht="15.75" customHeight="1">
      <c r="A1136" s="1"/>
      <c r="B1136" s="5"/>
      <c r="C1136" s="16">
        <v>44918.0</v>
      </c>
      <c r="D1136" s="17">
        <v>3.343941461E9</v>
      </c>
      <c r="E1136" s="108" t="s">
        <v>2352</v>
      </c>
      <c r="F1136" s="108" t="s">
        <v>1971</v>
      </c>
      <c r="G1136" s="108" t="s">
        <v>2061</v>
      </c>
      <c r="H1136" s="108" t="s">
        <v>1787</v>
      </c>
      <c r="I1136" s="113">
        <v>312.0</v>
      </c>
      <c r="J1136" s="18">
        <v>8.0</v>
      </c>
      <c r="K1136" s="19">
        <f t="shared" si="141"/>
        <v>8.77989418</v>
      </c>
      <c r="L1136" s="18">
        <v>10.0</v>
      </c>
      <c r="M1136" s="18"/>
      <c r="N1136" s="18">
        <v>10.0</v>
      </c>
      <c r="O1136" s="21">
        <f t="shared" si="2"/>
        <v>9.521894549</v>
      </c>
      <c r="P1136" s="18">
        <v>10.0</v>
      </c>
      <c r="Q1136" s="18"/>
      <c r="R1136" s="18">
        <v>5.0</v>
      </c>
      <c r="S1136" s="21">
        <f t="shared" si="125"/>
        <v>8.641644325</v>
      </c>
      <c r="T1136" s="18">
        <v>7.5</v>
      </c>
      <c r="U1136" s="21">
        <f t="shared" si="128"/>
        <v>8.419051878</v>
      </c>
      <c r="V1136" s="18">
        <v>7.5</v>
      </c>
      <c r="W1136" s="21">
        <f t="shared" si="124"/>
        <v>8.992927484</v>
      </c>
      <c r="X1136" s="27">
        <f t="shared" si="102"/>
        <v>8.285714286</v>
      </c>
      <c r="Y1136" s="92" t="s">
        <v>2353</v>
      </c>
      <c r="Z1136" s="61" t="s">
        <v>2354</v>
      </c>
      <c r="AA1136" s="31"/>
      <c r="AB1136" s="32"/>
      <c r="AC1136" s="32"/>
      <c r="AD1136" s="32"/>
      <c r="AE1136" s="33"/>
      <c r="AF1136" s="5"/>
      <c r="AG1136" s="1"/>
    </row>
    <row r="1137" ht="15.75" customHeight="1">
      <c r="A1137" s="1"/>
      <c r="B1137" s="5"/>
      <c r="C1137" s="16">
        <v>44919.0</v>
      </c>
      <c r="D1137" s="17">
        <v>3.391432253E9</v>
      </c>
      <c r="E1137" s="108" t="s">
        <v>2355</v>
      </c>
      <c r="F1137" s="108" t="s">
        <v>2356</v>
      </c>
      <c r="G1137" s="108" t="s">
        <v>2357</v>
      </c>
      <c r="H1137" s="108" t="s">
        <v>45</v>
      </c>
      <c r="I1137" s="113">
        <v>202.0</v>
      </c>
      <c r="J1137" s="18">
        <v>9.0</v>
      </c>
      <c r="K1137" s="19">
        <f t="shared" si="141"/>
        <v>8.780088106</v>
      </c>
      <c r="L1137" s="18">
        <v>10.0</v>
      </c>
      <c r="M1137" s="18"/>
      <c r="N1137" s="18">
        <v>10.0</v>
      </c>
      <c r="O1137" s="21">
        <f t="shared" si="2"/>
        <v>9.522321429</v>
      </c>
      <c r="P1137" s="18">
        <v>10.0</v>
      </c>
      <c r="Q1137" s="18"/>
      <c r="R1137" s="18">
        <v>10.0</v>
      </c>
      <c r="S1137" s="21">
        <f t="shared" si="125"/>
        <v>8.642857143</v>
      </c>
      <c r="T1137" s="18">
        <v>10.0</v>
      </c>
      <c r="U1137" s="21">
        <f t="shared" si="128"/>
        <v>8.420464701</v>
      </c>
      <c r="V1137" s="18">
        <v>10.0</v>
      </c>
      <c r="W1137" s="21">
        <f t="shared" si="124"/>
        <v>8.993828265</v>
      </c>
      <c r="X1137" s="27">
        <f t="shared" si="102"/>
        <v>9.857142857</v>
      </c>
      <c r="Y1137" s="92"/>
      <c r="Z1137" s="83"/>
      <c r="AA1137" s="31"/>
      <c r="AB1137" s="32"/>
      <c r="AC1137" s="32"/>
      <c r="AD1137" s="32"/>
      <c r="AE1137" s="33"/>
      <c r="AF1137" s="5"/>
      <c r="AG1137" s="1"/>
    </row>
    <row r="1138" ht="15.75" customHeight="1">
      <c r="A1138" s="1"/>
      <c r="B1138" s="5"/>
      <c r="C1138" s="16">
        <v>44920.0</v>
      </c>
      <c r="D1138" s="17">
        <v>2.509915386E9</v>
      </c>
      <c r="E1138" s="108" t="s">
        <v>2358</v>
      </c>
      <c r="F1138" s="108" t="s">
        <v>48</v>
      </c>
      <c r="G1138" s="108" t="s">
        <v>2061</v>
      </c>
      <c r="H1138" s="108" t="s">
        <v>1868</v>
      </c>
      <c r="I1138" s="113">
        <v>206.0</v>
      </c>
      <c r="J1138" s="18">
        <v>9.0</v>
      </c>
      <c r="K1138" s="19">
        <f t="shared" si="141"/>
        <v>8.78028169</v>
      </c>
      <c r="L1138" s="18">
        <v>10.0</v>
      </c>
      <c r="M1138" s="18"/>
      <c r="N1138" s="18">
        <v>7.5</v>
      </c>
      <c r="O1138" s="21">
        <f t="shared" si="2"/>
        <v>9.520517395</v>
      </c>
      <c r="P1138" s="18">
        <v>10.0</v>
      </c>
      <c r="Q1138" s="18"/>
      <c r="R1138" s="18">
        <v>10.0</v>
      </c>
      <c r="S1138" s="21">
        <f t="shared" si="125"/>
        <v>8.644067797</v>
      </c>
      <c r="T1138" s="18">
        <v>10.0</v>
      </c>
      <c r="U1138" s="21">
        <f t="shared" si="128"/>
        <v>8.421875</v>
      </c>
      <c r="V1138" s="18">
        <v>10.0</v>
      </c>
      <c r="W1138" s="21">
        <f t="shared" si="124"/>
        <v>8.994727435</v>
      </c>
      <c r="X1138" s="27">
        <f t="shared" si="102"/>
        <v>9.5</v>
      </c>
      <c r="Y1138" s="92"/>
      <c r="Z1138" s="83"/>
      <c r="AA1138" s="31"/>
      <c r="AB1138" s="32"/>
      <c r="AC1138" s="32"/>
      <c r="AD1138" s="32"/>
      <c r="AE1138" s="33"/>
      <c r="AF1138" s="5"/>
      <c r="AG1138" s="1"/>
    </row>
    <row r="1139" ht="15.75" customHeight="1">
      <c r="A1139" s="1"/>
      <c r="B1139" s="5"/>
      <c r="C1139" s="16">
        <v>44920.0</v>
      </c>
      <c r="D1139" s="17">
        <v>3.540928732E9</v>
      </c>
      <c r="E1139" s="5" t="s">
        <v>881</v>
      </c>
      <c r="F1139" s="5" t="s">
        <v>510</v>
      </c>
      <c r="G1139" s="5" t="s">
        <v>2061</v>
      </c>
      <c r="H1139" s="5" t="s">
        <v>79</v>
      </c>
      <c r="I1139" s="33">
        <v>313.0</v>
      </c>
      <c r="J1139" s="18">
        <v>10.0</v>
      </c>
      <c r="K1139" s="19">
        <f t="shared" si="141"/>
        <v>8.781354442</v>
      </c>
      <c r="L1139" s="18">
        <v>7.5</v>
      </c>
      <c r="M1139" s="18"/>
      <c r="N1139" s="18">
        <v>0.5</v>
      </c>
      <c r="O1139" s="21">
        <f t="shared" si="2"/>
        <v>9.512477718</v>
      </c>
      <c r="P1139" s="18">
        <v>10.0</v>
      </c>
      <c r="Q1139" s="18"/>
      <c r="R1139" s="18">
        <v>7.5</v>
      </c>
      <c r="S1139" s="21">
        <f t="shared" si="125"/>
        <v>8.643048128</v>
      </c>
      <c r="T1139" s="18">
        <v>7.5</v>
      </c>
      <c r="U1139" s="21">
        <f t="shared" si="128"/>
        <v>8.421052632</v>
      </c>
      <c r="V1139" s="18">
        <v>5.0</v>
      </c>
      <c r="W1139" s="21">
        <f t="shared" si="124"/>
        <v>8.991160714</v>
      </c>
      <c r="X1139" s="27">
        <f t="shared" si="102"/>
        <v>6.857142857</v>
      </c>
      <c r="Y1139" s="80" t="s">
        <v>2359</v>
      </c>
      <c r="Z1139" s="61" t="s">
        <v>2360</v>
      </c>
      <c r="AA1139" s="31"/>
      <c r="AB1139" s="32"/>
      <c r="AC1139" s="32"/>
      <c r="AD1139" s="32"/>
      <c r="AE1139" s="33"/>
      <c r="AF1139" s="5"/>
      <c r="AG1139" s="1"/>
    </row>
    <row r="1140" ht="15.75" customHeight="1">
      <c r="A1140" s="1"/>
      <c r="B1140" s="5"/>
      <c r="C1140" s="16">
        <v>44920.0</v>
      </c>
      <c r="D1140" s="17">
        <v>2.803211677E9</v>
      </c>
      <c r="E1140" s="5" t="s">
        <v>2361</v>
      </c>
      <c r="F1140" s="5" t="s">
        <v>2224</v>
      </c>
      <c r="G1140" s="5" t="s">
        <v>1975</v>
      </c>
      <c r="H1140" s="5" t="s">
        <v>1782</v>
      </c>
      <c r="I1140" s="33">
        <v>217.0</v>
      </c>
      <c r="J1140" s="18">
        <v>7.0</v>
      </c>
      <c r="K1140" s="19">
        <f t="shared" si="141"/>
        <v>8.779789104</v>
      </c>
      <c r="L1140" s="18">
        <v>10.0</v>
      </c>
      <c r="M1140" s="18"/>
      <c r="N1140" s="18">
        <v>10.0</v>
      </c>
      <c r="O1140" s="21">
        <f t="shared" si="2"/>
        <v>9.512911843</v>
      </c>
      <c r="P1140" s="18">
        <v>7.5</v>
      </c>
      <c r="Q1140" s="18"/>
      <c r="R1140" s="18">
        <v>5.0</v>
      </c>
      <c r="S1140" s="21">
        <f t="shared" si="125"/>
        <v>8.639804096</v>
      </c>
      <c r="T1140" s="18">
        <v>5.0</v>
      </c>
      <c r="U1140" s="21">
        <f t="shared" si="128"/>
        <v>8.418003565</v>
      </c>
      <c r="V1140" s="18">
        <v>7.5</v>
      </c>
      <c r="W1140" s="21">
        <f t="shared" si="124"/>
        <v>8.989830508</v>
      </c>
      <c r="X1140" s="27">
        <f t="shared" si="102"/>
        <v>7.428571429</v>
      </c>
      <c r="Y1140" s="114"/>
      <c r="Z1140" s="61" t="s">
        <v>2362</v>
      </c>
      <c r="AA1140" s="31"/>
      <c r="AB1140" s="32"/>
      <c r="AC1140" s="32"/>
      <c r="AD1140" s="32"/>
      <c r="AE1140" s="33"/>
      <c r="AF1140" s="5"/>
      <c r="AG1140" s="1"/>
    </row>
    <row r="1141" ht="15.75" customHeight="1">
      <c r="A1141" s="1"/>
      <c r="B1141" s="5"/>
      <c r="C1141" s="16">
        <v>44920.0</v>
      </c>
      <c r="D1141" s="17">
        <v>3.07140546E9</v>
      </c>
      <c r="E1141" s="5" t="s">
        <v>2363</v>
      </c>
      <c r="F1141" s="5" t="s">
        <v>1950</v>
      </c>
      <c r="G1141" s="5" t="s">
        <v>1975</v>
      </c>
      <c r="H1141" s="5" t="s">
        <v>2001</v>
      </c>
      <c r="I1141" s="33">
        <v>201.0</v>
      </c>
      <c r="J1141" s="18">
        <v>10.0</v>
      </c>
      <c r="K1141" s="19">
        <f t="shared" si="141"/>
        <v>8.780860404</v>
      </c>
      <c r="L1141" s="18">
        <v>10.0</v>
      </c>
      <c r="M1141" s="18"/>
      <c r="N1141" s="18">
        <v>10.0</v>
      </c>
      <c r="O1141" s="21">
        <f t="shared" si="2"/>
        <v>9.513345196</v>
      </c>
      <c r="P1141" s="18">
        <v>10.0</v>
      </c>
      <c r="Q1141" s="18"/>
      <c r="R1141" s="18">
        <v>10.0</v>
      </c>
      <c r="S1141" s="21">
        <f t="shared" si="125"/>
        <v>8.641014235</v>
      </c>
      <c r="T1141" s="18">
        <v>10.0</v>
      </c>
      <c r="U1141" s="21">
        <f t="shared" si="128"/>
        <v>8.419412289</v>
      </c>
      <c r="V1141" s="18">
        <v>10.0</v>
      </c>
      <c r="W1141" s="21">
        <f t="shared" si="124"/>
        <v>8.990730838</v>
      </c>
      <c r="X1141" s="27">
        <f t="shared" si="102"/>
        <v>10</v>
      </c>
      <c r="Y1141" s="42"/>
      <c r="Z1141" s="61"/>
      <c r="AA1141" s="31">
        <v>10.0</v>
      </c>
      <c r="AB1141" s="32"/>
      <c r="AC1141" s="32"/>
      <c r="AD1141" s="40"/>
      <c r="AE1141" s="33"/>
      <c r="AF1141" s="5"/>
      <c r="AG1141" s="1"/>
    </row>
    <row r="1142" ht="15.75" customHeight="1">
      <c r="A1142" s="1"/>
      <c r="B1142" s="5"/>
      <c r="C1142" s="16">
        <v>44922.0</v>
      </c>
      <c r="D1142" s="17">
        <v>2.73213828E9</v>
      </c>
      <c r="E1142" s="79" t="s">
        <v>1259</v>
      </c>
      <c r="F1142" s="5" t="s">
        <v>32</v>
      </c>
      <c r="G1142" s="5" t="s">
        <v>33</v>
      </c>
      <c r="H1142" s="5" t="s">
        <v>60</v>
      </c>
      <c r="I1142" s="33">
        <v>301.0</v>
      </c>
      <c r="J1142" s="18">
        <v>10.0</v>
      </c>
      <c r="K1142" s="19">
        <f t="shared" si="141"/>
        <v>8.781929825</v>
      </c>
      <c r="L1142" s="18">
        <v>10.0</v>
      </c>
      <c r="M1142" s="18"/>
      <c r="N1142" s="18">
        <v>10.0</v>
      </c>
      <c r="O1142" s="21">
        <f t="shared" si="2"/>
        <v>9.513777778</v>
      </c>
      <c r="P1142" s="18">
        <v>10.0</v>
      </c>
      <c r="Q1142" s="18"/>
      <c r="R1142" s="18">
        <v>10.0</v>
      </c>
      <c r="S1142" s="21">
        <f t="shared" si="125"/>
        <v>8.642222222</v>
      </c>
      <c r="T1142" s="18">
        <v>10.0</v>
      </c>
      <c r="U1142" s="21">
        <f t="shared" si="128"/>
        <v>8.420818505</v>
      </c>
      <c r="V1142" s="18">
        <v>10.0</v>
      </c>
      <c r="W1142" s="21">
        <f t="shared" si="124"/>
        <v>8.991629564</v>
      </c>
      <c r="X1142" s="27">
        <f t="shared" si="102"/>
        <v>10</v>
      </c>
      <c r="Y1142" s="80" t="s">
        <v>2364</v>
      </c>
      <c r="Z1142" s="61" t="s">
        <v>2365</v>
      </c>
      <c r="AA1142" s="52">
        <v>10.0</v>
      </c>
      <c r="AB1142" s="36"/>
      <c r="AC1142" s="36"/>
      <c r="AD1142" s="36"/>
      <c r="AE1142" s="53"/>
      <c r="AF1142" s="5"/>
      <c r="AG1142" s="1"/>
    </row>
    <row r="1143" ht="15.75" customHeight="1">
      <c r="A1143" s="1"/>
      <c r="B1143" s="5"/>
      <c r="C1143" s="16">
        <v>44923.0</v>
      </c>
      <c r="D1143" s="17">
        <v>3.02167333E9</v>
      </c>
      <c r="E1143" s="79" t="s">
        <v>2276</v>
      </c>
      <c r="F1143" s="5" t="s">
        <v>510</v>
      </c>
      <c r="G1143" s="5" t="s">
        <v>44</v>
      </c>
      <c r="H1143" s="5" t="s">
        <v>45</v>
      </c>
      <c r="I1143" s="33">
        <v>304.0</v>
      </c>
      <c r="J1143" s="18">
        <v>8.0</v>
      </c>
      <c r="K1143" s="19">
        <f>+AVERAGE(J1143)</f>
        <v>8</v>
      </c>
      <c r="L1143" s="18">
        <v>10.0</v>
      </c>
      <c r="M1143" s="18"/>
      <c r="N1143" s="18">
        <v>7.5</v>
      </c>
      <c r="O1143" s="21">
        <f t="shared" si="2"/>
        <v>9.511989343</v>
      </c>
      <c r="P1143" s="18">
        <v>7.5</v>
      </c>
      <c r="Q1143" s="18"/>
      <c r="R1143" s="18">
        <v>10.0</v>
      </c>
      <c r="S1143" s="21">
        <f t="shared" si="125"/>
        <v>8.643428064</v>
      </c>
      <c r="T1143" s="18">
        <v>10.0</v>
      </c>
      <c r="U1143" s="21">
        <f t="shared" si="128"/>
        <v>8.422222222</v>
      </c>
      <c r="V1143" s="18">
        <v>10.0</v>
      </c>
      <c r="W1143" s="21">
        <f t="shared" si="124"/>
        <v>8.99252669</v>
      </c>
      <c r="X1143" s="27">
        <f t="shared" si="102"/>
        <v>9</v>
      </c>
      <c r="Y1143" s="49"/>
      <c r="Z1143" s="61"/>
      <c r="AA1143" s="52"/>
      <c r="AB1143" s="36"/>
      <c r="AC1143" s="36"/>
      <c r="AD1143" s="36"/>
      <c r="AE1143" s="53"/>
      <c r="AF1143" s="5"/>
      <c r="AG1143" s="1"/>
    </row>
    <row r="1144" ht="15.75" customHeight="1">
      <c r="A1144" s="1"/>
      <c r="B1144" s="5"/>
      <c r="C1144" s="16">
        <v>44923.0</v>
      </c>
      <c r="D1144" s="17">
        <v>2.663980588E9</v>
      </c>
      <c r="E1144" s="5" t="s">
        <v>369</v>
      </c>
      <c r="F1144" s="5" t="s">
        <v>32</v>
      </c>
      <c r="G1144" s="5" t="s">
        <v>33</v>
      </c>
      <c r="H1144" s="5" t="s">
        <v>1808</v>
      </c>
      <c r="I1144" s="33">
        <v>210.0</v>
      </c>
      <c r="J1144" s="18">
        <v>7.0</v>
      </c>
      <c r="K1144" s="19">
        <f t="shared" ref="K1144:K1152" si="142">+AVERAGE($J$3:J1144)</f>
        <v>8.779684764</v>
      </c>
      <c r="L1144" s="18">
        <v>7.5</v>
      </c>
      <c r="M1144" s="18"/>
      <c r="N1144" s="18">
        <v>10.0</v>
      </c>
      <c r="O1144" s="21">
        <f t="shared" si="2"/>
        <v>9.51242236</v>
      </c>
      <c r="P1144" s="18">
        <v>7.5</v>
      </c>
      <c r="Q1144" s="18"/>
      <c r="R1144" s="18">
        <v>7.5</v>
      </c>
      <c r="S1144" s="21">
        <f t="shared" si="125"/>
        <v>8.642413487</v>
      </c>
      <c r="T1144" s="18">
        <v>7.5</v>
      </c>
      <c r="U1144" s="21">
        <f t="shared" si="128"/>
        <v>8.421403197</v>
      </c>
      <c r="V1144" s="18">
        <v>10.0</v>
      </c>
      <c r="W1144" s="21">
        <f t="shared" si="124"/>
        <v>8.993422222</v>
      </c>
      <c r="X1144" s="27">
        <f t="shared" si="102"/>
        <v>8.142857143</v>
      </c>
      <c r="Y1144" s="110" t="s">
        <v>2366</v>
      </c>
      <c r="Z1144" s="61" t="s">
        <v>2367</v>
      </c>
      <c r="AA1144" s="52"/>
      <c r="AB1144" s="36"/>
      <c r="AC1144" s="36"/>
      <c r="AD1144" s="36"/>
      <c r="AE1144" s="53"/>
      <c r="AF1144" s="5"/>
      <c r="AG1144" s="1"/>
    </row>
    <row r="1145" ht="15.75" customHeight="1">
      <c r="A1145" s="1"/>
      <c r="B1145" s="5"/>
      <c r="C1145" s="16">
        <v>44923.0</v>
      </c>
      <c r="D1145" s="17">
        <v>3.613178348E9</v>
      </c>
      <c r="E1145" s="5" t="s">
        <v>369</v>
      </c>
      <c r="F1145" s="5" t="s">
        <v>32</v>
      </c>
      <c r="G1145" s="5" t="s">
        <v>33</v>
      </c>
      <c r="H1145" s="5" t="s">
        <v>1808</v>
      </c>
      <c r="I1145" s="33">
        <v>211.0</v>
      </c>
      <c r="J1145" s="18">
        <v>9.0</v>
      </c>
      <c r="K1145" s="19">
        <f t="shared" si="142"/>
        <v>8.779877515</v>
      </c>
      <c r="L1145" s="18">
        <v>10.0</v>
      </c>
      <c r="M1145" s="18"/>
      <c r="N1145" s="18">
        <v>10.0</v>
      </c>
      <c r="O1145" s="21">
        <f t="shared" si="2"/>
        <v>9.51285461</v>
      </c>
      <c r="P1145" s="18">
        <v>7.5</v>
      </c>
      <c r="Q1145" s="18"/>
      <c r="R1145" s="18">
        <v>10.0</v>
      </c>
      <c r="S1145" s="21">
        <f t="shared" si="125"/>
        <v>8.643617021</v>
      </c>
      <c r="T1145" s="18">
        <v>10.0</v>
      </c>
      <c r="U1145" s="21">
        <f t="shared" si="128"/>
        <v>8.422803904</v>
      </c>
      <c r="V1145" s="18">
        <v>10.0</v>
      </c>
      <c r="W1145" s="21">
        <f t="shared" si="124"/>
        <v>8.994316163</v>
      </c>
      <c r="X1145" s="27">
        <f t="shared" si="102"/>
        <v>9.5</v>
      </c>
      <c r="Y1145" s="49" t="s">
        <v>2368</v>
      </c>
      <c r="Z1145" s="61" t="s">
        <v>2369</v>
      </c>
      <c r="AA1145" s="52"/>
      <c r="AB1145" s="36"/>
      <c r="AC1145" s="36"/>
      <c r="AD1145" s="36"/>
      <c r="AE1145" s="53"/>
      <c r="AF1145" s="5"/>
      <c r="AG1145" s="1"/>
    </row>
    <row r="1146" ht="15.75" customHeight="1">
      <c r="A1146" s="1"/>
      <c r="B1146" s="5"/>
      <c r="C1146" s="16">
        <v>44923.0</v>
      </c>
      <c r="D1146" s="17">
        <v>3.673599609E9</v>
      </c>
      <c r="E1146" s="5" t="s">
        <v>2370</v>
      </c>
      <c r="F1146" s="5" t="s">
        <v>2231</v>
      </c>
      <c r="G1146" s="5" t="s">
        <v>33</v>
      </c>
      <c r="H1146" s="5" t="s">
        <v>2001</v>
      </c>
      <c r="I1146" s="33">
        <v>201.0</v>
      </c>
      <c r="J1146" s="18">
        <v>9.0</v>
      </c>
      <c r="K1146" s="19">
        <f t="shared" si="142"/>
        <v>8.78006993</v>
      </c>
      <c r="L1146" s="18">
        <v>10.0</v>
      </c>
      <c r="M1146" s="18"/>
      <c r="N1146" s="18">
        <v>7.5</v>
      </c>
      <c r="O1146" s="21">
        <f t="shared" si="2"/>
        <v>9.511071745</v>
      </c>
      <c r="P1146" s="18">
        <v>10.0</v>
      </c>
      <c r="Q1146" s="18"/>
      <c r="R1146" s="18">
        <v>7.5</v>
      </c>
      <c r="S1146" s="21">
        <f t="shared" si="125"/>
        <v>8.642604074</v>
      </c>
      <c r="T1146" s="18">
        <v>10.0</v>
      </c>
      <c r="U1146" s="21">
        <f t="shared" si="128"/>
        <v>8.424202128</v>
      </c>
      <c r="V1146" s="18">
        <v>10.0</v>
      </c>
      <c r="W1146" s="21">
        <f t="shared" si="124"/>
        <v>8.995208518</v>
      </c>
      <c r="X1146" s="27">
        <f t="shared" si="102"/>
        <v>9.142857143</v>
      </c>
      <c r="Y1146" s="61"/>
      <c r="Z1146" s="110"/>
      <c r="AA1146" s="25"/>
      <c r="AB1146" s="32"/>
      <c r="AC1146" s="32"/>
      <c r="AD1146" s="40"/>
      <c r="AE1146" s="33"/>
      <c r="AF1146" s="5"/>
      <c r="AG1146" s="1"/>
    </row>
    <row r="1147" ht="15.75" customHeight="1">
      <c r="A1147" s="1"/>
      <c r="B1147" s="5"/>
      <c r="C1147" s="16">
        <v>44923.0</v>
      </c>
      <c r="D1147" s="17">
        <v>3.273734367E9</v>
      </c>
      <c r="E1147" s="5" t="s">
        <v>2371</v>
      </c>
      <c r="F1147" s="5" t="s">
        <v>2231</v>
      </c>
      <c r="G1147" s="5" t="s">
        <v>44</v>
      </c>
      <c r="H1147" s="5" t="s">
        <v>45</v>
      </c>
      <c r="I1147" s="33">
        <v>204.0</v>
      </c>
      <c r="J1147" s="18">
        <v>9.0</v>
      </c>
      <c r="K1147" s="19">
        <f t="shared" si="142"/>
        <v>8.780262009</v>
      </c>
      <c r="L1147" s="18">
        <v>10.0</v>
      </c>
      <c r="M1147" s="18"/>
      <c r="N1147" s="18">
        <v>10.0</v>
      </c>
      <c r="O1147" s="21">
        <f t="shared" si="2"/>
        <v>9.511504425</v>
      </c>
      <c r="P1147" s="18">
        <v>10.0</v>
      </c>
      <c r="Q1147" s="18"/>
      <c r="R1147" s="18">
        <v>10.0</v>
      </c>
      <c r="S1147" s="21">
        <f t="shared" si="125"/>
        <v>8.64380531</v>
      </c>
      <c r="T1147" s="18">
        <v>7.5</v>
      </c>
      <c r="U1147" s="21">
        <f t="shared" si="128"/>
        <v>8.423383525</v>
      </c>
      <c r="V1147" s="18">
        <v>10.0</v>
      </c>
      <c r="W1147" s="21">
        <f t="shared" si="124"/>
        <v>8.996099291</v>
      </c>
      <c r="X1147" s="27">
        <f t="shared" si="102"/>
        <v>9.5</v>
      </c>
      <c r="Y1147" s="62"/>
      <c r="Z1147" s="62"/>
      <c r="AA1147" s="31">
        <v>7.5</v>
      </c>
      <c r="AB1147" s="32"/>
      <c r="AC1147" s="32"/>
      <c r="AD1147" s="32"/>
      <c r="AE1147" s="33"/>
      <c r="AF1147" s="5"/>
      <c r="AG1147" s="1"/>
    </row>
    <row r="1148" ht="15.75" customHeight="1">
      <c r="A1148" s="1"/>
      <c r="B1148" s="5"/>
      <c r="C1148" s="16">
        <v>44923.0</v>
      </c>
      <c r="D1148" s="17">
        <v>3.242011976E9</v>
      </c>
      <c r="E1148" s="5" t="s">
        <v>1182</v>
      </c>
      <c r="F1148" s="5" t="s">
        <v>52</v>
      </c>
      <c r="G1148" s="5" t="s">
        <v>33</v>
      </c>
      <c r="H1148" s="5" t="s">
        <v>1808</v>
      </c>
      <c r="I1148" s="33">
        <v>210.0</v>
      </c>
      <c r="J1148" s="18">
        <v>3.0</v>
      </c>
      <c r="K1148" s="19">
        <f t="shared" si="142"/>
        <v>8.77521815</v>
      </c>
      <c r="L1148" s="18">
        <v>5.0</v>
      </c>
      <c r="M1148" s="18"/>
      <c r="N1148" s="18">
        <v>7.5</v>
      </c>
      <c r="O1148" s="21">
        <f t="shared" si="2"/>
        <v>9.509725906</v>
      </c>
      <c r="P1148" s="18">
        <v>2.5</v>
      </c>
      <c r="Q1148" s="18"/>
      <c r="R1148" s="18">
        <v>5.0</v>
      </c>
      <c r="S1148" s="21">
        <f t="shared" si="125"/>
        <v>8.640583554</v>
      </c>
      <c r="T1148" s="18">
        <v>5.0</v>
      </c>
      <c r="U1148" s="21">
        <f t="shared" si="128"/>
        <v>8.420353982</v>
      </c>
      <c r="V1148" s="18">
        <v>5.0</v>
      </c>
      <c r="W1148" s="21">
        <f t="shared" si="124"/>
        <v>8.992559787</v>
      </c>
      <c r="X1148" s="27">
        <f t="shared" si="102"/>
        <v>4.714285714</v>
      </c>
      <c r="Y1148" s="111"/>
      <c r="Z1148" s="111"/>
      <c r="AA1148" s="31"/>
      <c r="AB1148" s="32"/>
      <c r="AC1148" s="32"/>
      <c r="AD1148" s="32"/>
      <c r="AE1148" s="33"/>
      <c r="AF1148" s="5"/>
      <c r="AG1148" s="1"/>
    </row>
    <row r="1149" ht="15.75" customHeight="1">
      <c r="A1149" s="1"/>
      <c r="B1149" s="5"/>
      <c r="C1149" s="16">
        <v>44923.0</v>
      </c>
      <c r="D1149" s="17">
        <v>2.442256796E9</v>
      </c>
      <c r="E1149" s="5" t="s">
        <v>496</v>
      </c>
      <c r="F1149" s="5" t="s">
        <v>107</v>
      </c>
      <c r="G1149" s="5" t="s">
        <v>44</v>
      </c>
      <c r="H1149" s="5" t="s">
        <v>79</v>
      </c>
      <c r="I1149" s="33">
        <v>313.0</v>
      </c>
      <c r="J1149" s="18">
        <v>8.0</v>
      </c>
      <c r="K1149" s="19">
        <f t="shared" si="142"/>
        <v>8.774542284</v>
      </c>
      <c r="L1149" s="18">
        <v>10.0</v>
      </c>
      <c r="M1149" s="18"/>
      <c r="N1149" s="18">
        <v>10.0</v>
      </c>
      <c r="O1149" s="21">
        <f t="shared" si="2"/>
        <v>9.510159011</v>
      </c>
      <c r="P1149" s="18">
        <v>7.5</v>
      </c>
      <c r="Q1149" s="18"/>
      <c r="R1149" s="18">
        <v>10.0</v>
      </c>
      <c r="S1149" s="21">
        <f t="shared" si="125"/>
        <v>8.641784452</v>
      </c>
      <c r="T1149" s="18">
        <v>7.5</v>
      </c>
      <c r="U1149" s="21">
        <f t="shared" si="128"/>
        <v>8.41954023</v>
      </c>
      <c r="V1149" s="18">
        <v>10.0</v>
      </c>
      <c r="W1149" s="21">
        <f t="shared" si="124"/>
        <v>8.993451327</v>
      </c>
      <c r="X1149" s="27">
        <f t="shared" si="102"/>
        <v>9</v>
      </c>
      <c r="Y1149" s="112" t="s">
        <v>2372</v>
      </c>
      <c r="Z1149" s="62" t="s">
        <v>2373</v>
      </c>
      <c r="AA1149" s="31"/>
      <c r="AB1149" s="32"/>
      <c r="AC1149" s="32"/>
      <c r="AD1149" s="32">
        <v>10.0</v>
      </c>
      <c r="AE1149" s="33"/>
      <c r="AF1149" s="5"/>
      <c r="AG1149" s="1"/>
    </row>
    <row r="1150" ht="15.75" customHeight="1">
      <c r="A1150" s="1"/>
      <c r="B1150" s="5"/>
      <c r="C1150" s="16">
        <v>44923.0</v>
      </c>
      <c r="D1150" s="17">
        <v>2.577553671E9</v>
      </c>
      <c r="E1150" s="5" t="s">
        <v>2374</v>
      </c>
      <c r="F1150" s="5" t="s">
        <v>2153</v>
      </c>
      <c r="G1150" s="5" t="s">
        <v>2015</v>
      </c>
      <c r="H1150" s="5" t="s">
        <v>2048</v>
      </c>
      <c r="I1150" s="33">
        <v>303.0</v>
      </c>
      <c r="J1150" s="18">
        <v>10.0</v>
      </c>
      <c r="K1150" s="19">
        <f t="shared" si="142"/>
        <v>8.775609756</v>
      </c>
      <c r="L1150" s="18">
        <v>10.0</v>
      </c>
      <c r="M1150" s="18"/>
      <c r="N1150" s="18">
        <v>10.0</v>
      </c>
      <c r="O1150" s="21">
        <f t="shared" si="2"/>
        <v>9.51059135</v>
      </c>
      <c r="P1150" s="18">
        <v>10.0</v>
      </c>
      <c r="Q1150" s="18"/>
      <c r="R1150" s="18">
        <v>10.0</v>
      </c>
      <c r="S1150" s="21">
        <f t="shared" si="125"/>
        <v>8.64298323</v>
      </c>
      <c r="T1150" s="18">
        <v>10.0</v>
      </c>
      <c r="U1150" s="21">
        <f t="shared" si="128"/>
        <v>8.420936396</v>
      </c>
      <c r="V1150" s="18">
        <v>10.0</v>
      </c>
      <c r="W1150" s="21">
        <f t="shared" si="124"/>
        <v>8.994341291</v>
      </c>
      <c r="X1150" s="27">
        <f t="shared" si="102"/>
        <v>10</v>
      </c>
      <c r="Y1150" s="49" t="s">
        <v>2375</v>
      </c>
      <c r="Z1150" s="61" t="s">
        <v>2376</v>
      </c>
      <c r="AA1150" s="31"/>
      <c r="AB1150" s="32"/>
      <c r="AC1150" s="32"/>
      <c r="AD1150" s="32"/>
      <c r="AE1150" s="33"/>
      <c r="AF1150" s="5"/>
      <c r="AG1150" s="1"/>
    </row>
    <row r="1151" ht="15.75" customHeight="1">
      <c r="A1151" s="1"/>
      <c r="B1151" s="5"/>
      <c r="C1151" s="16">
        <v>44924.0</v>
      </c>
      <c r="D1151" s="17">
        <v>2.850996586E9</v>
      </c>
      <c r="E1151" s="5" t="s">
        <v>2377</v>
      </c>
      <c r="F1151" s="5" t="s">
        <v>2034</v>
      </c>
      <c r="G1151" s="5" t="s">
        <v>2061</v>
      </c>
      <c r="H1151" s="5" t="s">
        <v>2378</v>
      </c>
      <c r="I1151" s="33">
        <v>206.0</v>
      </c>
      <c r="J1151" s="18">
        <v>1.0</v>
      </c>
      <c r="K1151" s="19">
        <f t="shared" si="142"/>
        <v>8.768842472</v>
      </c>
      <c r="L1151" s="18">
        <v>2.5</v>
      </c>
      <c r="M1151" s="18"/>
      <c r="N1151" s="18">
        <v>10.0</v>
      </c>
      <c r="O1151" s="21">
        <f t="shared" si="2"/>
        <v>9.511022928</v>
      </c>
      <c r="P1151" s="18">
        <v>2.5</v>
      </c>
      <c r="Q1151" s="18"/>
      <c r="R1151" s="18">
        <v>2.5</v>
      </c>
      <c r="S1151" s="21">
        <f t="shared" si="125"/>
        <v>8.637566138</v>
      </c>
      <c r="T1151" s="18">
        <v>2.5</v>
      </c>
      <c r="U1151" s="21">
        <f t="shared" si="128"/>
        <v>8.415710503</v>
      </c>
      <c r="V1151" s="18">
        <v>2.5</v>
      </c>
      <c r="W1151" s="21">
        <f t="shared" si="124"/>
        <v>8.98860424</v>
      </c>
      <c r="X1151" s="27">
        <f t="shared" si="102"/>
        <v>3.357142857</v>
      </c>
      <c r="Y1151" s="114" t="s">
        <v>2379</v>
      </c>
      <c r="Z1151" s="61" t="s">
        <v>2380</v>
      </c>
      <c r="AA1151" s="31"/>
      <c r="AB1151" s="32"/>
      <c r="AC1151" s="32"/>
      <c r="AD1151" s="32"/>
      <c r="AE1151" s="33"/>
      <c r="AF1151" s="5"/>
      <c r="AG1151" s="1"/>
    </row>
    <row r="1152" ht="15.75" customHeight="1">
      <c r="A1152" s="1"/>
      <c r="B1152" s="5"/>
      <c r="C1152" s="16">
        <v>44924.0</v>
      </c>
      <c r="D1152" s="17">
        <v>2.856435398E9</v>
      </c>
      <c r="E1152" s="5" t="s">
        <v>2381</v>
      </c>
      <c r="F1152" s="5" t="s">
        <v>2253</v>
      </c>
      <c r="G1152" s="5" t="s">
        <v>1975</v>
      </c>
      <c r="H1152" s="5" t="s">
        <v>2048</v>
      </c>
      <c r="I1152" s="33">
        <v>303.0</v>
      </c>
      <c r="J1152" s="18">
        <v>10.0</v>
      </c>
      <c r="K1152" s="19">
        <f t="shared" si="142"/>
        <v>8.769913043</v>
      </c>
      <c r="L1152" s="18">
        <v>10.0</v>
      </c>
      <c r="M1152" s="18"/>
      <c r="N1152" s="18">
        <v>10.0</v>
      </c>
      <c r="O1152" s="21">
        <f t="shared" si="2"/>
        <v>9.511453744</v>
      </c>
      <c r="P1152" s="18">
        <v>10.0</v>
      </c>
      <c r="Q1152" s="18"/>
      <c r="R1152" s="18">
        <v>7.5</v>
      </c>
      <c r="S1152" s="21">
        <f t="shared" si="125"/>
        <v>8.636563877</v>
      </c>
      <c r="T1152" s="18">
        <v>10.0</v>
      </c>
      <c r="U1152" s="21">
        <f t="shared" si="128"/>
        <v>8.417107584</v>
      </c>
      <c r="V1152" s="18">
        <v>10.0</v>
      </c>
      <c r="W1152" s="21">
        <f t="shared" si="124"/>
        <v>8.989496911</v>
      </c>
      <c r="X1152" s="27">
        <f t="shared" si="102"/>
        <v>9.642857143</v>
      </c>
      <c r="Y1152" s="42" t="s">
        <v>2382</v>
      </c>
      <c r="Z1152" s="61"/>
      <c r="AA1152" s="31"/>
      <c r="AB1152" s="32"/>
      <c r="AC1152" s="32"/>
      <c r="AD1152" s="40"/>
      <c r="AE1152" s="33"/>
      <c r="AF1152" s="5"/>
      <c r="AG1152" s="1"/>
    </row>
    <row r="1153" ht="15.75" customHeight="1">
      <c r="A1153" s="1"/>
      <c r="B1153" s="5"/>
      <c r="C1153" s="16">
        <v>44924.0</v>
      </c>
      <c r="D1153" s="17">
        <v>3.666506095E9</v>
      </c>
      <c r="E1153" s="5" t="s">
        <v>2174</v>
      </c>
      <c r="F1153" s="5" t="s">
        <v>2383</v>
      </c>
      <c r="G1153" s="5" t="s">
        <v>2015</v>
      </c>
      <c r="H1153" s="5" t="s">
        <v>2048</v>
      </c>
      <c r="I1153" s="33">
        <v>303.0</v>
      </c>
      <c r="J1153" s="18">
        <v>10.0</v>
      </c>
      <c r="K1153" s="19">
        <f>+AVERAGE(J1153)</f>
        <v>10</v>
      </c>
      <c r="L1153" s="18">
        <v>10.0</v>
      </c>
      <c r="M1153" s="18"/>
      <c r="N1153" s="18">
        <v>10.0</v>
      </c>
      <c r="O1153" s="21">
        <f t="shared" si="2"/>
        <v>9.511883803</v>
      </c>
      <c r="P1153" s="18">
        <v>10.0</v>
      </c>
      <c r="Q1153" s="18"/>
      <c r="R1153" s="18">
        <v>10.0</v>
      </c>
      <c r="S1153" s="21">
        <f t="shared" si="125"/>
        <v>8.637764085</v>
      </c>
      <c r="T1153" s="18">
        <v>10.0</v>
      </c>
      <c r="U1153" s="21">
        <f t="shared" si="128"/>
        <v>8.418502203</v>
      </c>
      <c r="V1153" s="18">
        <v>10.0</v>
      </c>
      <c r="W1153" s="21">
        <f t="shared" si="124"/>
        <v>8.990388007</v>
      </c>
      <c r="X1153" s="27">
        <f t="shared" si="102"/>
        <v>10</v>
      </c>
      <c r="Y1153" s="49"/>
      <c r="Z1153" s="61"/>
      <c r="AA1153" s="31"/>
      <c r="AB1153" s="32"/>
      <c r="AC1153" s="32"/>
      <c r="AD1153" s="32"/>
      <c r="AE1153" s="33"/>
      <c r="AF1153" s="5"/>
      <c r="AG1153" s="1"/>
    </row>
    <row r="1154" ht="15.75" customHeight="1">
      <c r="A1154" s="1"/>
      <c r="B1154" s="5"/>
      <c r="C1154" s="16">
        <v>44924.0</v>
      </c>
      <c r="D1154" s="17">
        <v>3.430135838E9</v>
      </c>
      <c r="E1154" s="5" t="s">
        <v>2020</v>
      </c>
      <c r="F1154" s="5" t="s">
        <v>2384</v>
      </c>
      <c r="G1154" s="5" t="s">
        <v>2139</v>
      </c>
      <c r="H1154" s="5" t="s">
        <v>2385</v>
      </c>
      <c r="I1154" s="33">
        <v>302.0</v>
      </c>
      <c r="J1154" s="18">
        <v>8.0</v>
      </c>
      <c r="K1154" s="19">
        <f t="shared" ref="K1154:K1162" si="143">+AVERAGE($J$3:J1154)</f>
        <v>8.7703125</v>
      </c>
      <c r="L1154" s="18">
        <v>10.0</v>
      </c>
      <c r="M1154" s="18"/>
      <c r="N1154" s="18">
        <v>10.0</v>
      </c>
      <c r="O1154" s="21">
        <f t="shared" si="2"/>
        <v>9.512313105</v>
      </c>
      <c r="P1154" s="18">
        <v>10.0</v>
      </c>
      <c r="Q1154" s="18"/>
      <c r="R1154" s="18">
        <v>10.0</v>
      </c>
      <c r="S1154" s="21">
        <f t="shared" si="125"/>
        <v>8.638962181</v>
      </c>
      <c r="T1154" s="18">
        <v>7.5</v>
      </c>
      <c r="U1154" s="21">
        <f t="shared" si="128"/>
        <v>8.417693662</v>
      </c>
      <c r="V1154" s="18">
        <v>10.0</v>
      </c>
      <c r="W1154" s="21">
        <f t="shared" si="124"/>
        <v>8.991277533</v>
      </c>
      <c r="X1154" s="27">
        <f t="shared" si="102"/>
        <v>9.357142857</v>
      </c>
      <c r="Y1154" s="61" t="s">
        <v>2386</v>
      </c>
      <c r="Z1154" s="83"/>
      <c r="AA1154" s="31"/>
      <c r="AB1154" s="32"/>
      <c r="AC1154" s="32"/>
      <c r="AD1154" s="32"/>
      <c r="AE1154" s="33"/>
      <c r="AF1154" s="5"/>
      <c r="AG1154" s="1"/>
    </row>
    <row r="1155" ht="15.75" customHeight="1">
      <c r="A1155" s="1"/>
      <c r="B1155" s="5"/>
      <c r="C1155" s="16">
        <v>44925.0</v>
      </c>
      <c r="D1155" s="17">
        <v>3.391448733E9</v>
      </c>
      <c r="E1155" s="5" t="s">
        <v>2334</v>
      </c>
      <c r="F1155" s="5" t="s">
        <v>2037</v>
      </c>
      <c r="G1155" s="5" t="s">
        <v>2139</v>
      </c>
      <c r="H1155" s="5" t="s">
        <v>45</v>
      </c>
      <c r="I1155" s="33">
        <v>202.0</v>
      </c>
      <c r="J1155" s="18">
        <v>7.0</v>
      </c>
      <c r="K1155" s="19">
        <f t="shared" si="143"/>
        <v>8.768777103</v>
      </c>
      <c r="L1155" s="18">
        <v>10.0</v>
      </c>
      <c r="M1155" s="18"/>
      <c r="N1155" s="18">
        <v>10.0</v>
      </c>
      <c r="O1155" s="21">
        <f t="shared" si="2"/>
        <v>9.512741652</v>
      </c>
      <c r="P1155" s="18">
        <v>5.0</v>
      </c>
      <c r="Q1155" s="18"/>
      <c r="R1155" s="18">
        <v>7.5</v>
      </c>
      <c r="S1155" s="21">
        <f t="shared" si="125"/>
        <v>8.637961336</v>
      </c>
      <c r="T1155" s="18">
        <v>5.0</v>
      </c>
      <c r="U1155" s="21">
        <f t="shared" si="128"/>
        <v>8.414687775</v>
      </c>
      <c r="V1155" s="18">
        <v>7.5</v>
      </c>
      <c r="W1155" s="21">
        <f t="shared" si="124"/>
        <v>8.989964789</v>
      </c>
      <c r="X1155" s="27">
        <f t="shared" si="102"/>
        <v>7.428571429</v>
      </c>
      <c r="Y1155" s="62" t="s">
        <v>2387</v>
      </c>
      <c r="Z1155" s="62" t="s">
        <v>2387</v>
      </c>
      <c r="AA1155" s="31"/>
      <c r="AB1155" s="32"/>
      <c r="AC1155" s="32"/>
      <c r="AD1155" s="32"/>
      <c r="AE1155" s="33"/>
      <c r="AF1155" s="5"/>
      <c r="AG1155" s="1"/>
    </row>
    <row r="1156" ht="15.75" customHeight="1">
      <c r="A1156" s="1"/>
      <c r="B1156" s="5"/>
      <c r="C1156" s="16">
        <v>44926.0</v>
      </c>
      <c r="D1156" s="17">
        <v>2.327204618E9</v>
      </c>
      <c r="E1156" s="5" t="s">
        <v>2388</v>
      </c>
      <c r="F1156" s="5" t="s">
        <v>2031</v>
      </c>
      <c r="G1156" s="5" t="s">
        <v>44</v>
      </c>
      <c r="H1156" s="5" t="s">
        <v>45</v>
      </c>
      <c r="I1156" s="33">
        <v>302.0</v>
      </c>
      <c r="J1156" s="18">
        <v>8.0</v>
      </c>
      <c r="K1156" s="19">
        <f t="shared" si="143"/>
        <v>8.768110919</v>
      </c>
      <c r="L1156" s="18">
        <v>7.5</v>
      </c>
      <c r="M1156" s="18"/>
      <c r="N1156" s="18">
        <v>10.0</v>
      </c>
      <c r="O1156" s="21">
        <f t="shared" si="2"/>
        <v>9.513169447</v>
      </c>
      <c r="P1156" s="18">
        <v>10.0</v>
      </c>
      <c r="Q1156" s="18"/>
      <c r="R1156" s="18">
        <v>10.0</v>
      </c>
      <c r="S1156" s="21">
        <f t="shared" si="125"/>
        <v>8.639157155</v>
      </c>
      <c r="T1156" s="18">
        <v>7.5</v>
      </c>
      <c r="U1156" s="21">
        <f t="shared" si="128"/>
        <v>8.413884007</v>
      </c>
      <c r="V1156" s="18">
        <v>10.0</v>
      </c>
      <c r="W1156" s="21">
        <f t="shared" si="124"/>
        <v>8.990853122</v>
      </c>
      <c r="X1156" s="27">
        <f t="shared" si="102"/>
        <v>9</v>
      </c>
      <c r="Y1156" s="92"/>
      <c r="Z1156" s="83"/>
      <c r="AA1156" s="31"/>
      <c r="AB1156" s="32"/>
      <c r="AC1156" s="32"/>
      <c r="AD1156" s="32"/>
      <c r="AE1156" s="33"/>
      <c r="AF1156" s="5"/>
      <c r="AG1156" s="1"/>
    </row>
    <row r="1157" ht="15.75" customHeight="1">
      <c r="A1157" s="1"/>
      <c r="B1157" s="5"/>
      <c r="C1157" s="16">
        <v>44563.0</v>
      </c>
      <c r="D1157" s="17">
        <v>2.158512076E9</v>
      </c>
      <c r="E1157" s="5" t="s">
        <v>2389</v>
      </c>
      <c r="F1157" s="5" t="s">
        <v>72</v>
      </c>
      <c r="G1157" s="5" t="s">
        <v>33</v>
      </c>
      <c r="H1157" s="5" t="s">
        <v>60</v>
      </c>
      <c r="I1157" s="33">
        <v>301.0</v>
      </c>
      <c r="J1157" s="18">
        <v>9.0</v>
      </c>
      <c r="K1157" s="19">
        <f t="shared" si="143"/>
        <v>8.768311688</v>
      </c>
      <c r="L1157" s="18">
        <v>10.0</v>
      </c>
      <c r="M1157" s="18"/>
      <c r="N1157" s="18">
        <v>10.0</v>
      </c>
      <c r="O1157" s="21">
        <f t="shared" si="2"/>
        <v>9.513596491</v>
      </c>
      <c r="P1157" s="18">
        <v>7.5</v>
      </c>
      <c r="Q1157" s="18"/>
      <c r="R1157" s="18">
        <v>7.5</v>
      </c>
      <c r="S1157" s="21">
        <f t="shared" si="125"/>
        <v>8.638157895</v>
      </c>
      <c r="T1157" s="18">
        <v>10.0</v>
      </c>
      <c r="U1157" s="21">
        <f t="shared" si="128"/>
        <v>8.415276558</v>
      </c>
      <c r="V1157" s="18">
        <v>10.0</v>
      </c>
      <c r="W1157" s="21">
        <f t="shared" si="124"/>
        <v>8.991739895</v>
      </c>
      <c r="X1157" s="27">
        <f t="shared" si="102"/>
        <v>9.142857143</v>
      </c>
      <c r="Y1157" s="63" t="s">
        <v>2390</v>
      </c>
      <c r="Z1157" s="61" t="s">
        <v>2391</v>
      </c>
      <c r="AA1157" s="31"/>
      <c r="AB1157" s="32"/>
      <c r="AC1157" s="32"/>
      <c r="AD1157" s="32"/>
      <c r="AE1157" s="33"/>
      <c r="AF1157" s="5"/>
      <c r="AG1157" s="1"/>
    </row>
    <row r="1158" ht="15.75" customHeight="1">
      <c r="A1158" s="1"/>
      <c r="B1158" s="5"/>
      <c r="C1158" s="16">
        <v>44563.0</v>
      </c>
      <c r="D1158" s="17">
        <v>2.762340976E9</v>
      </c>
      <c r="E1158" s="5" t="s">
        <v>2392</v>
      </c>
      <c r="F1158" s="5" t="s">
        <v>2393</v>
      </c>
      <c r="G1158" s="5" t="s">
        <v>2394</v>
      </c>
      <c r="H1158" s="5" t="s">
        <v>60</v>
      </c>
      <c r="I1158" s="33">
        <v>201.0</v>
      </c>
      <c r="J1158" s="18">
        <v>8.0</v>
      </c>
      <c r="K1158" s="19">
        <f t="shared" si="143"/>
        <v>8.767647059</v>
      </c>
      <c r="L1158" s="18">
        <v>7.5</v>
      </c>
      <c r="M1158" s="18"/>
      <c r="N1158" s="18">
        <v>10.0</v>
      </c>
      <c r="O1158" s="21">
        <f t="shared" si="2"/>
        <v>9.514022787</v>
      </c>
      <c r="P1158" s="18">
        <v>7.5</v>
      </c>
      <c r="Q1158" s="18"/>
      <c r="R1158" s="18">
        <v>7.5</v>
      </c>
      <c r="S1158" s="21">
        <f t="shared" si="125"/>
        <v>8.637160386</v>
      </c>
      <c r="T1158" s="18">
        <v>7.5</v>
      </c>
      <c r="U1158" s="21">
        <f t="shared" si="128"/>
        <v>8.414473684</v>
      </c>
      <c r="V1158" s="18">
        <v>10.0</v>
      </c>
      <c r="W1158" s="21">
        <f t="shared" si="124"/>
        <v>8.99262511</v>
      </c>
      <c r="X1158" s="27">
        <f t="shared" si="102"/>
        <v>8.285714286</v>
      </c>
      <c r="Y1158" s="92"/>
      <c r="Z1158" s="83"/>
      <c r="AA1158" s="31"/>
      <c r="AB1158" s="32"/>
      <c r="AC1158" s="32"/>
      <c r="AD1158" s="32"/>
      <c r="AE1158" s="33"/>
      <c r="AF1158" s="5"/>
      <c r="AG1158" s="1"/>
    </row>
    <row r="1159" ht="15.75" customHeight="1">
      <c r="A1159" s="1"/>
      <c r="B1159" s="5"/>
      <c r="C1159" s="16">
        <v>44563.0</v>
      </c>
      <c r="D1159" s="17">
        <v>3.514827635E9</v>
      </c>
      <c r="E1159" s="5" t="s">
        <v>2395</v>
      </c>
      <c r="F1159" s="5" t="s">
        <v>72</v>
      </c>
      <c r="G1159" s="5" t="s">
        <v>2061</v>
      </c>
      <c r="H1159" s="5" t="s">
        <v>79</v>
      </c>
      <c r="I1159" s="33">
        <v>314.0</v>
      </c>
      <c r="J1159" s="18">
        <v>8.0</v>
      </c>
      <c r="K1159" s="19">
        <f t="shared" si="143"/>
        <v>8.766983578</v>
      </c>
      <c r="L1159" s="18">
        <v>7.5</v>
      </c>
      <c r="M1159" s="18"/>
      <c r="N1159" s="18">
        <v>7.5</v>
      </c>
      <c r="O1159" s="21">
        <f t="shared" si="2"/>
        <v>9.512259194</v>
      </c>
      <c r="P1159" s="18">
        <v>5.0</v>
      </c>
      <c r="Q1159" s="18"/>
      <c r="R1159" s="18">
        <v>7.5</v>
      </c>
      <c r="S1159" s="21">
        <f t="shared" si="125"/>
        <v>8.636164623</v>
      </c>
      <c r="T1159" s="18">
        <v>7.5</v>
      </c>
      <c r="U1159" s="21">
        <f t="shared" si="128"/>
        <v>8.413672217</v>
      </c>
      <c r="V1159" s="18">
        <v>7.5</v>
      </c>
      <c r="W1159" s="21">
        <f t="shared" si="124"/>
        <v>8.991315789</v>
      </c>
      <c r="X1159" s="27">
        <f t="shared" si="102"/>
        <v>7.214285714</v>
      </c>
      <c r="Y1159" s="92"/>
      <c r="Z1159" s="83"/>
      <c r="AA1159" s="31"/>
      <c r="AB1159" s="32"/>
      <c r="AC1159" s="32"/>
      <c r="AD1159" s="32"/>
      <c r="AE1159" s="33"/>
      <c r="AF1159" s="5"/>
      <c r="AG1159" s="1"/>
    </row>
    <row r="1160" ht="15.75" customHeight="1">
      <c r="A1160" s="1"/>
      <c r="B1160" s="5"/>
      <c r="C1160" s="16">
        <v>44563.0</v>
      </c>
      <c r="D1160" s="17">
        <v>2.151677999E9</v>
      </c>
      <c r="E1160" s="5" t="s">
        <v>2006</v>
      </c>
      <c r="F1160" s="5" t="s">
        <v>2034</v>
      </c>
      <c r="G1160" s="5" t="s">
        <v>1975</v>
      </c>
      <c r="H1160" s="5" t="s">
        <v>261</v>
      </c>
      <c r="I1160" s="33">
        <v>303.0</v>
      </c>
      <c r="J1160" s="18">
        <v>9.0</v>
      </c>
      <c r="K1160" s="19">
        <f t="shared" si="143"/>
        <v>8.767184801</v>
      </c>
      <c r="L1160" s="18">
        <v>7.5</v>
      </c>
      <c r="M1160" s="86">
        <f>+AVERAGE($L$3:L1160)</f>
        <v>9.203152364</v>
      </c>
      <c r="N1160" s="18">
        <v>10.0</v>
      </c>
      <c r="O1160" s="21">
        <f t="shared" si="2"/>
        <v>9.512685914</v>
      </c>
      <c r="P1160" s="18">
        <v>10.0</v>
      </c>
      <c r="Q1160" s="86">
        <f>+AVERAGE($P$3:P1160)</f>
        <v>8.571303587</v>
      </c>
      <c r="R1160" s="18">
        <v>10.0</v>
      </c>
      <c r="S1160" s="21">
        <f t="shared" si="125"/>
        <v>8.63735783</v>
      </c>
      <c r="T1160" s="18">
        <v>7.5</v>
      </c>
      <c r="U1160" s="21">
        <f t="shared" si="128"/>
        <v>8.412872154</v>
      </c>
      <c r="V1160" s="18">
        <v>10.0</v>
      </c>
      <c r="W1160" s="21">
        <f t="shared" si="124"/>
        <v>8.992199825</v>
      </c>
      <c r="X1160" s="27">
        <f t="shared" si="102"/>
        <v>9.142857143</v>
      </c>
      <c r="Y1160" s="24"/>
      <c r="Z1160" s="24"/>
      <c r="AA1160" s="40"/>
      <c r="AB1160" s="40"/>
      <c r="AC1160" s="40"/>
      <c r="AD1160" s="40"/>
      <c r="AE1160" s="39"/>
      <c r="AF1160" s="5"/>
      <c r="AG1160" s="1"/>
    </row>
    <row r="1161" ht="15.75" customHeight="1">
      <c r="A1161" s="1"/>
      <c r="B1161" s="5"/>
      <c r="C1161" s="16">
        <v>44564.0</v>
      </c>
      <c r="D1161" s="17">
        <v>3.010989757E9</v>
      </c>
      <c r="E1161" s="79" t="s">
        <v>2396</v>
      </c>
      <c r="F1161" s="5" t="s">
        <v>2037</v>
      </c>
      <c r="G1161" s="5" t="s">
        <v>1998</v>
      </c>
      <c r="H1161" s="5" t="s">
        <v>1787</v>
      </c>
      <c r="I1161" s="33">
        <v>311.0</v>
      </c>
      <c r="J1161" s="18">
        <v>9.0</v>
      </c>
      <c r="K1161" s="19">
        <f t="shared" si="143"/>
        <v>8.767385677</v>
      </c>
      <c r="L1161" s="18">
        <v>10.0</v>
      </c>
      <c r="M1161" s="18"/>
      <c r="N1161" s="18">
        <v>10.0</v>
      </c>
      <c r="O1161" s="21">
        <f t="shared" si="2"/>
        <v>9.513111888</v>
      </c>
      <c r="P1161" s="18">
        <v>7.5</v>
      </c>
      <c r="Q1161" s="18"/>
      <c r="R1161" s="18">
        <v>10.0</v>
      </c>
      <c r="S1161" s="21">
        <f t="shared" si="125"/>
        <v>8.638548951</v>
      </c>
      <c r="T1161" s="18">
        <v>7.5</v>
      </c>
      <c r="U1161" s="21">
        <f t="shared" si="128"/>
        <v>8.412073491</v>
      </c>
      <c r="V1161" s="18">
        <v>10.0</v>
      </c>
      <c r="W1161" s="21">
        <f t="shared" si="124"/>
        <v>8.993082312</v>
      </c>
      <c r="X1161" s="27">
        <f t="shared" si="102"/>
        <v>9.142857143</v>
      </c>
      <c r="Y1161" s="84" t="s">
        <v>2397</v>
      </c>
      <c r="Z1161" s="61" t="s">
        <v>2398</v>
      </c>
      <c r="AA1161" s="52">
        <v>10.0</v>
      </c>
      <c r="AB1161" s="36"/>
      <c r="AC1161" s="36"/>
      <c r="AD1161" s="36"/>
      <c r="AE1161" s="53"/>
      <c r="AF1161" s="5"/>
      <c r="AG1161" s="1"/>
    </row>
    <row r="1162" ht="15.75" customHeight="1">
      <c r="A1162" s="1"/>
      <c r="B1162" s="5"/>
      <c r="C1162" s="16">
        <v>44566.0</v>
      </c>
      <c r="D1162" s="17">
        <v>3.959065206E9</v>
      </c>
      <c r="E1162" s="79" t="s">
        <v>2399</v>
      </c>
      <c r="F1162" s="5" t="s">
        <v>2231</v>
      </c>
      <c r="G1162" s="5" t="s">
        <v>1975</v>
      </c>
      <c r="H1162" s="5" t="s">
        <v>284</v>
      </c>
      <c r="I1162" s="33">
        <v>203.0</v>
      </c>
      <c r="J1162" s="18">
        <v>7.0</v>
      </c>
      <c r="K1162" s="19">
        <f t="shared" si="143"/>
        <v>8.765862069</v>
      </c>
      <c r="L1162" s="18">
        <v>10.0</v>
      </c>
      <c r="M1162" s="18"/>
      <c r="N1162" s="18">
        <v>7.5</v>
      </c>
      <c r="O1162" s="21">
        <f t="shared" si="2"/>
        <v>9.511353712</v>
      </c>
      <c r="P1162" s="18">
        <v>5.0</v>
      </c>
      <c r="Q1162" s="18"/>
      <c r="R1162" s="18">
        <v>7.5</v>
      </c>
      <c r="S1162" s="21">
        <f t="shared" si="125"/>
        <v>8.637554585</v>
      </c>
      <c r="T1162" s="18">
        <v>7.5</v>
      </c>
      <c r="U1162" s="21">
        <f t="shared" si="128"/>
        <v>8.411276224</v>
      </c>
      <c r="V1162" s="18">
        <v>7.5</v>
      </c>
      <c r="W1162" s="21">
        <f t="shared" si="124"/>
        <v>8.991776028</v>
      </c>
      <c r="X1162" s="27">
        <f t="shared" si="102"/>
        <v>7.428571429</v>
      </c>
      <c r="Y1162" s="49"/>
      <c r="Z1162" s="61"/>
      <c r="AA1162" s="52"/>
      <c r="AB1162" s="36"/>
      <c r="AC1162" s="36"/>
      <c r="AD1162" s="36"/>
      <c r="AE1162" s="53"/>
      <c r="AF1162" s="5"/>
      <c r="AG1162" s="1"/>
    </row>
    <row r="1163" ht="15.75" customHeight="1">
      <c r="A1163" s="1"/>
      <c r="B1163" s="5"/>
      <c r="C1163" s="16">
        <v>44566.0</v>
      </c>
      <c r="D1163" s="17">
        <v>2.41427742E9</v>
      </c>
      <c r="E1163" s="5" t="s">
        <v>2400</v>
      </c>
      <c r="F1163" s="5" t="s">
        <v>779</v>
      </c>
      <c r="G1163" s="5" t="s">
        <v>33</v>
      </c>
      <c r="H1163" s="5" t="s">
        <v>60</v>
      </c>
      <c r="I1163" s="33">
        <v>301.0</v>
      </c>
      <c r="J1163" s="18">
        <v>10.0</v>
      </c>
      <c r="K1163" s="19">
        <f>+AVERAGE(J1163)</f>
        <v>10</v>
      </c>
      <c r="L1163" s="18">
        <v>10.0</v>
      </c>
      <c r="M1163" s="18"/>
      <c r="N1163" s="18">
        <v>10.0</v>
      </c>
      <c r="O1163" s="21">
        <f t="shared" si="2"/>
        <v>9.511780105</v>
      </c>
      <c r="P1163" s="18">
        <v>10.0</v>
      </c>
      <c r="Q1163" s="18"/>
      <c r="R1163" s="18">
        <v>10.0</v>
      </c>
      <c r="S1163" s="21">
        <f t="shared" si="125"/>
        <v>8.638743455</v>
      </c>
      <c r="T1163" s="18">
        <v>10.0</v>
      </c>
      <c r="U1163" s="21">
        <f t="shared" si="128"/>
        <v>8.412663755</v>
      </c>
      <c r="V1163" s="18">
        <v>10.0</v>
      </c>
      <c r="W1163" s="21">
        <f t="shared" si="124"/>
        <v>8.992657343</v>
      </c>
      <c r="X1163" s="27">
        <f t="shared" si="102"/>
        <v>10</v>
      </c>
      <c r="Y1163" s="84" t="s">
        <v>2401</v>
      </c>
      <c r="Z1163" s="61" t="s">
        <v>2402</v>
      </c>
      <c r="AA1163" s="52"/>
      <c r="AB1163" s="36"/>
      <c r="AC1163" s="36"/>
      <c r="AD1163" s="36"/>
      <c r="AE1163" s="53"/>
      <c r="AF1163" s="5"/>
      <c r="AG1163" s="1"/>
    </row>
    <row r="1164" ht="15.75" customHeight="1">
      <c r="A1164" s="1"/>
      <c r="B1164" s="5"/>
      <c r="C1164" s="16">
        <v>44568.0</v>
      </c>
      <c r="D1164" s="17">
        <v>2.73219896E9</v>
      </c>
      <c r="E1164" s="5" t="s">
        <v>2403</v>
      </c>
      <c r="F1164" s="5" t="s">
        <v>2028</v>
      </c>
      <c r="G1164" s="5" t="s">
        <v>1998</v>
      </c>
      <c r="H1164" s="5" t="s">
        <v>79</v>
      </c>
      <c r="I1164" s="33">
        <v>313.0</v>
      </c>
      <c r="J1164" s="18">
        <v>8.0</v>
      </c>
      <c r="K1164" s="19">
        <f t="shared" ref="K1164:K1172" si="144">+AVERAGE($J$3:J1164)</f>
        <v>8.76626506</v>
      </c>
      <c r="L1164" s="18">
        <v>10.0</v>
      </c>
      <c r="M1164" s="18"/>
      <c r="N1164" s="18">
        <v>10.0</v>
      </c>
      <c r="O1164" s="21">
        <f t="shared" si="2"/>
        <v>9.512205754</v>
      </c>
      <c r="P1164" s="18">
        <v>7.5</v>
      </c>
      <c r="Q1164" s="18"/>
      <c r="R1164" s="18">
        <v>7.5</v>
      </c>
      <c r="S1164" s="21">
        <f t="shared" si="125"/>
        <v>8.637750654</v>
      </c>
      <c r="T1164" s="18">
        <v>7.5</v>
      </c>
      <c r="U1164" s="21">
        <f t="shared" si="128"/>
        <v>8.411867365</v>
      </c>
      <c r="V1164" s="18">
        <v>10.0</v>
      </c>
      <c r="W1164" s="21">
        <f t="shared" si="124"/>
        <v>8.993537118</v>
      </c>
      <c r="X1164" s="27">
        <f t="shared" si="102"/>
        <v>8.642857143</v>
      </c>
      <c r="Y1164" s="49" t="s">
        <v>2404</v>
      </c>
      <c r="Z1164" s="61" t="s">
        <v>2405</v>
      </c>
      <c r="AA1164" s="52"/>
      <c r="AB1164" s="36"/>
      <c r="AC1164" s="36"/>
      <c r="AD1164" s="36"/>
      <c r="AE1164" s="53"/>
      <c r="AF1164" s="5"/>
      <c r="AG1164" s="1"/>
    </row>
    <row r="1165" ht="15.75" customHeight="1">
      <c r="A1165" s="1"/>
      <c r="B1165" s="5"/>
      <c r="C1165" s="16">
        <v>44568.0</v>
      </c>
      <c r="D1165" s="17">
        <v>2.101405129E9</v>
      </c>
      <c r="E1165" s="5" t="s">
        <v>2406</v>
      </c>
      <c r="F1165" s="5" t="s">
        <v>2407</v>
      </c>
      <c r="G1165" s="5" t="s">
        <v>1998</v>
      </c>
      <c r="H1165" s="5" t="s">
        <v>1787</v>
      </c>
      <c r="I1165" s="33">
        <v>312.0</v>
      </c>
      <c r="J1165" s="18">
        <v>8.0</v>
      </c>
      <c r="K1165" s="19">
        <f t="shared" si="144"/>
        <v>8.765606191</v>
      </c>
      <c r="L1165" s="18">
        <v>10.0</v>
      </c>
      <c r="M1165" s="18"/>
      <c r="N1165" s="18">
        <v>10.0</v>
      </c>
      <c r="O1165" s="21">
        <f t="shared" si="2"/>
        <v>9.512630662</v>
      </c>
      <c r="P1165" s="18">
        <v>7.5</v>
      </c>
      <c r="Q1165" s="18"/>
      <c r="R1165" s="18">
        <v>10.0</v>
      </c>
      <c r="S1165" s="21">
        <f t="shared" si="125"/>
        <v>8.638937282</v>
      </c>
      <c r="T1165" s="18">
        <v>10.0</v>
      </c>
      <c r="U1165" s="21">
        <f t="shared" si="128"/>
        <v>8.413251962</v>
      </c>
      <c r="V1165" s="18">
        <v>7.5</v>
      </c>
      <c r="W1165" s="21">
        <f t="shared" si="124"/>
        <v>8.992233857</v>
      </c>
      <c r="X1165" s="27">
        <f t="shared" si="102"/>
        <v>9</v>
      </c>
      <c r="Y1165" s="61" t="s">
        <v>2408</v>
      </c>
      <c r="Z1165" s="110"/>
      <c r="AA1165" s="25"/>
      <c r="AB1165" s="32"/>
      <c r="AC1165" s="32"/>
      <c r="AD1165" s="40"/>
      <c r="AE1165" s="33"/>
      <c r="AF1165" s="5"/>
      <c r="AG1165" s="1"/>
    </row>
    <row r="1166" ht="15.75" customHeight="1">
      <c r="A1166" s="1"/>
      <c r="B1166" s="5"/>
      <c r="C1166" s="16">
        <v>44569.0</v>
      </c>
      <c r="D1166" s="17">
        <v>3.909661943E9</v>
      </c>
      <c r="E1166" s="5" t="s">
        <v>1741</v>
      </c>
      <c r="F1166" s="5" t="s">
        <v>32</v>
      </c>
      <c r="G1166" s="5" t="s">
        <v>1975</v>
      </c>
      <c r="H1166" s="5" t="s">
        <v>284</v>
      </c>
      <c r="I1166" s="33">
        <v>203.0</v>
      </c>
      <c r="J1166" s="18">
        <v>7.0</v>
      </c>
      <c r="K1166" s="19">
        <f t="shared" si="144"/>
        <v>8.764089347</v>
      </c>
      <c r="L1166" s="18">
        <v>10.0</v>
      </c>
      <c r="M1166" s="18"/>
      <c r="N1166" s="18">
        <v>7.5</v>
      </c>
      <c r="O1166" s="21">
        <f t="shared" si="2"/>
        <v>9.510879025</v>
      </c>
      <c r="P1166" s="18">
        <v>7.5</v>
      </c>
      <c r="Q1166" s="18"/>
      <c r="R1166" s="18">
        <v>7.5</v>
      </c>
      <c r="S1166" s="21">
        <f t="shared" si="125"/>
        <v>8.63794604</v>
      </c>
      <c r="T1166" s="18">
        <v>7.5</v>
      </c>
      <c r="U1166" s="21">
        <f t="shared" si="128"/>
        <v>8.412456446</v>
      </c>
      <c r="V1166" s="18">
        <v>7.5</v>
      </c>
      <c r="W1166" s="21">
        <f t="shared" si="124"/>
        <v>8.990932868</v>
      </c>
      <c r="X1166" s="27">
        <f t="shared" si="102"/>
        <v>7.785714286</v>
      </c>
      <c r="Y1166" s="62"/>
      <c r="Z1166" s="62"/>
      <c r="AA1166" s="31">
        <v>7.5</v>
      </c>
      <c r="AB1166" s="32"/>
      <c r="AC1166" s="32"/>
      <c r="AD1166" s="32"/>
      <c r="AE1166" s="33"/>
      <c r="AF1166" s="5"/>
      <c r="AG1166" s="1"/>
    </row>
    <row r="1167" ht="15.75" customHeight="1">
      <c r="A1167" s="1"/>
      <c r="B1167" s="5"/>
      <c r="C1167" s="16">
        <v>44569.0</v>
      </c>
      <c r="D1167" s="17">
        <v>2.231933041E9</v>
      </c>
      <c r="E1167" s="5" t="s">
        <v>2409</v>
      </c>
      <c r="F1167" s="5" t="s">
        <v>72</v>
      </c>
      <c r="G1167" s="5" t="s">
        <v>2061</v>
      </c>
      <c r="H1167" s="5" t="s">
        <v>60</v>
      </c>
      <c r="I1167" s="33">
        <v>201.0</v>
      </c>
      <c r="J1167" s="18">
        <v>9.0</v>
      </c>
      <c r="K1167" s="19">
        <f t="shared" si="144"/>
        <v>8.764291845</v>
      </c>
      <c r="L1167" s="18">
        <v>10.0</v>
      </c>
      <c r="M1167" s="18"/>
      <c r="N1167" s="18">
        <v>10.0</v>
      </c>
      <c r="O1167" s="21">
        <f t="shared" si="2"/>
        <v>9.511304348</v>
      </c>
      <c r="P1167" s="18">
        <v>10.0</v>
      </c>
      <c r="Q1167" s="18"/>
      <c r="R1167" s="18">
        <v>10.0</v>
      </c>
      <c r="S1167" s="21">
        <f t="shared" si="125"/>
        <v>8.639130435</v>
      </c>
      <c r="T1167" s="18">
        <v>7.5</v>
      </c>
      <c r="U1167" s="21">
        <f t="shared" si="128"/>
        <v>8.411662315</v>
      </c>
      <c r="V1167" s="18">
        <v>10.0</v>
      </c>
      <c r="W1167" s="21">
        <f t="shared" si="124"/>
        <v>8.991811847</v>
      </c>
      <c r="X1167" s="27">
        <f t="shared" si="102"/>
        <v>9.5</v>
      </c>
      <c r="Y1167" s="111"/>
      <c r="Z1167" s="111"/>
      <c r="AA1167" s="31"/>
      <c r="AB1167" s="32"/>
      <c r="AC1167" s="32"/>
      <c r="AD1167" s="32"/>
      <c r="AE1167" s="33"/>
      <c r="AF1167" s="5"/>
      <c r="AG1167" s="1"/>
    </row>
    <row r="1168" ht="15.75" customHeight="1">
      <c r="A1168" s="1"/>
      <c r="B1168" s="5"/>
      <c r="C1168" s="16">
        <v>44570.0</v>
      </c>
      <c r="D1168" s="17">
        <v>3.745349859E9</v>
      </c>
      <c r="E1168" s="5" t="s">
        <v>1162</v>
      </c>
      <c r="F1168" s="5" t="s">
        <v>32</v>
      </c>
      <c r="G1168" s="5" t="s">
        <v>33</v>
      </c>
      <c r="H1168" s="5" t="s">
        <v>284</v>
      </c>
      <c r="I1168" s="33">
        <v>203.0</v>
      </c>
      <c r="J1168" s="18">
        <v>9.0</v>
      </c>
      <c r="K1168" s="19">
        <f t="shared" si="144"/>
        <v>8.764493997</v>
      </c>
      <c r="L1168" s="18">
        <v>10.0</v>
      </c>
      <c r="M1168" s="18"/>
      <c r="N1168" s="18">
        <v>10.0</v>
      </c>
      <c r="O1168" s="21">
        <f t="shared" si="2"/>
        <v>9.511728931</v>
      </c>
      <c r="P1168" s="18">
        <v>7.5</v>
      </c>
      <c r="Q1168" s="18"/>
      <c r="R1168" s="18">
        <v>7.5</v>
      </c>
      <c r="S1168" s="21">
        <f t="shared" si="125"/>
        <v>8.638140747</v>
      </c>
      <c r="T1168" s="18">
        <v>7.5</v>
      </c>
      <c r="U1168" s="21">
        <f t="shared" si="128"/>
        <v>8.410869565</v>
      </c>
      <c r="V1168" s="18">
        <v>10.0</v>
      </c>
      <c r="W1168" s="21">
        <f t="shared" si="124"/>
        <v>8.992689295</v>
      </c>
      <c r="X1168" s="27">
        <f t="shared" si="102"/>
        <v>8.785714286</v>
      </c>
      <c r="Y1168" s="112"/>
      <c r="Z1168" s="62"/>
      <c r="AA1168" s="31"/>
      <c r="AB1168" s="32"/>
      <c r="AC1168" s="32"/>
      <c r="AD1168" s="32">
        <v>10.0</v>
      </c>
      <c r="AE1168" s="33"/>
      <c r="AF1168" s="5"/>
      <c r="AG1168" s="1"/>
    </row>
    <row r="1169" ht="15.75" customHeight="1">
      <c r="A1169" s="1"/>
      <c r="B1169" s="5"/>
      <c r="C1169" s="16">
        <v>44570.0</v>
      </c>
      <c r="D1169" s="17">
        <v>2.353465673E9</v>
      </c>
      <c r="E1169" s="5" t="s">
        <v>2410</v>
      </c>
      <c r="F1169" s="5" t="s">
        <v>43</v>
      </c>
      <c r="G1169" s="5" t="s">
        <v>1975</v>
      </c>
      <c r="H1169" s="5" t="s">
        <v>284</v>
      </c>
      <c r="I1169" s="33">
        <v>203.0</v>
      </c>
      <c r="J1169" s="18">
        <v>10.0</v>
      </c>
      <c r="K1169" s="19">
        <f t="shared" si="144"/>
        <v>8.765552699</v>
      </c>
      <c r="L1169" s="18">
        <v>10.0</v>
      </c>
      <c r="M1169" s="18"/>
      <c r="N1169" s="18">
        <v>10.0</v>
      </c>
      <c r="O1169" s="21">
        <f t="shared" si="2"/>
        <v>9.512152778</v>
      </c>
      <c r="P1169" s="18">
        <v>10.0</v>
      </c>
      <c r="Q1169" s="18"/>
      <c r="R1169" s="18">
        <v>10.0</v>
      </c>
      <c r="S1169" s="21">
        <f t="shared" si="125"/>
        <v>8.639322917</v>
      </c>
      <c r="T1169" s="18">
        <v>10.0</v>
      </c>
      <c r="U1169" s="21">
        <f t="shared" si="128"/>
        <v>8.412250217</v>
      </c>
      <c r="V1169" s="18">
        <v>10.0</v>
      </c>
      <c r="W1169" s="21">
        <f t="shared" si="124"/>
        <v>8.993565217</v>
      </c>
      <c r="X1169" s="27">
        <f t="shared" si="102"/>
        <v>10</v>
      </c>
      <c r="Y1169" s="49" t="s">
        <v>2411</v>
      </c>
      <c r="Z1169" s="61" t="s">
        <v>2412</v>
      </c>
      <c r="AA1169" s="31"/>
      <c r="AB1169" s="32"/>
      <c r="AC1169" s="32"/>
      <c r="AD1169" s="32"/>
      <c r="AE1169" s="33"/>
      <c r="AF1169" s="5"/>
      <c r="AG1169" s="1"/>
    </row>
    <row r="1170" ht="15.75" customHeight="1">
      <c r="A1170" s="1"/>
      <c r="B1170" s="5"/>
      <c r="C1170" s="16">
        <v>44571.0</v>
      </c>
      <c r="D1170" s="17">
        <v>3.661713796E9</v>
      </c>
      <c r="E1170" s="79" t="s">
        <v>2413</v>
      </c>
      <c r="F1170" s="5" t="s">
        <v>2037</v>
      </c>
      <c r="G1170" s="5" t="s">
        <v>1998</v>
      </c>
      <c r="H1170" s="5" t="s">
        <v>1787</v>
      </c>
      <c r="I1170" s="33">
        <v>311.0</v>
      </c>
      <c r="J1170" s="18">
        <v>7.0</v>
      </c>
      <c r="K1170" s="19">
        <f t="shared" si="144"/>
        <v>8.764041096</v>
      </c>
      <c r="L1170" s="18">
        <v>7.5</v>
      </c>
      <c r="M1170" s="18"/>
      <c r="N1170" s="18">
        <v>10.0</v>
      </c>
      <c r="O1170" s="21">
        <f t="shared" si="2"/>
        <v>9.512575889</v>
      </c>
      <c r="P1170" s="18">
        <v>7.5</v>
      </c>
      <c r="Q1170" s="18"/>
      <c r="R1170" s="18">
        <v>7.5</v>
      </c>
      <c r="S1170" s="21">
        <f t="shared" si="125"/>
        <v>8.638334779</v>
      </c>
      <c r="T1170" s="18">
        <v>5.0</v>
      </c>
      <c r="U1170" s="21">
        <f t="shared" si="128"/>
        <v>8.409288194</v>
      </c>
      <c r="V1170" s="18">
        <v>5.0</v>
      </c>
      <c r="W1170" s="21">
        <f t="shared" si="124"/>
        <v>8.990095569</v>
      </c>
      <c r="X1170" s="27">
        <f t="shared" si="102"/>
        <v>7.071428571</v>
      </c>
      <c r="Y1170" s="84"/>
      <c r="Z1170" s="61"/>
      <c r="AA1170" s="52"/>
      <c r="AB1170" s="36"/>
      <c r="AC1170" s="36"/>
      <c r="AD1170" s="36"/>
      <c r="AE1170" s="53"/>
      <c r="AF1170" s="5"/>
      <c r="AG1170" s="1"/>
    </row>
    <row r="1171" ht="15.75" customHeight="1">
      <c r="A1171" s="1"/>
      <c r="B1171" s="5"/>
      <c r="C1171" s="16">
        <v>44571.0</v>
      </c>
      <c r="D1171" s="17">
        <v>3.457208615E9</v>
      </c>
      <c r="E1171" s="79" t="s">
        <v>2414</v>
      </c>
      <c r="F1171" s="5" t="s">
        <v>1971</v>
      </c>
      <c r="G1171" s="5" t="s">
        <v>1998</v>
      </c>
      <c r="H1171" s="5" t="s">
        <v>45</v>
      </c>
      <c r="I1171" s="33">
        <v>202.0</v>
      </c>
      <c r="J1171" s="18">
        <v>10.0</v>
      </c>
      <c r="K1171" s="19">
        <f t="shared" si="144"/>
        <v>8.765098375</v>
      </c>
      <c r="L1171" s="18">
        <v>10.0</v>
      </c>
      <c r="M1171" s="18"/>
      <c r="N1171" s="18">
        <v>7.5</v>
      </c>
      <c r="O1171" s="21">
        <f t="shared" si="2"/>
        <v>9.510831889</v>
      </c>
      <c r="P1171" s="18">
        <v>10.0</v>
      </c>
      <c r="Q1171" s="18"/>
      <c r="R1171" s="18">
        <v>10.0</v>
      </c>
      <c r="S1171" s="21">
        <f t="shared" si="125"/>
        <v>8.639514731</v>
      </c>
      <c r="T1171" s="18">
        <v>10.0</v>
      </c>
      <c r="U1171" s="21">
        <f t="shared" si="128"/>
        <v>8.410667823</v>
      </c>
      <c r="V1171" s="18">
        <v>10.0</v>
      </c>
      <c r="W1171" s="21">
        <f t="shared" si="124"/>
        <v>8.990972222</v>
      </c>
      <c r="X1171" s="27">
        <f t="shared" si="102"/>
        <v>9.642857143</v>
      </c>
      <c r="Y1171" s="49"/>
      <c r="Z1171" s="61"/>
      <c r="AA1171" s="52"/>
      <c r="AB1171" s="36"/>
      <c r="AC1171" s="36"/>
      <c r="AD1171" s="36"/>
      <c r="AE1171" s="53"/>
      <c r="AF1171" s="5"/>
      <c r="AG1171" s="1"/>
    </row>
    <row r="1172" ht="15.75" customHeight="1">
      <c r="A1172" s="1"/>
      <c r="B1172" s="5"/>
      <c r="C1172" s="16">
        <v>44572.0</v>
      </c>
      <c r="D1172" s="17">
        <v>3.726719886E9</v>
      </c>
      <c r="E1172" s="5" t="s">
        <v>2415</v>
      </c>
      <c r="F1172" s="5" t="s">
        <v>126</v>
      </c>
      <c r="G1172" s="5" t="s">
        <v>1998</v>
      </c>
      <c r="H1172" s="5" t="s">
        <v>79</v>
      </c>
      <c r="I1172" s="33">
        <v>313.0</v>
      </c>
      <c r="J1172" s="18">
        <v>10.0</v>
      </c>
      <c r="K1172" s="19">
        <f t="shared" si="144"/>
        <v>8.766153846</v>
      </c>
      <c r="L1172" s="18">
        <v>10.0</v>
      </c>
      <c r="M1172" s="18"/>
      <c r="N1172" s="18">
        <v>10.0</v>
      </c>
      <c r="O1172" s="21">
        <f t="shared" si="2"/>
        <v>9.511255411</v>
      </c>
      <c r="P1172" s="18">
        <v>10.0</v>
      </c>
      <c r="Q1172" s="18"/>
      <c r="R1172" s="18">
        <v>10.0</v>
      </c>
      <c r="S1172" s="21">
        <f t="shared" si="125"/>
        <v>8.640692641</v>
      </c>
      <c r="T1172" s="18">
        <v>10.0</v>
      </c>
      <c r="U1172" s="21">
        <f t="shared" si="128"/>
        <v>8.412045061</v>
      </c>
      <c r="V1172" s="18">
        <v>10.0</v>
      </c>
      <c r="W1172" s="21">
        <f t="shared" si="124"/>
        <v>8.991847355</v>
      </c>
      <c r="X1172" s="27">
        <f t="shared" si="102"/>
        <v>10</v>
      </c>
      <c r="Y1172" s="84"/>
      <c r="Z1172" s="61"/>
      <c r="AA1172" s="52"/>
      <c r="AB1172" s="36"/>
      <c r="AC1172" s="36"/>
      <c r="AD1172" s="36"/>
      <c r="AE1172" s="53"/>
      <c r="AF1172" s="5"/>
      <c r="AG1172" s="1"/>
    </row>
    <row r="1173" ht="15.75" customHeight="1">
      <c r="A1173" s="1"/>
      <c r="B1173" s="5"/>
      <c r="C1173" s="16">
        <v>44573.0</v>
      </c>
      <c r="D1173" s="17">
        <v>3.955347254E9</v>
      </c>
      <c r="E1173" s="5" t="s">
        <v>2416</v>
      </c>
      <c r="F1173" s="5" t="s">
        <v>32</v>
      </c>
      <c r="G1173" s="5" t="s">
        <v>1998</v>
      </c>
      <c r="H1173" s="5" t="s">
        <v>79</v>
      </c>
      <c r="I1173" s="33">
        <v>314.0</v>
      </c>
      <c r="J1173" s="18">
        <v>10.0</v>
      </c>
      <c r="K1173" s="19">
        <f>+AVERAGE(J1173)</f>
        <v>10</v>
      </c>
      <c r="L1173" s="18">
        <v>10.0</v>
      </c>
      <c r="M1173" s="18"/>
      <c r="N1173" s="18">
        <v>10.0</v>
      </c>
      <c r="O1173" s="21">
        <f t="shared" si="2"/>
        <v>9.511678201</v>
      </c>
      <c r="P1173" s="18">
        <v>10.0</v>
      </c>
      <c r="Q1173" s="18"/>
      <c r="R1173" s="18">
        <v>10.0</v>
      </c>
      <c r="S1173" s="21">
        <f t="shared" si="125"/>
        <v>8.641868512</v>
      </c>
      <c r="T1173" s="18">
        <v>10.0</v>
      </c>
      <c r="U1173" s="21">
        <f t="shared" si="128"/>
        <v>8.413419913</v>
      </c>
      <c r="V1173" s="18">
        <v>10.0</v>
      </c>
      <c r="W1173" s="21">
        <f t="shared" si="124"/>
        <v>8.992720971</v>
      </c>
      <c r="X1173" s="27">
        <f t="shared" si="102"/>
        <v>10</v>
      </c>
      <c r="Y1173" s="49"/>
      <c r="Z1173" s="61"/>
      <c r="AA1173" s="52"/>
      <c r="AB1173" s="36"/>
      <c r="AC1173" s="36"/>
      <c r="AD1173" s="36"/>
      <c r="AE1173" s="53"/>
      <c r="AF1173" s="5"/>
      <c r="AG1173" s="1"/>
    </row>
    <row r="1174" ht="15.75" customHeight="1">
      <c r="A1174" s="1"/>
      <c r="B1174" s="5"/>
      <c r="C1174" s="16">
        <v>44573.0</v>
      </c>
      <c r="D1174" s="17">
        <v>3.546630125E9</v>
      </c>
      <c r="E1174" s="5" t="s">
        <v>2417</v>
      </c>
      <c r="F1174" s="5" t="s">
        <v>126</v>
      </c>
      <c r="G1174" s="5" t="s">
        <v>2202</v>
      </c>
      <c r="H1174" s="5" t="s">
        <v>1868</v>
      </c>
      <c r="I1174" s="33">
        <v>206.0</v>
      </c>
      <c r="J1174" s="18">
        <v>8.0</v>
      </c>
      <c r="K1174" s="19">
        <f t="shared" ref="K1174:K1182" si="145">+AVERAGE($J$3:J1174)</f>
        <v>8.766552901</v>
      </c>
      <c r="L1174" s="18">
        <v>10.0</v>
      </c>
      <c r="M1174" s="18"/>
      <c r="N1174" s="18">
        <v>10.0</v>
      </c>
      <c r="O1174" s="21">
        <f t="shared" si="2"/>
        <v>9.512100259</v>
      </c>
      <c r="P1174" s="18">
        <v>7.5</v>
      </c>
      <c r="Q1174" s="18"/>
      <c r="R1174" s="18">
        <v>7.5</v>
      </c>
      <c r="S1174" s="21">
        <f t="shared" si="125"/>
        <v>8.64088159</v>
      </c>
      <c r="T1174" s="18">
        <v>7.5</v>
      </c>
      <c r="U1174" s="21">
        <f t="shared" si="128"/>
        <v>8.412629758</v>
      </c>
      <c r="V1174" s="18">
        <v>10.0</v>
      </c>
      <c r="W1174" s="21">
        <f t="shared" si="124"/>
        <v>8.993593074</v>
      </c>
      <c r="X1174" s="27">
        <f t="shared" si="102"/>
        <v>8.642857143</v>
      </c>
      <c r="Y1174" s="61" t="s">
        <v>2418</v>
      </c>
      <c r="Z1174" s="61" t="s">
        <v>2419</v>
      </c>
      <c r="AA1174" s="25"/>
      <c r="AB1174" s="32"/>
      <c r="AC1174" s="32"/>
      <c r="AD1174" s="40"/>
      <c r="AE1174" s="33"/>
      <c r="AF1174" s="5"/>
      <c r="AG1174" s="1"/>
    </row>
    <row r="1175" ht="15.75" customHeight="1">
      <c r="A1175" s="1"/>
      <c r="B1175" s="5"/>
      <c r="C1175" s="16">
        <v>44574.0</v>
      </c>
      <c r="D1175" s="17">
        <v>3.805888442E9</v>
      </c>
      <c r="E1175" s="5" t="s">
        <v>2420</v>
      </c>
      <c r="F1175" s="5" t="s">
        <v>48</v>
      </c>
      <c r="G1175" s="5" t="s">
        <v>2061</v>
      </c>
      <c r="H1175" s="5" t="s">
        <v>261</v>
      </c>
      <c r="I1175" s="33">
        <v>303.0</v>
      </c>
      <c r="J1175" s="18">
        <v>10.0</v>
      </c>
      <c r="K1175" s="19">
        <f t="shared" si="145"/>
        <v>8.767604433</v>
      </c>
      <c r="L1175" s="18">
        <v>10.0</v>
      </c>
      <c r="M1175" s="18"/>
      <c r="N1175" s="18">
        <v>10.0</v>
      </c>
      <c r="O1175" s="21">
        <f t="shared" si="2"/>
        <v>9.512521589</v>
      </c>
      <c r="P1175" s="18">
        <v>10.0</v>
      </c>
      <c r="Q1175" s="18"/>
      <c r="R1175" s="18">
        <v>10.0</v>
      </c>
      <c r="S1175" s="21">
        <f t="shared" si="125"/>
        <v>8.642055268</v>
      </c>
      <c r="T1175" s="18">
        <v>10.0</v>
      </c>
      <c r="U1175" s="21">
        <f t="shared" si="128"/>
        <v>8.414001729</v>
      </c>
      <c r="V1175" s="18">
        <v>10.0</v>
      </c>
      <c r="W1175" s="21">
        <f t="shared" si="124"/>
        <v>8.994463668</v>
      </c>
      <c r="X1175" s="27">
        <f t="shared" si="102"/>
        <v>10</v>
      </c>
      <c r="Y1175" s="84" t="s">
        <v>2421</v>
      </c>
      <c r="Z1175" s="61" t="s">
        <v>2422</v>
      </c>
      <c r="AA1175" s="31"/>
      <c r="AB1175" s="32"/>
      <c r="AC1175" s="32"/>
      <c r="AD1175" s="32"/>
      <c r="AE1175" s="33"/>
      <c r="AF1175" s="5"/>
      <c r="AG1175" s="1"/>
    </row>
    <row r="1176" ht="15.75" customHeight="1">
      <c r="A1176" s="1"/>
      <c r="B1176" s="5"/>
      <c r="C1176" s="16">
        <v>44574.0</v>
      </c>
      <c r="D1176" s="17">
        <v>3.295139069E9</v>
      </c>
      <c r="E1176" s="5" t="s">
        <v>2423</v>
      </c>
      <c r="F1176" s="5" t="s">
        <v>2424</v>
      </c>
      <c r="G1176" s="5" t="s">
        <v>1975</v>
      </c>
      <c r="H1176" s="5" t="s">
        <v>261</v>
      </c>
      <c r="I1176" s="33">
        <v>303.0</v>
      </c>
      <c r="J1176" s="18">
        <v>10.0</v>
      </c>
      <c r="K1176" s="19">
        <f t="shared" si="145"/>
        <v>8.768654174</v>
      </c>
      <c r="L1176" s="18">
        <v>10.0</v>
      </c>
      <c r="M1176" s="18"/>
      <c r="N1176" s="18">
        <v>10.0</v>
      </c>
      <c r="O1176" s="21">
        <f t="shared" si="2"/>
        <v>9.512942192</v>
      </c>
      <c r="P1176" s="18">
        <v>10.0</v>
      </c>
      <c r="Q1176" s="18"/>
      <c r="R1176" s="18">
        <v>10.0</v>
      </c>
      <c r="S1176" s="21">
        <f t="shared" si="125"/>
        <v>8.64322692</v>
      </c>
      <c r="T1176" s="18">
        <v>10.0</v>
      </c>
      <c r="U1176" s="21">
        <f t="shared" si="128"/>
        <v>8.41537133</v>
      </c>
      <c r="V1176" s="18">
        <v>10.0</v>
      </c>
      <c r="W1176" s="21">
        <f t="shared" si="124"/>
        <v>8.995332757</v>
      </c>
      <c r="X1176" s="27">
        <f t="shared" si="102"/>
        <v>10</v>
      </c>
      <c r="Y1176" s="80" t="s">
        <v>2425</v>
      </c>
      <c r="Z1176" s="61" t="s">
        <v>2426</v>
      </c>
      <c r="AA1176" s="31"/>
      <c r="AB1176" s="32"/>
      <c r="AC1176" s="32"/>
      <c r="AD1176" s="32"/>
      <c r="AE1176" s="33"/>
      <c r="AF1176" s="5"/>
      <c r="AG1176" s="1"/>
    </row>
    <row r="1177" ht="15.75" customHeight="1">
      <c r="A1177" s="1"/>
      <c r="B1177" s="5"/>
      <c r="C1177" s="16">
        <v>44574.0</v>
      </c>
      <c r="D1177" s="17">
        <v>3.81379141E9</v>
      </c>
      <c r="E1177" s="5" t="s">
        <v>2427</v>
      </c>
      <c r="F1177" s="5" t="s">
        <v>2028</v>
      </c>
      <c r="G1177" s="5" t="s">
        <v>1975</v>
      </c>
      <c r="H1177" s="5" t="s">
        <v>60</v>
      </c>
      <c r="I1177" s="33">
        <v>301.0</v>
      </c>
      <c r="J1177" s="18">
        <v>8.0</v>
      </c>
      <c r="K1177" s="19">
        <f t="shared" si="145"/>
        <v>8.768</v>
      </c>
      <c r="L1177" s="18">
        <v>7.5</v>
      </c>
      <c r="M1177" s="18"/>
      <c r="N1177" s="18">
        <v>10.0</v>
      </c>
      <c r="O1177" s="21">
        <f t="shared" si="2"/>
        <v>9.513362069</v>
      </c>
      <c r="P1177" s="18">
        <v>7.5</v>
      </c>
      <c r="Q1177" s="18"/>
      <c r="R1177" s="18">
        <v>7.5</v>
      </c>
      <c r="S1177" s="21">
        <f t="shared" si="125"/>
        <v>8.642241379</v>
      </c>
      <c r="T1177" s="18">
        <v>7.5</v>
      </c>
      <c r="U1177" s="21">
        <f t="shared" si="128"/>
        <v>8.414581536</v>
      </c>
      <c r="V1177" s="18">
        <v>10.0</v>
      </c>
      <c r="W1177" s="21">
        <f t="shared" si="124"/>
        <v>8.996200345</v>
      </c>
      <c r="X1177" s="27">
        <f t="shared" si="102"/>
        <v>8.285714286</v>
      </c>
      <c r="Y1177" s="112" t="s">
        <v>2428</v>
      </c>
      <c r="Z1177" s="62" t="s">
        <v>2429</v>
      </c>
      <c r="AA1177" s="31"/>
      <c r="AB1177" s="32"/>
      <c r="AC1177" s="32"/>
      <c r="AD1177" s="32"/>
      <c r="AE1177" s="33"/>
      <c r="AF1177" s="5"/>
      <c r="AG1177" s="1"/>
    </row>
    <row r="1178" ht="15.75" customHeight="1">
      <c r="A1178" s="1"/>
      <c r="B1178" s="5"/>
      <c r="C1178" s="16">
        <v>44574.0</v>
      </c>
      <c r="D1178" s="17">
        <v>2.90313815E9</v>
      </c>
      <c r="E1178" s="5" t="s">
        <v>2430</v>
      </c>
      <c r="F1178" s="5" t="s">
        <v>72</v>
      </c>
      <c r="G1178" s="5" t="s">
        <v>1975</v>
      </c>
      <c r="H1178" s="5" t="s">
        <v>60</v>
      </c>
      <c r="I1178" s="33">
        <v>201.0</v>
      </c>
      <c r="J1178" s="18">
        <v>8.0</v>
      </c>
      <c r="K1178" s="19">
        <f t="shared" si="145"/>
        <v>8.767346939</v>
      </c>
      <c r="L1178" s="18">
        <v>10.0</v>
      </c>
      <c r="M1178" s="18"/>
      <c r="N1178" s="18">
        <v>10.0</v>
      </c>
      <c r="O1178" s="21">
        <f t="shared" si="2"/>
        <v>9.513781223</v>
      </c>
      <c r="P1178" s="18">
        <v>5.0</v>
      </c>
      <c r="Q1178" s="18"/>
      <c r="R1178" s="18">
        <v>7.5</v>
      </c>
      <c r="S1178" s="21">
        <f t="shared" si="125"/>
        <v>8.641257537</v>
      </c>
      <c r="T1178" s="18">
        <v>7.5</v>
      </c>
      <c r="U1178" s="21">
        <f t="shared" si="128"/>
        <v>8.413793103</v>
      </c>
      <c r="V1178" s="18">
        <v>7.5</v>
      </c>
      <c r="W1178" s="21">
        <f t="shared" si="124"/>
        <v>8.994909405</v>
      </c>
      <c r="X1178" s="27">
        <f t="shared" si="102"/>
        <v>7.928571429</v>
      </c>
      <c r="Y1178" s="49" t="s">
        <v>2431</v>
      </c>
      <c r="Z1178" s="61" t="s">
        <v>2432</v>
      </c>
      <c r="AA1178" s="31"/>
      <c r="AB1178" s="32"/>
      <c r="AC1178" s="32"/>
      <c r="AD1178" s="32"/>
      <c r="AE1178" s="33"/>
      <c r="AF1178" s="5"/>
      <c r="AG1178" s="1"/>
    </row>
    <row r="1179" ht="15.75" customHeight="1">
      <c r="A1179" s="1"/>
      <c r="B1179" s="5"/>
      <c r="C1179" s="16">
        <v>44575.0</v>
      </c>
      <c r="D1179" s="17">
        <v>3.404339051E9</v>
      </c>
      <c r="E1179" s="5" t="s">
        <v>2433</v>
      </c>
      <c r="F1179" s="5" t="s">
        <v>2153</v>
      </c>
      <c r="G1179" s="5" t="s">
        <v>560</v>
      </c>
      <c r="H1179" s="5" t="s">
        <v>1808</v>
      </c>
      <c r="I1179" s="115" t="s">
        <v>2434</v>
      </c>
      <c r="J1179" s="18">
        <v>10.0</v>
      </c>
      <c r="K1179" s="19">
        <f t="shared" si="145"/>
        <v>8.768394223</v>
      </c>
      <c r="L1179" s="18">
        <v>10.0</v>
      </c>
      <c r="M1179" s="18"/>
      <c r="N1179" s="18">
        <v>10.0</v>
      </c>
      <c r="O1179" s="21">
        <f t="shared" si="2"/>
        <v>9.514199656</v>
      </c>
      <c r="P1179" s="18">
        <v>10.0</v>
      </c>
      <c r="Q1179" s="18"/>
      <c r="R1179" s="18">
        <v>10.0</v>
      </c>
      <c r="S1179" s="21">
        <f t="shared" si="125"/>
        <v>8.64242685</v>
      </c>
      <c r="T1179" s="18">
        <v>10.0</v>
      </c>
      <c r="U1179" s="21">
        <f t="shared" si="128"/>
        <v>8.415159345</v>
      </c>
      <c r="V1179" s="18">
        <v>10.0</v>
      </c>
      <c r="W1179" s="21">
        <f t="shared" si="124"/>
        <v>8.995775862</v>
      </c>
      <c r="X1179" s="27">
        <f t="shared" si="102"/>
        <v>10</v>
      </c>
      <c r="Y1179" s="114" t="s">
        <v>508</v>
      </c>
      <c r="Z1179" s="61"/>
      <c r="AA1179" s="31"/>
      <c r="AB1179" s="32"/>
      <c r="AC1179" s="32"/>
      <c r="AD1179" s="32"/>
      <c r="AE1179" s="33"/>
      <c r="AF1179" s="5"/>
      <c r="AG1179" s="1"/>
    </row>
    <row r="1180" ht="15.75" customHeight="1">
      <c r="A1180" s="1"/>
      <c r="B1180" s="5"/>
      <c r="C1180" s="16">
        <v>44577.0</v>
      </c>
      <c r="D1180" s="17">
        <v>3.295172219E9</v>
      </c>
      <c r="E1180" s="5" t="s">
        <v>2435</v>
      </c>
      <c r="F1180" s="5" t="s">
        <v>2253</v>
      </c>
      <c r="G1180" s="5" t="s">
        <v>1975</v>
      </c>
      <c r="H1180" s="5" t="s">
        <v>1868</v>
      </c>
      <c r="I1180" s="33">
        <v>206.0</v>
      </c>
      <c r="J1180" s="18">
        <v>8.0</v>
      </c>
      <c r="K1180" s="19">
        <f t="shared" si="145"/>
        <v>8.767741935</v>
      </c>
      <c r="L1180" s="18">
        <v>10.0</v>
      </c>
      <c r="M1180" s="18"/>
      <c r="N1180" s="18">
        <v>10.0</v>
      </c>
      <c r="O1180" s="21">
        <f t="shared" si="2"/>
        <v>9.514617369</v>
      </c>
      <c r="P1180" s="18">
        <v>10.0</v>
      </c>
      <c r="Q1180" s="18"/>
      <c r="R1180" s="18">
        <v>5.0</v>
      </c>
      <c r="S1180" s="21">
        <f t="shared" si="125"/>
        <v>8.639294927</v>
      </c>
      <c r="T1180" s="18">
        <v>5.0</v>
      </c>
      <c r="U1180" s="21">
        <f t="shared" si="128"/>
        <v>8.41222031</v>
      </c>
      <c r="V1180" s="18">
        <v>10.0</v>
      </c>
      <c r="W1180" s="21">
        <f t="shared" si="124"/>
        <v>8.996640827</v>
      </c>
      <c r="X1180" s="27">
        <f t="shared" si="102"/>
        <v>8.285714286</v>
      </c>
      <c r="Y1180" s="80" t="s">
        <v>2436</v>
      </c>
      <c r="Z1180" s="61" t="s">
        <v>2437</v>
      </c>
      <c r="AA1180" s="31"/>
      <c r="AB1180" s="32"/>
      <c r="AC1180" s="32"/>
      <c r="AD1180" s="40"/>
      <c r="AE1180" s="33"/>
      <c r="AF1180" s="5"/>
      <c r="AG1180" s="1"/>
    </row>
    <row r="1181" ht="15.75" customHeight="1">
      <c r="A1181" s="1"/>
      <c r="B1181" s="5"/>
      <c r="C1181" s="16">
        <v>44577.0</v>
      </c>
      <c r="D1181" s="17">
        <v>3.591385177E9</v>
      </c>
      <c r="E1181" s="5" t="s">
        <v>2438</v>
      </c>
      <c r="F1181" s="5" t="s">
        <v>1950</v>
      </c>
      <c r="G1181" s="5" t="s">
        <v>1998</v>
      </c>
      <c r="H1181" s="5" t="s">
        <v>79</v>
      </c>
      <c r="I1181" s="33">
        <v>313.0</v>
      </c>
      <c r="J1181" s="18">
        <v>8.0</v>
      </c>
      <c r="K1181" s="19">
        <f t="shared" si="145"/>
        <v>8.767090755</v>
      </c>
      <c r="L1181" s="18">
        <v>7.5</v>
      </c>
      <c r="M1181" s="18"/>
      <c r="N1181" s="18">
        <v>10.0</v>
      </c>
      <c r="O1181" s="21">
        <f t="shared" si="2"/>
        <v>9.515034364</v>
      </c>
      <c r="P1181" s="18">
        <v>7.5</v>
      </c>
      <c r="Q1181" s="18"/>
      <c r="R1181" s="18">
        <v>7.5</v>
      </c>
      <c r="S1181" s="21">
        <f t="shared" si="125"/>
        <v>8.638316151</v>
      </c>
      <c r="T1181" s="18">
        <v>7.5</v>
      </c>
      <c r="U1181" s="21">
        <f t="shared" si="128"/>
        <v>8.411435942</v>
      </c>
      <c r="V1181" s="18">
        <v>10.0</v>
      </c>
      <c r="W1181" s="21">
        <f t="shared" si="124"/>
        <v>8.997504303</v>
      </c>
      <c r="X1181" s="27">
        <f t="shared" si="102"/>
        <v>8.285714286</v>
      </c>
      <c r="Y1181" s="49"/>
      <c r="Z1181" s="61"/>
      <c r="AA1181" s="31"/>
      <c r="AB1181" s="32"/>
      <c r="AC1181" s="32"/>
      <c r="AD1181" s="32"/>
      <c r="AE1181" s="33"/>
      <c r="AF1181" s="5"/>
      <c r="AG1181" s="1"/>
    </row>
    <row r="1182" ht="15.75" customHeight="1">
      <c r="A1182" s="1"/>
      <c r="B1182" s="5"/>
      <c r="C1182" s="16">
        <v>44580.0</v>
      </c>
      <c r="D1182" s="17">
        <v>2.236099724E9</v>
      </c>
      <c r="E1182" s="79" t="s">
        <v>2439</v>
      </c>
      <c r="F1182" s="5" t="s">
        <v>2078</v>
      </c>
      <c r="G1182" s="5" t="s">
        <v>2061</v>
      </c>
      <c r="H1182" s="5" t="s">
        <v>45</v>
      </c>
      <c r="I1182" s="33">
        <v>202.0</v>
      </c>
      <c r="J1182" s="18">
        <v>10.0</v>
      </c>
      <c r="K1182" s="19">
        <f t="shared" si="145"/>
        <v>8.768135593</v>
      </c>
      <c r="L1182" s="18">
        <v>10.0</v>
      </c>
      <c r="M1182" s="18"/>
      <c r="N1182" s="18">
        <v>10.0</v>
      </c>
      <c r="O1182" s="21">
        <f t="shared" si="2"/>
        <v>9.515450644</v>
      </c>
      <c r="P1182" s="18">
        <v>10.0</v>
      </c>
      <c r="Q1182" s="18"/>
      <c r="R1182" s="18">
        <v>10.0</v>
      </c>
      <c r="S1182" s="21">
        <f t="shared" si="125"/>
        <v>8.639484979</v>
      </c>
      <c r="T1182" s="18">
        <v>10.0</v>
      </c>
      <c r="U1182" s="21">
        <f t="shared" si="128"/>
        <v>8.412800687</v>
      </c>
      <c r="V1182" s="18">
        <v>10.0</v>
      </c>
      <c r="W1182" s="21">
        <f t="shared" si="124"/>
        <v>8.998366294</v>
      </c>
      <c r="X1182" s="27">
        <f t="shared" si="102"/>
        <v>10</v>
      </c>
      <c r="Y1182" s="80" t="s">
        <v>2440</v>
      </c>
      <c r="Z1182" s="61" t="s">
        <v>2441</v>
      </c>
      <c r="AA1182" s="52"/>
      <c r="AB1182" s="36"/>
      <c r="AC1182" s="36"/>
      <c r="AD1182" s="36"/>
      <c r="AE1182" s="53"/>
      <c r="AF1182" s="5"/>
      <c r="AG1182" s="1"/>
    </row>
    <row r="1183" ht="15.75" customHeight="1">
      <c r="A1183" s="1"/>
      <c r="B1183" s="5"/>
      <c r="C1183" s="16">
        <v>44580.0</v>
      </c>
      <c r="D1183" s="17">
        <v>2.530229674E9</v>
      </c>
      <c r="E1183" s="79" t="s">
        <v>2442</v>
      </c>
      <c r="F1183" s="5" t="s">
        <v>2443</v>
      </c>
      <c r="G1183" s="5" t="s">
        <v>1975</v>
      </c>
      <c r="H1183" s="5" t="s">
        <v>1782</v>
      </c>
      <c r="I1183" s="33">
        <v>216.0</v>
      </c>
      <c r="J1183" s="18">
        <v>10.0</v>
      </c>
      <c r="K1183" s="19">
        <f>+AVERAGE(J1183)</f>
        <v>10</v>
      </c>
      <c r="L1183" s="18">
        <v>10.0</v>
      </c>
      <c r="M1183" s="18"/>
      <c r="N1183" s="18">
        <v>10.0</v>
      </c>
      <c r="O1183" s="21">
        <f t="shared" si="2"/>
        <v>9.515866209</v>
      </c>
      <c r="P1183" s="18">
        <v>10.0</v>
      </c>
      <c r="Q1183" s="18"/>
      <c r="R1183" s="18">
        <v>10.0</v>
      </c>
      <c r="S1183" s="21">
        <f t="shared" si="125"/>
        <v>8.640651801</v>
      </c>
      <c r="T1183" s="18">
        <v>10.0</v>
      </c>
      <c r="U1183" s="21">
        <f t="shared" si="128"/>
        <v>8.41416309</v>
      </c>
      <c r="V1183" s="18">
        <v>10.0</v>
      </c>
      <c r="W1183" s="21">
        <f t="shared" si="124"/>
        <v>8.999226804</v>
      </c>
      <c r="X1183" s="27">
        <f t="shared" si="102"/>
        <v>10</v>
      </c>
      <c r="Y1183" s="49" t="s">
        <v>2444</v>
      </c>
      <c r="Z1183" s="61"/>
      <c r="AA1183" s="52"/>
      <c r="AB1183" s="36"/>
      <c r="AC1183" s="36"/>
      <c r="AD1183" s="36"/>
      <c r="AE1183" s="53"/>
      <c r="AF1183" s="5"/>
      <c r="AG1183" s="1"/>
    </row>
    <row r="1184" ht="15.75" customHeight="1">
      <c r="A1184" s="1"/>
      <c r="B1184" s="5"/>
      <c r="C1184" s="16">
        <v>44580.0</v>
      </c>
      <c r="D1184" s="17">
        <v>2.958887009E9</v>
      </c>
      <c r="E1184" s="5" t="s">
        <v>2445</v>
      </c>
      <c r="F1184" s="5" t="s">
        <v>2037</v>
      </c>
      <c r="G1184" s="5" t="s">
        <v>1975</v>
      </c>
      <c r="H1184" s="5" t="s">
        <v>60</v>
      </c>
      <c r="I1184" s="33">
        <v>201.0</v>
      </c>
      <c r="J1184" s="18">
        <v>10.0</v>
      </c>
      <c r="K1184" s="19">
        <f t="shared" ref="K1184:K1192" si="146">+AVERAGE($J$3:J1184)</f>
        <v>8.770219966</v>
      </c>
      <c r="L1184" s="18">
        <v>10.0</v>
      </c>
      <c r="M1184" s="18"/>
      <c r="N1184" s="18">
        <v>10.0</v>
      </c>
      <c r="O1184" s="21">
        <f t="shared" si="2"/>
        <v>9.516281063</v>
      </c>
      <c r="P1184" s="18">
        <v>10.0</v>
      </c>
      <c r="Q1184" s="18"/>
      <c r="R1184" s="18">
        <v>10.0</v>
      </c>
      <c r="S1184" s="21">
        <f t="shared" si="125"/>
        <v>8.641816624</v>
      </c>
      <c r="T1184" s="18">
        <v>10.0</v>
      </c>
      <c r="U1184" s="21">
        <f t="shared" si="128"/>
        <v>8.415523156</v>
      </c>
      <c r="V1184" s="18">
        <v>10.0</v>
      </c>
      <c r="W1184" s="21">
        <f t="shared" si="124"/>
        <v>9.000085837</v>
      </c>
      <c r="X1184" s="27">
        <f t="shared" si="102"/>
        <v>10</v>
      </c>
      <c r="Y1184" s="62" t="s">
        <v>2446</v>
      </c>
      <c r="Z1184" s="61"/>
      <c r="AA1184" s="52">
        <v>7.5</v>
      </c>
      <c r="AB1184" s="36"/>
      <c r="AC1184" s="36"/>
      <c r="AD1184" s="36"/>
      <c r="AE1184" s="53"/>
      <c r="AF1184" s="5"/>
      <c r="AG1184" s="1"/>
    </row>
    <row r="1185" ht="15.75" customHeight="1">
      <c r="A1185" s="1"/>
      <c r="B1185" s="5"/>
      <c r="C1185" s="16">
        <v>44580.0</v>
      </c>
      <c r="D1185" s="17">
        <v>2.672230876E9</v>
      </c>
      <c r="E1185" s="5" t="s">
        <v>2447</v>
      </c>
      <c r="F1185" s="5" t="s">
        <v>2448</v>
      </c>
      <c r="G1185" s="5" t="s">
        <v>1975</v>
      </c>
      <c r="H1185" s="5" t="s">
        <v>1782</v>
      </c>
      <c r="I1185" s="33">
        <v>217.0</v>
      </c>
      <c r="J1185" s="18">
        <v>7.0</v>
      </c>
      <c r="K1185" s="19">
        <f t="shared" si="146"/>
        <v>8.768723584</v>
      </c>
      <c r="L1185" s="18">
        <v>7.5</v>
      </c>
      <c r="M1185" s="18"/>
      <c r="N1185" s="18">
        <v>10.0</v>
      </c>
      <c r="O1185" s="21">
        <f t="shared" si="2"/>
        <v>9.516695205</v>
      </c>
      <c r="P1185" s="18">
        <v>7.5</v>
      </c>
      <c r="Q1185" s="18"/>
      <c r="R1185" s="18">
        <v>7.5</v>
      </c>
      <c r="S1185" s="21">
        <f t="shared" si="125"/>
        <v>8.640839041</v>
      </c>
      <c r="T1185" s="18">
        <v>5.0</v>
      </c>
      <c r="U1185" s="21">
        <f t="shared" si="128"/>
        <v>8.412596401</v>
      </c>
      <c r="V1185" s="18">
        <v>7.5</v>
      </c>
      <c r="W1185" s="21">
        <f t="shared" si="124"/>
        <v>8.998799314</v>
      </c>
      <c r="X1185" s="27">
        <f t="shared" si="102"/>
        <v>7.428571429</v>
      </c>
      <c r="Y1185" s="49"/>
      <c r="Z1185" s="61"/>
      <c r="AA1185" s="52"/>
      <c r="AB1185" s="36"/>
      <c r="AC1185" s="36"/>
      <c r="AD1185" s="36"/>
      <c r="AE1185" s="53"/>
      <c r="AF1185" s="5"/>
      <c r="AG1185" s="1"/>
    </row>
    <row r="1186" ht="15.75" customHeight="1">
      <c r="A1186" s="1"/>
      <c r="B1186" s="5"/>
      <c r="C1186" s="16">
        <v>44582.0</v>
      </c>
      <c r="D1186" s="17">
        <v>3.534553471E9</v>
      </c>
      <c r="E1186" s="5" t="s">
        <v>1575</v>
      </c>
      <c r="F1186" s="5" t="s">
        <v>72</v>
      </c>
      <c r="G1186" s="5" t="s">
        <v>2061</v>
      </c>
      <c r="H1186" s="5" t="s">
        <v>45</v>
      </c>
      <c r="I1186" s="33">
        <v>202.0</v>
      </c>
      <c r="J1186" s="18">
        <v>9.0</v>
      </c>
      <c r="K1186" s="19">
        <f t="shared" si="146"/>
        <v>8.768918919</v>
      </c>
      <c r="L1186" s="18">
        <v>10.0</v>
      </c>
      <c r="M1186" s="18"/>
      <c r="N1186" s="18">
        <v>10.0</v>
      </c>
      <c r="O1186" s="21">
        <f t="shared" si="2"/>
        <v>9.51710864</v>
      </c>
      <c r="P1186" s="18">
        <v>7.5</v>
      </c>
      <c r="Q1186" s="18"/>
      <c r="R1186" s="18">
        <v>7.5</v>
      </c>
      <c r="S1186" s="21">
        <f t="shared" si="125"/>
        <v>8.639863131</v>
      </c>
      <c r="T1186" s="18">
        <v>7.5</v>
      </c>
      <c r="U1186" s="21">
        <f t="shared" si="128"/>
        <v>8.411815068</v>
      </c>
      <c r="V1186" s="18">
        <v>7.5</v>
      </c>
      <c r="W1186" s="21">
        <f t="shared" si="124"/>
        <v>8.997514996</v>
      </c>
      <c r="X1186" s="27">
        <f t="shared" si="102"/>
        <v>8.428571429</v>
      </c>
      <c r="Y1186" s="61"/>
      <c r="Z1186" s="61"/>
      <c r="AA1186" s="25"/>
      <c r="AB1186" s="32"/>
      <c r="AC1186" s="32"/>
      <c r="AD1186" s="40">
        <v>10.0</v>
      </c>
      <c r="AE1186" s="33"/>
      <c r="AF1186" s="5"/>
      <c r="AG1186" s="1"/>
    </row>
    <row r="1187" ht="15.75" customHeight="1">
      <c r="A1187" s="1"/>
      <c r="B1187" s="5"/>
      <c r="C1187" s="16">
        <v>44582.0</v>
      </c>
      <c r="D1187" s="17">
        <v>3.963506175E9</v>
      </c>
      <c r="E1187" s="5" t="s">
        <v>2449</v>
      </c>
      <c r="F1187" s="5" t="s">
        <v>510</v>
      </c>
      <c r="G1187" s="5" t="s">
        <v>2061</v>
      </c>
      <c r="H1187" s="5" t="s">
        <v>79</v>
      </c>
      <c r="I1187" s="33">
        <v>314.0</v>
      </c>
      <c r="J1187" s="18">
        <v>8.0</v>
      </c>
      <c r="K1187" s="19">
        <f t="shared" si="146"/>
        <v>8.768270042</v>
      </c>
      <c r="L1187" s="18">
        <v>7.5</v>
      </c>
      <c r="M1187" s="18"/>
      <c r="N1187" s="18">
        <v>10.0</v>
      </c>
      <c r="O1187" s="21">
        <f t="shared" si="2"/>
        <v>9.517521368</v>
      </c>
      <c r="P1187" s="18">
        <v>10.0</v>
      </c>
      <c r="Q1187" s="18"/>
      <c r="R1187" s="18">
        <v>10.0</v>
      </c>
      <c r="S1187" s="21">
        <f t="shared" si="125"/>
        <v>8.641025641</v>
      </c>
      <c r="T1187" s="18">
        <v>7.5</v>
      </c>
      <c r="U1187" s="21">
        <f t="shared" si="128"/>
        <v>8.411035073</v>
      </c>
      <c r="V1187" s="18">
        <v>10.0</v>
      </c>
      <c r="W1187" s="21">
        <f t="shared" si="124"/>
        <v>8.998373288</v>
      </c>
      <c r="X1187" s="27">
        <f t="shared" si="102"/>
        <v>9</v>
      </c>
      <c r="Y1187" s="84"/>
      <c r="Z1187" s="61"/>
      <c r="AA1187" s="31"/>
      <c r="AB1187" s="32"/>
      <c r="AC1187" s="32"/>
      <c r="AD1187" s="32"/>
      <c r="AE1187" s="33"/>
      <c r="AF1187" s="5"/>
      <c r="AG1187" s="1"/>
    </row>
    <row r="1188" ht="15.75" customHeight="1">
      <c r="A1188" s="1"/>
      <c r="B1188" s="5"/>
      <c r="C1188" s="16">
        <v>44584.0</v>
      </c>
      <c r="D1188" s="17">
        <v>3.191008372E9</v>
      </c>
      <c r="E1188" s="5" t="s">
        <v>2450</v>
      </c>
      <c r="F1188" s="5" t="s">
        <v>84</v>
      </c>
      <c r="G1188" s="5" t="s">
        <v>1975</v>
      </c>
      <c r="H1188" s="5" t="s">
        <v>284</v>
      </c>
      <c r="I1188" s="33">
        <v>203.0</v>
      </c>
      <c r="J1188" s="18">
        <v>7.0</v>
      </c>
      <c r="K1188" s="19">
        <f t="shared" si="146"/>
        <v>8.766779089</v>
      </c>
      <c r="L1188" s="18">
        <v>10.0</v>
      </c>
      <c r="M1188" s="18"/>
      <c r="N1188" s="18">
        <v>10.0</v>
      </c>
      <c r="O1188" s="21">
        <f t="shared" si="2"/>
        <v>9.51793339</v>
      </c>
      <c r="P1188" s="18">
        <v>5.0</v>
      </c>
      <c r="Q1188" s="18"/>
      <c r="R1188" s="18">
        <v>5.0</v>
      </c>
      <c r="S1188" s="21">
        <f t="shared" si="125"/>
        <v>8.637916311</v>
      </c>
      <c r="T1188" s="18">
        <v>5.0</v>
      </c>
      <c r="U1188" s="21">
        <f t="shared" si="128"/>
        <v>8.408119658</v>
      </c>
      <c r="V1188" s="18">
        <v>7.5</v>
      </c>
      <c r="W1188" s="21">
        <f t="shared" si="124"/>
        <v>8.997091531</v>
      </c>
      <c r="X1188" s="27">
        <f t="shared" si="102"/>
        <v>7.071428571</v>
      </c>
      <c r="Y1188" s="49" t="s">
        <v>2451</v>
      </c>
      <c r="Z1188" s="61" t="s">
        <v>2452</v>
      </c>
      <c r="AA1188" s="31"/>
      <c r="AB1188" s="32"/>
      <c r="AC1188" s="32"/>
      <c r="AD1188" s="32"/>
      <c r="AE1188" s="33"/>
      <c r="AF1188" s="5"/>
      <c r="AG1188" s="1"/>
    </row>
    <row r="1189" ht="15.75" customHeight="1">
      <c r="A1189" s="1"/>
      <c r="B1189" s="5"/>
      <c r="C1189" s="16">
        <v>44584.0</v>
      </c>
      <c r="D1189" s="17">
        <v>2.690454691E9</v>
      </c>
      <c r="E1189" s="5" t="s">
        <v>2453</v>
      </c>
      <c r="F1189" s="5" t="s">
        <v>2351</v>
      </c>
      <c r="G1189" s="5" t="s">
        <v>560</v>
      </c>
      <c r="H1189" s="5" t="s">
        <v>60</v>
      </c>
      <c r="I1189" s="33">
        <v>201.0</v>
      </c>
      <c r="J1189" s="18">
        <v>8.0</v>
      </c>
      <c r="K1189" s="19">
        <f t="shared" si="146"/>
        <v>8.766133109</v>
      </c>
      <c r="L1189" s="18"/>
      <c r="M1189" s="18"/>
      <c r="N1189" s="18"/>
      <c r="O1189" s="21">
        <f t="shared" si="2"/>
        <v>9.51793339</v>
      </c>
      <c r="P1189" s="18"/>
      <c r="Q1189" s="18"/>
      <c r="R1189" s="18"/>
      <c r="S1189" s="21">
        <f t="shared" si="125"/>
        <v>8.637916311</v>
      </c>
      <c r="T1189" s="18"/>
      <c r="U1189" s="21">
        <f t="shared" si="128"/>
        <v>8.408119658</v>
      </c>
      <c r="V1189" s="18"/>
      <c r="W1189" s="21">
        <f t="shared" si="124"/>
        <v>8.997091531</v>
      </c>
      <c r="X1189" s="27">
        <f t="shared" si="102"/>
        <v>8</v>
      </c>
      <c r="Y1189" s="112"/>
      <c r="Z1189" s="62"/>
      <c r="AA1189" s="31"/>
      <c r="AB1189" s="32"/>
      <c r="AC1189" s="32"/>
      <c r="AD1189" s="32"/>
      <c r="AE1189" s="33"/>
      <c r="AF1189" s="5"/>
      <c r="AG1189" s="1"/>
    </row>
    <row r="1190" ht="15.75" customHeight="1">
      <c r="A1190" s="1"/>
      <c r="B1190" s="5"/>
      <c r="C1190" s="16">
        <v>44584.0</v>
      </c>
      <c r="D1190" s="17">
        <v>2.183721003E9</v>
      </c>
      <c r="E1190" s="5" t="s">
        <v>2454</v>
      </c>
      <c r="F1190" s="5" t="s">
        <v>1950</v>
      </c>
      <c r="G1190" s="5" t="s">
        <v>1975</v>
      </c>
      <c r="H1190" s="5" t="s">
        <v>2070</v>
      </c>
      <c r="I1190" s="33">
        <v>216.0</v>
      </c>
      <c r="J1190" s="18">
        <v>8.0</v>
      </c>
      <c r="K1190" s="19">
        <f t="shared" si="146"/>
        <v>8.765488215</v>
      </c>
      <c r="L1190" s="18">
        <v>10.0</v>
      </c>
      <c r="M1190" s="18"/>
      <c r="N1190" s="18">
        <v>10.0</v>
      </c>
      <c r="O1190" s="21">
        <f t="shared" si="2"/>
        <v>9.51834471</v>
      </c>
      <c r="P1190" s="18">
        <v>5.0</v>
      </c>
      <c r="Q1190" s="18"/>
      <c r="R1190" s="18">
        <v>7.5</v>
      </c>
      <c r="S1190" s="21">
        <f t="shared" si="125"/>
        <v>8.636945392</v>
      </c>
      <c r="T1190" s="18">
        <v>7.5</v>
      </c>
      <c r="U1190" s="21">
        <f t="shared" si="128"/>
        <v>8.40734415</v>
      </c>
      <c r="V1190" s="18">
        <v>7.5</v>
      </c>
      <c r="W1190" s="21">
        <f t="shared" si="124"/>
        <v>8.995811966</v>
      </c>
      <c r="X1190" s="27">
        <f t="shared" si="102"/>
        <v>7.928571429</v>
      </c>
      <c r="Y1190" s="49" t="s">
        <v>2455</v>
      </c>
      <c r="Z1190" s="61" t="s">
        <v>2456</v>
      </c>
      <c r="AA1190" s="31"/>
      <c r="AB1190" s="32"/>
      <c r="AC1190" s="32"/>
      <c r="AD1190" s="32"/>
      <c r="AE1190" s="33"/>
      <c r="AF1190" s="5"/>
      <c r="AG1190" s="1"/>
    </row>
    <row r="1191" ht="15.75" customHeight="1">
      <c r="A1191" s="1"/>
      <c r="B1191" s="5"/>
      <c r="C1191" s="16">
        <v>44584.0</v>
      </c>
      <c r="D1191" s="17">
        <v>3.327841955E9</v>
      </c>
      <c r="E1191" s="5" t="s">
        <v>2457</v>
      </c>
      <c r="F1191" s="5" t="s">
        <v>1974</v>
      </c>
      <c r="G1191" s="5" t="s">
        <v>1975</v>
      </c>
      <c r="H1191" s="5" t="s">
        <v>284</v>
      </c>
      <c r="I1191" s="115">
        <v>203.0</v>
      </c>
      <c r="J1191" s="18">
        <v>10.0</v>
      </c>
      <c r="K1191" s="19">
        <f t="shared" si="146"/>
        <v>8.766526493</v>
      </c>
      <c r="L1191" s="18">
        <v>10.0</v>
      </c>
      <c r="M1191" s="18"/>
      <c r="N1191" s="18">
        <v>10.0</v>
      </c>
      <c r="O1191" s="21">
        <f t="shared" si="2"/>
        <v>9.518755328</v>
      </c>
      <c r="P1191" s="18">
        <v>10.0</v>
      </c>
      <c r="Q1191" s="18"/>
      <c r="R1191" s="18">
        <v>10.0</v>
      </c>
      <c r="S1191" s="21">
        <f t="shared" si="125"/>
        <v>8.638107417</v>
      </c>
      <c r="T1191" s="18">
        <v>10.0</v>
      </c>
      <c r="U1191" s="21">
        <f t="shared" si="128"/>
        <v>8.408703072</v>
      </c>
      <c r="V1191" s="18">
        <v>10.0</v>
      </c>
      <c r="W1191" s="21">
        <f t="shared" si="124"/>
        <v>8.996669513</v>
      </c>
      <c r="X1191" s="27">
        <f t="shared" si="102"/>
        <v>10</v>
      </c>
      <c r="Y1191" s="61" t="s">
        <v>2458</v>
      </c>
      <c r="Z1191" s="61"/>
      <c r="AA1191" s="31"/>
      <c r="AB1191" s="32"/>
      <c r="AC1191" s="32"/>
      <c r="AD1191" s="32"/>
      <c r="AE1191" s="33"/>
      <c r="AF1191" s="5"/>
      <c r="AG1191" s="1"/>
    </row>
    <row r="1192" ht="15.75" customHeight="1">
      <c r="A1192" s="1"/>
      <c r="B1192" s="5"/>
      <c r="C1192" s="16">
        <v>44585.0</v>
      </c>
      <c r="D1192" s="17">
        <v>3.510526727E9</v>
      </c>
      <c r="E1192" s="79" t="s">
        <v>2445</v>
      </c>
      <c r="F1192" s="5" t="s">
        <v>2037</v>
      </c>
      <c r="G1192" s="5" t="s">
        <v>1975</v>
      </c>
      <c r="H1192" s="5" t="s">
        <v>261</v>
      </c>
      <c r="I1192" s="33">
        <v>303.0</v>
      </c>
      <c r="J1192" s="18">
        <v>8.0</v>
      </c>
      <c r="K1192" s="19">
        <f t="shared" si="146"/>
        <v>8.765882353</v>
      </c>
      <c r="L1192" s="18">
        <v>7.5</v>
      </c>
      <c r="M1192" s="18"/>
      <c r="N1192" s="18">
        <v>10.0</v>
      </c>
      <c r="O1192" s="21">
        <f t="shared" si="2"/>
        <v>9.519165247</v>
      </c>
      <c r="P1192" s="18">
        <v>10.0</v>
      </c>
      <c r="Q1192" s="18"/>
      <c r="R1192" s="18">
        <v>10.0</v>
      </c>
      <c r="S1192" s="21">
        <f t="shared" si="125"/>
        <v>8.639267462</v>
      </c>
      <c r="T1192" s="18">
        <v>7.5</v>
      </c>
      <c r="U1192" s="21">
        <f t="shared" si="128"/>
        <v>8.407928389</v>
      </c>
      <c r="V1192" s="18">
        <v>7.5</v>
      </c>
      <c r="W1192" s="21">
        <f t="shared" si="124"/>
        <v>8.995392491</v>
      </c>
      <c r="X1192" s="27">
        <f t="shared" si="102"/>
        <v>8.642857143</v>
      </c>
      <c r="Y1192" s="80"/>
      <c r="Z1192" s="61"/>
      <c r="AA1192" s="52">
        <v>10.0</v>
      </c>
      <c r="AB1192" s="36"/>
      <c r="AC1192" s="36"/>
      <c r="AD1192" s="36"/>
      <c r="AE1192" s="53"/>
      <c r="AF1192" s="32"/>
      <c r="AG1192" s="116"/>
    </row>
    <row r="1193" ht="15.75" customHeight="1">
      <c r="A1193" s="1"/>
      <c r="B1193" s="5"/>
      <c r="C1193" s="16">
        <v>44585.0</v>
      </c>
      <c r="D1193" s="17">
        <v>3.917671789E9</v>
      </c>
      <c r="E1193" s="79" t="s">
        <v>2459</v>
      </c>
      <c r="F1193" s="5" t="s">
        <v>1950</v>
      </c>
      <c r="G1193" s="5" t="s">
        <v>1975</v>
      </c>
      <c r="H1193" s="5" t="s">
        <v>60</v>
      </c>
      <c r="I1193" s="33">
        <v>201.0</v>
      </c>
      <c r="J1193" s="18">
        <v>8.0</v>
      </c>
      <c r="K1193" s="19">
        <f>+AVERAGE(J1193)</f>
        <v>8</v>
      </c>
      <c r="L1193" s="18">
        <v>10.0</v>
      </c>
      <c r="M1193" s="18"/>
      <c r="N1193" s="18">
        <v>10.0</v>
      </c>
      <c r="O1193" s="21">
        <f t="shared" si="2"/>
        <v>9.519574468</v>
      </c>
      <c r="P1193" s="18">
        <v>10.0</v>
      </c>
      <c r="Q1193" s="18"/>
      <c r="R1193" s="18">
        <v>7.5</v>
      </c>
      <c r="S1193" s="21">
        <f t="shared" si="125"/>
        <v>8.638297872</v>
      </c>
      <c r="T1193" s="18">
        <v>10.0</v>
      </c>
      <c r="U1193" s="21">
        <f t="shared" si="128"/>
        <v>8.409284497</v>
      </c>
      <c r="V1193" s="18">
        <v>10.0</v>
      </c>
      <c r="W1193" s="21">
        <f t="shared" si="124"/>
        <v>8.996248934</v>
      </c>
      <c r="X1193" s="27">
        <f t="shared" si="102"/>
        <v>9.357142857</v>
      </c>
      <c r="Y1193" s="49"/>
      <c r="Z1193" s="61"/>
      <c r="AA1193" s="52">
        <v>7.5</v>
      </c>
      <c r="AB1193" s="36"/>
      <c r="AC1193" s="36"/>
      <c r="AD1193" s="36"/>
      <c r="AE1193" s="53"/>
      <c r="AF1193" s="32"/>
      <c r="AG1193" s="116"/>
    </row>
    <row r="1194" ht="15.75" customHeight="1">
      <c r="A1194" s="1"/>
      <c r="B1194" s="5"/>
      <c r="C1194" s="16">
        <v>44585.0</v>
      </c>
      <c r="D1194" s="17">
        <v>3.963510274E9</v>
      </c>
      <c r="E1194" s="5" t="s">
        <v>2460</v>
      </c>
      <c r="F1194" s="5" t="s">
        <v>1974</v>
      </c>
      <c r="G1194" s="5" t="s">
        <v>1975</v>
      </c>
      <c r="H1194" s="5" t="s">
        <v>261</v>
      </c>
      <c r="I1194" s="33">
        <v>303.0</v>
      </c>
      <c r="J1194" s="18">
        <v>8.0</v>
      </c>
      <c r="K1194" s="19">
        <f t="shared" ref="K1194:K1202" si="147">+AVERAGE($J$3:J1194)</f>
        <v>8.764597315</v>
      </c>
      <c r="L1194" s="18">
        <v>7.5</v>
      </c>
      <c r="M1194" s="18"/>
      <c r="N1194" s="18">
        <v>7.5</v>
      </c>
      <c r="O1194" s="21">
        <f t="shared" si="2"/>
        <v>9.517857143</v>
      </c>
      <c r="P1194" s="18">
        <v>7.5</v>
      </c>
      <c r="Q1194" s="18"/>
      <c r="R1194" s="18">
        <v>7.5</v>
      </c>
      <c r="S1194" s="21">
        <f t="shared" si="125"/>
        <v>8.637329932</v>
      </c>
      <c r="T1194" s="18">
        <v>5.0</v>
      </c>
      <c r="U1194" s="21">
        <f t="shared" si="128"/>
        <v>8.406382979</v>
      </c>
      <c r="V1194" s="18">
        <v>5.0</v>
      </c>
      <c r="W1194" s="21">
        <f t="shared" si="124"/>
        <v>8.992844974</v>
      </c>
      <c r="X1194" s="27">
        <f t="shared" si="102"/>
        <v>6.857142857</v>
      </c>
      <c r="Y1194" s="62"/>
      <c r="Z1194" s="61"/>
      <c r="AA1194" s="52">
        <v>7.5</v>
      </c>
      <c r="AB1194" s="36">
        <v>5.0</v>
      </c>
      <c r="AC1194" s="36">
        <v>7.5</v>
      </c>
      <c r="AD1194" s="36">
        <v>2.5</v>
      </c>
      <c r="AE1194" s="53"/>
      <c r="AF1194" s="32"/>
      <c r="AG1194" s="116"/>
    </row>
    <row r="1195" ht="15.75" customHeight="1">
      <c r="A1195" s="1"/>
      <c r="B1195" s="5"/>
      <c r="C1195" s="16">
        <v>44585.0</v>
      </c>
      <c r="D1195" s="17">
        <v>3.459700516E9</v>
      </c>
      <c r="E1195" s="5" t="s">
        <v>2461</v>
      </c>
      <c r="F1195" s="5" t="s">
        <v>84</v>
      </c>
      <c r="G1195" s="5" t="s">
        <v>1975</v>
      </c>
      <c r="H1195" s="5" t="s">
        <v>284</v>
      </c>
      <c r="I1195" s="33">
        <v>203.0</v>
      </c>
      <c r="J1195" s="18">
        <v>6.0</v>
      </c>
      <c r="K1195" s="19">
        <f t="shared" si="147"/>
        <v>8.762279966</v>
      </c>
      <c r="L1195" s="18">
        <v>10.0</v>
      </c>
      <c r="M1195" s="18"/>
      <c r="N1195" s="18">
        <v>10.0</v>
      </c>
      <c r="O1195" s="21">
        <f t="shared" si="2"/>
        <v>9.51826678</v>
      </c>
      <c r="P1195" s="18">
        <v>5.0</v>
      </c>
      <c r="Q1195" s="18"/>
      <c r="R1195" s="18">
        <v>5.0</v>
      </c>
      <c r="S1195" s="21">
        <f t="shared" si="125"/>
        <v>8.634239592</v>
      </c>
      <c r="T1195" s="18">
        <v>5.0</v>
      </c>
      <c r="U1195" s="21">
        <f t="shared" si="128"/>
        <v>8.403486395</v>
      </c>
      <c r="V1195" s="18">
        <v>7.5</v>
      </c>
      <c r="W1195" s="21">
        <f t="shared" si="124"/>
        <v>8.991574468</v>
      </c>
      <c r="X1195" s="27">
        <f t="shared" si="102"/>
        <v>6.928571429</v>
      </c>
      <c r="Y1195" s="80" t="s">
        <v>2462</v>
      </c>
      <c r="Z1195" s="61" t="s">
        <v>2463</v>
      </c>
      <c r="AA1195" s="52"/>
      <c r="AB1195" s="36"/>
      <c r="AC1195" s="36"/>
      <c r="AD1195" s="36"/>
      <c r="AE1195" s="53"/>
      <c r="AF1195" s="32"/>
      <c r="AG1195" s="116"/>
    </row>
    <row r="1196" ht="15.75" customHeight="1">
      <c r="A1196" s="1"/>
      <c r="B1196" s="5"/>
      <c r="C1196" s="16">
        <v>44588.0</v>
      </c>
      <c r="D1196" s="17">
        <v>3.798060821E9</v>
      </c>
      <c r="E1196" s="5" t="s">
        <v>1196</v>
      </c>
      <c r="F1196" s="5" t="s">
        <v>1974</v>
      </c>
      <c r="G1196" s="5" t="s">
        <v>1975</v>
      </c>
      <c r="H1196" s="5" t="s">
        <v>60</v>
      </c>
      <c r="I1196" s="33">
        <v>201.0</v>
      </c>
      <c r="J1196" s="18">
        <v>10.0</v>
      </c>
      <c r="K1196" s="19">
        <f t="shared" si="147"/>
        <v>8.763316583</v>
      </c>
      <c r="L1196" s="18">
        <v>10.0</v>
      </c>
      <c r="M1196" s="18"/>
      <c r="N1196" s="18">
        <v>10.0</v>
      </c>
      <c r="O1196" s="21">
        <f t="shared" si="2"/>
        <v>9.518675722</v>
      </c>
      <c r="P1196" s="18">
        <v>10.0</v>
      </c>
      <c r="Q1196" s="18"/>
      <c r="R1196" s="18">
        <v>10.0</v>
      </c>
      <c r="S1196" s="21">
        <f t="shared" si="125"/>
        <v>8.635398981</v>
      </c>
      <c r="T1196" s="18">
        <v>10.0</v>
      </c>
      <c r="U1196" s="21">
        <f t="shared" si="128"/>
        <v>8.404842821</v>
      </c>
      <c r="V1196" s="18">
        <v>10.0</v>
      </c>
      <c r="W1196" s="21">
        <f t="shared" si="124"/>
        <v>8.992431973</v>
      </c>
      <c r="X1196" s="27">
        <f t="shared" si="102"/>
        <v>10</v>
      </c>
      <c r="Y1196" s="61"/>
      <c r="Z1196" s="61"/>
      <c r="AA1196" s="25"/>
      <c r="AB1196" s="32"/>
      <c r="AC1196" s="32"/>
      <c r="AD1196" s="40"/>
      <c r="AE1196" s="33"/>
      <c r="AF1196" s="32"/>
      <c r="AG1196" s="116"/>
    </row>
    <row r="1197" ht="15.75" customHeight="1">
      <c r="A1197" s="1"/>
      <c r="B1197" s="5"/>
      <c r="C1197" s="16">
        <v>44589.0</v>
      </c>
      <c r="D1197" s="17">
        <v>2.185152538E9</v>
      </c>
      <c r="E1197" s="5" t="s">
        <v>1675</v>
      </c>
      <c r="F1197" s="5" t="s">
        <v>600</v>
      </c>
      <c r="G1197" s="5" t="s">
        <v>44</v>
      </c>
      <c r="H1197" s="5" t="s">
        <v>79</v>
      </c>
      <c r="I1197" s="33">
        <v>314.0</v>
      </c>
      <c r="J1197" s="18">
        <v>9.0</v>
      </c>
      <c r="K1197" s="19">
        <f t="shared" si="147"/>
        <v>8.763514644</v>
      </c>
      <c r="L1197" s="18">
        <v>10.0</v>
      </c>
      <c r="M1197" s="18"/>
      <c r="N1197" s="18">
        <v>7.5</v>
      </c>
      <c r="O1197" s="21">
        <f t="shared" si="2"/>
        <v>9.516963528</v>
      </c>
      <c r="P1197" s="18">
        <v>10.0</v>
      </c>
      <c r="Q1197" s="18"/>
      <c r="R1197" s="18">
        <v>10.0</v>
      </c>
      <c r="S1197" s="21">
        <f t="shared" si="125"/>
        <v>8.636556404</v>
      </c>
      <c r="T1197" s="18">
        <v>7.5</v>
      </c>
      <c r="U1197" s="21">
        <f t="shared" si="128"/>
        <v>8.404074703</v>
      </c>
      <c r="V1197" s="18">
        <v>10.0</v>
      </c>
      <c r="W1197" s="21">
        <f t="shared" si="124"/>
        <v>8.99328802</v>
      </c>
      <c r="X1197" s="27">
        <f t="shared" si="102"/>
        <v>9.142857143</v>
      </c>
      <c r="Y1197" s="61" t="s">
        <v>2464</v>
      </c>
      <c r="Z1197" s="61"/>
      <c r="AA1197" s="31"/>
      <c r="AB1197" s="32"/>
      <c r="AC1197" s="32"/>
      <c r="AD1197" s="32"/>
      <c r="AE1197" s="33"/>
      <c r="AF1197" s="117"/>
      <c r="AG1197" s="116"/>
    </row>
    <row r="1198" ht="15.75" customHeight="1">
      <c r="A1198" s="1"/>
      <c r="B1198" s="5"/>
      <c r="C1198" s="16">
        <v>44589.0</v>
      </c>
      <c r="D1198" s="17">
        <v>2.281048785E9</v>
      </c>
      <c r="E1198" s="5" t="s">
        <v>2465</v>
      </c>
      <c r="F1198" s="5" t="s">
        <v>2153</v>
      </c>
      <c r="G1198" s="5" t="s">
        <v>44</v>
      </c>
      <c r="H1198" s="5" t="s">
        <v>45</v>
      </c>
      <c r="I1198" s="33">
        <v>202.0</v>
      </c>
      <c r="J1198" s="18">
        <v>9.0</v>
      </c>
      <c r="K1198" s="19">
        <f t="shared" si="147"/>
        <v>8.763712375</v>
      </c>
      <c r="L1198" s="18">
        <v>10.0</v>
      </c>
      <c r="M1198" s="18"/>
      <c r="N1198" s="18">
        <v>10.0</v>
      </c>
      <c r="O1198" s="21">
        <f t="shared" si="2"/>
        <v>9.517372881</v>
      </c>
      <c r="P1198" s="18">
        <v>10.0</v>
      </c>
      <c r="Q1198" s="18"/>
      <c r="R1198" s="18">
        <v>10.0</v>
      </c>
      <c r="S1198" s="21">
        <f t="shared" si="125"/>
        <v>8.637711864</v>
      </c>
      <c r="T1198" s="18">
        <v>7.5</v>
      </c>
      <c r="U1198" s="21">
        <f t="shared" si="128"/>
        <v>8.403307888</v>
      </c>
      <c r="V1198" s="18">
        <v>10.0</v>
      </c>
      <c r="W1198" s="21">
        <f t="shared" si="124"/>
        <v>8.994142615</v>
      </c>
      <c r="X1198" s="27">
        <f t="shared" si="102"/>
        <v>9.5</v>
      </c>
      <c r="Y1198" s="80" t="s">
        <v>2466</v>
      </c>
      <c r="Z1198" s="61" t="s">
        <v>2467</v>
      </c>
      <c r="AA1198" s="31"/>
      <c r="AB1198" s="32"/>
      <c r="AC1198" s="32"/>
      <c r="AD1198" s="32"/>
      <c r="AE1198" s="33"/>
      <c r="AF1198" s="32"/>
      <c r="AG1198" s="116"/>
    </row>
    <row r="1199" ht="15.75" customHeight="1">
      <c r="A1199" s="1"/>
      <c r="B1199" s="5"/>
      <c r="C1199" s="16">
        <v>44589.0</v>
      </c>
      <c r="D1199" s="17">
        <v>3.268372195E9</v>
      </c>
      <c r="E1199" s="5" t="s">
        <v>2468</v>
      </c>
      <c r="F1199" s="5" t="s">
        <v>2469</v>
      </c>
      <c r="G1199" s="5" t="s">
        <v>1975</v>
      </c>
      <c r="H1199" s="5" t="s">
        <v>2470</v>
      </c>
      <c r="I1199" s="33">
        <v>210.0</v>
      </c>
      <c r="J1199" s="18">
        <v>10.0</v>
      </c>
      <c r="K1199" s="19">
        <f t="shared" si="147"/>
        <v>8.764745196</v>
      </c>
      <c r="L1199" s="18">
        <v>10.0</v>
      </c>
      <c r="M1199" s="18"/>
      <c r="N1199" s="18">
        <v>10.0</v>
      </c>
      <c r="O1199" s="21">
        <f t="shared" si="2"/>
        <v>9.517781541</v>
      </c>
      <c r="P1199" s="18">
        <v>10.0</v>
      </c>
      <c r="Q1199" s="18"/>
      <c r="R1199" s="18">
        <v>7.5</v>
      </c>
      <c r="S1199" s="21">
        <f t="shared" si="125"/>
        <v>8.636748518</v>
      </c>
      <c r="T1199" s="18">
        <v>10.0</v>
      </c>
      <c r="U1199" s="21">
        <f t="shared" si="128"/>
        <v>8.404661017</v>
      </c>
      <c r="V1199" s="18">
        <v>10.0</v>
      </c>
      <c r="W1199" s="21">
        <f t="shared" si="124"/>
        <v>8.994995759</v>
      </c>
      <c r="X1199" s="27">
        <f t="shared" si="102"/>
        <v>9.642857143</v>
      </c>
      <c r="Y1199" s="118" t="s">
        <v>2471</v>
      </c>
      <c r="Z1199" s="62"/>
      <c r="AA1199" s="31"/>
      <c r="AB1199" s="32"/>
      <c r="AC1199" s="32"/>
      <c r="AD1199" s="32"/>
      <c r="AE1199" s="33"/>
      <c r="AF1199" s="32"/>
      <c r="AG1199" s="116"/>
    </row>
    <row r="1200" ht="15.75" customHeight="1">
      <c r="A1200" s="1"/>
      <c r="B1200" s="5"/>
      <c r="C1200" s="16">
        <v>44590.0</v>
      </c>
      <c r="D1200" s="17">
        <v>3.917643186E9</v>
      </c>
      <c r="E1200" s="5" t="s">
        <v>2472</v>
      </c>
      <c r="F1200" s="5" t="s">
        <v>600</v>
      </c>
      <c r="G1200" s="5" t="s">
        <v>44</v>
      </c>
      <c r="H1200" s="5" t="s">
        <v>79</v>
      </c>
      <c r="I1200" s="33">
        <v>314.0</v>
      </c>
      <c r="J1200" s="18">
        <v>10.0</v>
      </c>
      <c r="K1200" s="19">
        <f t="shared" si="147"/>
        <v>8.765776294</v>
      </c>
      <c r="L1200" s="18">
        <v>10.0</v>
      </c>
      <c r="M1200" s="18"/>
      <c r="N1200" s="18">
        <v>10.0</v>
      </c>
      <c r="O1200" s="21">
        <f t="shared" si="2"/>
        <v>9.518189509</v>
      </c>
      <c r="P1200" s="18">
        <v>10.0</v>
      </c>
      <c r="Q1200" s="18"/>
      <c r="R1200" s="18">
        <v>10.0</v>
      </c>
      <c r="S1200" s="21">
        <f t="shared" si="125"/>
        <v>8.637901861</v>
      </c>
      <c r="T1200" s="18">
        <v>7.5</v>
      </c>
      <c r="U1200" s="21">
        <f t="shared" si="128"/>
        <v>8.403895004</v>
      </c>
      <c r="V1200" s="18">
        <v>10.0</v>
      </c>
      <c r="W1200" s="21">
        <f t="shared" si="124"/>
        <v>8.995847458</v>
      </c>
      <c r="X1200" s="27">
        <f t="shared" si="102"/>
        <v>9.642857143</v>
      </c>
      <c r="Y1200" s="61" t="s">
        <v>2473</v>
      </c>
      <c r="Z1200" s="61"/>
      <c r="AA1200" s="31"/>
      <c r="AB1200" s="32"/>
      <c r="AC1200" s="32"/>
      <c r="AD1200" s="32"/>
      <c r="AE1200" s="33"/>
      <c r="AF1200" s="32"/>
      <c r="AG1200" s="116"/>
    </row>
    <row r="1201" ht="15.75" customHeight="1">
      <c r="A1201" s="1"/>
      <c r="B1201" s="5"/>
      <c r="C1201" s="16">
        <v>44591.0</v>
      </c>
      <c r="D1201" s="17">
        <v>3.354787425E9</v>
      </c>
      <c r="E1201" s="5" t="s">
        <v>2474</v>
      </c>
      <c r="F1201" s="5" t="s">
        <v>2469</v>
      </c>
      <c r="G1201" s="5" t="s">
        <v>560</v>
      </c>
      <c r="H1201" s="5" t="s">
        <v>2475</v>
      </c>
      <c r="I1201" s="115">
        <v>1.541871921182266</v>
      </c>
      <c r="J1201" s="18">
        <v>8.0</v>
      </c>
      <c r="K1201" s="19">
        <f t="shared" si="147"/>
        <v>8.765137615</v>
      </c>
      <c r="L1201" s="18">
        <v>7.5</v>
      </c>
      <c r="M1201" s="18"/>
      <c r="N1201" s="18">
        <v>7.5</v>
      </c>
      <c r="O1201" s="21">
        <f t="shared" si="2"/>
        <v>9.516483516</v>
      </c>
      <c r="P1201" s="18">
        <v>7.5</v>
      </c>
      <c r="Q1201" s="18"/>
      <c r="R1201" s="18">
        <v>7.5</v>
      </c>
      <c r="S1201" s="21">
        <f t="shared" si="125"/>
        <v>8.636939983</v>
      </c>
      <c r="T1201" s="18">
        <v>7.5</v>
      </c>
      <c r="U1201" s="21">
        <f t="shared" si="128"/>
        <v>8.403130288</v>
      </c>
      <c r="V1201" s="18">
        <v>7.5</v>
      </c>
      <c r="W1201" s="21">
        <f t="shared" si="124"/>
        <v>8.994580864</v>
      </c>
      <c r="X1201" s="27">
        <f t="shared" si="102"/>
        <v>7.571428571</v>
      </c>
      <c r="Y1201" s="61" t="s">
        <v>2476</v>
      </c>
      <c r="Z1201" s="61"/>
      <c r="AA1201" s="31"/>
      <c r="AB1201" s="32"/>
      <c r="AC1201" s="32"/>
      <c r="AD1201" s="32"/>
      <c r="AE1201" s="33"/>
      <c r="AF1201" s="32"/>
      <c r="AG1201" s="116"/>
    </row>
    <row r="1202" ht="15.75" customHeight="1">
      <c r="A1202" s="1"/>
      <c r="B1202" s="5"/>
      <c r="C1202" s="16">
        <v>44591.0</v>
      </c>
      <c r="D1202" s="17">
        <v>2.704233743E9</v>
      </c>
      <c r="E1202" s="5" t="s">
        <v>2388</v>
      </c>
      <c r="F1202" s="5" t="s">
        <v>1950</v>
      </c>
      <c r="G1202" s="5" t="s">
        <v>2477</v>
      </c>
      <c r="H1202" s="5" t="s">
        <v>1787</v>
      </c>
      <c r="I1202" s="33">
        <v>311.0</v>
      </c>
      <c r="J1202" s="18">
        <v>7.0</v>
      </c>
      <c r="K1202" s="19">
        <f t="shared" si="147"/>
        <v>8.763666667</v>
      </c>
      <c r="L1202" s="18">
        <v>10.0</v>
      </c>
      <c r="M1202" s="18"/>
      <c r="N1202" s="18">
        <v>10.0</v>
      </c>
      <c r="O1202" s="21">
        <f t="shared" si="2"/>
        <v>9.516891892</v>
      </c>
      <c r="P1202" s="18">
        <v>7.5</v>
      </c>
      <c r="Q1202" s="18"/>
      <c r="R1202" s="18">
        <v>10.0</v>
      </c>
      <c r="S1202" s="21">
        <f t="shared" si="125"/>
        <v>8.638091216</v>
      </c>
      <c r="T1202" s="18">
        <v>7.5</v>
      </c>
      <c r="U1202" s="21">
        <f t="shared" si="128"/>
        <v>8.402366864</v>
      </c>
      <c r="V1202" s="18">
        <v>7.5</v>
      </c>
      <c r="W1202" s="21">
        <f t="shared" si="124"/>
        <v>8.993316413</v>
      </c>
      <c r="X1202" s="27">
        <f t="shared" si="102"/>
        <v>8.5</v>
      </c>
      <c r="Y1202" s="80" t="s">
        <v>2478</v>
      </c>
      <c r="Z1202" s="61" t="s">
        <v>2479</v>
      </c>
      <c r="AA1202" s="31"/>
      <c r="AB1202" s="32"/>
      <c r="AC1202" s="32"/>
      <c r="AD1202" s="40"/>
      <c r="AE1202" s="33"/>
      <c r="AF1202" s="32"/>
      <c r="AG1202" s="116"/>
    </row>
    <row r="1203" ht="15.75" customHeight="1">
      <c r="A1203" s="1"/>
      <c r="B1203" s="5"/>
      <c r="C1203" s="16">
        <v>44592.0</v>
      </c>
      <c r="D1203" s="17">
        <v>3.995782139E9</v>
      </c>
      <c r="E1203" s="5" t="s">
        <v>2439</v>
      </c>
      <c r="F1203" s="5" t="s">
        <v>2078</v>
      </c>
      <c r="G1203" s="5" t="s">
        <v>2477</v>
      </c>
      <c r="H1203" s="5" t="s">
        <v>45</v>
      </c>
      <c r="I1203" s="115">
        <v>202.0</v>
      </c>
      <c r="J1203" s="18">
        <v>6.0</v>
      </c>
      <c r="K1203" s="19">
        <f>+AVERAGE(J1203)</f>
        <v>6</v>
      </c>
      <c r="L1203" s="18">
        <v>5.0</v>
      </c>
      <c r="M1203" s="86"/>
      <c r="N1203" s="18">
        <v>10.0</v>
      </c>
      <c r="O1203" s="21">
        <f t="shared" si="2"/>
        <v>9.517299578</v>
      </c>
      <c r="P1203" s="18">
        <v>10.0</v>
      </c>
      <c r="Q1203" s="86"/>
      <c r="R1203" s="18">
        <v>10.0</v>
      </c>
      <c r="S1203" s="21">
        <f t="shared" si="125"/>
        <v>8.639240506</v>
      </c>
      <c r="T1203" s="18">
        <v>7.5</v>
      </c>
      <c r="U1203" s="21">
        <f t="shared" si="128"/>
        <v>8.40160473</v>
      </c>
      <c r="V1203" s="18">
        <v>10.0</v>
      </c>
      <c r="W1203" s="21">
        <f t="shared" si="124"/>
        <v>8.994167371</v>
      </c>
      <c r="X1203" s="27">
        <f t="shared" si="102"/>
        <v>8.357142857</v>
      </c>
      <c r="Y1203" s="119" t="s">
        <v>2480</v>
      </c>
      <c r="Z1203" s="119" t="s">
        <v>2481</v>
      </c>
      <c r="AA1203" s="32"/>
      <c r="AB1203" s="32"/>
      <c r="AC1203" s="32"/>
      <c r="AD1203" s="32"/>
      <c r="AE1203" s="33"/>
      <c r="AF1203" s="5"/>
      <c r="AG1203" s="1"/>
    </row>
    <row r="1204" ht="15.75" customHeight="1">
      <c r="A1204" s="1"/>
      <c r="B1204" s="5"/>
      <c r="C1204" s="16">
        <v>44592.0</v>
      </c>
      <c r="D1204" s="17">
        <v>2.426578802E9</v>
      </c>
      <c r="E1204" s="5" t="s">
        <v>2482</v>
      </c>
      <c r="F1204" s="5" t="s">
        <v>2469</v>
      </c>
      <c r="G1204" s="5" t="s">
        <v>2015</v>
      </c>
      <c r="H1204" s="5" t="s">
        <v>2483</v>
      </c>
      <c r="I1204" s="115">
        <v>314.0</v>
      </c>
      <c r="J1204" s="18">
        <v>10.0</v>
      </c>
      <c r="K1204" s="19">
        <f t="shared" ref="K1204:K1212" si="148">+AVERAGE($J$3:J1204)</f>
        <v>8.762396007</v>
      </c>
      <c r="L1204" s="18">
        <v>10.0</v>
      </c>
      <c r="M1204" s="86"/>
      <c r="N1204" s="18">
        <v>10.0</v>
      </c>
      <c r="O1204" s="21">
        <f t="shared" si="2"/>
        <v>9.517706577</v>
      </c>
      <c r="P1204" s="18">
        <v>10.0</v>
      </c>
      <c r="Q1204" s="86"/>
      <c r="R1204" s="18">
        <v>10.0</v>
      </c>
      <c r="S1204" s="21">
        <f t="shared" si="125"/>
        <v>8.640387858</v>
      </c>
      <c r="T1204" s="18">
        <v>10.0</v>
      </c>
      <c r="U1204" s="21">
        <f t="shared" si="128"/>
        <v>8.402953586</v>
      </c>
      <c r="V1204" s="18">
        <v>10.0</v>
      </c>
      <c r="W1204" s="21">
        <f t="shared" si="124"/>
        <v>8.995016892</v>
      </c>
      <c r="X1204" s="27">
        <f t="shared" si="102"/>
        <v>10</v>
      </c>
      <c r="Y1204" s="119"/>
      <c r="Z1204" s="119"/>
      <c r="AA1204" s="32"/>
      <c r="AB1204" s="32"/>
      <c r="AC1204" s="32"/>
      <c r="AD1204" s="32"/>
      <c r="AE1204" s="33"/>
      <c r="AF1204" s="5"/>
      <c r="AG1204" s="1"/>
    </row>
    <row r="1205" ht="15.75" customHeight="1">
      <c r="A1205" s="1"/>
      <c r="B1205" s="5"/>
      <c r="C1205" s="16">
        <v>44592.0</v>
      </c>
      <c r="D1205" s="17">
        <v>2.921017615E9</v>
      </c>
      <c r="E1205" s="5" t="s">
        <v>2174</v>
      </c>
      <c r="F1205" s="5" t="s">
        <v>2034</v>
      </c>
      <c r="G1205" s="5" t="s">
        <v>1998</v>
      </c>
      <c r="H1205" s="5" t="s">
        <v>2048</v>
      </c>
      <c r="I1205" s="115">
        <v>303.0</v>
      </c>
      <c r="J1205" s="18">
        <v>10.0</v>
      </c>
      <c r="K1205" s="19">
        <f t="shared" si="148"/>
        <v>8.763424771</v>
      </c>
      <c r="L1205" s="18">
        <v>10.0</v>
      </c>
      <c r="M1205" s="86"/>
      <c r="N1205" s="18">
        <v>10.0</v>
      </c>
      <c r="O1205" s="21">
        <f t="shared" si="2"/>
        <v>9.51811289</v>
      </c>
      <c r="P1205" s="18">
        <v>10.0</v>
      </c>
      <c r="Q1205" s="86"/>
      <c r="R1205" s="18">
        <v>10.0</v>
      </c>
      <c r="S1205" s="21">
        <f t="shared" si="125"/>
        <v>8.641533277</v>
      </c>
      <c r="T1205" s="18">
        <v>10.0</v>
      </c>
      <c r="U1205" s="21">
        <f t="shared" si="128"/>
        <v>8.404300169</v>
      </c>
      <c r="V1205" s="18">
        <v>10.0</v>
      </c>
      <c r="W1205" s="21">
        <f t="shared" si="124"/>
        <v>8.995864979</v>
      </c>
      <c r="X1205" s="27">
        <f t="shared" si="102"/>
        <v>10</v>
      </c>
      <c r="Y1205" s="119"/>
      <c r="Z1205" s="119"/>
      <c r="AA1205" s="32">
        <v>10.0</v>
      </c>
      <c r="AB1205" s="32">
        <v>10.0</v>
      </c>
      <c r="AC1205" s="32">
        <v>10.0</v>
      </c>
      <c r="AD1205" s="32">
        <v>10.0</v>
      </c>
      <c r="AE1205" s="33">
        <v>10.0</v>
      </c>
      <c r="AF1205" s="5"/>
      <c r="AG1205" s="1"/>
    </row>
    <row r="1206" ht="15.75" customHeight="1">
      <c r="A1206" s="1"/>
      <c r="B1206" s="5"/>
      <c r="C1206" s="16">
        <v>44593.0</v>
      </c>
      <c r="D1206" s="17">
        <v>3.365279718E9</v>
      </c>
      <c r="E1206" s="5" t="s">
        <v>2484</v>
      </c>
      <c r="F1206" s="5" t="s">
        <v>2185</v>
      </c>
      <c r="G1206" s="5" t="s">
        <v>2015</v>
      </c>
      <c r="H1206" s="5" t="s">
        <v>2001</v>
      </c>
      <c r="I1206" s="33">
        <v>201.0</v>
      </c>
      <c r="J1206" s="18">
        <v>9.0</v>
      </c>
      <c r="K1206" s="19">
        <f t="shared" si="148"/>
        <v>8.763621262</v>
      </c>
      <c r="L1206" s="18">
        <v>7.5</v>
      </c>
      <c r="M1206" s="18"/>
      <c r="N1206" s="18">
        <v>7.5</v>
      </c>
      <c r="O1206" s="21">
        <f t="shared" si="2"/>
        <v>9.516414141</v>
      </c>
      <c r="P1206" s="18">
        <v>10.0</v>
      </c>
      <c r="Q1206" s="18"/>
      <c r="R1206" s="18">
        <v>10.0</v>
      </c>
      <c r="S1206" s="21">
        <f t="shared" si="125"/>
        <v>8.642676768</v>
      </c>
      <c r="T1206" s="18">
        <v>7.5</v>
      </c>
      <c r="U1206" s="21">
        <f t="shared" si="128"/>
        <v>8.403538332</v>
      </c>
      <c r="V1206" s="18">
        <v>10.0</v>
      </c>
      <c r="W1206" s="21">
        <f t="shared" si="124"/>
        <v>8.996711636</v>
      </c>
      <c r="X1206" s="27">
        <f t="shared" si="102"/>
        <v>8.785714286</v>
      </c>
      <c r="Y1206" s="80"/>
      <c r="Z1206" s="61"/>
      <c r="AA1206" s="52"/>
      <c r="AB1206" s="36"/>
      <c r="AC1206" s="36"/>
      <c r="AD1206" s="36"/>
      <c r="AE1206" s="53"/>
      <c r="AF1206" s="5"/>
      <c r="AG1206" s="1"/>
    </row>
    <row r="1207" ht="15.75" customHeight="1">
      <c r="A1207" s="1"/>
      <c r="B1207" s="5"/>
      <c r="C1207" s="16">
        <v>44593.0</v>
      </c>
      <c r="D1207" s="17">
        <v>2.664603402E9</v>
      </c>
      <c r="E1207" s="5" t="s">
        <v>2485</v>
      </c>
      <c r="F1207" s="5" t="s">
        <v>2107</v>
      </c>
      <c r="G1207" s="5" t="s">
        <v>1998</v>
      </c>
      <c r="H1207" s="5" t="s">
        <v>45</v>
      </c>
      <c r="I1207" s="33">
        <v>204.0</v>
      </c>
      <c r="J1207" s="18">
        <v>9.0</v>
      </c>
      <c r="K1207" s="19">
        <f t="shared" si="148"/>
        <v>8.763817427</v>
      </c>
      <c r="L1207" s="18">
        <v>10.0</v>
      </c>
      <c r="M1207" s="18"/>
      <c r="N1207" s="18">
        <v>10.0</v>
      </c>
      <c r="O1207" s="21">
        <f t="shared" si="2"/>
        <v>9.516820858</v>
      </c>
      <c r="P1207" s="18">
        <v>7.5</v>
      </c>
      <c r="Q1207" s="18"/>
      <c r="R1207" s="18">
        <v>10.0</v>
      </c>
      <c r="S1207" s="21">
        <f t="shared" si="125"/>
        <v>8.643818335</v>
      </c>
      <c r="T1207" s="18">
        <v>7.5</v>
      </c>
      <c r="U1207" s="21">
        <f t="shared" si="128"/>
        <v>8.402777778</v>
      </c>
      <c r="V1207" s="18">
        <v>10.0</v>
      </c>
      <c r="W1207" s="21">
        <f t="shared" si="124"/>
        <v>8.997556866</v>
      </c>
      <c r="X1207" s="27">
        <f t="shared" si="102"/>
        <v>9.142857143</v>
      </c>
      <c r="Y1207" s="61" t="s">
        <v>2486</v>
      </c>
      <c r="Z1207" s="84" t="s">
        <v>2487</v>
      </c>
      <c r="AA1207" s="25"/>
      <c r="AB1207" s="32"/>
      <c r="AC1207" s="32"/>
      <c r="AD1207" s="40">
        <v>10.0</v>
      </c>
      <c r="AE1207" s="33"/>
      <c r="AF1207" s="5"/>
      <c r="AG1207" s="1"/>
    </row>
    <row r="1208" ht="15.75" customHeight="1">
      <c r="A1208" s="1"/>
      <c r="B1208" s="5"/>
      <c r="C1208" s="16">
        <v>44594.0</v>
      </c>
      <c r="D1208" s="17">
        <v>3.052650054E9</v>
      </c>
      <c r="E1208" s="5" t="s">
        <v>2488</v>
      </c>
      <c r="F1208" s="5" t="s">
        <v>2231</v>
      </c>
      <c r="G1208" s="5" t="s">
        <v>1998</v>
      </c>
      <c r="H1208" s="5" t="s">
        <v>2005</v>
      </c>
      <c r="I1208" s="33">
        <v>304.0</v>
      </c>
      <c r="J1208" s="18">
        <v>10.0</v>
      </c>
      <c r="K1208" s="19">
        <f t="shared" si="148"/>
        <v>8.764842454</v>
      </c>
      <c r="L1208" s="18">
        <v>10.0</v>
      </c>
      <c r="M1208" s="18"/>
      <c r="N1208" s="18">
        <v>10.0</v>
      </c>
      <c r="O1208" s="21">
        <f t="shared" si="2"/>
        <v>9.517226891</v>
      </c>
      <c r="P1208" s="18">
        <v>10.0</v>
      </c>
      <c r="Q1208" s="18"/>
      <c r="R1208" s="18">
        <v>10.0</v>
      </c>
      <c r="S1208" s="21">
        <f t="shared" si="125"/>
        <v>8.644957983</v>
      </c>
      <c r="T1208" s="18">
        <v>10.0</v>
      </c>
      <c r="U1208" s="21">
        <f t="shared" si="128"/>
        <v>8.40412111</v>
      </c>
      <c r="V1208" s="18">
        <v>10.0</v>
      </c>
      <c r="W1208" s="21">
        <f t="shared" si="124"/>
        <v>8.998400673</v>
      </c>
      <c r="X1208" s="27">
        <f t="shared" si="102"/>
        <v>10</v>
      </c>
      <c r="Y1208" s="61"/>
      <c r="Z1208" s="61"/>
      <c r="AA1208" s="31"/>
      <c r="AB1208" s="32"/>
      <c r="AC1208" s="32"/>
      <c r="AD1208" s="32"/>
      <c r="AE1208" s="33"/>
      <c r="AF1208" s="5"/>
      <c r="AG1208" s="1"/>
    </row>
    <row r="1209" ht="15.75" customHeight="1">
      <c r="A1209" s="1"/>
      <c r="B1209" s="5"/>
      <c r="C1209" s="16">
        <v>44594.0</v>
      </c>
      <c r="D1209" s="17">
        <v>3.620192231E9</v>
      </c>
      <c r="E1209" s="5" t="s">
        <v>2489</v>
      </c>
      <c r="F1209" s="5" t="s">
        <v>2107</v>
      </c>
      <c r="G1209" s="5" t="s">
        <v>2061</v>
      </c>
      <c r="H1209" s="5" t="s">
        <v>2005</v>
      </c>
      <c r="I1209" s="33">
        <v>313.0</v>
      </c>
      <c r="J1209" s="18">
        <v>8.0</v>
      </c>
      <c r="K1209" s="19">
        <f t="shared" si="148"/>
        <v>8.764208782</v>
      </c>
      <c r="L1209" s="18">
        <v>10.0</v>
      </c>
      <c r="M1209" s="18"/>
      <c r="N1209" s="18">
        <v>10.0</v>
      </c>
      <c r="O1209" s="21">
        <f t="shared" si="2"/>
        <v>9.517632242</v>
      </c>
      <c r="P1209" s="18">
        <v>10.0</v>
      </c>
      <c r="Q1209" s="18"/>
      <c r="R1209" s="18">
        <v>10.0</v>
      </c>
      <c r="S1209" s="21">
        <f t="shared" si="125"/>
        <v>8.646095718</v>
      </c>
      <c r="T1209" s="18">
        <v>10.0</v>
      </c>
      <c r="U1209" s="21">
        <f t="shared" si="128"/>
        <v>8.405462185</v>
      </c>
      <c r="V1209" s="18">
        <v>10.0</v>
      </c>
      <c r="W1209" s="21">
        <f t="shared" si="124"/>
        <v>8.999243061</v>
      </c>
      <c r="X1209" s="27">
        <f t="shared" si="102"/>
        <v>9.714285714</v>
      </c>
      <c r="Y1209" s="80" t="s">
        <v>2490</v>
      </c>
      <c r="Z1209" s="61" t="s">
        <v>2491</v>
      </c>
      <c r="AA1209" s="31">
        <v>10.0</v>
      </c>
      <c r="AB1209" s="32"/>
      <c r="AC1209" s="32"/>
      <c r="AD1209" s="32"/>
      <c r="AE1209" s="33"/>
      <c r="AF1209" s="5"/>
      <c r="AG1209" s="1"/>
    </row>
    <row r="1210" ht="15.75" customHeight="1">
      <c r="A1210" s="1"/>
      <c r="B1210" s="5"/>
      <c r="C1210" s="16">
        <v>44594.0</v>
      </c>
      <c r="D1210" s="17">
        <v>3.934856742E9</v>
      </c>
      <c r="E1210" s="5" t="s">
        <v>2492</v>
      </c>
      <c r="F1210" s="5" t="s">
        <v>2107</v>
      </c>
      <c r="G1210" s="5" t="s">
        <v>2015</v>
      </c>
      <c r="H1210" s="5" t="s">
        <v>2001</v>
      </c>
      <c r="I1210" s="33">
        <v>201.0</v>
      </c>
      <c r="J1210" s="18">
        <v>9.0</v>
      </c>
      <c r="K1210" s="19">
        <f t="shared" si="148"/>
        <v>8.764403974</v>
      </c>
      <c r="L1210" s="18">
        <v>10.0</v>
      </c>
      <c r="M1210" s="18"/>
      <c r="N1210" s="18">
        <v>10.0</v>
      </c>
      <c r="O1210" s="21">
        <f t="shared" si="2"/>
        <v>9.518036913</v>
      </c>
      <c r="P1210" s="18">
        <v>10.0</v>
      </c>
      <c r="Q1210" s="18"/>
      <c r="R1210" s="18">
        <v>10.0</v>
      </c>
      <c r="S1210" s="21">
        <f t="shared" si="125"/>
        <v>8.647231544</v>
      </c>
      <c r="T1210" s="18">
        <v>10.0</v>
      </c>
      <c r="U1210" s="21">
        <f t="shared" si="128"/>
        <v>8.406801008</v>
      </c>
      <c r="V1210" s="18">
        <v>10.0</v>
      </c>
      <c r="W1210" s="21">
        <f t="shared" si="124"/>
        <v>9.000084034</v>
      </c>
      <c r="X1210" s="27">
        <f t="shared" si="102"/>
        <v>9.857142857</v>
      </c>
      <c r="Y1210" s="118" t="s">
        <v>2493</v>
      </c>
      <c r="Z1210" s="61" t="s">
        <v>2494</v>
      </c>
      <c r="AA1210" s="31"/>
      <c r="AB1210" s="32"/>
      <c r="AC1210" s="32"/>
      <c r="AD1210" s="32"/>
      <c r="AE1210" s="33"/>
      <c r="AF1210" s="5"/>
      <c r="AG1210" s="1"/>
    </row>
    <row r="1211" ht="15.75" customHeight="1">
      <c r="A1211" s="1"/>
      <c r="B1211" s="5"/>
      <c r="C1211" s="16">
        <v>44595.0</v>
      </c>
      <c r="D1211" s="17">
        <v>2.734741843E9</v>
      </c>
      <c r="E1211" s="5" t="s">
        <v>2495</v>
      </c>
      <c r="F1211" s="5" t="s">
        <v>2069</v>
      </c>
      <c r="G1211" s="5" t="s">
        <v>2015</v>
      </c>
      <c r="H1211" s="5" t="s">
        <v>2005</v>
      </c>
      <c r="I1211" s="33">
        <v>302.0</v>
      </c>
      <c r="J1211" s="18">
        <v>9.0</v>
      </c>
      <c r="K1211" s="19">
        <f t="shared" si="148"/>
        <v>8.764598842</v>
      </c>
      <c r="L1211" s="18">
        <v>10.0</v>
      </c>
      <c r="M1211" s="18"/>
      <c r="N1211" s="18">
        <v>10.0</v>
      </c>
      <c r="O1211" s="21">
        <f t="shared" si="2"/>
        <v>9.518440905</v>
      </c>
      <c r="P1211" s="18">
        <v>7.5</v>
      </c>
      <c r="Q1211" s="18"/>
      <c r="R1211" s="18">
        <v>7.5</v>
      </c>
      <c r="S1211" s="21">
        <f t="shared" si="125"/>
        <v>8.646269908</v>
      </c>
      <c r="T1211" s="18">
        <v>7.5</v>
      </c>
      <c r="U1211" s="21">
        <f t="shared" si="128"/>
        <v>8.406040268</v>
      </c>
      <c r="V1211" s="18">
        <v>10.0</v>
      </c>
      <c r="W1211" s="21">
        <f t="shared" si="124"/>
        <v>9.000923594</v>
      </c>
      <c r="X1211" s="27">
        <f t="shared" si="102"/>
        <v>8.785714286</v>
      </c>
      <c r="Y1211" s="61"/>
      <c r="Z1211" s="61"/>
      <c r="AA1211" s="31"/>
      <c r="AB1211" s="32"/>
      <c r="AC1211" s="32"/>
      <c r="AD1211" s="32"/>
      <c r="AE1211" s="33"/>
      <c r="AF1211" s="5"/>
      <c r="AG1211" s="1"/>
    </row>
    <row r="1212" ht="15.75" customHeight="1">
      <c r="A1212" s="1"/>
      <c r="B1212" s="5"/>
      <c r="C1212" s="16">
        <v>44596.0</v>
      </c>
      <c r="D1212" s="17">
        <v>2.381317387E9</v>
      </c>
      <c r="E1212" s="5" t="s">
        <v>2496</v>
      </c>
      <c r="F1212" s="5" t="s">
        <v>2231</v>
      </c>
      <c r="G1212" s="5" t="s">
        <v>2015</v>
      </c>
      <c r="H1212" s="5" t="s">
        <v>2048</v>
      </c>
      <c r="I1212" s="115">
        <v>303.0</v>
      </c>
      <c r="J1212" s="18">
        <v>8.0</v>
      </c>
      <c r="K1212" s="19">
        <f t="shared" si="148"/>
        <v>8.763966942</v>
      </c>
      <c r="L1212" s="18">
        <v>10.0</v>
      </c>
      <c r="M1212" s="18"/>
      <c r="N1212" s="18">
        <v>7.5</v>
      </c>
      <c r="O1212" s="21">
        <f t="shared" si="2"/>
        <v>9.516750419</v>
      </c>
      <c r="P1212" s="18">
        <v>7.5</v>
      </c>
      <c r="Q1212" s="18"/>
      <c r="R1212" s="18">
        <v>10.0</v>
      </c>
      <c r="S1212" s="21">
        <f t="shared" si="125"/>
        <v>8.647403685</v>
      </c>
      <c r="T1212" s="18">
        <v>7.5</v>
      </c>
      <c r="U1212" s="21">
        <f t="shared" si="128"/>
        <v>8.405280805</v>
      </c>
      <c r="V1212" s="18">
        <v>10.0</v>
      </c>
      <c r="W1212" s="21">
        <f t="shared" si="124"/>
        <v>9.001761745</v>
      </c>
      <c r="X1212" s="27">
        <f t="shared" si="102"/>
        <v>8.642857143</v>
      </c>
      <c r="Y1212" s="80" t="s">
        <v>2497</v>
      </c>
      <c r="Z1212" s="61" t="s">
        <v>2498</v>
      </c>
      <c r="AA1212" s="31">
        <v>7.5</v>
      </c>
      <c r="AB1212" s="32"/>
      <c r="AC1212" s="32"/>
      <c r="AD1212" s="32">
        <v>10.0</v>
      </c>
      <c r="AE1212" s="33"/>
      <c r="AF1212" s="5"/>
      <c r="AG1212" s="1"/>
    </row>
    <row r="1213" ht="15.75" customHeight="1">
      <c r="A1213" s="1"/>
      <c r="B1213" s="5"/>
      <c r="C1213" s="16">
        <v>44596.0</v>
      </c>
      <c r="D1213" s="17">
        <v>2.229502079E9</v>
      </c>
      <c r="E1213" s="5" t="s">
        <v>2499</v>
      </c>
      <c r="F1213" s="5" t="s">
        <v>2107</v>
      </c>
      <c r="G1213" s="5" t="s">
        <v>2061</v>
      </c>
      <c r="H1213" s="5" t="s">
        <v>2005</v>
      </c>
      <c r="I1213" s="33">
        <v>304.0</v>
      </c>
      <c r="J1213" s="18">
        <v>8.0</v>
      </c>
      <c r="K1213" s="19">
        <f>+AVERAGE(J1213)</f>
        <v>8</v>
      </c>
      <c r="L1213" s="18">
        <v>7.5</v>
      </c>
      <c r="M1213" s="18"/>
      <c r="N1213" s="18">
        <v>7.5</v>
      </c>
      <c r="O1213" s="21">
        <f t="shared" si="2"/>
        <v>9.515062762</v>
      </c>
      <c r="P1213" s="18">
        <v>7.5</v>
      </c>
      <c r="Q1213" s="18"/>
      <c r="R1213" s="18">
        <v>7.5</v>
      </c>
      <c r="S1213" s="21">
        <f t="shared" si="125"/>
        <v>8.646443515</v>
      </c>
      <c r="T1213" s="18">
        <v>7.5</v>
      </c>
      <c r="U1213" s="21">
        <f t="shared" si="128"/>
        <v>8.404522613</v>
      </c>
      <c r="V1213" s="18">
        <v>7.5</v>
      </c>
      <c r="W1213" s="21">
        <f t="shared" si="124"/>
        <v>9.000502934</v>
      </c>
      <c r="X1213" s="27">
        <f t="shared" si="102"/>
        <v>7.571428571</v>
      </c>
      <c r="Y1213" s="80"/>
      <c r="Z1213" s="61"/>
      <c r="AA1213" s="31"/>
      <c r="AB1213" s="32"/>
      <c r="AC1213" s="32"/>
      <c r="AD1213" s="40"/>
      <c r="AE1213" s="33"/>
      <c r="AF1213" s="5"/>
      <c r="AG1213" s="1"/>
    </row>
    <row r="1214" ht="15.75" customHeight="1">
      <c r="A1214" s="1"/>
      <c r="B1214" s="5"/>
      <c r="C1214" s="16">
        <v>44596.0</v>
      </c>
      <c r="D1214" s="17" t="s">
        <v>2066</v>
      </c>
      <c r="E1214" s="5"/>
      <c r="F1214" s="5"/>
      <c r="G1214" s="5"/>
      <c r="H1214" s="5"/>
      <c r="I1214" s="33"/>
      <c r="J1214" s="18">
        <v>6.7</v>
      </c>
      <c r="K1214" s="19">
        <f t="shared" ref="K1214:K1222" si="149">+AVERAGE($J$3:J1214)</f>
        <v>8.761633663</v>
      </c>
      <c r="L1214" s="18">
        <v>5.0</v>
      </c>
      <c r="M1214" s="18"/>
      <c r="N1214" s="18">
        <v>7.5</v>
      </c>
      <c r="O1214" s="21">
        <f t="shared" si="2"/>
        <v>9.513377926</v>
      </c>
      <c r="P1214" s="18">
        <v>7.5</v>
      </c>
      <c r="Q1214" s="18"/>
      <c r="R1214" s="18">
        <v>7.5</v>
      </c>
      <c r="S1214" s="21">
        <f t="shared" si="125"/>
        <v>8.64548495</v>
      </c>
      <c r="T1214" s="18">
        <v>5.0</v>
      </c>
      <c r="U1214" s="21">
        <f t="shared" si="128"/>
        <v>8.40167364</v>
      </c>
      <c r="V1214" s="18">
        <v>7.5</v>
      </c>
      <c r="W1214" s="21">
        <f t="shared" si="124"/>
        <v>8.999246231</v>
      </c>
      <c r="X1214" s="27">
        <f t="shared" si="102"/>
        <v>6.671428571</v>
      </c>
      <c r="Y1214" s="80" t="s">
        <v>2500</v>
      </c>
      <c r="Z1214" s="61" t="s">
        <v>2501</v>
      </c>
      <c r="AA1214" s="31"/>
      <c r="AB1214" s="32"/>
      <c r="AC1214" s="32"/>
      <c r="AD1214" s="32"/>
      <c r="AE1214" s="33"/>
      <c r="AF1214" s="5"/>
      <c r="AG1214" s="1"/>
    </row>
    <row r="1215" ht="15.75" customHeight="1">
      <c r="A1215" s="1"/>
      <c r="B1215" s="5"/>
      <c r="C1215" s="16">
        <v>44597.0</v>
      </c>
      <c r="D1215" s="17">
        <v>2.815136284E9</v>
      </c>
      <c r="E1215" s="5" t="s">
        <v>2502</v>
      </c>
      <c r="F1215" s="5" t="s">
        <v>2107</v>
      </c>
      <c r="G1215" s="5" t="s">
        <v>2015</v>
      </c>
      <c r="H1215" s="5" t="s">
        <v>2001</v>
      </c>
      <c r="I1215" s="33">
        <v>301.0</v>
      </c>
      <c r="J1215" s="18">
        <v>8.0</v>
      </c>
      <c r="K1215" s="19">
        <f t="shared" si="149"/>
        <v>8.761005771</v>
      </c>
      <c r="L1215" s="18">
        <v>10.0</v>
      </c>
      <c r="M1215" s="18"/>
      <c r="N1215" s="18">
        <v>10.0</v>
      </c>
      <c r="O1215" s="21">
        <f t="shared" si="2"/>
        <v>9.513784461</v>
      </c>
      <c r="P1215" s="18">
        <v>7.5</v>
      </c>
      <c r="Q1215" s="18"/>
      <c r="R1215" s="18">
        <v>10.0</v>
      </c>
      <c r="S1215" s="21">
        <f t="shared" si="125"/>
        <v>8.646616541</v>
      </c>
      <c r="T1215" s="18">
        <v>7.5</v>
      </c>
      <c r="U1215" s="21">
        <f t="shared" si="128"/>
        <v>8.400919732</v>
      </c>
      <c r="V1215" s="18">
        <v>10.0</v>
      </c>
      <c r="W1215" s="21">
        <f t="shared" si="124"/>
        <v>9.000083682</v>
      </c>
      <c r="X1215" s="27">
        <f t="shared" si="102"/>
        <v>9</v>
      </c>
      <c r="Y1215" s="61"/>
      <c r="Z1215" s="83"/>
      <c r="AA1215" s="31">
        <v>7.5</v>
      </c>
      <c r="AB1215" s="32"/>
      <c r="AC1215" s="32"/>
      <c r="AD1215" s="32"/>
      <c r="AE1215" s="33"/>
      <c r="AF1215" s="5"/>
      <c r="AG1215" s="1"/>
    </row>
    <row r="1216" ht="15.75" customHeight="1">
      <c r="A1216" s="1"/>
      <c r="B1216" s="5"/>
      <c r="C1216" s="16">
        <v>44597.0</v>
      </c>
      <c r="D1216" s="17">
        <v>2.146680855E9</v>
      </c>
      <c r="E1216" s="5" t="s">
        <v>2503</v>
      </c>
      <c r="F1216" s="5" t="s">
        <v>2504</v>
      </c>
      <c r="G1216" s="5" t="s">
        <v>1998</v>
      </c>
      <c r="H1216" s="5" t="s">
        <v>1787</v>
      </c>
      <c r="I1216" s="33">
        <v>311.0</v>
      </c>
      <c r="J1216" s="18">
        <v>9.0</v>
      </c>
      <c r="K1216" s="19">
        <f t="shared" si="149"/>
        <v>8.761202636</v>
      </c>
      <c r="L1216" s="18">
        <v>10.0</v>
      </c>
      <c r="M1216" s="18"/>
      <c r="N1216" s="18">
        <v>10.0</v>
      </c>
      <c r="O1216" s="21">
        <f t="shared" si="2"/>
        <v>9.514190317</v>
      </c>
      <c r="P1216" s="18">
        <v>7.5</v>
      </c>
      <c r="Q1216" s="18"/>
      <c r="R1216" s="18">
        <v>10.0</v>
      </c>
      <c r="S1216" s="21">
        <f t="shared" si="125"/>
        <v>8.647746244</v>
      </c>
      <c r="T1216" s="18">
        <v>10.0</v>
      </c>
      <c r="U1216" s="21">
        <f t="shared" si="128"/>
        <v>8.402255639</v>
      </c>
      <c r="V1216" s="18">
        <v>10.0</v>
      </c>
      <c r="W1216" s="21">
        <f t="shared" si="124"/>
        <v>9.000919732</v>
      </c>
      <c r="X1216" s="27">
        <f t="shared" si="102"/>
        <v>9.5</v>
      </c>
      <c r="Y1216" s="80" t="s">
        <v>2505</v>
      </c>
      <c r="Z1216" s="61" t="s">
        <v>2506</v>
      </c>
      <c r="AA1216" s="31"/>
      <c r="AB1216" s="32"/>
      <c r="AC1216" s="32"/>
      <c r="AD1216" s="32"/>
      <c r="AE1216" s="33"/>
      <c r="AF1216" s="5"/>
      <c r="AG1216" s="1"/>
    </row>
    <row r="1217" ht="15.75" customHeight="1">
      <c r="A1217" s="1"/>
      <c r="B1217" s="5"/>
      <c r="C1217" s="16">
        <v>44597.0</v>
      </c>
      <c r="D1217" s="17">
        <v>2.98349691E9</v>
      </c>
      <c r="E1217" s="5" t="s">
        <v>2507</v>
      </c>
      <c r="F1217" s="5" t="s">
        <v>2224</v>
      </c>
      <c r="G1217" s="5" t="s">
        <v>1998</v>
      </c>
      <c r="H1217" s="5" t="s">
        <v>2508</v>
      </c>
      <c r="I1217" s="33">
        <v>313.0</v>
      </c>
      <c r="J1217" s="18">
        <v>9.0</v>
      </c>
      <c r="K1217" s="19">
        <f t="shared" si="149"/>
        <v>8.761399177</v>
      </c>
      <c r="L1217" s="18">
        <v>10.0</v>
      </c>
      <c r="M1217" s="18"/>
      <c r="N1217" s="18">
        <v>10.0</v>
      </c>
      <c r="O1217" s="21">
        <f t="shared" si="2"/>
        <v>9.514595496</v>
      </c>
      <c r="P1217" s="18">
        <v>10.0</v>
      </c>
      <c r="Q1217" s="18"/>
      <c r="R1217" s="18">
        <v>7.5</v>
      </c>
      <c r="S1217" s="21">
        <f t="shared" si="125"/>
        <v>8.646788991</v>
      </c>
      <c r="T1217" s="18">
        <v>7.5</v>
      </c>
      <c r="U1217" s="21">
        <f t="shared" si="128"/>
        <v>8.401502504</v>
      </c>
      <c r="V1217" s="18">
        <v>10.0</v>
      </c>
      <c r="W1217" s="21">
        <f t="shared" si="124"/>
        <v>9.001754386</v>
      </c>
      <c r="X1217" s="27">
        <f t="shared" si="102"/>
        <v>9.142857143</v>
      </c>
      <c r="Y1217" s="80" t="s">
        <v>2509</v>
      </c>
      <c r="Z1217" s="61" t="s">
        <v>2510</v>
      </c>
      <c r="AA1217" s="31">
        <v>10.0</v>
      </c>
      <c r="AB1217" s="32"/>
      <c r="AC1217" s="32"/>
      <c r="AD1217" s="32"/>
      <c r="AE1217" s="33"/>
      <c r="AF1217" s="5"/>
      <c r="AG1217" s="1"/>
    </row>
    <row r="1218" ht="15.75" customHeight="1">
      <c r="A1218" s="1"/>
      <c r="B1218" s="5"/>
      <c r="C1218" s="16">
        <v>44597.0</v>
      </c>
      <c r="D1218" s="17">
        <v>2.476403621E9</v>
      </c>
      <c r="E1218" s="5" t="s">
        <v>2511</v>
      </c>
      <c r="F1218" s="5" t="s">
        <v>2034</v>
      </c>
      <c r="G1218" s="5" t="s">
        <v>560</v>
      </c>
      <c r="H1218" s="5" t="s">
        <v>2001</v>
      </c>
      <c r="I1218" s="33">
        <v>201.0</v>
      </c>
      <c r="J1218" s="18">
        <v>9.0</v>
      </c>
      <c r="K1218" s="19">
        <f t="shared" si="149"/>
        <v>8.761595395</v>
      </c>
      <c r="L1218" s="18">
        <v>10.0</v>
      </c>
      <c r="M1218" s="18"/>
      <c r="N1218" s="18">
        <v>10.0</v>
      </c>
      <c r="O1218" s="21">
        <f t="shared" si="2"/>
        <v>9.515</v>
      </c>
      <c r="P1218" s="18">
        <v>10.0</v>
      </c>
      <c r="Q1218" s="18"/>
      <c r="R1218" s="18">
        <v>7.5</v>
      </c>
      <c r="S1218" s="21">
        <f t="shared" si="125"/>
        <v>8.645833333</v>
      </c>
      <c r="T1218" s="18">
        <v>10.0</v>
      </c>
      <c r="U1218" s="21">
        <f t="shared" si="128"/>
        <v>8.402835696</v>
      </c>
      <c r="V1218" s="18">
        <v>10.0</v>
      </c>
      <c r="W1218" s="21">
        <f t="shared" si="124"/>
        <v>9.002587646</v>
      </c>
      <c r="X1218" s="27">
        <f t="shared" si="102"/>
        <v>9.5</v>
      </c>
      <c r="Y1218" s="80" t="s">
        <v>2512</v>
      </c>
      <c r="Z1218" s="61" t="s">
        <v>2513</v>
      </c>
      <c r="AA1218" s="31">
        <v>10.0</v>
      </c>
      <c r="AB1218" s="32"/>
      <c r="AC1218" s="32"/>
      <c r="AD1218" s="32"/>
      <c r="AE1218" s="33"/>
      <c r="AF1218" s="5"/>
      <c r="AG1218" s="1"/>
    </row>
    <row r="1219" ht="15.75" customHeight="1">
      <c r="A1219" s="1"/>
      <c r="B1219" s="5"/>
      <c r="C1219" s="16">
        <v>44598.0</v>
      </c>
      <c r="D1219" s="17">
        <v>3.7284436E9</v>
      </c>
      <c r="E1219" s="5" t="s">
        <v>2514</v>
      </c>
      <c r="F1219" s="5" t="s">
        <v>2515</v>
      </c>
      <c r="G1219" s="5" t="s">
        <v>2015</v>
      </c>
      <c r="H1219" s="5" t="s">
        <v>2048</v>
      </c>
      <c r="I1219" s="33">
        <v>303.0</v>
      </c>
      <c r="J1219" s="18">
        <v>9.0</v>
      </c>
      <c r="K1219" s="19">
        <f t="shared" si="149"/>
        <v>8.76179129</v>
      </c>
      <c r="L1219" s="18">
        <v>7.5</v>
      </c>
      <c r="M1219" s="18"/>
      <c r="N1219" s="18">
        <v>10.0</v>
      </c>
      <c r="O1219" s="21">
        <f t="shared" si="2"/>
        <v>9.51540383</v>
      </c>
      <c r="P1219" s="18">
        <v>7.5</v>
      </c>
      <c r="Q1219" s="18"/>
      <c r="R1219" s="18">
        <v>7.5</v>
      </c>
      <c r="S1219" s="21">
        <f t="shared" si="125"/>
        <v>8.644879267</v>
      </c>
      <c r="T1219" s="18">
        <v>7.5</v>
      </c>
      <c r="U1219" s="21">
        <f t="shared" si="128"/>
        <v>8.402083333</v>
      </c>
      <c r="V1219" s="18">
        <v>7.5</v>
      </c>
      <c r="W1219" s="21">
        <f t="shared" si="124"/>
        <v>9.001334445</v>
      </c>
      <c r="X1219" s="27">
        <f t="shared" si="102"/>
        <v>8.071428571</v>
      </c>
      <c r="Y1219" s="92"/>
      <c r="Z1219" s="83"/>
      <c r="AA1219" s="31"/>
      <c r="AB1219" s="32"/>
      <c r="AC1219" s="32"/>
      <c r="AD1219" s="32"/>
      <c r="AE1219" s="33"/>
      <c r="AF1219" s="5"/>
      <c r="AG1219" s="1"/>
    </row>
    <row r="1220" ht="15.75" customHeight="1">
      <c r="A1220" s="1"/>
      <c r="B1220" s="5"/>
      <c r="C1220" s="16">
        <v>44599.0</v>
      </c>
      <c r="D1220" s="17">
        <v>3.002544887E9</v>
      </c>
      <c r="E1220" s="79" t="s">
        <v>2516</v>
      </c>
      <c r="F1220" s="5" t="s">
        <v>950</v>
      </c>
      <c r="G1220" s="5" t="s">
        <v>2061</v>
      </c>
      <c r="H1220" s="5" t="s">
        <v>1787</v>
      </c>
      <c r="I1220" s="33">
        <v>311.0</v>
      </c>
      <c r="J1220" s="18">
        <v>8.0</v>
      </c>
      <c r="K1220" s="19">
        <f t="shared" si="149"/>
        <v>8.761165846</v>
      </c>
      <c r="L1220" s="18">
        <v>7.5</v>
      </c>
      <c r="M1220" s="18"/>
      <c r="N1220" s="18">
        <v>10.0</v>
      </c>
      <c r="O1220" s="21">
        <f t="shared" si="2"/>
        <v>9.515806988</v>
      </c>
      <c r="P1220" s="18">
        <v>5.0</v>
      </c>
      <c r="Q1220" s="18"/>
      <c r="R1220" s="18" t="s">
        <v>2517</v>
      </c>
      <c r="S1220" s="21">
        <f t="shared" si="125"/>
        <v>8.644879267</v>
      </c>
      <c r="T1220" s="18">
        <v>5.0</v>
      </c>
      <c r="U1220" s="21">
        <f t="shared" si="128"/>
        <v>8.399250624</v>
      </c>
      <c r="V1220" s="18">
        <v>7.5</v>
      </c>
      <c r="W1220" s="21">
        <f t="shared" si="124"/>
        <v>9.000083333</v>
      </c>
      <c r="X1220" s="27">
        <f t="shared" si="102"/>
        <v>7.166666667</v>
      </c>
      <c r="Y1220" s="84" t="s">
        <v>2518</v>
      </c>
      <c r="Z1220" s="61" t="s">
        <v>2519</v>
      </c>
      <c r="AA1220" s="52">
        <v>5.0</v>
      </c>
      <c r="AB1220" s="36"/>
      <c r="AC1220" s="36"/>
      <c r="AD1220" s="36"/>
      <c r="AE1220" s="53"/>
      <c r="AF1220" s="5"/>
      <c r="AG1220" s="1"/>
    </row>
    <row r="1221" ht="15.75" customHeight="1">
      <c r="A1221" s="1"/>
      <c r="B1221" s="5"/>
      <c r="C1221" s="16">
        <v>44600.0</v>
      </c>
      <c r="D1221" s="17">
        <v>2.13532216E9</v>
      </c>
      <c r="E1221" s="79" t="s">
        <v>2520</v>
      </c>
      <c r="F1221" s="5" t="s">
        <v>72</v>
      </c>
      <c r="G1221" s="5" t="s">
        <v>2061</v>
      </c>
      <c r="H1221" s="5" t="s">
        <v>45</v>
      </c>
      <c r="I1221" s="33">
        <v>202.0</v>
      </c>
      <c r="J1221" s="18">
        <v>10.0</v>
      </c>
      <c r="K1221" s="19">
        <f t="shared" si="149"/>
        <v>8.762182116</v>
      </c>
      <c r="L1221" s="18">
        <v>10.0</v>
      </c>
      <c r="M1221" s="18"/>
      <c r="N1221" s="18">
        <v>10.0</v>
      </c>
      <c r="O1221" s="21">
        <f t="shared" si="2"/>
        <v>9.516209476</v>
      </c>
      <c r="P1221" s="18">
        <v>10.0</v>
      </c>
      <c r="Q1221" s="18"/>
      <c r="R1221" s="18">
        <v>10.0</v>
      </c>
      <c r="S1221" s="21">
        <f t="shared" si="125"/>
        <v>8.646006656</v>
      </c>
      <c r="T1221" s="18">
        <v>10.0</v>
      </c>
      <c r="U1221" s="21">
        <f t="shared" si="128"/>
        <v>8.400582363</v>
      </c>
      <c r="V1221" s="18">
        <v>10.0</v>
      </c>
      <c r="W1221" s="21">
        <f t="shared" si="124"/>
        <v>9.000915903</v>
      </c>
      <c r="X1221" s="27">
        <f t="shared" si="102"/>
        <v>10</v>
      </c>
      <c r="Y1221" s="49"/>
      <c r="Z1221" s="61"/>
      <c r="AA1221" s="52">
        <v>7.5</v>
      </c>
      <c r="AB1221" s="36"/>
      <c r="AC1221" s="36"/>
      <c r="AD1221" s="36"/>
      <c r="AE1221" s="53"/>
      <c r="AF1221" s="5"/>
      <c r="AG1221" s="1"/>
    </row>
    <row r="1222" ht="15.75" customHeight="1">
      <c r="A1222" s="1"/>
      <c r="B1222" s="5"/>
      <c r="C1222" s="16">
        <v>44600.0</v>
      </c>
      <c r="D1222" s="17">
        <v>2.381300668E9</v>
      </c>
      <c r="E1222" s="5" t="s">
        <v>210</v>
      </c>
      <c r="F1222" s="5" t="s">
        <v>48</v>
      </c>
      <c r="G1222" s="5" t="s">
        <v>2061</v>
      </c>
      <c r="H1222" s="5" t="s">
        <v>79</v>
      </c>
      <c r="I1222" s="33">
        <v>314.0</v>
      </c>
      <c r="J1222" s="18">
        <v>8.0</v>
      </c>
      <c r="K1222" s="19">
        <f t="shared" si="149"/>
        <v>8.761557377</v>
      </c>
      <c r="L1222" s="18">
        <v>10.0</v>
      </c>
      <c r="M1222" s="18"/>
      <c r="N1222" s="18">
        <v>10.0</v>
      </c>
      <c r="O1222" s="21">
        <f t="shared" si="2"/>
        <v>9.516611296</v>
      </c>
      <c r="P1222" s="18">
        <v>7.5</v>
      </c>
      <c r="Q1222" s="18"/>
      <c r="R1222" s="18">
        <v>10.0</v>
      </c>
      <c r="S1222" s="21">
        <f t="shared" si="125"/>
        <v>8.64713217</v>
      </c>
      <c r="T1222" s="18">
        <v>7.5</v>
      </c>
      <c r="U1222" s="21">
        <f t="shared" si="128"/>
        <v>8.399833749</v>
      </c>
      <c r="V1222" s="18">
        <v>10.0</v>
      </c>
      <c r="W1222" s="21">
        <f t="shared" si="124"/>
        <v>9.001747088</v>
      </c>
      <c r="X1222" s="27">
        <f t="shared" si="102"/>
        <v>9</v>
      </c>
      <c r="Y1222" s="62"/>
      <c r="Z1222" s="61"/>
      <c r="AA1222" s="52">
        <v>10.0</v>
      </c>
      <c r="AB1222" s="36"/>
      <c r="AC1222" s="36"/>
      <c r="AD1222" s="36"/>
      <c r="AE1222" s="53"/>
      <c r="AF1222" s="5"/>
      <c r="AG1222" s="1"/>
    </row>
    <row r="1223" ht="15.75" customHeight="1">
      <c r="A1223" s="1"/>
      <c r="B1223" s="5"/>
      <c r="C1223" s="16">
        <v>44600.0</v>
      </c>
      <c r="D1223" s="17">
        <v>2.593726733E9</v>
      </c>
      <c r="E1223" s="5" t="s">
        <v>2521</v>
      </c>
      <c r="F1223" s="5" t="s">
        <v>100</v>
      </c>
      <c r="G1223" s="5" t="s">
        <v>53</v>
      </c>
      <c r="H1223" s="5" t="s">
        <v>60</v>
      </c>
      <c r="I1223" s="33">
        <v>201.0</v>
      </c>
      <c r="J1223" s="18">
        <v>8.0</v>
      </c>
      <c r="K1223" s="19">
        <f>+AVERAGE(J1223)</f>
        <v>8</v>
      </c>
      <c r="L1223" s="18">
        <v>7.5</v>
      </c>
      <c r="M1223" s="18"/>
      <c r="N1223" s="18">
        <v>7.5</v>
      </c>
      <c r="O1223" s="21">
        <f t="shared" si="2"/>
        <v>9.514937759</v>
      </c>
      <c r="P1223" s="18">
        <v>7.5</v>
      </c>
      <c r="Q1223" s="18"/>
      <c r="R1223" s="18">
        <v>7.5</v>
      </c>
      <c r="S1223" s="21">
        <f t="shared" si="125"/>
        <v>8.646179402</v>
      </c>
      <c r="T1223" s="18">
        <v>7.5</v>
      </c>
      <c r="U1223" s="21">
        <f t="shared" si="128"/>
        <v>8.399086379</v>
      </c>
      <c r="V1223" s="18">
        <v>7.5</v>
      </c>
      <c r="W1223" s="21">
        <f t="shared" si="124"/>
        <v>9.000498753</v>
      </c>
      <c r="X1223" s="27">
        <f t="shared" si="102"/>
        <v>7.571428571</v>
      </c>
      <c r="Y1223" s="80"/>
      <c r="Z1223" s="61"/>
      <c r="AA1223" s="52"/>
      <c r="AB1223" s="36"/>
      <c r="AC1223" s="36"/>
      <c r="AD1223" s="36"/>
      <c r="AE1223" s="53"/>
      <c r="AF1223" s="5"/>
      <c r="AG1223" s="1"/>
    </row>
    <row r="1224" ht="15.75" customHeight="1">
      <c r="A1224" s="1"/>
      <c r="B1224" s="5"/>
      <c r="C1224" s="16">
        <v>44600.0</v>
      </c>
      <c r="D1224" s="17">
        <v>2.151092736E9</v>
      </c>
      <c r="E1224" s="5" t="s">
        <v>2522</v>
      </c>
      <c r="F1224" s="5" t="s">
        <v>2523</v>
      </c>
      <c r="G1224" s="5" t="s">
        <v>2061</v>
      </c>
      <c r="H1224" s="5" t="s">
        <v>45</v>
      </c>
      <c r="I1224" s="33">
        <v>204.0</v>
      </c>
      <c r="J1224" s="18">
        <v>8.0</v>
      </c>
      <c r="K1224" s="19">
        <f t="shared" ref="K1224:K1232" si="150">+AVERAGE($J$3:J1224)</f>
        <v>8.760310966</v>
      </c>
      <c r="L1224" s="18">
        <v>10.0</v>
      </c>
      <c r="M1224" s="18"/>
      <c r="N1224" s="18">
        <v>10.0</v>
      </c>
      <c r="O1224" s="21">
        <f t="shared" si="2"/>
        <v>9.515339967</v>
      </c>
      <c r="P1224" s="18">
        <v>7.5</v>
      </c>
      <c r="Q1224" s="18"/>
      <c r="R1224" s="18">
        <v>10.0</v>
      </c>
      <c r="S1224" s="21">
        <f t="shared" si="125"/>
        <v>8.647302905</v>
      </c>
      <c r="T1224" s="18">
        <v>7.5</v>
      </c>
      <c r="U1224" s="21">
        <f t="shared" si="128"/>
        <v>8.398340249</v>
      </c>
      <c r="V1224" s="18">
        <v>7.5</v>
      </c>
      <c r="W1224" s="21">
        <f t="shared" si="124"/>
        <v>8.999252492</v>
      </c>
      <c r="X1224" s="27">
        <f t="shared" si="102"/>
        <v>8.642857143</v>
      </c>
      <c r="Y1224" s="61" t="s">
        <v>2524</v>
      </c>
      <c r="Z1224" s="61" t="s">
        <v>2525</v>
      </c>
      <c r="AA1224" s="25"/>
      <c r="AB1224" s="32"/>
      <c r="AC1224" s="32"/>
      <c r="AD1224" s="40"/>
      <c r="AE1224" s="33"/>
      <c r="AF1224" s="5"/>
      <c r="AG1224" s="1"/>
    </row>
    <row r="1225" ht="15.75" customHeight="1">
      <c r="A1225" s="1"/>
      <c r="B1225" s="5"/>
      <c r="C1225" s="16">
        <v>44601.0</v>
      </c>
      <c r="D1225" s="17">
        <v>3.082527521E9</v>
      </c>
      <c r="E1225" s="5" t="s">
        <v>2468</v>
      </c>
      <c r="F1225" s="5" t="s">
        <v>2469</v>
      </c>
      <c r="G1225" s="5" t="s">
        <v>2061</v>
      </c>
      <c r="H1225" s="5" t="s">
        <v>45</v>
      </c>
      <c r="I1225" s="33">
        <v>302.0</v>
      </c>
      <c r="J1225" s="18">
        <v>10.0</v>
      </c>
      <c r="K1225" s="19">
        <f t="shared" si="150"/>
        <v>8.761324612</v>
      </c>
      <c r="L1225" s="18">
        <v>10.0</v>
      </c>
      <c r="M1225" s="18"/>
      <c r="N1225" s="18">
        <v>10.0</v>
      </c>
      <c r="O1225" s="21">
        <f t="shared" si="2"/>
        <v>9.515741508</v>
      </c>
      <c r="P1225" s="18">
        <v>10.0</v>
      </c>
      <c r="Q1225" s="18"/>
      <c r="R1225" s="18">
        <v>10.0</v>
      </c>
      <c r="S1225" s="21">
        <f t="shared" si="125"/>
        <v>8.648424544</v>
      </c>
      <c r="T1225" s="18">
        <v>10.0</v>
      </c>
      <c r="U1225" s="21">
        <f t="shared" si="128"/>
        <v>8.399668325</v>
      </c>
      <c r="V1225" s="18">
        <v>10.0</v>
      </c>
      <c r="W1225" s="21">
        <f t="shared" si="124"/>
        <v>9.000082988</v>
      </c>
      <c r="X1225" s="27">
        <f t="shared" si="102"/>
        <v>10</v>
      </c>
      <c r="Y1225" s="84" t="s">
        <v>2526</v>
      </c>
      <c r="Z1225" s="61"/>
      <c r="AA1225" s="31"/>
      <c r="AB1225" s="32"/>
      <c r="AC1225" s="32"/>
      <c r="AD1225" s="32"/>
      <c r="AE1225" s="33"/>
      <c r="AF1225" s="5"/>
      <c r="AG1225" s="1"/>
    </row>
    <row r="1226" ht="15.75" customHeight="1">
      <c r="A1226" s="1"/>
      <c r="B1226" s="5"/>
      <c r="C1226" s="16">
        <v>44601.0</v>
      </c>
      <c r="D1226" s="17">
        <v>3.533566905E9</v>
      </c>
      <c r="E1226" s="5" t="s">
        <v>2527</v>
      </c>
      <c r="F1226" s="5" t="s">
        <v>2528</v>
      </c>
      <c r="G1226" s="5" t="s">
        <v>2015</v>
      </c>
      <c r="H1226" s="5" t="s">
        <v>1782</v>
      </c>
      <c r="I1226" s="33">
        <v>216.0</v>
      </c>
      <c r="J1226" s="18">
        <v>7.0</v>
      </c>
      <c r="K1226" s="19">
        <f t="shared" si="150"/>
        <v>8.759885621</v>
      </c>
      <c r="L1226" s="18">
        <v>10.0</v>
      </c>
      <c r="M1226" s="18"/>
      <c r="N1226" s="18">
        <v>10.0</v>
      </c>
      <c r="O1226" s="21">
        <f t="shared" si="2"/>
        <v>9.516142384</v>
      </c>
      <c r="P1226" s="18">
        <v>2.5</v>
      </c>
      <c r="Q1226" s="18"/>
      <c r="R1226" s="18">
        <v>7.5</v>
      </c>
      <c r="S1226" s="21">
        <f t="shared" si="125"/>
        <v>8.647473074</v>
      </c>
      <c r="T1226" s="18">
        <v>7.5</v>
      </c>
      <c r="U1226" s="21">
        <f t="shared" si="128"/>
        <v>8.398922949</v>
      </c>
      <c r="V1226" s="18">
        <v>7.5</v>
      </c>
      <c r="W1226" s="21">
        <f t="shared" si="124"/>
        <v>8.998839138</v>
      </c>
      <c r="X1226" s="27">
        <f t="shared" si="102"/>
        <v>7.428571429</v>
      </c>
      <c r="Y1226" s="80" t="s">
        <v>2529</v>
      </c>
      <c r="Z1226" s="61" t="s">
        <v>2530</v>
      </c>
      <c r="AA1226" s="31">
        <v>5.0</v>
      </c>
      <c r="AB1226" s="32"/>
      <c r="AC1226" s="32"/>
      <c r="AD1226" s="32"/>
      <c r="AE1226" s="33"/>
      <c r="AF1226" s="5"/>
      <c r="AG1226" s="1"/>
    </row>
    <row r="1227" ht="15.75" customHeight="1">
      <c r="A1227" s="1"/>
      <c r="B1227" s="5"/>
      <c r="C1227" s="16">
        <v>44602.0</v>
      </c>
      <c r="D1227" s="17">
        <v>3.337864073E9</v>
      </c>
      <c r="E1227" s="5" t="s">
        <v>2531</v>
      </c>
      <c r="F1227" s="5" t="s">
        <v>1969</v>
      </c>
      <c r="G1227" s="5" t="s">
        <v>1998</v>
      </c>
      <c r="H1227" s="5" t="s">
        <v>45</v>
      </c>
      <c r="I1227" s="33">
        <v>202.0</v>
      </c>
      <c r="J1227" s="18">
        <v>9.0</v>
      </c>
      <c r="K1227" s="19">
        <f t="shared" si="150"/>
        <v>8.760081633</v>
      </c>
      <c r="L1227" s="18">
        <v>10.0</v>
      </c>
      <c r="M1227" s="18"/>
      <c r="N1227" s="18">
        <v>10.0</v>
      </c>
      <c r="O1227" s="21">
        <f t="shared" si="2"/>
        <v>9.516542597</v>
      </c>
      <c r="P1227" s="18">
        <v>7.5</v>
      </c>
      <c r="Q1227" s="18"/>
      <c r="R1227" s="18">
        <v>7.5</v>
      </c>
      <c r="S1227" s="21">
        <f t="shared" si="125"/>
        <v>8.646523179</v>
      </c>
      <c r="T1227" s="18">
        <v>7.5</v>
      </c>
      <c r="U1227" s="21">
        <f t="shared" si="128"/>
        <v>8.398178808</v>
      </c>
      <c r="V1227" s="18">
        <v>10.0</v>
      </c>
      <c r="W1227" s="21">
        <f t="shared" si="124"/>
        <v>8.9996686</v>
      </c>
      <c r="X1227" s="27">
        <f t="shared" si="102"/>
        <v>8.785714286</v>
      </c>
      <c r="Y1227" s="61" t="s">
        <v>2532</v>
      </c>
      <c r="Z1227" s="62"/>
      <c r="AA1227" s="31">
        <v>10.0</v>
      </c>
      <c r="AB1227" s="32"/>
      <c r="AC1227" s="32"/>
      <c r="AD1227" s="32"/>
      <c r="AE1227" s="33"/>
      <c r="AF1227" s="5"/>
      <c r="AG1227" s="1"/>
    </row>
    <row r="1228" ht="15.75" customHeight="1">
      <c r="A1228" s="1"/>
      <c r="B1228" s="5"/>
      <c r="C1228" s="16">
        <v>44603.0</v>
      </c>
      <c r="D1228" s="17">
        <v>3.212154761E9</v>
      </c>
      <c r="E1228" s="5" t="s">
        <v>2533</v>
      </c>
      <c r="F1228" s="5" t="s">
        <v>1957</v>
      </c>
      <c r="G1228" s="5" t="s">
        <v>2015</v>
      </c>
      <c r="H1228" s="5" t="s">
        <v>2203</v>
      </c>
      <c r="I1228" s="33">
        <v>203.0</v>
      </c>
      <c r="J1228" s="18">
        <v>6.0</v>
      </c>
      <c r="K1228" s="19">
        <f t="shared" si="150"/>
        <v>8.757830343</v>
      </c>
      <c r="L1228" s="18">
        <v>7.5</v>
      </c>
      <c r="M1228" s="18"/>
      <c r="N1228" s="18">
        <v>7.5</v>
      </c>
      <c r="O1228" s="21">
        <f t="shared" si="2"/>
        <v>9.514876033</v>
      </c>
      <c r="P1228" s="18">
        <v>7.5</v>
      </c>
      <c r="Q1228" s="18"/>
      <c r="R1228" s="18">
        <v>5.0</v>
      </c>
      <c r="S1228" s="21">
        <f t="shared" si="125"/>
        <v>8.643507031</v>
      </c>
      <c r="T1228" s="18">
        <v>7.5</v>
      </c>
      <c r="U1228" s="21">
        <f t="shared" si="128"/>
        <v>8.397435897</v>
      </c>
      <c r="V1228" s="18">
        <v>5.0</v>
      </c>
      <c r="W1228" s="21">
        <f t="shared" si="124"/>
        <v>8.996357616</v>
      </c>
      <c r="X1228" s="27">
        <f t="shared" si="102"/>
        <v>6.571428571</v>
      </c>
      <c r="Y1228" s="61" t="s">
        <v>2534</v>
      </c>
      <c r="Z1228" s="84" t="s">
        <v>2535</v>
      </c>
      <c r="AA1228" s="31"/>
      <c r="AB1228" s="32"/>
      <c r="AC1228" s="32"/>
      <c r="AD1228" s="32"/>
      <c r="AE1228" s="33"/>
      <c r="AF1228" s="5"/>
      <c r="AG1228" s="1"/>
    </row>
    <row r="1229" ht="15.75" customHeight="1">
      <c r="A1229" s="1"/>
      <c r="B1229" s="5"/>
      <c r="C1229" s="16">
        <v>44604.0</v>
      </c>
      <c r="D1229" s="17">
        <v>2.903112911E9</v>
      </c>
      <c r="E1229" s="5" t="s">
        <v>2536</v>
      </c>
      <c r="F1229" s="5" t="s">
        <v>2107</v>
      </c>
      <c r="G1229" s="5" t="s">
        <v>2015</v>
      </c>
      <c r="H1229" s="5" t="s">
        <v>1787</v>
      </c>
      <c r="I1229" s="115">
        <v>312.0</v>
      </c>
      <c r="J1229" s="18">
        <v>10.0</v>
      </c>
      <c r="K1229" s="19">
        <f t="shared" si="150"/>
        <v>8.758842706</v>
      </c>
      <c r="L1229" s="18">
        <v>10.0</v>
      </c>
      <c r="M1229" s="18"/>
      <c r="N1229" s="18">
        <v>10.0</v>
      </c>
      <c r="O1229" s="21">
        <f t="shared" si="2"/>
        <v>9.515276631</v>
      </c>
      <c r="P1229" s="18">
        <v>7.5</v>
      </c>
      <c r="Q1229" s="18"/>
      <c r="R1229" s="18">
        <v>7.5</v>
      </c>
      <c r="S1229" s="21">
        <f t="shared" si="125"/>
        <v>8.642561983</v>
      </c>
      <c r="T1229" s="18">
        <v>7.5</v>
      </c>
      <c r="U1229" s="21">
        <f t="shared" si="128"/>
        <v>8.396694215</v>
      </c>
      <c r="V1229" s="18">
        <v>7.5</v>
      </c>
      <c r="W1229" s="21">
        <f t="shared" si="124"/>
        <v>8.995119934</v>
      </c>
      <c r="X1229" s="27">
        <f t="shared" si="102"/>
        <v>8.571428571</v>
      </c>
      <c r="Y1229" s="61" t="s">
        <v>2537</v>
      </c>
      <c r="Z1229" s="84" t="s">
        <v>113</v>
      </c>
      <c r="AA1229" s="31"/>
      <c r="AB1229" s="32"/>
      <c r="AC1229" s="32"/>
      <c r="AD1229" s="32"/>
      <c r="AE1229" s="33"/>
      <c r="AF1229" s="5"/>
      <c r="AG1229" s="1"/>
    </row>
    <row r="1230" ht="15.75" customHeight="1">
      <c r="A1230" s="1"/>
      <c r="B1230" s="5"/>
      <c r="C1230" s="16">
        <v>44604.0</v>
      </c>
      <c r="D1230" s="17">
        <v>2.52214517E9</v>
      </c>
      <c r="E1230" s="5" t="s">
        <v>2538</v>
      </c>
      <c r="F1230" s="5" t="s">
        <v>2539</v>
      </c>
      <c r="G1230" s="5" t="s">
        <v>1987</v>
      </c>
      <c r="H1230" s="5" t="s">
        <v>2001</v>
      </c>
      <c r="I1230" s="33" t="s">
        <v>2540</v>
      </c>
      <c r="J1230" s="18">
        <v>5.0</v>
      </c>
      <c r="K1230" s="19">
        <f t="shared" si="150"/>
        <v>8.755781759</v>
      </c>
      <c r="L1230" s="18">
        <v>5.0</v>
      </c>
      <c r="M1230" s="18"/>
      <c r="N1230" s="18">
        <v>7.5</v>
      </c>
      <c r="O1230" s="21">
        <f t="shared" si="2"/>
        <v>9.513613861</v>
      </c>
      <c r="P1230" s="18">
        <v>5.0</v>
      </c>
      <c r="Q1230" s="18"/>
      <c r="R1230" s="18">
        <v>5.0</v>
      </c>
      <c r="S1230" s="21">
        <f t="shared" si="125"/>
        <v>8.639554088</v>
      </c>
      <c r="T1230" s="18">
        <v>5.0</v>
      </c>
      <c r="U1230" s="21">
        <f t="shared" si="128"/>
        <v>8.393889348</v>
      </c>
      <c r="V1230" s="18">
        <v>7.5</v>
      </c>
      <c r="W1230" s="21">
        <f t="shared" si="124"/>
        <v>8.993884298</v>
      </c>
      <c r="X1230" s="27">
        <f t="shared" si="102"/>
        <v>5.714285714</v>
      </c>
      <c r="Y1230" s="80" t="s">
        <v>2541</v>
      </c>
      <c r="Z1230" s="84" t="s">
        <v>2542</v>
      </c>
      <c r="AA1230" s="31"/>
      <c r="AB1230" s="32"/>
      <c r="AC1230" s="32"/>
      <c r="AD1230" s="40"/>
      <c r="AE1230" s="33"/>
      <c r="AF1230" s="5"/>
      <c r="AG1230" s="1"/>
    </row>
    <row r="1231" ht="15.75" customHeight="1">
      <c r="A1231" s="1"/>
      <c r="B1231" s="5"/>
      <c r="C1231" s="16">
        <v>44605.0</v>
      </c>
      <c r="D1231" s="17">
        <v>3.223040941E9</v>
      </c>
      <c r="E1231" s="5" t="s">
        <v>2543</v>
      </c>
      <c r="F1231" s="5" t="s">
        <v>2544</v>
      </c>
      <c r="G1231" s="5" t="s">
        <v>1998</v>
      </c>
      <c r="H1231" s="5" t="s">
        <v>45</v>
      </c>
      <c r="I1231" s="33">
        <v>202.0</v>
      </c>
      <c r="J1231" s="18">
        <v>9.0</v>
      </c>
      <c r="K1231" s="19">
        <f t="shared" si="150"/>
        <v>8.755980472</v>
      </c>
      <c r="L1231" s="18">
        <v>10.0</v>
      </c>
      <c r="M1231" s="18"/>
      <c r="N1231" s="18">
        <v>10.0</v>
      </c>
      <c r="O1231" s="21">
        <f t="shared" si="2"/>
        <v>9.514014839</v>
      </c>
      <c r="P1231" s="18">
        <v>7.5</v>
      </c>
      <c r="Q1231" s="18"/>
      <c r="R1231" s="18">
        <v>7.5</v>
      </c>
      <c r="S1231" s="21">
        <f t="shared" si="125"/>
        <v>8.638613861</v>
      </c>
      <c r="T1231" s="18">
        <v>7.5</v>
      </c>
      <c r="U1231" s="21">
        <f t="shared" si="128"/>
        <v>8.393151815</v>
      </c>
      <c r="V1231" s="18">
        <v>7.5</v>
      </c>
      <c r="W1231" s="21">
        <f t="shared" si="124"/>
        <v>8.992650702</v>
      </c>
      <c r="X1231" s="27">
        <f t="shared" si="102"/>
        <v>8.428571429</v>
      </c>
      <c r="Y1231" s="49"/>
      <c r="Z1231" s="61"/>
      <c r="AA1231" s="31"/>
      <c r="AB1231" s="32"/>
      <c r="AC1231" s="32"/>
      <c r="AD1231" s="32">
        <v>10.0</v>
      </c>
      <c r="AE1231" s="33"/>
      <c r="AF1231" s="5"/>
      <c r="AG1231" s="1"/>
    </row>
    <row r="1232" ht="15.75" customHeight="1">
      <c r="A1232" s="1"/>
      <c r="B1232" s="5"/>
      <c r="C1232" s="16">
        <v>44605.0</v>
      </c>
      <c r="D1232" s="17">
        <v>3.155347867E9</v>
      </c>
      <c r="E1232" s="5" t="s">
        <v>2545</v>
      </c>
      <c r="F1232" s="5" t="s">
        <v>1974</v>
      </c>
      <c r="G1232" s="5" t="s">
        <v>2015</v>
      </c>
      <c r="H1232" s="5" t="s">
        <v>722</v>
      </c>
      <c r="I1232" s="33">
        <v>116.0</v>
      </c>
      <c r="J1232" s="18">
        <v>10.0</v>
      </c>
      <c r="K1232" s="19">
        <f t="shared" si="150"/>
        <v>8.75699187</v>
      </c>
      <c r="L1232" s="18">
        <v>10.0</v>
      </c>
      <c r="M1232" s="18"/>
      <c r="N1232" s="18">
        <v>10.0</v>
      </c>
      <c r="O1232" s="21">
        <f t="shared" si="2"/>
        <v>9.514415157</v>
      </c>
      <c r="P1232" s="18">
        <v>2.5</v>
      </c>
      <c r="Q1232" s="18"/>
      <c r="R1232" s="18">
        <v>7.5</v>
      </c>
      <c r="S1232" s="21">
        <f t="shared" si="125"/>
        <v>8.637675185</v>
      </c>
      <c r="T1232" s="18">
        <v>5.0</v>
      </c>
      <c r="U1232" s="21">
        <f t="shared" si="128"/>
        <v>8.390354493</v>
      </c>
      <c r="V1232" s="18">
        <v>2.5</v>
      </c>
      <c r="W1232" s="21">
        <f t="shared" si="124"/>
        <v>8.987293729</v>
      </c>
      <c r="X1232" s="27">
        <f t="shared" si="102"/>
        <v>6.785714286</v>
      </c>
      <c r="Y1232" s="61" t="s">
        <v>2546</v>
      </c>
      <c r="Z1232" s="61" t="s">
        <v>2547</v>
      </c>
      <c r="AA1232" s="31">
        <v>5.0</v>
      </c>
      <c r="AB1232" s="32"/>
      <c r="AC1232" s="32"/>
      <c r="AD1232" s="32"/>
      <c r="AE1232" s="33"/>
      <c r="AF1232" s="5"/>
      <c r="AG1232" s="1"/>
    </row>
    <row r="1233" ht="15.75" customHeight="1">
      <c r="A1233" s="1"/>
      <c r="B1233" s="5"/>
      <c r="C1233" s="16">
        <v>44605.0</v>
      </c>
      <c r="D1233" s="17">
        <v>2.777355693E9</v>
      </c>
      <c r="E1233" s="5" t="s">
        <v>2548</v>
      </c>
      <c r="F1233" s="5" t="s">
        <v>2549</v>
      </c>
      <c r="G1233" s="5" t="s">
        <v>2015</v>
      </c>
      <c r="H1233" s="5" t="s">
        <v>45</v>
      </c>
      <c r="I1233" s="33">
        <v>302.0</v>
      </c>
      <c r="J1233" s="18">
        <v>7.0</v>
      </c>
      <c r="K1233" s="19">
        <f>+AVERAGE(J1233)</f>
        <v>7</v>
      </c>
      <c r="L1233" s="18">
        <v>5.0</v>
      </c>
      <c r="M1233" s="18"/>
      <c r="N1233" s="18">
        <v>7.5</v>
      </c>
      <c r="O1233" s="21">
        <f t="shared" si="2"/>
        <v>9.512757202</v>
      </c>
      <c r="P1233" s="18">
        <v>7.5</v>
      </c>
      <c r="Q1233" s="18"/>
      <c r="R1233" s="18">
        <v>7.5</v>
      </c>
      <c r="S1233" s="21">
        <f t="shared" si="125"/>
        <v>8.636738056</v>
      </c>
      <c r="T1233" s="18">
        <v>5.0</v>
      </c>
      <c r="U1233" s="21">
        <f t="shared" si="128"/>
        <v>8.387561779</v>
      </c>
      <c r="V1233" s="18">
        <v>7.5</v>
      </c>
      <c r="W1233" s="21">
        <f t="shared" si="124"/>
        <v>8.986067601</v>
      </c>
      <c r="X1233" s="27">
        <f t="shared" si="102"/>
        <v>6.714285714</v>
      </c>
      <c r="Y1233" s="80" t="s">
        <v>2550</v>
      </c>
      <c r="Z1233" s="61" t="s">
        <v>2551</v>
      </c>
      <c r="AA1233" s="31"/>
      <c r="AB1233" s="32"/>
      <c r="AC1233" s="32"/>
      <c r="AD1233" s="32"/>
      <c r="AE1233" s="33"/>
      <c r="AF1233" s="5"/>
      <c r="AG1233" s="1"/>
    </row>
    <row r="1234" ht="15.75" customHeight="1">
      <c r="A1234" s="1"/>
      <c r="B1234" s="5"/>
      <c r="C1234" s="16">
        <v>44606.0</v>
      </c>
      <c r="D1234" s="17">
        <v>3.970004771E9</v>
      </c>
      <c r="E1234" s="79" t="s">
        <v>2552</v>
      </c>
      <c r="F1234" s="5" t="s">
        <v>2153</v>
      </c>
      <c r="G1234" s="5" t="s">
        <v>2015</v>
      </c>
      <c r="H1234" s="5" t="s">
        <v>2070</v>
      </c>
      <c r="I1234" s="33">
        <v>216.0</v>
      </c>
      <c r="J1234" s="18">
        <v>9.0</v>
      </c>
      <c r="K1234" s="19">
        <f t="shared" ref="K1234:K1242" si="151">+AVERAGE($J$3:J1234)</f>
        <v>8.755762987</v>
      </c>
      <c r="L1234" s="18">
        <v>7.5</v>
      </c>
      <c r="M1234" s="18"/>
      <c r="N1234" s="18">
        <v>10.0</v>
      </c>
      <c r="O1234" s="21">
        <f t="shared" si="2"/>
        <v>9.513157895</v>
      </c>
      <c r="P1234" s="18">
        <v>7.5</v>
      </c>
      <c r="Q1234" s="18"/>
      <c r="R1234" s="18">
        <v>10.0</v>
      </c>
      <c r="S1234" s="21">
        <f t="shared" si="125"/>
        <v>8.637860082</v>
      </c>
      <c r="T1234" s="18">
        <v>10.0</v>
      </c>
      <c r="U1234" s="21">
        <f t="shared" si="128"/>
        <v>8.388888889</v>
      </c>
      <c r="V1234" s="18">
        <v>10.0</v>
      </c>
      <c r="W1234" s="21">
        <f t="shared" si="124"/>
        <v>8.986902801</v>
      </c>
      <c r="X1234" s="27">
        <f t="shared" si="102"/>
        <v>9.142857143</v>
      </c>
      <c r="Y1234" s="84"/>
      <c r="Z1234" s="61"/>
      <c r="AA1234" s="52"/>
      <c r="AB1234" s="36"/>
      <c r="AC1234" s="36"/>
      <c r="AD1234" s="36"/>
      <c r="AE1234" s="53"/>
      <c r="AF1234" s="5"/>
      <c r="AG1234" s="1"/>
    </row>
    <row r="1235" ht="15.75" customHeight="1">
      <c r="A1235" s="1"/>
      <c r="B1235" s="5"/>
      <c r="C1235" s="16">
        <v>44606.0</v>
      </c>
      <c r="D1235" s="17">
        <v>3.199366389E9</v>
      </c>
      <c r="E1235" s="79" t="s">
        <v>2553</v>
      </c>
      <c r="F1235" s="5" t="s">
        <v>2034</v>
      </c>
      <c r="G1235" s="5" t="s">
        <v>2015</v>
      </c>
      <c r="H1235" s="5" t="s">
        <v>2001</v>
      </c>
      <c r="I1235" s="33" t="s">
        <v>178</v>
      </c>
      <c r="J1235" s="18">
        <v>2.0</v>
      </c>
      <c r="K1235" s="19">
        <f t="shared" si="151"/>
        <v>8.750283861</v>
      </c>
      <c r="L1235" s="18">
        <v>5.0</v>
      </c>
      <c r="M1235" s="18"/>
      <c r="N1235" s="18">
        <v>5.0</v>
      </c>
      <c r="O1235" s="21">
        <f t="shared" si="2"/>
        <v>9.509449466</v>
      </c>
      <c r="P1235" s="18">
        <v>2.5</v>
      </c>
      <c r="Q1235" s="18"/>
      <c r="R1235" s="18">
        <v>2.5</v>
      </c>
      <c r="S1235" s="21">
        <f t="shared" si="125"/>
        <v>8.6328125</v>
      </c>
      <c r="T1235" s="18">
        <v>2.5</v>
      </c>
      <c r="U1235" s="21">
        <f t="shared" si="128"/>
        <v>8.384046053</v>
      </c>
      <c r="V1235" s="18">
        <v>5.0</v>
      </c>
      <c r="W1235" s="21">
        <f t="shared" si="124"/>
        <v>8.983621399</v>
      </c>
      <c r="X1235" s="27">
        <f t="shared" si="102"/>
        <v>3.5</v>
      </c>
      <c r="Y1235" s="49" t="s">
        <v>2554</v>
      </c>
      <c r="Z1235" s="61" t="s">
        <v>2555</v>
      </c>
      <c r="AA1235" s="52"/>
      <c r="AB1235" s="36"/>
      <c r="AC1235" s="36"/>
      <c r="AD1235" s="36"/>
      <c r="AE1235" s="53"/>
      <c r="AF1235" s="5"/>
      <c r="AG1235" s="1"/>
    </row>
    <row r="1236" ht="15.75" customHeight="1">
      <c r="A1236" s="1"/>
      <c r="B1236" s="5"/>
      <c r="C1236" s="16">
        <v>44606.0</v>
      </c>
      <c r="D1236" s="17">
        <v>2.417774876E9</v>
      </c>
      <c r="E1236" s="5" t="s">
        <v>2556</v>
      </c>
      <c r="F1236" s="5" t="s">
        <v>2037</v>
      </c>
      <c r="G1236" s="5" t="s">
        <v>1998</v>
      </c>
      <c r="H1236" s="5" t="s">
        <v>1787</v>
      </c>
      <c r="I1236" s="33">
        <v>312.0</v>
      </c>
      <c r="J1236" s="18">
        <v>8.0</v>
      </c>
      <c r="K1236" s="19">
        <f t="shared" si="151"/>
        <v>8.749675851</v>
      </c>
      <c r="L1236" s="18">
        <v>10.0</v>
      </c>
      <c r="M1236" s="18"/>
      <c r="N1236" s="18">
        <v>10.0</v>
      </c>
      <c r="O1236" s="21">
        <f t="shared" si="2"/>
        <v>9.509852217</v>
      </c>
      <c r="P1236" s="18">
        <v>7.5</v>
      </c>
      <c r="Q1236" s="18"/>
      <c r="R1236" s="18">
        <v>7.5</v>
      </c>
      <c r="S1236" s="21">
        <f t="shared" si="125"/>
        <v>8.631881676</v>
      </c>
      <c r="T1236" s="18">
        <v>7.5</v>
      </c>
      <c r="U1236" s="21">
        <f t="shared" si="128"/>
        <v>8.383319638</v>
      </c>
      <c r="V1236" s="18">
        <v>7.5</v>
      </c>
      <c r="W1236" s="21">
        <f t="shared" si="124"/>
        <v>8.982401316</v>
      </c>
      <c r="X1236" s="27">
        <f t="shared" si="102"/>
        <v>8.285714286</v>
      </c>
      <c r="Y1236" s="62"/>
      <c r="Z1236" s="61"/>
      <c r="AA1236" s="52"/>
      <c r="AB1236" s="36"/>
      <c r="AC1236" s="36"/>
      <c r="AD1236" s="36"/>
      <c r="AE1236" s="53"/>
      <c r="AF1236" s="5"/>
      <c r="AG1236" s="1"/>
    </row>
    <row r="1237" ht="15.75" customHeight="1">
      <c r="A1237" s="1"/>
      <c r="B1237" s="5"/>
      <c r="C1237" s="16">
        <v>44607.0</v>
      </c>
      <c r="D1237" s="17">
        <v>3.728491752E9</v>
      </c>
      <c r="E1237" s="5" t="s">
        <v>2557</v>
      </c>
      <c r="F1237" s="5" t="s">
        <v>2107</v>
      </c>
      <c r="G1237" s="5" t="s">
        <v>2015</v>
      </c>
      <c r="H1237" s="5" t="s">
        <v>2203</v>
      </c>
      <c r="I1237" s="33">
        <v>203.0</v>
      </c>
      <c r="J1237" s="18">
        <v>5.0</v>
      </c>
      <c r="K1237" s="19">
        <f t="shared" si="151"/>
        <v>8.746639676</v>
      </c>
      <c r="L1237" s="18">
        <v>5.0</v>
      </c>
      <c r="M1237" s="18"/>
      <c r="N1237" s="18">
        <v>7.5</v>
      </c>
      <c r="O1237" s="21">
        <f t="shared" si="2"/>
        <v>9.508203445</v>
      </c>
      <c r="P1237" s="18">
        <v>2.5</v>
      </c>
      <c r="Q1237" s="18"/>
      <c r="R1237" s="18">
        <v>5.0</v>
      </c>
      <c r="S1237" s="21">
        <f t="shared" si="125"/>
        <v>8.628899836</v>
      </c>
      <c r="T1237" s="18">
        <v>5.0</v>
      </c>
      <c r="U1237" s="21">
        <f t="shared" si="128"/>
        <v>8.380541872</v>
      </c>
      <c r="V1237" s="18">
        <v>7.5</v>
      </c>
      <c r="W1237" s="21">
        <f t="shared" si="124"/>
        <v>8.981183237</v>
      </c>
      <c r="X1237" s="27">
        <f t="shared" si="102"/>
        <v>5.357142857</v>
      </c>
      <c r="Y1237" s="80" t="s">
        <v>2558</v>
      </c>
      <c r="Z1237" s="61" t="s">
        <v>2559</v>
      </c>
      <c r="AA1237" s="52"/>
      <c r="AB1237" s="36"/>
      <c r="AC1237" s="36"/>
      <c r="AD1237" s="36"/>
      <c r="AE1237" s="53"/>
      <c r="AF1237" s="5"/>
      <c r="AG1237" s="1"/>
    </row>
    <row r="1238" ht="15.75" customHeight="1">
      <c r="A1238" s="1"/>
      <c r="B1238" s="5"/>
      <c r="C1238" s="16">
        <v>44607.0</v>
      </c>
      <c r="D1238" s="17">
        <v>2.502025798E9</v>
      </c>
      <c r="E1238" s="5" t="s">
        <v>2560</v>
      </c>
      <c r="F1238" s="5" t="s">
        <v>2107</v>
      </c>
      <c r="G1238" s="5" t="s">
        <v>1998</v>
      </c>
      <c r="H1238" s="5" t="s">
        <v>1787</v>
      </c>
      <c r="I1238" s="33">
        <v>311.0</v>
      </c>
      <c r="J1238" s="18">
        <v>8.0</v>
      </c>
      <c r="K1238" s="19">
        <f t="shared" si="151"/>
        <v>8.746035599</v>
      </c>
      <c r="L1238" s="18">
        <v>7.5</v>
      </c>
      <c r="M1238" s="18"/>
      <c r="N1238" s="18">
        <v>7.5</v>
      </c>
      <c r="O1238" s="21">
        <f t="shared" si="2"/>
        <v>9.506557377</v>
      </c>
      <c r="P1238" s="18">
        <v>5.0</v>
      </c>
      <c r="Q1238" s="18"/>
      <c r="R1238" s="18">
        <v>7.5</v>
      </c>
      <c r="S1238" s="21">
        <f t="shared" si="125"/>
        <v>8.627973749</v>
      </c>
      <c r="T1238" s="18">
        <v>7.5</v>
      </c>
      <c r="U1238" s="21">
        <f t="shared" si="128"/>
        <v>8.379819524</v>
      </c>
      <c r="V1238" s="18">
        <v>7.5</v>
      </c>
      <c r="W1238" s="21">
        <f t="shared" si="124"/>
        <v>8.979967159</v>
      </c>
      <c r="X1238" s="27">
        <f t="shared" si="102"/>
        <v>7.214285714</v>
      </c>
      <c r="Y1238" s="61" t="s">
        <v>2561</v>
      </c>
      <c r="Z1238" s="61"/>
      <c r="AA1238" s="25"/>
      <c r="AB1238" s="32"/>
      <c r="AC1238" s="32"/>
      <c r="AD1238" s="40"/>
      <c r="AE1238" s="33"/>
      <c r="AF1238" s="5"/>
      <c r="AG1238" s="1"/>
    </row>
    <row r="1239" ht="15.75" customHeight="1">
      <c r="A1239" s="1"/>
      <c r="B1239" s="5"/>
      <c r="C1239" s="16">
        <v>44608.0</v>
      </c>
      <c r="D1239" s="17">
        <v>3.867734119E9</v>
      </c>
      <c r="E1239" s="5" t="s">
        <v>2562</v>
      </c>
      <c r="F1239" s="5" t="s">
        <v>2037</v>
      </c>
      <c r="G1239" s="5" t="s">
        <v>2015</v>
      </c>
      <c r="H1239" s="5" t="s">
        <v>2563</v>
      </c>
      <c r="I1239" s="33">
        <v>311.0</v>
      </c>
      <c r="J1239" s="18">
        <v>10.0</v>
      </c>
      <c r="K1239" s="19">
        <f t="shared" si="151"/>
        <v>8.747049313</v>
      </c>
      <c r="L1239" s="18">
        <v>10.0</v>
      </c>
      <c r="M1239" s="18"/>
      <c r="N1239" s="18">
        <v>10.0</v>
      </c>
      <c r="O1239" s="21">
        <f t="shared" si="2"/>
        <v>9.506961507</v>
      </c>
      <c r="P1239" s="18">
        <v>7.5</v>
      </c>
      <c r="Q1239" s="18"/>
      <c r="R1239" s="18">
        <v>7.5</v>
      </c>
      <c r="S1239" s="21">
        <f t="shared" si="125"/>
        <v>8.62704918</v>
      </c>
      <c r="T1239" s="18">
        <v>10.0</v>
      </c>
      <c r="U1239" s="21">
        <f t="shared" si="128"/>
        <v>8.381147541</v>
      </c>
      <c r="V1239" s="18">
        <v>10.0</v>
      </c>
      <c r="W1239" s="21">
        <f t="shared" si="124"/>
        <v>8.980803938</v>
      </c>
      <c r="X1239" s="27">
        <f t="shared" si="102"/>
        <v>9.285714286</v>
      </c>
      <c r="Y1239" s="84"/>
      <c r="Z1239" s="61"/>
      <c r="AA1239" s="31">
        <v>7.5</v>
      </c>
      <c r="AB1239" s="32"/>
      <c r="AC1239" s="32"/>
      <c r="AD1239" s="32"/>
      <c r="AE1239" s="33"/>
      <c r="AF1239" s="5"/>
      <c r="AG1239" s="1"/>
    </row>
    <row r="1240" ht="15.75" customHeight="1">
      <c r="A1240" s="1"/>
      <c r="B1240" s="5"/>
      <c r="C1240" s="16">
        <v>44611.0</v>
      </c>
      <c r="D1240" s="17">
        <v>2.966746505E9</v>
      </c>
      <c r="E1240" s="5" t="s">
        <v>2564</v>
      </c>
      <c r="F1240" s="5" t="s">
        <v>2231</v>
      </c>
      <c r="G1240" s="5" t="s">
        <v>2015</v>
      </c>
      <c r="H1240" s="5" t="s">
        <v>2001</v>
      </c>
      <c r="I1240" s="33">
        <v>301.0</v>
      </c>
      <c r="J1240" s="18">
        <v>8.0</v>
      </c>
      <c r="K1240" s="19">
        <f t="shared" si="151"/>
        <v>8.74644588</v>
      </c>
      <c r="L1240" s="18">
        <v>10.0</v>
      </c>
      <c r="M1240" s="18"/>
      <c r="N1240" s="18">
        <v>10.0</v>
      </c>
      <c r="O1240" s="21">
        <f t="shared" si="2"/>
        <v>9.507364975</v>
      </c>
      <c r="P1240" s="18">
        <v>7.5</v>
      </c>
      <c r="Q1240" s="18"/>
      <c r="R1240" s="18">
        <v>7.5</v>
      </c>
      <c r="S1240" s="21">
        <f t="shared" si="125"/>
        <v>8.626126126</v>
      </c>
      <c r="T1240" s="18">
        <v>7.5</v>
      </c>
      <c r="U1240" s="21">
        <f t="shared" si="128"/>
        <v>8.38042588</v>
      </c>
      <c r="V1240" s="18">
        <v>10.0</v>
      </c>
      <c r="W1240" s="21">
        <f t="shared" si="124"/>
        <v>8.981639344</v>
      </c>
      <c r="X1240" s="27">
        <f t="shared" si="102"/>
        <v>8.642857143</v>
      </c>
      <c r="Y1240" s="84" t="s">
        <v>2565</v>
      </c>
      <c r="Z1240" s="84" t="s">
        <v>2566</v>
      </c>
      <c r="AA1240" s="31"/>
      <c r="AB1240" s="32"/>
      <c r="AC1240" s="32"/>
      <c r="AD1240" s="32"/>
      <c r="AE1240" s="33"/>
      <c r="AF1240" s="5"/>
      <c r="AG1240" s="1"/>
    </row>
    <row r="1241" ht="15.75" customHeight="1">
      <c r="A1241" s="1"/>
      <c r="B1241" s="5"/>
      <c r="C1241" s="16">
        <v>44611.0</v>
      </c>
      <c r="D1241" s="17">
        <v>3.797915117E9</v>
      </c>
      <c r="E1241" s="5" t="s">
        <v>2567</v>
      </c>
      <c r="F1241" s="5" t="s">
        <v>2568</v>
      </c>
      <c r="G1241" s="5" t="s">
        <v>2015</v>
      </c>
      <c r="H1241" s="5" t="s">
        <v>1808</v>
      </c>
      <c r="I1241" s="33">
        <v>211.0</v>
      </c>
      <c r="J1241" s="18">
        <v>10.0</v>
      </c>
      <c r="K1241" s="19">
        <f t="shared" si="151"/>
        <v>8.747457627</v>
      </c>
      <c r="L1241" s="18">
        <v>10.0</v>
      </c>
      <c r="M1241" s="18"/>
      <c r="N1241" s="18">
        <v>10.0</v>
      </c>
      <c r="O1241" s="21">
        <f t="shared" si="2"/>
        <v>9.507767784</v>
      </c>
      <c r="P1241" s="18">
        <v>10.0</v>
      </c>
      <c r="Q1241" s="18"/>
      <c r="R1241" s="18">
        <v>10.0</v>
      </c>
      <c r="S1241" s="21">
        <f t="shared" si="125"/>
        <v>8.627250409</v>
      </c>
      <c r="T1241" s="18">
        <v>10.0</v>
      </c>
      <c r="U1241" s="21">
        <f t="shared" si="128"/>
        <v>8.381751227</v>
      </c>
      <c r="V1241" s="18">
        <v>10.0</v>
      </c>
      <c r="W1241" s="21">
        <f t="shared" si="124"/>
        <v>8.982473382</v>
      </c>
      <c r="X1241" s="27">
        <f t="shared" si="102"/>
        <v>10</v>
      </c>
      <c r="Y1241" s="61"/>
      <c r="Z1241" s="62"/>
      <c r="AA1241" s="31"/>
      <c r="AB1241" s="32"/>
      <c r="AC1241" s="32"/>
      <c r="AD1241" s="32"/>
      <c r="AE1241" s="33"/>
      <c r="AF1241" s="5"/>
      <c r="AG1241" s="1"/>
    </row>
    <row r="1242" ht="15.75" customHeight="1">
      <c r="A1242" s="1"/>
      <c r="B1242" s="5"/>
      <c r="C1242" s="16">
        <v>44611.0</v>
      </c>
      <c r="D1242" s="17">
        <v>2.52217445E9</v>
      </c>
      <c r="E1242" s="5" t="s">
        <v>2569</v>
      </c>
      <c r="F1242" s="5" t="s">
        <v>52</v>
      </c>
      <c r="G1242" s="5" t="s">
        <v>2061</v>
      </c>
      <c r="H1242" s="5" t="s">
        <v>45</v>
      </c>
      <c r="I1242" s="33">
        <v>302.0</v>
      </c>
      <c r="J1242" s="18">
        <v>9.0</v>
      </c>
      <c r="K1242" s="19">
        <f t="shared" si="151"/>
        <v>8.74766129</v>
      </c>
      <c r="L1242" s="18">
        <v>7.5</v>
      </c>
      <c r="M1242" s="18"/>
      <c r="N1242" s="18">
        <v>10.0</v>
      </c>
      <c r="O1242" s="21">
        <f t="shared" si="2"/>
        <v>9.508169935</v>
      </c>
      <c r="P1242" s="18">
        <v>7.5</v>
      </c>
      <c r="Q1242" s="18"/>
      <c r="R1242" s="18">
        <v>5.0</v>
      </c>
      <c r="S1242" s="21">
        <f t="shared" si="125"/>
        <v>8.624284546</v>
      </c>
      <c r="T1242" s="18">
        <v>7.5</v>
      </c>
      <c r="U1242" s="21">
        <f t="shared" si="128"/>
        <v>8.381030253</v>
      </c>
      <c r="V1242" s="18">
        <v>7.5</v>
      </c>
      <c r="W1242" s="21">
        <f t="shared" si="124"/>
        <v>8.981260229</v>
      </c>
      <c r="X1242" s="27">
        <f t="shared" si="102"/>
        <v>7.714285714</v>
      </c>
      <c r="Y1242" s="61" t="s">
        <v>2570</v>
      </c>
      <c r="Z1242" s="84" t="s">
        <v>2571</v>
      </c>
      <c r="AA1242" s="31"/>
      <c r="AB1242" s="32"/>
      <c r="AC1242" s="32"/>
      <c r="AD1242" s="32"/>
      <c r="AE1242" s="33"/>
      <c r="AF1242" s="5"/>
      <c r="AG1242" s="1"/>
    </row>
    <row r="1243" ht="15.75" customHeight="1">
      <c r="A1243" s="1"/>
      <c r="B1243" s="5"/>
      <c r="C1243" s="16">
        <v>44612.0</v>
      </c>
      <c r="D1243" s="17">
        <v>2.215752921E9</v>
      </c>
      <c r="E1243" s="5" t="s">
        <v>2572</v>
      </c>
      <c r="F1243" s="5" t="s">
        <v>2034</v>
      </c>
      <c r="G1243" s="5" t="s">
        <v>2015</v>
      </c>
      <c r="H1243" s="5" t="s">
        <v>1787</v>
      </c>
      <c r="I1243" s="115">
        <v>312.0</v>
      </c>
      <c r="J1243" s="18">
        <v>2.0</v>
      </c>
      <c r="K1243" s="19">
        <f>+AVERAGE(J1243)</f>
        <v>2</v>
      </c>
      <c r="L1243" s="18">
        <v>5.0</v>
      </c>
      <c r="M1243" s="18"/>
      <c r="N1243" s="18">
        <v>7.5</v>
      </c>
      <c r="O1243" s="21">
        <f t="shared" si="2"/>
        <v>9.506530612</v>
      </c>
      <c r="P1243" s="18">
        <v>2.5</v>
      </c>
      <c r="Q1243" s="18"/>
      <c r="R1243" s="18">
        <v>7.5</v>
      </c>
      <c r="S1243" s="21">
        <f t="shared" si="125"/>
        <v>8.623366013</v>
      </c>
      <c r="T1243" s="18">
        <v>5.0</v>
      </c>
      <c r="U1243" s="21">
        <f t="shared" si="128"/>
        <v>8.378267974</v>
      </c>
      <c r="V1243" s="18">
        <v>5.0</v>
      </c>
      <c r="W1243" s="21">
        <f t="shared" si="124"/>
        <v>8.978004906</v>
      </c>
      <c r="X1243" s="27">
        <f t="shared" si="102"/>
        <v>4.928571429</v>
      </c>
      <c r="Y1243" s="61" t="s">
        <v>2408</v>
      </c>
      <c r="Z1243" s="61" t="s">
        <v>2573</v>
      </c>
      <c r="AA1243" s="31"/>
      <c r="AB1243" s="32"/>
      <c r="AC1243" s="32"/>
      <c r="AD1243" s="32"/>
      <c r="AE1243" s="33"/>
      <c r="AF1243" s="5"/>
      <c r="AG1243" s="1"/>
    </row>
    <row r="1244" ht="15.75" customHeight="1">
      <c r="A1244" s="1"/>
      <c r="B1244" s="5"/>
      <c r="C1244" s="16">
        <v>44612.0</v>
      </c>
      <c r="D1244" s="17">
        <v>3.44669735E9</v>
      </c>
      <c r="E1244" s="5" t="s">
        <v>457</v>
      </c>
      <c r="F1244" s="5" t="s">
        <v>2034</v>
      </c>
      <c r="G1244" s="5" t="s">
        <v>560</v>
      </c>
      <c r="H1244" s="5" t="s">
        <v>2048</v>
      </c>
      <c r="I1244" s="33">
        <v>303.0</v>
      </c>
      <c r="J1244" s="18">
        <v>9.0</v>
      </c>
      <c r="K1244" s="19">
        <f t="shared" ref="K1244:K1248" si="152">+AVERAGE($J$3:J1244)</f>
        <v>8.742431562</v>
      </c>
      <c r="L1244" s="18">
        <v>10.0</v>
      </c>
      <c r="M1244" s="18"/>
      <c r="N1244" s="18">
        <v>10.0</v>
      </c>
      <c r="O1244" s="21">
        <f t="shared" si="2"/>
        <v>9.506933116</v>
      </c>
      <c r="P1244" s="18">
        <v>10.0</v>
      </c>
      <c r="Q1244" s="18"/>
      <c r="R1244" s="18">
        <v>10.0</v>
      </c>
      <c r="S1244" s="21">
        <f t="shared" si="125"/>
        <v>8.624489796</v>
      </c>
      <c r="T1244" s="18">
        <v>10.0</v>
      </c>
      <c r="U1244" s="21">
        <f t="shared" si="128"/>
        <v>8.379591837</v>
      </c>
      <c r="V1244" s="18">
        <v>10.0</v>
      </c>
      <c r="W1244" s="21">
        <f t="shared" si="124"/>
        <v>8.978839869</v>
      </c>
      <c r="X1244" s="27">
        <f t="shared" si="102"/>
        <v>9.857142857</v>
      </c>
      <c r="Y1244" s="80" t="s">
        <v>2574</v>
      </c>
      <c r="Z1244" s="61" t="s">
        <v>2575</v>
      </c>
      <c r="AA1244" s="31">
        <v>10.0</v>
      </c>
      <c r="AB1244" s="32"/>
      <c r="AC1244" s="32"/>
      <c r="AD1244" s="40"/>
      <c r="AE1244" s="33"/>
      <c r="AF1244" s="5"/>
      <c r="AG1244" s="1"/>
    </row>
    <row r="1245" ht="15.75" customHeight="1">
      <c r="A1245" s="1"/>
      <c r="B1245" s="5"/>
      <c r="C1245" s="16">
        <v>44612.0</v>
      </c>
      <c r="D1245" s="17">
        <v>3.917621195E9</v>
      </c>
      <c r="E1245" s="5" t="s">
        <v>2576</v>
      </c>
      <c r="F1245" s="5" t="s">
        <v>2034</v>
      </c>
      <c r="G1245" s="5" t="s">
        <v>2015</v>
      </c>
      <c r="H1245" s="5" t="s">
        <v>2048</v>
      </c>
      <c r="I1245" s="33">
        <v>303.0</v>
      </c>
      <c r="J1245" s="18">
        <v>9.0</v>
      </c>
      <c r="K1245" s="19">
        <f t="shared" si="152"/>
        <v>8.742638777</v>
      </c>
      <c r="L1245" s="18">
        <v>7.5</v>
      </c>
      <c r="M1245" s="18"/>
      <c r="N1245" s="18">
        <v>7.5</v>
      </c>
      <c r="O1245" s="21">
        <f t="shared" si="2"/>
        <v>9.505297474</v>
      </c>
      <c r="P1245" s="18">
        <v>7.5</v>
      </c>
      <c r="Q1245" s="18"/>
      <c r="R1245" s="18">
        <v>7.5</v>
      </c>
      <c r="S1245" s="21">
        <f t="shared" si="125"/>
        <v>8.623572594</v>
      </c>
      <c r="T1245" s="18">
        <v>7.5</v>
      </c>
      <c r="U1245" s="21">
        <f t="shared" si="128"/>
        <v>8.378874388</v>
      </c>
      <c r="V1245" s="18">
        <v>7.5</v>
      </c>
      <c r="W1245" s="21">
        <f t="shared" si="124"/>
        <v>8.977632653</v>
      </c>
      <c r="X1245" s="27">
        <f t="shared" si="102"/>
        <v>7.714285714</v>
      </c>
      <c r="Y1245" s="49" t="s">
        <v>2577</v>
      </c>
      <c r="Z1245" s="61" t="s">
        <v>290</v>
      </c>
      <c r="AA1245" s="31"/>
      <c r="AB1245" s="32"/>
      <c r="AC1245" s="32"/>
      <c r="AD1245" s="32"/>
      <c r="AE1245" s="33"/>
      <c r="AF1245" s="5"/>
      <c r="AG1245" s="1"/>
    </row>
    <row r="1246" ht="15.75" customHeight="1">
      <c r="A1246" s="1"/>
      <c r="B1246" s="5"/>
      <c r="C1246" s="16">
        <v>44613.0</v>
      </c>
      <c r="D1246" s="17">
        <v>3.768228492E9</v>
      </c>
      <c r="E1246" s="79" t="s">
        <v>2578</v>
      </c>
      <c r="F1246" s="5" t="s">
        <v>2351</v>
      </c>
      <c r="G1246" s="5" t="s">
        <v>1975</v>
      </c>
      <c r="H1246" s="5" t="s">
        <v>2256</v>
      </c>
      <c r="I1246" s="33">
        <v>203.0</v>
      </c>
      <c r="J1246" s="18">
        <v>10.0</v>
      </c>
      <c r="K1246" s="19">
        <f t="shared" si="152"/>
        <v>8.743649518</v>
      </c>
      <c r="L1246" s="18">
        <v>10.0</v>
      </c>
      <c r="M1246" s="18"/>
      <c r="N1246" s="18">
        <v>5.0</v>
      </c>
      <c r="O1246" s="21">
        <f t="shared" si="2"/>
        <v>9.501628664</v>
      </c>
      <c r="P1246" s="18">
        <v>7.5</v>
      </c>
      <c r="Q1246" s="18"/>
      <c r="R1246" s="18">
        <v>10.0</v>
      </c>
      <c r="S1246" s="21">
        <f t="shared" si="125"/>
        <v>8.624694377</v>
      </c>
      <c r="T1246" s="18">
        <v>10.0</v>
      </c>
      <c r="U1246" s="21">
        <f t="shared" si="128"/>
        <v>8.380195599</v>
      </c>
      <c r="V1246" s="18">
        <v>10.0</v>
      </c>
      <c r="W1246" s="21">
        <f t="shared" si="124"/>
        <v>8.978466558</v>
      </c>
      <c r="X1246" s="27">
        <f t="shared" si="102"/>
        <v>8.928571429</v>
      </c>
      <c r="Y1246" s="84"/>
      <c r="Z1246" s="61"/>
      <c r="AA1246" s="52"/>
      <c r="AB1246" s="36"/>
      <c r="AC1246" s="36"/>
      <c r="AD1246" s="36"/>
      <c r="AE1246" s="53"/>
      <c r="AF1246" s="5"/>
      <c r="AG1246" s="1"/>
    </row>
    <row r="1247" ht="15.75" customHeight="1">
      <c r="A1247" s="1"/>
      <c r="B1247" s="5"/>
      <c r="C1247" s="16">
        <v>44613.0</v>
      </c>
      <c r="D1247" s="17">
        <v>2.216862858E9</v>
      </c>
      <c r="E1247" s="79" t="s">
        <v>2579</v>
      </c>
      <c r="F1247" s="5" t="s">
        <v>2231</v>
      </c>
      <c r="G1247" s="5" t="s">
        <v>1975</v>
      </c>
      <c r="H1247" s="5" t="s">
        <v>2470</v>
      </c>
      <c r="I1247" s="33">
        <v>207.0</v>
      </c>
      <c r="J1247" s="18">
        <v>6.0</v>
      </c>
      <c r="K1247" s="19">
        <f t="shared" si="152"/>
        <v>8.741445783</v>
      </c>
      <c r="L1247" s="18">
        <v>10.0</v>
      </c>
      <c r="M1247" s="18"/>
      <c r="N1247" s="18">
        <v>7.5</v>
      </c>
      <c r="O1247" s="21">
        <f t="shared" si="2"/>
        <v>9.5</v>
      </c>
      <c r="P1247" s="18">
        <v>5.0</v>
      </c>
      <c r="Q1247" s="18"/>
      <c r="R1247" s="18">
        <v>7.5</v>
      </c>
      <c r="S1247" s="21">
        <f t="shared" si="125"/>
        <v>8.623778502</v>
      </c>
      <c r="T1247" s="18">
        <v>7.5</v>
      </c>
      <c r="U1247" s="21">
        <f t="shared" si="128"/>
        <v>8.379478827</v>
      </c>
      <c r="V1247" s="18"/>
      <c r="W1247" s="21">
        <f t="shared" si="124"/>
        <v>8.978466558</v>
      </c>
      <c r="X1247" s="27">
        <f t="shared" si="102"/>
        <v>7.25</v>
      </c>
      <c r="Y1247" s="80" t="s">
        <v>2580</v>
      </c>
      <c r="Z1247" s="61" t="s">
        <v>2581</v>
      </c>
      <c r="AA1247" s="52"/>
      <c r="AB1247" s="36"/>
      <c r="AC1247" s="36"/>
      <c r="AD1247" s="36">
        <v>7.5</v>
      </c>
      <c r="AE1247" s="53"/>
      <c r="AF1247" s="5"/>
      <c r="AG1247" s="1"/>
    </row>
    <row r="1248" ht="15.75" customHeight="1">
      <c r="A1248" s="1"/>
      <c r="B1248" s="5"/>
      <c r="C1248" s="16">
        <v>44614.0</v>
      </c>
      <c r="D1248" s="17">
        <v>3.172435847E9</v>
      </c>
      <c r="E1248" s="5" t="s">
        <v>2582</v>
      </c>
      <c r="F1248" s="5" t="s">
        <v>2301</v>
      </c>
      <c r="G1248" s="5" t="s">
        <v>1998</v>
      </c>
      <c r="H1248" s="5" t="s">
        <v>45</v>
      </c>
      <c r="I1248" s="33">
        <v>304.0</v>
      </c>
      <c r="J1248" s="18">
        <v>8.0</v>
      </c>
      <c r="K1248" s="19">
        <f t="shared" si="152"/>
        <v>8.740850722</v>
      </c>
      <c r="L1248" s="18">
        <v>7.5</v>
      </c>
      <c r="M1248" s="18"/>
      <c r="N1248" s="18">
        <v>10.0</v>
      </c>
      <c r="O1248" s="21">
        <f t="shared" si="2"/>
        <v>9.500406504</v>
      </c>
      <c r="P1248" s="18">
        <v>7.5</v>
      </c>
      <c r="Q1248" s="18"/>
      <c r="R1248" s="18">
        <v>7.5</v>
      </c>
      <c r="S1248" s="21">
        <f t="shared" si="125"/>
        <v>8.622864117</v>
      </c>
      <c r="T1248" s="18">
        <v>7.5</v>
      </c>
      <c r="U1248" s="21">
        <f t="shared" si="128"/>
        <v>8.378763222</v>
      </c>
      <c r="V1248" s="18">
        <v>7.5</v>
      </c>
      <c r="W1248" s="21">
        <f t="shared" si="124"/>
        <v>8.977261614</v>
      </c>
      <c r="X1248" s="27">
        <f t="shared" si="102"/>
        <v>7.928571429</v>
      </c>
      <c r="Y1248" s="80" t="s">
        <v>2583</v>
      </c>
      <c r="Z1248" s="61" t="s">
        <v>2584</v>
      </c>
      <c r="AA1248" s="52"/>
      <c r="AB1248" s="36"/>
      <c r="AC1248" s="36"/>
      <c r="AD1248" s="36"/>
      <c r="AE1248" s="53"/>
      <c r="AF1248" s="5"/>
      <c r="AG1248" s="1"/>
    </row>
    <row r="1249" ht="15.75" customHeight="1">
      <c r="A1249" s="1"/>
      <c r="B1249" s="120"/>
      <c r="C1249" s="16">
        <v>44615.0</v>
      </c>
      <c r="D1249" s="17">
        <v>2.84447509E9</v>
      </c>
      <c r="E1249" s="5" t="s">
        <v>2585</v>
      </c>
      <c r="F1249" s="5" t="s">
        <v>2189</v>
      </c>
      <c r="G1249" s="5" t="s">
        <v>1975</v>
      </c>
      <c r="H1249" s="5" t="s">
        <v>2070</v>
      </c>
      <c r="I1249" s="33">
        <v>216.0</v>
      </c>
      <c r="J1249" s="18">
        <v>10.0</v>
      </c>
      <c r="K1249" s="19">
        <f t="shared" ref="K1249:K1411" si="153">+AVERAGE(J3:J1249)</f>
        <v>8.741860465</v>
      </c>
      <c r="L1249" s="18">
        <v>10.0</v>
      </c>
      <c r="M1249" s="18"/>
      <c r="N1249" s="18">
        <v>10.0</v>
      </c>
      <c r="O1249" s="21">
        <f t="shared" si="2"/>
        <v>9.500812348</v>
      </c>
      <c r="P1249" s="18">
        <v>10.0</v>
      </c>
      <c r="Q1249" s="18"/>
      <c r="R1249" s="18">
        <v>10.0</v>
      </c>
      <c r="S1249" s="21">
        <f t="shared" si="125"/>
        <v>8.62398374</v>
      </c>
      <c r="T1249" s="18">
        <v>10.0</v>
      </c>
      <c r="U1249" s="21">
        <f t="shared" si="128"/>
        <v>8.380081301</v>
      </c>
      <c r="V1249" s="18">
        <v>10.0</v>
      </c>
      <c r="W1249" s="21">
        <f t="shared" si="124"/>
        <v>8.978094463</v>
      </c>
      <c r="X1249" s="27">
        <f t="shared" si="102"/>
        <v>10</v>
      </c>
      <c r="Y1249" s="84" t="s">
        <v>2586</v>
      </c>
      <c r="Z1249" s="61"/>
      <c r="AA1249" s="52"/>
      <c r="AB1249" s="36"/>
      <c r="AC1249" s="36"/>
      <c r="AD1249" s="36"/>
      <c r="AE1249" s="53"/>
      <c r="AF1249" s="5"/>
      <c r="AG1249" s="1"/>
    </row>
    <row r="1250" ht="15.75" customHeight="1">
      <c r="A1250" s="1"/>
      <c r="B1250" s="5"/>
      <c r="C1250" s="16"/>
      <c r="D1250" s="17"/>
      <c r="E1250" s="5"/>
      <c r="F1250" s="5"/>
      <c r="G1250" s="5"/>
      <c r="H1250" s="5"/>
      <c r="I1250" s="33"/>
      <c r="J1250" s="18">
        <v>10.0</v>
      </c>
      <c r="K1250" s="19">
        <f t="shared" si="153"/>
        <v>8.741860465</v>
      </c>
      <c r="L1250" s="18">
        <v>10.0</v>
      </c>
      <c r="M1250" s="18"/>
      <c r="N1250" s="18">
        <v>10.0</v>
      </c>
      <c r="O1250" s="21">
        <f t="shared" si="2"/>
        <v>9.501217532</v>
      </c>
      <c r="P1250" s="18">
        <v>10.0</v>
      </c>
      <c r="Q1250" s="18"/>
      <c r="R1250" s="18">
        <v>10.0</v>
      </c>
      <c r="S1250" s="21">
        <f t="shared" si="125"/>
        <v>8.625101543</v>
      </c>
      <c r="T1250" s="18">
        <v>10.0</v>
      </c>
      <c r="U1250" s="21">
        <f t="shared" si="128"/>
        <v>8.381397238</v>
      </c>
      <c r="V1250" s="18">
        <v>10.0</v>
      </c>
      <c r="W1250" s="21">
        <f t="shared" si="124"/>
        <v>8.978925956</v>
      </c>
      <c r="X1250" s="27">
        <f t="shared" si="102"/>
        <v>10</v>
      </c>
      <c r="Y1250" s="80" t="s">
        <v>2587</v>
      </c>
      <c r="Z1250" s="61" t="s">
        <v>2588</v>
      </c>
      <c r="AA1250" s="25"/>
      <c r="AB1250" s="32"/>
      <c r="AC1250" s="32"/>
      <c r="AD1250" s="40"/>
      <c r="AE1250" s="33"/>
      <c r="AF1250" s="5"/>
      <c r="AG1250" s="1"/>
    </row>
    <row r="1251" ht="15.75" customHeight="1">
      <c r="A1251" s="1"/>
      <c r="B1251" s="5"/>
      <c r="C1251" s="16"/>
      <c r="D1251" s="17"/>
      <c r="E1251" s="5"/>
      <c r="F1251" s="5"/>
      <c r="G1251" s="5"/>
      <c r="H1251" s="5"/>
      <c r="I1251" s="33"/>
      <c r="J1251" s="18">
        <v>10.0</v>
      </c>
      <c r="K1251" s="19">
        <f t="shared" si="153"/>
        <v>8.741860465</v>
      </c>
      <c r="L1251" s="18">
        <v>10.0</v>
      </c>
      <c r="M1251" s="18"/>
      <c r="N1251" s="18">
        <v>10.0</v>
      </c>
      <c r="O1251" s="21">
        <f t="shared" si="2"/>
        <v>9.50162206</v>
      </c>
      <c r="P1251" s="18">
        <v>10.0</v>
      </c>
      <c r="Q1251" s="18"/>
      <c r="R1251" s="18">
        <v>10.0</v>
      </c>
      <c r="S1251" s="21">
        <f t="shared" si="125"/>
        <v>8.626217532</v>
      </c>
      <c r="T1251" s="18">
        <v>10.0</v>
      </c>
      <c r="U1251" s="21">
        <f t="shared" si="128"/>
        <v>8.382711039</v>
      </c>
      <c r="V1251" s="18">
        <v>10.0</v>
      </c>
      <c r="W1251" s="21">
        <f t="shared" si="124"/>
        <v>8.979756098</v>
      </c>
      <c r="X1251" s="27">
        <f t="shared" si="102"/>
        <v>10</v>
      </c>
      <c r="Y1251" s="84"/>
      <c r="Z1251" s="61"/>
      <c r="AA1251" s="31">
        <v>7.5</v>
      </c>
      <c r="AB1251" s="32"/>
      <c r="AC1251" s="32"/>
      <c r="AD1251" s="32"/>
      <c r="AE1251" s="33"/>
      <c r="AF1251" s="5"/>
      <c r="AG1251" s="1"/>
    </row>
    <row r="1252" ht="15.75" customHeight="1">
      <c r="A1252" s="1"/>
      <c r="B1252" s="5"/>
      <c r="C1252" s="16"/>
      <c r="D1252" s="17"/>
      <c r="E1252" s="5"/>
      <c r="F1252" s="5"/>
      <c r="G1252" s="5"/>
      <c r="H1252" s="5"/>
      <c r="I1252" s="33"/>
      <c r="J1252" s="18">
        <v>10.0</v>
      </c>
      <c r="K1252" s="19">
        <f t="shared" si="153"/>
        <v>8.741860465</v>
      </c>
      <c r="L1252" s="18">
        <v>10.0</v>
      </c>
      <c r="M1252" s="18"/>
      <c r="N1252" s="18">
        <v>10.0</v>
      </c>
      <c r="O1252" s="21">
        <f t="shared" si="2"/>
        <v>9.502025932</v>
      </c>
      <c r="P1252" s="18">
        <v>10.0</v>
      </c>
      <c r="Q1252" s="18"/>
      <c r="R1252" s="18">
        <v>10.0</v>
      </c>
      <c r="S1252" s="21">
        <f t="shared" si="125"/>
        <v>8.627331711</v>
      </c>
      <c r="T1252" s="18">
        <v>10.0</v>
      </c>
      <c r="U1252" s="21">
        <f t="shared" si="128"/>
        <v>8.384022709</v>
      </c>
      <c r="V1252" s="18">
        <v>10.0</v>
      </c>
      <c r="W1252" s="21">
        <f t="shared" si="124"/>
        <v>8.98058489</v>
      </c>
      <c r="X1252" s="27">
        <f t="shared" si="102"/>
        <v>10</v>
      </c>
      <c r="Y1252" s="84"/>
      <c r="Z1252" s="84"/>
      <c r="AA1252" s="31"/>
      <c r="AB1252" s="32"/>
      <c r="AC1252" s="32"/>
      <c r="AD1252" s="32"/>
      <c r="AE1252" s="33"/>
      <c r="AF1252" s="5"/>
      <c r="AG1252" s="1"/>
    </row>
    <row r="1253" ht="15.75" customHeight="1">
      <c r="A1253" s="1"/>
      <c r="B1253" s="5"/>
      <c r="C1253" s="16"/>
      <c r="D1253" s="17"/>
      <c r="E1253" s="5"/>
      <c r="F1253" s="5"/>
      <c r="G1253" s="5"/>
      <c r="H1253" s="5"/>
      <c r="I1253" s="33"/>
      <c r="J1253" s="18">
        <v>10.0</v>
      </c>
      <c r="K1253" s="19">
        <f t="shared" si="153"/>
        <v>8.741860465</v>
      </c>
      <c r="L1253" s="18">
        <v>10.0</v>
      </c>
      <c r="M1253" s="18"/>
      <c r="N1253" s="18">
        <v>10.0</v>
      </c>
      <c r="O1253" s="21">
        <f t="shared" si="2"/>
        <v>9.50242915</v>
      </c>
      <c r="P1253" s="18">
        <v>10.0</v>
      </c>
      <c r="Q1253" s="18"/>
      <c r="R1253" s="18">
        <v>10.0</v>
      </c>
      <c r="S1253" s="21">
        <f t="shared" si="125"/>
        <v>8.628444084</v>
      </c>
      <c r="T1253" s="18">
        <v>10.0</v>
      </c>
      <c r="U1253" s="21">
        <f t="shared" si="128"/>
        <v>8.385332253</v>
      </c>
      <c r="V1253" s="18">
        <v>10.0</v>
      </c>
      <c r="W1253" s="21">
        <f t="shared" si="124"/>
        <v>8.981412338</v>
      </c>
      <c r="X1253" s="27">
        <f t="shared" si="102"/>
        <v>10</v>
      </c>
      <c r="Y1253" s="61"/>
      <c r="Z1253" s="62"/>
      <c r="AA1253" s="31"/>
      <c r="AB1253" s="32"/>
      <c r="AC1253" s="32"/>
      <c r="AD1253" s="32"/>
      <c r="AE1253" s="33"/>
      <c r="AF1253" s="5"/>
      <c r="AG1253" s="1"/>
    </row>
    <row r="1254" ht="15.75" customHeight="1">
      <c r="A1254" s="1"/>
      <c r="B1254" s="5"/>
      <c r="C1254" s="16"/>
      <c r="D1254" s="17"/>
      <c r="E1254" s="5"/>
      <c r="F1254" s="5"/>
      <c r="G1254" s="5"/>
      <c r="H1254" s="5"/>
      <c r="I1254" s="33"/>
      <c r="J1254" s="18">
        <v>10.0</v>
      </c>
      <c r="K1254" s="19">
        <f t="shared" si="153"/>
        <v>8.741860465</v>
      </c>
      <c r="L1254" s="18">
        <v>10.0</v>
      </c>
      <c r="M1254" s="18"/>
      <c r="N1254" s="18">
        <v>10.0</v>
      </c>
      <c r="O1254" s="21">
        <f t="shared" si="2"/>
        <v>9.502831715</v>
      </c>
      <c r="P1254" s="18">
        <v>10.0</v>
      </c>
      <c r="Q1254" s="18"/>
      <c r="R1254" s="18">
        <v>10.0</v>
      </c>
      <c r="S1254" s="21">
        <f t="shared" si="125"/>
        <v>8.629554656</v>
      </c>
      <c r="T1254" s="18">
        <v>10.0</v>
      </c>
      <c r="U1254" s="21">
        <f t="shared" si="128"/>
        <v>8.386639676</v>
      </c>
      <c r="V1254" s="18">
        <v>10.0</v>
      </c>
      <c r="W1254" s="21">
        <f t="shared" si="124"/>
        <v>8.982238443</v>
      </c>
      <c r="X1254" s="27">
        <f t="shared" si="102"/>
        <v>10</v>
      </c>
      <c r="Y1254" s="61"/>
      <c r="Z1254" s="84"/>
      <c r="AA1254" s="31">
        <v>10.0</v>
      </c>
      <c r="AB1254" s="32"/>
      <c r="AC1254" s="32"/>
      <c r="AD1254" s="32"/>
      <c r="AE1254" s="33"/>
      <c r="AF1254" s="5"/>
      <c r="AG1254" s="1"/>
    </row>
    <row r="1255" ht="15.75" customHeight="1">
      <c r="A1255" s="1"/>
      <c r="B1255" s="5"/>
      <c r="C1255" s="16"/>
      <c r="D1255" s="17"/>
      <c r="E1255" s="5"/>
      <c r="F1255" s="5"/>
      <c r="G1255" s="5"/>
      <c r="H1255" s="5"/>
      <c r="I1255" s="115"/>
      <c r="J1255" s="18">
        <v>8.0</v>
      </c>
      <c r="K1255" s="19">
        <f t="shared" si="153"/>
        <v>8.740256616</v>
      </c>
      <c r="L1255" s="18">
        <v>10.0</v>
      </c>
      <c r="M1255" s="18"/>
      <c r="N1255" s="18">
        <v>10.0</v>
      </c>
      <c r="O1255" s="21">
        <f t="shared" si="2"/>
        <v>9.50323363</v>
      </c>
      <c r="P1255" s="18">
        <v>10.0</v>
      </c>
      <c r="Q1255" s="18"/>
      <c r="R1255" s="18">
        <v>10.0</v>
      </c>
      <c r="S1255" s="21">
        <f t="shared" si="125"/>
        <v>8.63066343</v>
      </c>
      <c r="T1255" s="18">
        <v>10.0</v>
      </c>
      <c r="U1255" s="21">
        <f t="shared" si="128"/>
        <v>8.387944984</v>
      </c>
      <c r="V1255" s="18">
        <v>10.0</v>
      </c>
      <c r="W1255" s="21">
        <f t="shared" si="124"/>
        <v>8.983063209</v>
      </c>
      <c r="X1255" s="27">
        <f t="shared" si="102"/>
        <v>9.714285714</v>
      </c>
      <c r="Y1255" s="61"/>
      <c r="Z1255" s="61"/>
      <c r="AA1255" s="31"/>
      <c r="AB1255" s="32"/>
      <c r="AC1255" s="32"/>
      <c r="AD1255" s="32"/>
      <c r="AE1255" s="33"/>
      <c r="AF1255" s="5"/>
      <c r="AG1255" s="1"/>
    </row>
    <row r="1256" ht="15.75" customHeight="1">
      <c r="A1256" s="1"/>
      <c r="B1256" s="5"/>
      <c r="C1256" s="16"/>
      <c r="D1256" s="17"/>
      <c r="E1256" s="5"/>
      <c r="F1256" s="5"/>
      <c r="G1256" s="5"/>
      <c r="H1256" s="5"/>
      <c r="I1256" s="33"/>
      <c r="J1256" s="18">
        <v>9.0</v>
      </c>
      <c r="K1256" s="19">
        <f t="shared" si="153"/>
        <v>8.739775461</v>
      </c>
      <c r="L1256" s="18">
        <v>10.0</v>
      </c>
      <c r="M1256" s="18"/>
      <c r="N1256" s="18">
        <v>10.0</v>
      </c>
      <c r="O1256" s="21">
        <f t="shared" si="2"/>
        <v>9.503634895</v>
      </c>
      <c r="P1256" s="18">
        <v>10.0</v>
      </c>
      <c r="Q1256" s="18"/>
      <c r="R1256" s="18">
        <v>10.0</v>
      </c>
      <c r="S1256" s="21">
        <f t="shared" si="125"/>
        <v>8.631770412</v>
      </c>
      <c r="T1256" s="18">
        <v>10.0</v>
      </c>
      <c r="U1256" s="21">
        <f t="shared" si="128"/>
        <v>8.389248181</v>
      </c>
      <c r="V1256" s="18">
        <v>10.0</v>
      </c>
      <c r="W1256" s="21">
        <f t="shared" si="124"/>
        <v>8.98388664</v>
      </c>
      <c r="X1256" s="27">
        <f t="shared" si="102"/>
        <v>9.857142857</v>
      </c>
      <c r="Y1256" s="80"/>
      <c r="Z1256" s="61"/>
      <c r="AA1256" s="31"/>
      <c r="AB1256" s="32"/>
      <c r="AC1256" s="32">
        <v>7.5</v>
      </c>
      <c r="AD1256" s="40"/>
      <c r="AE1256" s="33"/>
      <c r="AF1256" s="5"/>
      <c r="AG1256" s="1"/>
    </row>
    <row r="1257" ht="15.75" customHeight="1">
      <c r="A1257" s="1"/>
      <c r="B1257" s="5"/>
      <c r="C1257" s="16"/>
      <c r="D1257" s="17"/>
      <c r="E1257" s="5"/>
      <c r="F1257" s="5"/>
      <c r="G1257" s="5"/>
      <c r="H1257" s="5"/>
      <c r="I1257" s="33"/>
      <c r="J1257" s="18">
        <v>9.0</v>
      </c>
      <c r="K1257" s="19">
        <f t="shared" si="153"/>
        <v>8.738973536</v>
      </c>
      <c r="L1257" s="18">
        <v>10.0</v>
      </c>
      <c r="M1257" s="18"/>
      <c r="N1257" s="18">
        <v>10.0</v>
      </c>
      <c r="O1257" s="21">
        <f t="shared" si="2"/>
        <v>9.504035513</v>
      </c>
      <c r="P1257" s="18">
        <v>10.0</v>
      </c>
      <c r="Q1257" s="18"/>
      <c r="R1257" s="18">
        <v>10.0</v>
      </c>
      <c r="S1257" s="21">
        <f t="shared" si="125"/>
        <v>8.632875606</v>
      </c>
      <c r="T1257" s="18">
        <v>10.0</v>
      </c>
      <c r="U1257" s="21">
        <f t="shared" si="128"/>
        <v>8.390549273</v>
      </c>
      <c r="V1257" s="18">
        <v>10.0</v>
      </c>
      <c r="W1257" s="21">
        <f t="shared" si="124"/>
        <v>8.984708738</v>
      </c>
      <c r="X1257" s="27">
        <f t="shared" si="102"/>
        <v>9.857142857</v>
      </c>
      <c r="Y1257" s="49"/>
      <c r="Z1257" s="61"/>
      <c r="AA1257" s="31"/>
      <c r="AB1257" s="32"/>
      <c r="AC1257" s="32"/>
      <c r="AD1257" s="32"/>
      <c r="AE1257" s="33"/>
      <c r="AF1257" s="5"/>
      <c r="AG1257" s="1"/>
    </row>
    <row r="1258" ht="15.75" customHeight="1">
      <c r="A1258" s="1"/>
      <c r="B1258" s="5"/>
      <c r="C1258" s="16"/>
      <c r="D1258" s="17"/>
      <c r="E1258" s="5"/>
      <c r="F1258" s="5"/>
      <c r="G1258" s="5"/>
      <c r="H1258" s="5"/>
      <c r="I1258" s="33"/>
      <c r="J1258" s="18">
        <v>6.0</v>
      </c>
      <c r="K1258" s="19">
        <f t="shared" si="153"/>
        <v>8.736086608</v>
      </c>
      <c r="L1258" s="18">
        <v>7.5</v>
      </c>
      <c r="M1258" s="18"/>
      <c r="N1258" s="18">
        <v>7.5</v>
      </c>
      <c r="O1258" s="21">
        <f t="shared" si="2"/>
        <v>9.502419355</v>
      </c>
      <c r="P1258" s="18">
        <v>5.0</v>
      </c>
      <c r="Q1258" s="18"/>
      <c r="R1258" s="18">
        <v>5.0</v>
      </c>
      <c r="S1258" s="21">
        <f t="shared" si="125"/>
        <v>8.629943503</v>
      </c>
      <c r="T1258" s="18">
        <v>7.5</v>
      </c>
      <c r="U1258" s="21">
        <f t="shared" si="128"/>
        <v>8.389830508</v>
      </c>
      <c r="V1258" s="18">
        <v>7.5</v>
      </c>
      <c r="W1258" s="21">
        <f t="shared" si="124"/>
        <v>8.983508488</v>
      </c>
      <c r="X1258" s="27">
        <f t="shared" si="102"/>
        <v>6.571428571</v>
      </c>
      <c r="Y1258" s="61"/>
      <c r="Z1258" s="61"/>
      <c r="AA1258" s="31">
        <v>2.5</v>
      </c>
      <c r="AB1258" s="32"/>
      <c r="AC1258" s="32"/>
      <c r="AD1258" s="32"/>
      <c r="AE1258" s="33"/>
      <c r="AF1258" s="5"/>
      <c r="AG1258" s="1"/>
    </row>
    <row r="1259" ht="15.75" customHeight="1">
      <c r="A1259" s="1"/>
      <c r="B1259" s="5"/>
      <c r="C1259" s="16">
        <v>44620.0</v>
      </c>
      <c r="D1259" s="17">
        <v>3.882531449E9</v>
      </c>
      <c r="E1259" s="79" t="s">
        <v>2589</v>
      </c>
      <c r="F1259" s="5" t="s">
        <v>1950</v>
      </c>
      <c r="G1259" s="5" t="s">
        <v>2015</v>
      </c>
      <c r="H1259" s="5" t="s">
        <v>1808</v>
      </c>
      <c r="I1259" s="33">
        <v>214.0</v>
      </c>
      <c r="J1259" s="18">
        <v>4.0</v>
      </c>
      <c r="K1259" s="19">
        <f t="shared" si="153"/>
        <v>8.733279872</v>
      </c>
      <c r="L1259" s="18">
        <v>5.0</v>
      </c>
      <c r="M1259" s="18"/>
      <c r="N1259" s="18">
        <v>7.5</v>
      </c>
      <c r="O1259" s="21">
        <f t="shared" si="2"/>
        <v>9.500805802</v>
      </c>
      <c r="P1259" s="18">
        <v>2.5</v>
      </c>
      <c r="Q1259" s="18"/>
      <c r="R1259" s="18">
        <v>5.0</v>
      </c>
      <c r="S1259" s="21">
        <f t="shared" si="125"/>
        <v>8.627016129</v>
      </c>
      <c r="T1259" s="18">
        <v>2.5</v>
      </c>
      <c r="U1259" s="21">
        <f t="shared" si="128"/>
        <v>8.385080645</v>
      </c>
      <c r="V1259" s="18">
        <v>2.5</v>
      </c>
      <c r="W1259" s="21">
        <f t="shared" si="124"/>
        <v>8.978271405</v>
      </c>
      <c r="X1259" s="27" t="str">
        <f>+AVERAGE([1]!Tabla1[[#This Row],[STAFF]],[1]!Tabla1[[#This Row],[VALUE FOR MONEY]],[1]!Tabla1[[#This Row],[FACILITIES]],[1]!Tabla1[[#This Row],[CLEANLINESS]],[1]!Tabla1[[#This Row],[COMFORT]],[1]!Tabla1[[#This Row],[LOCATION]])</f>
        <v>#ERROR!</v>
      </c>
      <c r="Y1259" s="62" t="s">
        <v>2590</v>
      </c>
      <c r="Z1259" s="61" t="s">
        <v>2591</v>
      </c>
      <c r="AA1259" s="52"/>
      <c r="AB1259" s="36"/>
      <c r="AC1259" s="36"/>
      <c r="AD1259" s="36"/>
      <c r="AE1259" s="53"/>
      <c r="AF1259" s="5"/>
      <c r="AG1259" s="1"/>
    </row>
    <row r="1260" ht="15.75" customHeight="1">
      <c r="A1260" s="1"/>
      <c r="B1260" s="5"/>
      <c r="C1260" s="16">
        <v>44620.0</v>
      </c>
      <c r="D1260" s="17">
        <v>3.539876995E9</v>
      </c>
      <c r="E1260" s="79" t="s">
        <v>2592</v>
      </c>
      <c r="F1260" s="5" t="s">
        <v>1950</v>
      </c>
      <c r="G1260" s="5" t="s">
        <v>2015</v>
      </c>
      <c r="H1260" s="5" t="s">
        <v>60</v>
      </c>
      <c r="I1260" s="33">
        <v>301.0</v>
      </c>
      <c r="J1260" s="18">
        <v>8.0</v>
      </c>
      <c r="K1260" s="19">
        <f t="shared" si="153"/>
        <v>8.731676022</v>
      </c>
      <c r="L1260" s="18">
        <v>7.5</v>
      </c>
      <c r="M1260" s="18"/>
      <c r="N1260" s="18">
        <v>10.0</v>
      </c>
      <c r="O1260" s="21">
        <f t="shared" si="2"/>
        <v>9.501207729</v>
      </c>
      <c r="P1260" s="18">
        <v>10.0</v>
      </c>
      <c r="Q1260" s="18"/>
      <c r="R1260" s="18">
        <v>10.0</v>
      </c>
      <c r="S1260" s="21">
        <f t="shared" si="125"/>
        <v>8.628122482</v>
      </c>
      <c r="T1260" s="18">
        <v>5.0</v>
      </c>
      <c r="U1260" s="21">
        <f t="shared" si="128"/>
        <v>8.382352941</v>
      </c>
      <c r="V1260" s="18">
        <v>7.5</v>
      </c>
      <c r="W1260" s="21">
        <f t="shared" si="124"/>
        <v>8.977078289</v>
      </c>
      <c r="X1260" s="27" t="str">
        <f>+AVERAGE([1]!Tabla1[[#This Row],[STAFF]],[1]!Tabla1[[#This Row],[VALUE FOR MONEY]],[1]!Tabla1[[#This Row],[FACILITIES]],[1]!Tabla1[[#This Row],[CLEANLINESS]],[1]!Tabla1[[#This Row],[COMFORT]],[1]!Tabla1[[#This Row],[LOCATION]])</f>
        <v>#ERROR!</v>
      </c>
      <c r="Y1260" s="80" t="s">
        <v>2593</v>
      </c>
      <c r="Z1260" s="61" t="s">
        <v>2594</v>
      </c>
      <c r="AA1260" s="52"/>
      <c r="AB1260" s="36"/>
      <c r="AC1260" s="36"/>
      <c r="AD1260" s="36"/>
      <c r="AE1260" s="53"/>
      <c r="AF1260" s="5"/>
      <c r="AG1260" s="1"/>
    </row>
    <row r="1261" ht="15.75" customHeight="1">
      <c r="A1261" s="1"/>
      <c r="B1261" s="5"/>
      <c r="C1261" s="16">
        <v>44620.0</v>
      </c>
      <c r="D1261" s="17">
        <v>2.664684739E9</v>
      </c>
      <c r="E1261" s="5" t="s">
        <v>2595</v>
      </c>
      <c r="F1261" s="5" t="s">
        <v>2022</v>
      </c>
      <c r="G1261" s="5" t="s">
        <v>2015</v>
      </c>
      <c r="H1261" s="5" t="s">
        <v>60</v>
      </c>
      <c r="I1261" s="33">
        <v>201.0</v>
      </c>
      <c r="J1261" s="18">
        <v>10.0</v>
      </c>
      <c r="K1261" s="19">
        <f t="shared" si="153"/>
        <v>8.732317562</v>
      </c>
      <c r="L1261" s="18">
        <v>10.0</v>
      </c>
      <c r="M1261" s="18"/>
      <c r="N1261" s="18">
        <v>10.0</v>
      </c>
      <c r="O1261" s="21">
        <f t="shared" si="2"/>
        <v>9.50160901</v>
      </c>
      <c r="P1261" s="18">
        <v>10.0</v>
      </c>
      <c r="Q1261" s="18"/>
      <c r="R1261" s="18">
        <v>10.0</v>
      </c>
      <c r="S1261" s="21">
        <f t="shared" si="125"/>
        <v>8.629227053</v>
      </c>
      <c r="T1261" s="18">
        <v>10.0</v>
      </c>
      <c r="U1261" s="21">
        <f t="shared" si="128"/>
        <v>8.383655395</v>
      </c>
      <c r="V1261" s="18">
        <v>10.0</v>
      </c>
      <c r="W1261" s="21">
        <f t="shared" si="124"/>
        <v>8.977903226</v>
      </c>
      <c r="X1261" s="27" t="str">
        <f>+AVERAGE([1]!Tabla1[[#This Row],[STAFF]],[1]!Tabla1[[#This Row],[VALUE FOR MONEY]],[1]!Tabla1[[#This Row],[FACILITIES]],[1]!Tabla1[[#This Row],[CLEANLINESS]],[1]!Tabla1[[#This Row],[COMFORT]],[1]!Tabla1[[#This Row],[LOCATION]])</f>
        <v>#ERROR!</v>
      </c>
      <c r="Y1261" s="61" t="s">
        <v>2596</v>
      </c>
      <c r="Z1261" s="61"/>
      <c r="AA1261" s="52"/>
      <c r="AB1261" s="36"/>
      <c r="AC1261" s="36"/>
      <c r="AD1261" s="36"/>
      <c r="AE1261" s="53"/>
      <c r="AF1261" s="5"/>
      <c r="AG1261" s="1"/>
    </row>
    <row r="1262" ht="15.75" customHeight="1">
      <c r="A1262" s="1"/>
      <c r="B1262" s="5"/>
      <c r="C1262" s="16">
        <v>44620.0</v>
      </c>
      <c r="D1262" s="17">
        <v>3.220102408E9</v>
      </c>
      <c r="E1262" s="5" t="s">
        <v>2184</v>
      </c>
      <c r="F1262" s="5" t="s">
        <v>2351</v>
      </c>
      <c r="G1262" s="5" t="s">
        <v>560</v>
      </c>
      <c r="H1262" s="5" t="s">
        <v>2001</v>
      </c>
      <c r="I1262" s="33">
        <v>301.0</v>
      </c>
      <c r="J1262" s="18">
        <v>10.0</v>
      </c>
      <c r="K1262" s="19">
        <f t="shared" si="153"/>
        <v>8.732638332</v>
      </c>
      <c r="L1262" s="18">
        <v>10.0</v>
      </c>
      <c r="M1262" s="18"/>
      <c r="N1262" s="18">
        <v>5.0</v>
      </c>
      <c r="O1262" s="21">
        <f t="shared" si="2"/>
        <v>9.497990354</v>
      </c>
      <c r="P1262" s="18">
        <v>10.0</v>
      </c>
      <c r="Q1262" s="18"/>
      <c r="R1262" s="18">
        <v>10.0</v>
      </c>
      <c r="S1262" s="21">
        <f t="shared" si="125"/>
        <v>8.630329847</v>
      </c>
      <c r="T1262" s="18">
        <v>10.0</v>
      </c>
      <c r="U1262" s="21">
        <f t="shared" si="128"/>
        <v>8.384955752</v>
      </c>
      <c r="V1262" s="18">
        <v>10.0</v>
      </c>
      <c r="W1262" s="21">
        <f t="shared" si="124"/>
        <v>8.978726833</v>
      </c>
      <c r="X1262" s="27" t="str">
        <f>+AVERAGE([1]!Tabla1[[#This Row],[STAFF]],[1]!Tabla1[[#This Row],[VALUE FOR MONEY]],[1]!Tabla1[[#This Row],[FACILITIES]],[1]!Tabla1[[#This Row],[CLEANLINESS]],[1]!Tabla1[[#This Row],[COMFORT]],[1]!Tabla1[[#This Row],[LOCATION]])</f>
        <v>#ERROR!</v>
      </c>
      <c r="Y1262" s="84"/>
      <c r="Z1262" s="61"/>
      <c r="AA1262" s="52"/>
      <c r="AB1262" s="36"/>
      <c r="AC1262" s="36"/>
      <c r="AD1262" s="36"/>
      <c r="AE1262" s="53"/>
      <c r="AF1262" s="5"/>
      <c r="AG1262" s="1"/>
    </row>
    <row r="1263" ht="15.75" customHeight="1">
      <c r="A1263" s="1"/>
      <c r="B1263" s="5"/>
      <c r="C1263" s="16">
        <v>44620.0</v>
      </c>
      <c r="D1263" s="17">
        <v>2.329300594E9</v>
      </c>
      <c r="E1263" s="5" t="s">
        <v>2597</v>
      </c>
      <c r="F1263" s="5" t="s">
        <v>1950</v>
      </c>
      <c r="G1263" s="5" t="s">
        <v>1998</v>
      </c>
      <c r="H1263" s="5" t="s">
        <v>79</v>
      </c>
      <c r="I1263" s="33">
        <v>313.0</v>
      </c>
      <c r="J1263" s="18">
        <v>8.0</v>
      </c>
      <c r="K1263" s="19">
        <f t="shared" si="153"/>
        <v>8.731355253</v>
      </c>
      <c r="L1263" s="18">
        <v>7.5</v>
      </c>
      <c r="M1263" s="18"/>
      <c r="N1263" s="18">
        <v>10.0</v>
      </c>
      <c r="O1263" s="21">
        <f t="shared" si="2"/>
        <v>9.498393574</v>
      </c>
      <c r="P1263" s="18">
        <v>10.0</v>
      </c>
      <c r="Q1263" s="18"/>
      <c r="R1263" s="18">
        <v>10.0</v>
      </c>
      <c r="S1263" s="21">
        <f t="shared" si="125"/>
        <v>8.631430868</v>
      </c>
      <c r="T1263" s="18">
        <v>7.5</v>
      </c>
      <c r="U1263" s="21">
        <f t="shared" si="128"/>
        <v>8.384244373</v>
      </c>
      <c r="V1263" s="18">
        <v>10.0</v>
      </c>
      <c r="W1263" s="21">
        <f t="shared" si="124"/>
        <v>8.979549114</v>
      </c>
      <c r="X1263" s="27" t="str">
        <f>+AVERAGE([1]!Tabla1[[#This Row],[STAFF]],[1]!Tabla1[[#This Row],[VALUE FOR MONEY]],[1]!Tabla1[[#This Row],[FACILITIES]],[1]!Tabla1[[#This Row],[CLEANLINESS]],[1]!Tabla1[[#This Row],[COMFORT]],[1]!Tabla1[[#This Row],[LOCATION]])</f>
        <v>#ERROR!</v>
      </c>
      <c r="Y1263" s="80"/>
      <c r="Z1263" s="61"/>
      <c r="AA1263" s="25"/>
      <c r="AB1263" s="32"/>
      <c r="AC1263" s="32"/>
      <c r="AD1263" s="40"/>
      <c r="AE1263" s="33"/>
      <c r="AF1263" s="5"/>
      <c r="AG1263" s="1"/>
    </row>
    <row r="1264" ht="15.75" customHeight="1">
      <c r="A1264" s="1"/>
      <c r="B1264" s="5"/>
      <c r="C1264" s="16">
        <v>44621.0</v>
      </c>
      <c r="D1264" s="17">
        <v>2.983411709E9</v>
      </c>
      <c r="E1264" s="5" t="s">
        <v>2598</v>
      </c>
      <c r="F1264" s="5" t="s">
        <v>107</v>
      </c>
      <c r="G1264" s="5" t="s">
        <v>2015</v>
      </c>
      <c r="H1264" s="5" t="s">
        <v>1808</v>
      </c>
      <c r="I1264" s="33">
        <v>307.0</v>
      </c>
      <c r="J1264" s="18">
        <v>9.0</v>
      </c>
      <c r="K1264" s="19">
        <f t="shared" si="153"/>
        <v>8.731515638</v>
      </c>
      <c r="L1264" s="18">
        <v>7.5</v>
      </c>
      <c r="M1264" s="18"/>
      <c r="N1264" s="18">
        <v>10.0</v>
      </c>
      <c r="O1264" s="21">
        <f t="shared" si="2"/>
        <v>9.498796148</v>
      </c>
      <c r="P1264" s="18">
        <v>10.0</v>
      </c>
      <c r="Q1264" s="18"/>
      <c r="R1264" s="18">
        <v>10.0</v>
      </c>
      <c r="S1264" s="21">
        <f t="shared" si="125"/>
        <v>8.63253012</v>
      </c>
      <c r="T1264" s="18">
        <v>10.0</v>
      </c>
      <c r="U1264" s="21">
        <f t="shared" si="128"/>
        <v>8.385542169</v>
      </c>
      <c r="V1264" s="18">
        <v>10.0</v>
      </c>
      <c r="W1264" s="21">
        <f t="shared" si="124"/>
        <v>8.980370072</v>
      </c>
      <c r="X1264" s="27" t="str">
        <f>+AVERAGE([1]!Tabla1[[#This Row],[STAFF]],[1]!Tabla1[[#This Row],[VALUE FOR MONEY]],[1]!Tabla1[[#This Row],[FACILITIES]],[1]!Tabla1[[#This Row],[CLEANLINESS]],[1]!Tabla1[[#This Row],[COMFORT]],[1]!Tabla1[[#This Row],[LOCATION]])</f>
        <v>#ERROR!</v>
      </c>
      <c r="Y1264" s="84"/>
      <c r="Z1264" s="61"/>
      <c r="AA1264" s="31"/>
      <c r="AB1264" s="32"/>
      <c r="AC1264" s="32"/>
      <c r="AD1264" s="32"/>
      <c r="AE1264" s="33"/>
      <c r="AF1264" s="5"/>
      <c r="AG1264" s="1"/>
    </row>
    <row r="1265" ht="15.75" customHeight="1">
      <c r="A1265" s="1"/>
      <c r="B1265" s="5"/>
      <c r="C1265" s="16">
        <v>44621.0</v>
      </c>
      <c r="D1265" s="17">
        <v>2.304629863E9</v>
      </c>
      <c r="E1265" s="5" t="s">
        <v>2599</v>
      </c>
      <c r="F1265" s="5" t="s">
        <v>107</v>
      </c>
      <c r="G1265" s="5" t="s">
        <v>2015</v>
      </c>
      <c r="H1265" s="5" t="s">
        <v>1868</v>
      </c>
      <c r="I1265" s="33">
        <v>206.0</v>
      </c>
      <c r="J1265" s="18">
        <v>10.0</v>
      </c>
      <c r="K1265" s="19">
        <f t="shared" si="153"/>
        <v>8.732477947</v>
      </c>
      <c r="L1265" s="18">
        <v>10.0</v>
      </c>
      <c r="M1265" s="18"/>
      <c r="N1265" s="18">
        <v>10.0</v>
      </c>
      <c r="O1265" s="21">
        <f t="shared" si="2"/>
        <v>9.499198075</v>
      </c>
      <c r="P1265" s="18">
        <v>10.0</v>
      </c>
      <c r="Q1265" s="18"/>
      <c r="R1265" s="18">
        <v>10.0</v>
      </c>
      <c r="S1265" s="21">
        <f t="shared" si="125"/>
        <v>8.633627608</v>
      </c>
      <c r="T1265" s="18">
        <v>10.0</v>
      </c>
      <c r="U1265" s="21">
        <f t="shared" si="128"/>
        <v>8.386837881</v>
      </c>
      <c r="V1265" s="18">
        <v>10.0</v>
      </c>
      <c r="W1265" s="21">
        <f t="shared" si="124"/>
        <v>8.981189711</v>
      </c>
      <c r="X1265" s="27" t="str">
        <f>+AVERAGE([1]!Tabla1[[#This Row],[STAFF]],[1]!Tabla1[[#This Row],[VALUE FOR MONEY]],[1]!Tabla1[[#This Row],[FACILITIES]],[1]!Tabla1[[#This Row],[CLEANLINESS]],[1]!Tabla1[[#This Row],[COMFORT]],[1]!Tabla1[[#This Row],[LOCATION]])</f>
        <v>#ERROR!</v>
      </c>
      <c r="Y1265" s="80" t="s">
        <v>2600</v>
      </c>
      <c r="Z1265" s="61" t="s">
        <v>2601</v>
      </c>
      <c r="AA1265" s="31"/>
      <c r="AB1265" s="32"/>
      <c r="AC1265" s="32"/>
      <c r="AD1265" s="32"/>
      <c r="AE1265" s="33"/>
      <c r="AF1265" s="5"/>
      <c r="AG1265" s="1"/>
    </row>
    <row r="1266" ht="15.75" customHeight="1">
      <c r="A1266" s="1"/>
      <c r="B1266" s="5"/>
      <c r="C1266" s="16">
        <v>44623.0</v>
      </c>
      <c r="D1266" s="17">
        <v>3.72714918E9</v>
      </c>
      <c r="E1266" s="5" t="s">
        <v>2602</v>
      </c>
      <c r="F1266" s="5" t="s">
        <v>2028</v>
      </c>
      <c r="G1266" s="5" t="s">
        <v>1998</v>
      </c>
      <c r="H1266" s="5" t="s">
        <v>1787</v>
      </c>
      <c r="I1266" s="33">
        <v>312.0</v>
      </c>
      <c r="J1266" s="18">
        <v>10.0</v>
      </c>
      <c r="K1266" s="19">
        <f t="shared" si="153"/>
        <v>8.733119487</v>
      </c>
      <c r="L1266" s="18">
        <v>7.5</v>
      </c>
      <c r="M1266" s="18"/>
      <c r="N1266" s="18">
        <v>10.0</v>
      </c>
      <c r="O1266" s="21">
        <f t="shared" si="2"/>
        <v>9.499599359</v>
      </c>
      <c r="P1266" s="18">
        <v>7.5</v>
      </c>
      <c r="Q1266" s="18"/>
      <c r="R1266" s="18">
        <v>7.5</v>
      </c>
      <c r="S1266" s="21">
        <f t="shared" si="125"/>
        <v>8.632718524</v>
      </c>
      <c r="T1266" s="18">
        <v>7.5</v>
      </c>
      <c r="U1266" s="21">
        <f t="shared" si="128"/>
        <v>8.386126704</v>
      </c>
      <c r="V1266" s="18">
        <v>10.0</v>
      </c>
      <c r="W1266" s="21">
        <f t="shared" si="124"/>
        <v>8.982008032</v>
      </c>
      <c r="X1266" s="27" t="str">
        <f>+AVERAGE([1]!Tabla1[[#This Row],[STAFF]],[1]!Tabla1[[#This Row],[VALUE FOR MONEY]],[1]!Tabla1[[#This Row],[FACILITIES]],[1]!Tabla1[[#This Row],[CLEANLINESS]],[1]!Tabla1[[#This Row],[COMFORT]],[1]!Tabla1[[#This Row],[LOCATION]])</f>
        <v>#ERROR!</v>
      </c>
      <c r="Y1266" s="61"/>
      <c r="Z1266" s="62"/>
      <c r="AA1266" s="31"/>
      <c r="AB1266" s="32"/>
      <c r="AC1266" s="32"/>
      <c r="AD1266" s="32"/>
      <c r="AE1266" s="33"/>
      <c r="AF1266" s="5"/>
      <c r="AG1266" s="1"/>
    </row>
    <row r="1267" ht="15.75" customHeight="1">
      <c r="A1267" s="1"/>
      <c r="B1267" s="5"/>
      <c r="C1267" s="16">
        <v>44623.0</v>
      </c>
      <c r="D1267" s="17">
        <v>3.481315597E9</v>
      </c>
      <c r="E1267" s="5" t="s">
        <v>205</v>
      </c>
      <c r="F1267" s="5" t="s">
        <v>48</v>
      </c>
      <c r="G1267" s="5" t="s">
        <v>2061</v>
      </c>
      <c r="H1267" s="5" t="s">
        <v>1787</v>
      </c>
      <c r="I1267" s="33">
        <v>312.0</v>
      </c>
      <c r="J1267" s="18">
        <v>10.0</v>
      </c>
      <c r="K1267" s="19">
        <f t="shared" si="153"/>
        <v>8.733119487</v>
      </c>
      <c r="L1267" s="18">
        <v>10.0</v>
      </c>
      <c r="M1267" s="18"/>
      <c r="N1267" s="18">
        <v>10.0</v>
      </c>
      <c r="O1267" s="21">
        <f t="shared" si="2"/>
        <v>9.5</v>
      </c>
      <c r="P1267" s="18">
        <v>7.5</v>
      </c>
      <c r="Q1267" s="18"/>
      <c r="R1267" s="18">
        <v>10.0</v>
      </c>
      <c r="S1267" s="21">
        <f t="shared" si="125"/>
        <v>8.633814103</v>
      </c>
      <c r="T1267" s="18">
        <v>7.5</v>
      </c>
      <c r="U1267" s="21">
        <f t="shared" si="128"/>
        <v>8.385416667</v>
      </c>
      <c r="V1267" s="18">
        <v>10.0</v>
      </c>
      <c r="W1267" s="21">
        <f t="shared" si="124"/>
        <v>8.98282504</v>
      </c>
      <c r="X1267" s="27" t="str">
        <f>+AVERAGE([1]!Tabla1[[#This Row],[STAFF]],[1]!Tabla1[[#This Row],[VALUE FOR MONEY]],[1]!Tabla1[[#This Row],[FACILITIES]],[1]!Tabla1[[#This Row],[CLEANLINESS]],[1]!Tabla1[[#This Row],[COMFORT]],[1]!Tabla1[[#This Row],[LOCATION]])</f>
        <v>#ERROR!</v>
      </c>
      <c r="Y1267" s="61"/>
      <c r="Z1267" s="84"/>
      <c r="AA1267" s="31"/>
      <c r="AB1267" s="32"/>
      <c r="AC1267" s="32"/>
      <c r="AD1267" s="32"/>
      <c r="AE1267" s="33"/>
      <c r="AF1267" s="5"/>
      <c r="AG1267" s="1"/>
    </row>
    <row r="1268" ht="15.75" customHeight="1">
      <c r="A1268" s="1"/>
      <c r="B1268" s="5"/>
      <c r="C1268" s="16">
        <v>44623.0</v>
      </c>
      <c r="D1268" s="17">
        <v>2.425874658E9</v>
      </c>
      <c r="E1268" s="5" t="s">
        <v>2603</v>
      </c>
      <c r="F1268" s="5" t="s">
        <v>2351</v>
      </c>
      <c r="G1268" s="5" t="s">
        <v>2015</v>
      </c>
      <c r="H1268" s="5" t="s">
        <v>261</v>
      </c>
      <c r="I1268" s="115">
        <v>303.0</v>
      </c>
      <c r="J1268" s="18">
        <v>9.0</v>
      </c>
      <c r="K1268" s="19">
        <f t="shared" si="153"/>
        <v>8.732638332</v>
      </c>
      <c r="L1268" s="18">
        <v>10.0</v>
      </c>
      <c r="M1268" s="18"/>
      <c r="N1268" s="18">
        <v>10.0</v>
      </c>
      <c r="O1268" s="21">
        <f t="shared" si="2"/>
        <v>9.5004</v>
      </c>
      <c r="P1268" s="18">
        <v>10.0</v>
      </c>
      <c r="Q1268" s="18"/>
      <c r="R1268" s="18">
        <v>7.5</v>
      </c>
      <c r="S1268" s="21">
        <f t="shared" si="125"/>
        <v>8.632906325</v>
      </c>
      <c r="T1268" s="18">
        <v>10.0</v>
      </c>
      <c r="U1268" s="21">
        <f t="shared" si="128"/>
        <v>8.386709367</v>
      </c>
      <c r="V1268" s="18">
        <v>7.5</v>
      </c>
      <c r="W1268" s="21">
        <f t="shared" si="124"/>
        <v>8.981635926</v>
      </c>
      <c r="X1268" s="27" t="str">
        <f>+AVERAGE([1]!Tabla1[[#This Row],[STAFF]],[1]!Tabla1[[#This Row],[VALUE FOR MONEY]],[1]!Tabla1[[#This Row],[FACILITIES]],[1]!Tabla1[[#This Row],[CLEANLINESS]],[1]!Tabla1[[#This Row],[COMFORT]],[1]!Tabla1[[#This Row],[LOCATION]])</f>
        <v>#ERROR!</v>
      </c>
      <c r="Y1268" s="80" t="s">
        <v>2604</v>
      </c>
      <c r="Z1268" s="61" t="s">
        <v>2605</v>
      </c>
      <c r="AA1268" s="31"/>
      <c r="AB1268" s="32"/>
      <c r="AC1268" s="32"/>
      <c r="AD1268" s="32"/>
      <c r="AE1268" s="33"/>
      <c r="AF1268" s="5"/>
      <c r="AG1268" s="1"/>
    </row>
    <row r="1269" ht="15.75" customHeight="1">
      <c r="A1269" s="1"/>
      <c r="B1269" s="5"/>
      <c r="C1269" s="16">
        <v>44623.0</v>
      </c>
      <c r="D1269" s="17">
        <v>2.846893471E9</v>
      </c>
      <c r="E1269" s="5" t="s">
        <v>2606</v>
      </c>
      <c r="F1269" s="5" t="s">
        <v>1950</v>
      </c>
      <c r="G1269" s="5" t="s">
        <v>1998</v>
      </c>
      <c r="H1269" s="5" t="s">
        <v>45</v>
      </c>
      <c r="I1269" s="33">
        <v>204.0</v>
      </c>
      <c r="J1269" s="18">
        <v>5.0</v>
      </c>
      <c r="K1269" s="19">
        <f t="shared" si="153"/>
        <v>8.729991981</v>
      </c>
      <c r="L1269" s="18">
        <v>5.0</v>
      </c>
      <c r="M1269" s="18"/>
      <c r="N1269" s="18">
        <v>7.5</v>
      </c>
      <c r="O1269" s="21">
        <f t="shared" si="2"/>
        <v>9.498800959</v>
      </c>
      <c r="P1269" s="18">
        <v>7.5</v>
      </c>
      <c r="Q1269" s="18"/>
      <c r="R1269" s="18">
        <v>7.5</v>
      </c>
      <c r="S1269" s="21">
        <f t="shared" si="125"/>
        <v>8.632</v>
      </c>
      <c r="T1269" s="18">
        <v>5.0</v>
      </c>
      <c r="U1269" s="21">
        <f t="shared" si="128"/>
        <v>8.384</v>
      </c>
      <c r="V1269" s="18">
        <v>5.0</v>
      </c>
      <c r="W1269" s="21">
        <f t="shared" si="124"/>
        <v>8.978445513</v>
      </c>
      <c r="X1269" s="27" t="str">
        <f>+AVERAGE([1]!Tabla1[[#This Row],[STAFF]],[1]!Tabla1[[#This Row],[VALUE FOR MONEY]],[1]!Tabla1[[#This Row],[FACILITIES]],[1]!Tabla1[[#This Row],[CLEANLINESS]],[1]!Tabla1[[#This Row],[COMFORT]],[1]!Tabla1[[#This Row],[LOCATION]])</f>
        <v>#ERROR!</v>
      </c>
      <c r="Y1269" s="80" t="s">
        <v>2607</v>
      </c>
      <c r="Z1269" s="61" t="s">
        <v>2608</v>
      </c>
      <c r="AA1269" s="31">
        <v>7.5</v>
      </c>
      <c r="AB1269" s="32"/>
      <c r="AC1269" s="32"/>
      <c r="AD1269" s="40"/>
      <c r="AE1269" s="33"/>
      <c r="AF1269" s="5"/>
      <c r="AG1269" s="1"/>
    </row>
    <row r="1270" ht="15.75" customHeight="1">
      <c r="A1270" s="1"/>
      <c r="B1270" s="5"/>
      <c r="C1270" s="16">
        <v>44625.0</v>
      </c>
      <c r="D1270" s="17">
        <v>3.263525155E9</v>
      </c>
      <c r="E1270" s="5" t="s">
        <v>2609</v>
      </c>
      <c r="F1270" s="5" t="s">
        <v>1950</v>
      </c>
      <c r="G1270" s="5" t="s">
        <v>1998</v>
      </c>
      <c r="H1270" s="5" t="s">
        <v>2005</v>
      </c>
      <c r="I1270" s="33">
        <v>202.0</v>
      </c>
      <c r="J1270" s="18">
        <v>9.0</v>
      </c>
      <c r="K1270" s="19">
        <f t="shared" si="153"/>
        <v>8.729190056</v>
      </c>
      <c r="L1270" s="18">
        <v>7.5</v>
      </c>
      <c r="M1270" s="18"/>
      <c r="N1270" s="18">
        <v>10.0</v>
      </c>
      <c r="O1270" s="21">
        <f t="shared" si="2"/>
        <v>9.499201278</v>
      </c>
      <c r="P1270" s="18">
        <v>7.5</v>
      </c>
      <c r="Q1270" s="18"/>
      <c r="R1270" s="18">
        <v>7.5</v>
      </c>
      <c r="S1270" s="21">
        <f t="shared" si="125"/>
        <v>8.631095124</v>
      </c>
      <c r="T1270" s="18">
        <v>10.0</v>
      </c>
      <c r="U1270" s="21">
        <f t="shared" si="128"/>
        <v>8.385291767</v>
      </c>
      <c r="V1270" s="18">
        <v>7.5</v>
      </c>
      <c r="W1270" s="21">
        <f t="shared" si="124"/>
        <v>8.977261809</v>
      </c>
      <c r="X1270" s="27" t="str">
        <f>+AVERAGE([1]!Tabla1[[#This Row],[STAFF]],[1]!Tabla1[[#This Row],[VALUE FOR MONEY]],[1]!Tabla1[[#This Row],[FACILITIES]],[1]!Tabla1[[#This Row],[CLEANLINESS]],[1]!Tabla1[[#This Row],[COMFORT]],[1]!Tabla1[[#This Row],[LOCATION]])</f>
        <v>#ERROR!</v>
      </c>
      <c r="Y1270" s="49"/>
      <c r="Z1270" s="61"/>
      <c r="AA1270" s="31"/>
      <c r="AB1270" s="32"/>
      <c r="AC1270" s="32"/>
      <c r="AD1270" s="32"/>
      <c r="AE1270" s="33"/>
      <c r="AF1270" s="5"/>
      <c r="AG1270" s="1"/>
    </row>
    <row r="1271" ht="15.75" customHeight="1">
      <c r="A1271" s="1"/>
      <c r="B1271" s="5"/>
      <c r="C1271" s="16">
        <v>44625.0</v>
      </c>
      <c r="D1271" s="17">
        <v>3.960303432E9</v>
      </c>
      <c r="E1271" s="5" t="s">
        <v>2610</v>
      </c>
      <c r="F1271" s="5" t="s">
        <v>48</v>
      </c>
      <c r="G1271" s="5" t="s">
        <v>2015</v>
      </c>
      <c r="H1271" s="5" t="s">
        <v>2256</v>
      </c>
      <c r="I1271" s="33">
        <v>203.0</v>
      </c>
      <c r="J1271" s="18">
        <v>7.0</v>
      </c>
      <c r="K1271" s="19">
        <f t="shared" si="153"/>
        <v>8.728468324</v>
      </c>
      <c r="L1271" s="18">
        <v>10.0</v>
      </c>
      <c r="M1271" s="18"/>
      <c r="N1271" s="18">
        <v>10.0</v>
      </c>
      <c r="O1271" s="21">
        <f t="shared" si="2"/>
        <v>9.499600958</v>
      </c>
      <c r="P1271" s="18">
        <v>5.0</v>
      </c>
      <c r="Q1271" s="18"/>
      <c r="R1271" s="18">
        <v>7.5</v>
      </c>
      <c r="S1271" s="21">
        <f t="shared" si="125"/>
        <v>8.630191693</v>
      </c>
      <c r="T1271" s="18">
        <v>5.0</v>
      </c>
      <c r="U1271" s="21">
        <f t="shared" si="128"/>
        <v>8.382587859</v>
      </c>
      <c r="V1271" s="18">
        <v>7.5</v>
      </c>
      <c r="W1271" s="21">
        <f t="shared" si="124"/>
        <v>8.97608</v>
      </c>
      <c r="X1271" s="27" t="str">
        <f>+AVERAGE([1]!Tabla1[[#This Row],[STAFF]],[1]!Tabla1[[#This Row],[VALUE FOR MONEY]],[1]!Tabla1[[#This Row],[FACILITIES]],[1]!Tabla1[[#This Row],[CLEANLINESS]],[1]!Tabla1[[#This Row],[COMFORT]],[1]!Tabla1[[#This Row],[LOCATION]])</f>
        <v>#ERROR!</v>
      </c>
      <c r="Y1271" s="61"/>
      <c r="Z1271" s="61"/>
      <c r="AA1271" s="31"/>
      <c r="AB1271" s="32"/>
      <c r="AC1271" s="32"/>
      <c r="AD1271" s="32"/>
      <c r="AE1271" s="33"/>
      <c r="AF1271" s="5"/>
      <c r="AG1271" s="1"/>
    </row>
    <row r="1272" ht="15.75" customHeight="1">
      <c r="A1272" s="1"/>
      <c r="B1272" s="5"/>
      <c r="C1272" s="16">
        <v>44626.0</v>
      </c>
      <c r="D1272" s="17">
        <v>2.185853052E9</v>
      </c>
      <c r="E1272" s="5" t="s">
        <v>2252</v>
      </c>
      <c r="F1272" s="5" t="s">
        <v>2324</v>
      </c>
      <c r="G1272" s="5" t="s">
        <v>2611</v>
      </c>
      <c r="H1272" s="5" t="s">
        <v>45</v>
      </c>
      <c r="I1272" s="33">
        <v>302.0</v>
      </c>
      <c r="J1272" s="18">
        <v>6.0</v>
      </c>
      <c r="K1272" s="19">
        <f t="shared" si="153"/>
        <v>8.725260626</v>
      </c>
      <c r="L1272" s="18">
        <v>7.5</v>
      </c>
      <c r="M1272" s="18"/>
      <c r="N1272" s="18">
        <v>5.0</v>
      </c>
      <c r="O1272" s="21">
        <f t="shared" si="2"/>
        <v>9.496012759</v>
      </c>
      <c r="P1272" s="18">
        <v>5.0</v>
      </c>
      <c r="Q1272" s="18"/>
      <c r="R1272" s="18">
        <v>7.5</v>
      </c>
      <c r="S1272" s="21">
        <f t="shared" si="125"/>
        <v>8.629289705</v>
      </c>
      <c r="T1272" s="18">
        <v>5.0</v>
      </c>
      <c r="U1272" s="21">
        <f t="shared" si="128"/>
        <v>8.379888268</v>
      </c>
      <c r="V1272" s="18">
        <v>5.0</v>
      </c>
      <c r="W1272" s="21">
        <f t="shared" si="124"/>
        <v>8.972901679</v>
      </c>
      <c r="X1272" s="27" t="str">
        <f>+AVERAGE([1]!Tabla1[[#This Row],[STAFF]],[1]!Tabla1[[#This Row],[VALUE FOR MONEY]],[1]!Tabla1[[#This Row],[FACILITIES]],[1]!Tabla1[[#This Row],[CLEANLINESS]],[1]!Tabla1[[#This Row],[COMFORT]],[1]!Tabla1[[#This Row],[LOCATION]])</f>
        <v>#ERROR!</v>
      </c>
      <c r="Y1272" s="80" t="s">
        <v>2612</v>
      </c>
      <c r="Z1272" s="61" t="s">
        <v>2613</v>
      </c>
      <c r="AA1272" s="31">
        <v>5.0</v>
      </c>
      <c r="AB1272" s="32"/>
      <c r="AC1272" s="32"/>
      <c r="AD1272" s="32"/>
      <c r="AE1272" s="33"/>
      <c r="AF1272" s="5"/>
      <c r="AG1272" s="1"/>
    </row>
    <row r="1273" ht="15.75" customHeight="1">
      <c r="A1273" s="1"/>
      <c r="B1273" s="5"/>
      <c r="C1273" s="16">
        <v>44628.0</v>
      </c>
      <c r="D1273" s="17">
        <v>3.69451037E9</v>
      </c>
      <c r="E1273" s="79" t="s">
        <v>2614</v>
      </c>
      <c r="F1273" s="5" t="s">
        <v>107</v>
      </c>
      <c r="G1273" s="5" t="s">
        <v>2017</v>
      </c>
      <c r="H1273" s="5" t="s">
        <v>45</v>
      </c>
      <c r="I1273" s="33">
        <v>304.0</v>
      </c>
      <c r="J1273" s="18">
        <v>7.0</v>
      </c>
      <c r="K1273" s="19">
        <f t="shared" si="153"/>
        <v>8.723817161</v>
      </c>
      <c r="L1273" s="18">
        <v>10.0</v>
      </c>
      <c r="M1273" s="18"/>
      <c r="N1273" s="18">
        <v>10.0</v>
      </c>
      <c r="O1273" s="21">
        <f t="shared" si="2"/>
        <v>9.496414343</v>
      </c>
      <c r="P1273" s="18">
        <v>5.0</v>
      </c>
      <c r="Q1273" s="18"/>
      <c r="R1273" s="18">
        <v>7.5</v>
      </c>
      <c r="S1273" s="21">
        <f t="shared" si="125"/>
        <v>8.628389155</v>
      </c>
      <c r="T1273" s="18">
        <v>7.5</v>
      </c>
      <c r="U1273" s="21">
        <f t="shared" si="128"/>
        <v>8.379186603</v>
      </c>
      <c r="V1273" s="18">
        <v>10.0</v>
      </c>
      <c r="W1273" s="21">
        <f t="shared" si="124"/>
        <v>8.973722045</v>
      </c>
      <c r="X1273" s="27" t="str">
        <f>+AVERAGE([2]!Tabla1[[#This Row],[STAFF]],[2]!Tabla1[[#This Row],[VALUE FOR MONEY]],[2]!Tabla1[[#This Row],[FACILITIES]],[2]!Tabla1[[#This Row],[CLEANLINESS]],[2]!Tabla1[[#This Row],[COMFORT]],[2]!Tabla1[[#This Row],[LOCATION]])</f>
        <v>#ERROR!</v>
      </c>
      <c r="Y1273" s="62" t="s">
        <v>2615</v>
      </c>
      <c r="Z1273" s="61" t="s">
        <v>2616</v>
      </c>
      <c r="AA1273" s="52"/>
      <c r="AB1273" s="36"/>
      <c r="AC1273" s="36"/>
      <c r="AD1273" s="36"/>
      <c r="AE1273" s="53"/>
      <c r="AF1273" s="5"/>
      <c r="AG1273" s="1"/>
    </row>
    <row r="1274" ht="15.75" customHeight="1">
      <c r="A1274" s="1"/>
      <c r="B1274" s="5"/>
      <c r="C1274" s="16">
        <v>44628.0</v>
      </c>
      <c r="D1274" s="17">
        <v>3.150975823E9</v>
      </c>
      <c r="E1274" s="79" t="s">
        <v>2617</v>
      </c>
      <c r="F1274" s="5" t="s">
        <v>72</v>
      </c>
      <c r="G1274" s="5" t="s">
        <v>2017</v>
      </c>
      <c r="H1274" s="5" t="s">
        <v>45</v>
      </c>
      <c r="I1274" s="33">
        <v>204.0</v>
      </c>
      <c r="J1274" s="18">
        <v>10.0</v>
      </c>
      <c r="K1274" s="19">
        <f t="shared" si="153"/>
        <v>8.723817161</v>
      </c>
      <c r="L1274" s="18">
        <v>10.0</v>
      </c>
      <c r="M1274" s="18"/>
      <c r="N1274" s="18">
        <v>10.0</v>
      </c>
      <c r="O1274" s="21">
        <f t="shared" si="2"/>
        <v>9.496815287</v>
      </c>
      <c r="P1274" s="18">
        <v>10.0</v>
      </c>
      <c r="Q1274" s="18"/>
      <c r="R1274" s="18">
        <v>10.0</v>
      </c>
      <c r="S1274" s="21">
        <f t="shared" si="125"/>
        <v>8.629482072</v>
      </c>
      <c r="T1274" s="18">
        <v>10.0</v>
      </c>
      <c r="U1274" s="21">
        <f t="shared" si="128"/>
        <v>8.380478088</v>
      </c>
      <c r="V1274" s="18">
        <v>10.0</v>
      </c>
      <c r="W1274" s="21">
        <f t="shared" si="124"/>
        <v>8.974541101</v>
      </c>
      <c r="X1274" s="27" t="str">
        <f>+AVERAGE([2]!Tabla1[[#This Row],[STAFF]],[2]!Tabla1[[#This Row],[VALUE FOR MONEY]],[2]!Tabla1[[#This Row],[FACILITIES]],[2]!Tabla1[[#This Row],[CLEANLINESS]],[2]!Tabla1[[#This Row],[COMFORT]],[2]!Tabla1[[#This Row],[LOCATION]])</f>
        <v>#ERROR!</v>
      </c>
      <c r="Y1274" s="80" t="s">
        <v>2618</v>
      </c>
      <c r="Z1274" s="61"/>
      <c r="AA1274" s="52"/>
      <c r="AB1274" s="36"/>
      <c r="AC1274" s="36"/>
      <c r="AD1274" s="36">
        <v>10.0</v>
      </c>
      <c r="AE1274" s="53"/>
      <c r="AF1274" s="5"/>
      <c r="AG1274" s="1"/>
    </row>
    <row r="1275" ht="15.75" customHeight="1">
      <c r="A1275" s="1"/>
      <c r="B1275" s="5"/>
      <c r="C1275" s="16">
        <v>44628.0</v>
      </c>
      <c r="D1275" s="17">
        <v>2.167873604E9</v>
      </c>
      <c r="E1275" s="5" t="s">
        <v>2619</v>
      </c>
      <c r="F1275" s="5" t="s">
        <v>2568</v>
      </c>
      <c r="G1275" s="5" t="s">
        <v>1998</v>
      </c>
      <c r="H1275" s="5" t="s">
        <v>1868</v>
      </c>
      <c r="I1275" s="33">
        <v>206.0</v>
      </c>
      <c r="J1275" s="18">
        <v>4.0</v>
      </c>
      <c r="K1275" s="19">
        <f t="shared" si="153"/>
        <v>8.720368885</v>
      </c>
      <c r="L1275" s="18">
        <v>5.0</v>
      </c>
      <c r="M1275" s="18"/>
      <c r="N1275" s="18">
        <v>10.0</v>
      </c>
      <c r="O1275" s="21">
        <f t="shared" si="2"/>
        <v>9.497215593</v>
      </c>
      <c r="P1275" s="18">
        <v>5.0</v>
      </c>
      <c r="Q1275" s="18"/>
      <c r="R1275" s="18">
        <v>5.0</v>
      </c>
      <c r="S1275" s="21">
        <f t="shared" si="125"/>
        <v>8.626592357</v>
      </c>
      <c r="T1275" s="18">
        <v>5.0</v>
      </c>
      <c r="U1275" s="21">
        <f t="shared" si="128"/>
        <v>8.377786624</v>
      </c>
      <c r="V1275" s="18">
        <v>5.0</v>
      </c>
      <c r="W1275" s="21">
        <f t="shared" si="124"/>
        <v>8.971371611</v>
      </c>
      <c r="X1275" s="27" t="str">
        <f>+AVERAGE([2]!Tabla1[[#This Row],[STAFF]],[2]!Tabla1[[#This Row],[VALUE FOR MONEY]],[2]!Tabla1[[#This Row],[FACILITIES]],[2]!Tabla1[[#This Row],[CLEANLINESS]],[2]!Tabla1[[#This Row],[COMFORT]],[2]!Tabla1[[#This Row],[LOCATION]])</f>
        <v>#ERROR!</v>
      </c>
      <c r="Y1275" s="80" t="s">
        <v>2620</v>
      </c>
      <c r="Z1275" s="61" t="s">
        <v>2621</v>
      </c>
      <c r="AA1275" s="52"/>
      <c r="AB1275" s="36"/>
      <c r="AC1275" s="36"/>
      <c r="AD1275" s="36"/>
      <c r="AE1275" s="53"/>
      <c r="AF1275" s="5"/>
      <c r="AG1275" s="1"/>
    </row>
    <row r="1276" ht="15.75" customHeight="1">
      <c r="A1276" s="1"/>
      <c r="B1276" s="5"/>
      <c r="C1276" s="16">
        <v>44628.0</v>
      </c>
      <c r="D1276" s="17">
        <v>3.497056288E9</v>
      </c>
      <c r="E1276" s="5" t="s">
        <v>2622</v>
      </c>
      <c r="F1276" s="5" t="s">
        <v>2253</v>
      </c>
      <c r="G1276" s="5" t="s">
        <v>2017</v>
      </c>
      <c r="H1276" s="5" t="s">
        <v>60</v>
      </c>
      <c r="I1276" s="33" t="s">
        <v>239</v>
      </c>
      <c r="J1276" s="18">
        <v>8.0</v>
      </c>
      <c r="K1276" s="19">
        <f t="shared" si="153"/>
        <v>8.719406576</v>
      </c>
      <c r="L1276" s="18">
        <v>7.5</v>
      </c>
      <c r="M1276" s="18"/>
      <c r="N1276" s="18">
        <v>10.0</v>
      </c>
      <c r="O1276" s="21">
        <f t="shared" si="2"/>
        <v>9.497615262</v>
      </c>
      <c r="P1276" s="18">
        <v>7.5</v>
      </c>
      <c r="Q1276" s="18"/>
      <c r="R1276" s="18">
        <v>10.0</v>
      </c>
      <c r="S1276" s="21">
        <f t="shared" si="125"/>
        <v>8.627684964</v>
      </c>
      <c r="T1276" s="18">
        <v>7.5</v>
      </c>
      <c r="U1276" s="21">
        <f t="shared" si="128"/>
        <v>8.377088305</v>
      </c>
      <c r="V1276" s="18">
        <v>10.0</v>
      </c>
      <c r="W1276" s="21">
        <f t="shared" si="124"/>
        <v>8.972191235</v>
      </c>
      <c r="X1276" s="27" t="str">
        <f>+AVERAGE([2]!Tabla1[[#This Row],[STAFF]],[2]!Tabla1[[#This Row],[VALUE FOR MONEY]],[2]!Tabla1[[#This Row],[FACILITIES]],[2]!Tabla1[[#This Row],[CLEANLINESS]],[2]!Tabla1[[#This Row],[COMFORT]],[2]!Tabla1[[#This Row],[LOCATION]])</f>
        <v>#ERROR!</v>
      </c>
      <c r="Y1276" s="84"/>
      <c r="Z1276" s="61"/>
      <c r="AA1276" s="52"/>
      <c r="AB1276" s="36"/>
      <c r="AC1276" s="36"/>
      <c r="AD1276" s="36"/>
      <c r="AE1276" s="53"/>
      <c r="AF1276" s="5"/>
      <c r="AG1276" s="1"/>
    </row>
    <row r="1277" ht="15.75" customHeight="1">
      <c r="A1277" s="1"/>
      <c r="B1277" s="5"/>
      <c r="C1277" s="16">
        <v>44628.0</v>
      </c>
      <c r="D1277" s="17">
        <v>2.438660504E9</v>
      </c>
      <c r="E1277" s="5" t="s">
        <v>2623</v>
      </c>
      <c r="F1277" s="5" t="s">
        <v>510</v>
      </c>
      <c r="G1277" s="5" t="s">
        <v>53</v>
      </c>
      <c r="H1277" s="5" t="s">
        <v>60</v>
      </c>
      <c r="I1277" s="33">
        <v>301.0</v>
      </c>
      <c r="J1277" s="18">
        <v>9.0</v>
      </c>
      <c r="K1277" s="19">
        <f t="shared" si="153"/>
        <v>8.718925421</v>
      </c>
      <c r="L1277" s="18">
        <v>7.5</v>
      </c>
      <c r="M1277" s="18"/>
      <c r="N1277" s="18">
        <v>10.0</v>
      </c>
      <c r="O1277" s="21">
        <f t="shared" si="2"/>
        <v>9.498014297</v>
      </c>
      <c r="P1277" s="18">
        <v>7.5</v>
      </c>
      <c r="Q1277" s="18"/>
      <c r="R1277" s="18">
        <v>10.0</v>
      </c>
      <c r="S1277" s="21">
        <f t="shared" si="125"/>
        <v>8.628775835</v>
      </c>
      <c r="T1277" s="18">
        <v>7.5</v>
      </c>
      <c r="U1277" s="21">
        <f t="shared" si="128"/>
        <v>8.376391097</v>
      </c>
      <c r="V1277" s="18">
        <v>10.0</v>
      </c>
      <c r="W1277" s="21">
        <f t="shared" si="124"/>
        <v>8.973009554</v>
      </c>
      <c r="X1277" s="27" t="str">
        <f>+AVERAGE([2]!Tabla1[[#This Row],[STAFF]],[2]!Tabla1[[#This Row],[VALUE FOR MONEY]],[2]!Tabla1[[#This Row],[FACILITIES]],[2]!Tabla1[[#This Row],[CLEANLINESS]],[2]!Tabla1[[#This Row],[COMFORT]],[2]!Tabla1[[#This Row],[LOCATION]])</f>
        <v>#ERROR!</v>
      </c>
      <c r="Y1277" s="80"/>
      <c r="Z1277" s="61"/>
      <c r="AA1277" s="25"/>
      <c r="AB1277" s="32"/>
      <c r="AC1277" s="32"/>
      <c r="AD1277" s="40"/>
      <c r="AE1277" s="33"/>
      <c r="AF1277" s="5"/>
      <c r="AG1277" s="1"/>
    </row>
    <row r="1278" ht="15.75" customHeight="1">
      <c r="A1278" s="1"/>
      <c r="B1278" s="5"/>
      <c r="C1278" s="16">
        <v>44628.0</v>
      </c>
      <c r="D1278" s="17">
        <v>3.897301624E9</v>
      </c>
      <c r="E1278" s="5" t="s">
        <v>2624</v>
      </c>
      <c r="F1278" s="5" t="s">
        <v>32</v>
      </c>
      <c r="G1278" s="5" t="s">
        <v>2061</v>
      </c>
      <c r="H1278" s="5" t="s">
        <v>45</v>
      </c>
      <c r="I1278" s="33">
        <v>202.0</v>
      </c>
      <c r="J1278" s="18">
        <v>10.0</v>
      </c>
      <c r="K1278" s="19">
        <f t="shared" si="153"/>
        <v>8.718925421</v>
      </c>
      <c r="L1278" s="18">
        <v>10.0</v>
      </c>
      <c r="M1278" s="18"/>
      <c r="N1278" s="18">
        <v>10.0</v>
      </c>
      <c r="O1278" s="21">
        <f t="shared" si="2"/>
        <v>9.498412698</v>
      </c>
      <c r="P1278" s="18">
        <v>10.0</v>
      </c>
      <c r="Q1278" s="18"/>
      <c r="R1278" s="18">
        <v>10.0</v>
      </c>
      <c r="S1278" s="21">
        <f t="shared" si="125"/>
        <v>8.629864972</v>
      </c>
      <c r="T1278" s="18">
        <v>10.0</v>
      </c>
      <c r="U1278" s="21">
        <f t="shared" si="128"/>
        <v>8.377680699</v>
      </c>
      <c r="V1278" s="18">
        <v>10.0</v>
      </c>
      <c r="W1278" s="21">
        <f t="shared" si="124"/>
        <v>8.973826571</v>
      </c>
      <c r="X1278" s="27" t="str">
        <f>+AVERAGE([2]!Tabla1[[#This Row],[STAFF]],[2]!Tabla1[[#This Row],[VALUE FOR MONEY]],[2]!Tabla1[[#This Row],[FACILITIES]],[2]!Tabla1[[#This Row],[CLEANLINESS]],[2]!Tabla1[[#This Row],[COMFORT]],[2]!Tabla1[[#This Row],[LOCATION]])</f>
        <v>#ERROR!</v>
      </c>
      <c r="Y1278" s="84"/>
      <c r="Z1278" s="61"/>
      <c r="AA1278" s="31"/>
      <c r="AB1278" s="32"/>
      <c r="AC1278" s="32"/>
      <c r="AD1278" s="32"/>
      <c r="AE1278" s="33"/>
      <c r="AF1278" s="5"/>
      <c r="AG1278" s="1"/>
    </row>
    <row r="1279" ht="15.75" customHeight="1">
      <c r="A1279" s="1"/>
      <c r="B1279" s="5"/>
      <c r="C1279" s="16">
        <v>44629.0</v>
      </c>
      <c r="D1279" s="17">
        <v>2.858884711E9</v>
      </c>
      <c r="E1279" s="5" t="s">
        <v>2625</v>
      </c>
      <c r="F1279" s="5" t="s">
        <v>126</v>
      </c>
      <c r="G1279" s="5" t="s">
        <v>2061</v>
      </c>
      <c r="H1279" s="5" t="s">
        <v>45</v>
      </c>
      <c r="I1279" s="33">
        <v>204.0</v>
      </c>
      <c r="J1279" s="18">
        <v>9.0</v>
      </c>
      <c r="K1279" s="19">
        <f t="shared" si="153"/>
        <v>8.718765036</v>
      </c>
      <c r="L1279" s="18">
        <v>10.0</v>
      </c>
      <c r="M1279" s="18"/>
      <c r="N1279" s="18">
        <v>10.0</v>
      </c>
      <c r="O1279" s="21">
        <f t="shared" si="2"/>
        <v>9.498810468</v>
      </c>
      <c r="P1279" s="18">
        <v>7.5</v>
      </c>
      <c r="Q1279" s="18"/>
      <c r="R1279" s="18">
        <v>7.5</v>
      </c>
      <c r="S1279" s="21">
        <f t="shared" si="125"/>
        <v>8.628968254</v>
      </c>
      <c r="T1279" s="18">
        <v>7.5</v>
      </c>
      <c r="U1279" s="21">
        <f t="shared" si="128"/>
        <v>8.376984127</v>
      </c>
      <c r="V1279" s="18">
        <v>10.0</v>
      </c>
      <c r="W1279" s="21">
        <f t="shared" si="124"/>
        <v>8.974642289</v>
      </c>
      <c r="X1279" s="27" t="str">
        <f>+AVERAGE([2]!Tabla1[[#This Row],[STAFF]],[2]!Tabla1[[#This Row],[VALUE FOR MONEY]],[2]!Tabla1[[#This Row],[FACILITIES]],[2]!Tabla1[[#This Row],[CLEANLINESS]],[2]!Tabla1[[#This Row],[COMFORT]],[2]!Tabla1[[#This Row],[LOCATION]])</f>
        <v>#ERROR!</v>
      </c>
      <c r="Y1279" s="80"/>
      <c r="Z1279" s="61"/>
      <c r="AA1279" s="31">
        <v>10.0</v>
      </c>
      <c r="AB1279" s="32"/>
      <c r="AC1279" s="32"/>
      <c r="AD1279" s="32"/>
      <c r="AE1279" s="33"/>
      <c r="AF1279" s="5"/>
      <c r="AG1279" s="1"/>
    </row>
    <row r="1280" ht="15.75" customHeight="1">
      <c r="A1280" s="1"/>
      <c r="B1280" s="5"/>
      <c r="C1280" s="16">
        <v>44630.0</v>
      </c>
      <c r="D1280" s="17">
        <v>2.568445569E9</v>
      </c>
      <c r="E1280" s="5" t="s">
        <v>2626</v>
      </c>
      <c r="F1280" s="5" t="s">
        <v>563</v>
      </c>
      <c r="G1280" s="5" t="s">
        <v>2017</v>
      </c>
      <c r="H1280" s="5" t="s">
        <v>261</v>
      </c>
      <c r="I1280" s="33">
        <v>303.0</v>
      </c>
      <c r="J1280" s="18">
        <v>10.0</v>
      </c>
      <c r="K1280" s="19">
        <f t="shared" si="153"/>
        <v>8.718765036</v>
      </c>
      <c r="L1280" s="18">
        <v>10.0</v>
      </c>
      <c r="M1280" s="18"/>
      <c r="N1280" s="18">
        <v>10.0</v>
      </c>
      <c r="O1280" s="21">
        <f t="shared" si="2"/>
        <v>9.499207607</v>
      </c>
      <c r="P1280" s="18">
        <v>7.5</v>
      </c>
      <c r="Q1280" s="18"/>
      <c r="R1280" s="18">
        <v>10.0</v>
      </c>
      <c r="S1280" s="21">
        <f t="shared" si="125"/>
        <v>8.630055511</v>
      </c>
      <c r="T1280" s="18">
        <v>10.0</v>
      </c>
      <c r="U1280" s="21">
        <f t="shared" si="128"/>
        <v>8.378271213</v>
      </c>
      <c r="V1280" s="18">
        <v>10.0</v>
      </c>
      <c r="W1280" s="21">
        <f t="shared" si="124"/>
        <v>8.975456712</v>
      </c>
      <c r="X1280" s="27" t="str">
        <f>+AVERAGE([2]!Tabla1[[#This Row],[STAFF]],[2]!Tabla1[[#This Row],[VALUE FOR MONEY]],[2]!Tabla1[[#This Row],[FACILITIES]],[2]!Tabla1[[#This Row],[CLEANLINESS]],[2]!Tabla1[[#This Row],[COMFORT]],[2]!Tabla1[[#This Row],[LOCATION]])</f>
        <v>#ERROR!</v>
      </c>
      <c r="Y1280" s="61"/>
      <c r="Z1280" s="62"/>
      <c r="AA1280" s="31"/>
      <c r="AB1280" s="32"/>
      <c r="AC1280" s="32"/>
      <c r="AD1280" s="32"/>
      <c r="AE1280" s="33"/>
      <c r="AF1280" s="5"/>
      <c r="AG1280" s="1"/>
    </row>
    <row r="1281" ht="15.75" customHeight="1">
      <c r="A1281" s="1"/>
      <c r="B1281" s="5"/>
      <c r="C1281" s="16">
        <v>44630.0</v>
      </c>
      <c r="D1281" s="17">
        <v>2.581159729E9</v>
      </c>
      <c r="E1281" s="5" t="s">
        <v>2627</v>
      </c>
      <c r="F1281" s="5" t="s">
        <v>2224</v>
      </c>
      <c r="G1281" s="5" t="s">
        <v>1998</v>
      </c>
      <c r="H1281" s="5" t="s">
        <v>1787</v>
      </c>
      <c r="I1281" s="33">
        <v>311.0</v>
      </c>
      <c r="J1281" s="18">
        <v>10.0</v>
      </c>
      <c r="K1281" s="19">
        <f t="shared" si="153"/>
        <v>8.720128308</v>
      </c>
      <c r="L1281" s="18">
        <v>10.0</v>
      </c>
      <c r="M1281" s="18"/>
      <c r="N1281" s="18">
        <v>10.0</v>
      </c>
      <c r="O1281" s="21">
        <f t="shared" si="2"/>
        <v>9.499604117</v>
      </c>
      <c r="P1281" s="18">
        <v>10.0</v>
      </c>
      <c r="Q1281" s="18"/>
      <c r="R1281" s="18">
        <v>10.0</v>
      </c>
      <c r="S1281" s="21">
        <f t="shared" si="125"/>
        <v>8.631141046</v>
      </c>
      <c r="T1281" s="18">
        <v>10.0</v>
      </c>
      <c r="U1281" s="21">
        <f t="shared" si="128"/>
        <v>8.37955626</v>
      </c>
      <c r="V1281" s="18">
        <v>10.0</v>
      </c>
      <c r="W1281" s="21">
        <f t="shared" si="124"/>
        <v>8.976269841</v>
      </c>
      <c r="X1281" s="27" t="str">
        <f>+AVERAGE([2]!Tabla1[[#This Row],[STAFF]],[2]!Tabla1[[#This Row],[VALUE FOR MONEY]],[2]!Tabla1[[#This Row],[FACILITIES]],[2]!Tabla1[[#This Row],[CLEANLINESS]],[2]!Tabla1[[#This Row],[COMFORT]],[2]!Tabla1[[#This Row],[LOCATION]])</f>
        <v>#ERROR!</v>
      </c>
      <c r="Y1281" s="80" t="s">
        <v>2628</v>
      </c>
      <c r="Z1281" s="61" t="s">
        <v>2629</v>
      </c>
      <c r="AA1281" s="31"/>
      <c r="AB1281" s="32"/>
      <c r="AC1281" s="32"/>
      <c r="AD1281" s="32"/>
      <c r="AE1281" s="33"/>
      <c r="AF1281" s="5"/>
      <c r="AG1281" s="1"/>
    </row>
    <row r="1282" ht="15.75" customHeight="1">
      <c r="A1282" s="1"/>
      <c r="B1282" s="5"/>
      <c r="C1282" s="16">
        <v>44631.0</v>
      </c>
      <c r="D1282" s="17">
        <v>3.975478243E9</v>
      </c>
      <c r="E1282" s="5" t="s">
        <v>2630</v>
      </c>
      <c r="F1282" s="5" t="s">
        <v>32</v>
      </c>
      <c r="G1282" s="5" t="s">
        <v>2017</v>
      </c>
      <c r="H1282" s="5" t="s">
        <v>2001</v>
      </c>
      <c r="I1282" s="33" t="s">
        <v>2631</v>
      </c>
      <c r="J1282" s="18">
        <v>7.0</v>
      </c>
      <c r="K1282" s="19">
        <f t="shared" si="153"/>
        <v>8.720368885</v>
      </c>
      <c r="L1282" s="18">
        <v>7.5</v>
      </c>
      <c r="M1282" s="18"/>
      <c r="N1282" s="18">
        <v>7.5</v>
      </c>
      <c r="O1282" s="21">
        <f t="shared" si="2"/>
        <v>9.498022152</v>
      </c>
      <c r="P1282" s="18">
        <v>7.5</v>
      </c>
      <c r="Q1282" s="18"/>
      <c r="R1282" s="18">
        <v>5.0</v>
      </c>
      <c r="S1282" s="21">
        <f t="shared" si="125"/>
        <v>8.628266033</v>
      </c>
      <c r="T1282" s="18">
        <v>5.0</v>
      </c>
      <c r="U1282" s="21">
        <f t="shared" si="128"/>
        <v>8.376880443</v>
      </c>
      <c r="V1282" s="18">
        <v>7.5</v>
      </c>
      <c r="W1282" s="21">
        <f t="shared" si="124"/>
        <v>8.975099128</v>
      </c>
      <c r="X1282" s="27" t="str">
        <f>+AVERAGE([2]!Tabla1[[#This Row],[STAFF]],[2]!Tabla1[[#This Row],[VALUE FOR MONEY]],[2]!Tabla1[[#This Row],[FACILITIES]],[2]!Tabla1[[#This Row],[CLEANLINESS]],[2]!Tabla1[[#This Row],[COMFORT]],[2]!Tabla1[[#This Row],[LOCATION]])</f>
        <v>#ERROR!</v>
      </c>
      <c r="Y1282" s="80" t="s">
        <v>2632</v>
      </c>
      <c r="Z1282" s="61" t="s">
        <v>2633</v>
      </c>
      <c r="AA1282" s="31"/>
      <c r="AB1282" s="32"/>
      <c r="AC1282" s="32"/>
      <c r="AD1282" s="32"/>
      <c r="AE1282" s="33"/>
      <c r="AF1282" s="5"/>
      <c r="AG1282" s="1"/>
    </row>
    <row r="1283" ht="15.75" customHeight="1">
      <c r="A1283" s="1"/>
      <c r="B1283" s="5"/>
      <c r="C1283" s="16">
        <v>44631.0</v>
      </c>
      <c r="D1283" s="17">
        <v>2.496298237E9</v>
      </c>
      <c r="E1283" s="5" t="s">
        <v>2634</v>
      </c>
      <c r="F1283" s="5" t="s">
        <v>2185</v>
      </c>
      <c r="G1283" s="5" t="s">
        <v>1998</v>
      </c>
      <c r="H1283" s="5" t="s">
        <v>1787</v>
      </c>
      <c r="I1283" s="33">
        <v>311.0</v>
      </c>
      <c r="J1283" s="18">
        <v>6.0</v>
      </c>
      <c r="K1283" s="19">
        <f t="shared" si="153"/>
        <v>8.717161187</v>
      </c>
      <c r="L1283" s="18">
        <v>5.0</v>
      </c>
      <c r="M1283" s="18"/>
      <c r="N1283" s="18">
        <v>7.5</v>
      </c>
      <c r="O1283" s="21">
        <f t="shared" si="2"/>
        <v>9.496442688</v>
      </c>
      <c r="P1283" s="18">
        <v>7.5</v>
      </c>
      <c r="Q1283" s="18"/>
      <c r="R1283" s="18">
        <v>7.5</v>
      </c>
      <c r="S1283" s="21">
        <f t="shared" si="125"/>
        <v>8.627373418</v>
      </c>
      <c r="T1283" s="18">
        <v>5.0</v>
      </c>
      <c r="U1283" s="21">
        <f t="shared" si="128"/>
        <v>8.374208861</v>
      </c>
      <c r="V1283" s="18">
        <v>5.0</v>
      </c>
      <c r="W1283" s="21">
        <f t="shared" si="124"/>
        <v>8.971949287</v>
      </c>
      <c r="X1283" s="27" t="str">
        <f>+AVERAGE([2]!Tabla1[[#This Row],[STAFF]],[2]!Tabla1[[#This Row],[VALUE FOR MONEY]],[2]!Tabla1[[#This Row],[FACILITIES]],[2]!Tabla1[[#This Row],[CLEANLINESS]],[2]!Tabla1[[#This Row],[COMFORT]],[2]!Tabla1[[#This Row],[LOCATION]])</f>
        <v>#ERROR!</v>
      </c>
      <c r="Y1283" s="80"/>
      <c r="Z1283" s="61"/>
      <c r="AA1283" s="31"/>
      <c r="AB1283" s="32"/>
      <c r="AC1283" s="32"/>
      <c r="AD1283" s="40"/>
      <c r="AE1283" s="33"/>
      <c r="AF1283" s="5"/>
      <c r="AG1283" s="1"/>
    </row>
    <row r="1284" ht="15.75" customHeight="1">
      <c r="A1284" s="1"/>
      <c r="B1284" s="5"/>
      <c r="C1284" s="16">
        <v>44632.0</v>
      </c>
      <c r="D1284" s="17">
        <v>2.983449888E9</v>
      </c>
      <c r="E1284" s="5" t="s">
        <v>2635</v>
      </c>
      <c r="F1284" s="5" t="s">
        <v>1969</v>
      </c>
      <c r="G1284" s="5" t="s">
        <v>1998</v>
      </c>
      <c r="H1284" s="5" t="s">
        <v>45</v>
      </c>
      <c r="I1284" s="33">
        <v>202.0</v>
      </c>
      <c r="J1284" s="18">
        <v>7.0</v>
      </c>
      <c r="K1284" s="19">
        <f t="shared" si="153"/>
        <v>8.716118685</v>
      </c>
      <c r="L1284" s="18">
        <v>7.5</v>
      </c>
      <c r="M1284" s="18"/>
      <c r="N1284" s="18">
        <v>10.0</v>
      </c>
      <c r="O1284" s="21">
        <f t="shared" si="2"/>
        <v>9.496840442</v>
      </c>
      <c r="P1284" s="18">
        <v>10.0</v>
      </c>
      <c r="Q1284" s="18"/>
      <c r="R1284" s="18">
        <v>10.0</v>
      </c>
      <c r="S1284" s="21">
        <f t="shared" si="125"/>
        <v>8.628458498</v>
      </c>
      <c r="T1284" s="18">
        <v>10.0</v>
      </c>
      <c r="U1284" s="21">
        <f t="shared" si="128"/>
        <v>8.375494071</v>
      </c>
      <c r="V1284" s="18">
        <v>10.0</v>
      </c>
      <c r="W1284" s="21">
        <f t="shared" si="124"/>
        <v>8.972763262</v>
      </c>
      <c r="X1284" s="27" t="str">
        <f>+AVERAGE([2]!Tabla1[[#This Row],[STAFF]],[2]!Tabla1[[#This Row],[VALUE FOR MONEY]],[2]!Tabla1[[#This Row],[FACILITIES]],[2]!Tabla1[[#This Row],[CLEANLINESS]],[2]!Tabla1[[#This Row],[COMFORT]],[2]!Tabla1[[#This Row],[LOCATION]])</f>
        <v>#ERROR!</v>
      </c>
      <c r="Y1284" s="118" t="s">
        <v>2636</v>
      </c>
      <c r="Z1284" s="61"/>
      <c r="AA1284" s="31"/>
      <c r="AB1284" s="32"/>
      <c r="AC1284" s="32"/>
      <c r="AD1284" s="32"/>
      <c r="AE1284" s="33"/>
      <c r="AF1284" s="5"/>
      <c r="AG1284" s="1"/>
    </row>
    <row r="1285" ht="15.75" customHeight="1">
      <c r="A1285" s="1"/>
      <c r="B1285" s="5"/>
      <c r="C1285" s="16">
        <v>44632.0</v>
      </c>
      <c r="D1285" s="17">
        <v>2.900916271E9</v>
      </c>
      <c r="E1285" s="5" t="s">
        <v>2637</v>
      </c>
      <c r="F1285" s="5" t="s">
        <v>2134</v>
      </c>
      <c r="G1285" s="5" t="s">
        <v>2017</v>
      </c>
      <c r="H1285" s="5" t="s">
        <v>2048</v>
      </c>
      <c r="I1285" s="33">
        <v>303.0</v>
      </c>
      <c r="J1285" s="18">
        <v>10.0</v>
      </c>
      <c r="K1285" s="19">
        <f t="shared" si="153"/>
        <v>8.718444266</v>
      </c>
      <c r="L1285" s="18">
        <v>10.0</v>
      </c>
      <c r="M1285" s="18"/>
      <c r="N1285" s="18">
        <v>10.0</v>
      </c>
      <c r="O1285" s="21">
        <f t="shared" si="2"/>
        <v>9.497237569</v>
      </c>
      <c r="P1285" s="18">
        <v>10.0</v>
      </c>
      <c r="Q1285" s="18"/>
      <c r="R1285" s="18">
        <v>10.0</v>
      </c>
      <c r="S1285" s="21">
        <f t="shared" si="125"/>
        <v>8.629541864</v>
      </c>
      <c r="T1285" s="18">
        <v>10.0</v>
      </c>
      <c r="U1285" s="21">
        <f t="shared" si="128"/>
        <v>8.376777251</v>
      </c>
      <c r="V1285" s="18">
        <v>10.0</v>
      </c>
      <c r="W1285" s="21">
        <f t="shared" si="124"/>
        <v>8.973575949</v>
      </c>
      <c r="X1285" s="27" t="str">
        <f>+AVERAGE([2]!Tabla1[[#This Row],[STAFF]],[2]!Tabla1[[#This Row],[VALUE FOR MONEY]],[2]!Tabla1[[#This Row],[FACILITIES]],[2]!Tabla1[[#This Row],[CLEANLINESS]],[2]!Tabla1[[#This Row],[COMFORT]],[2]!Tabla1[[#This Row],[LOCATION]])</f>
        <v>#ERROR!</v>
      </c>
      <c r="Y1285" s="61" t="s">
        <v>2638</v>
      </c>
      <c r="Z1285" s="61"/>
      <c r="AA1285" s="31"/>
      <c r="AB1285" s="32"/>
      <c r="AC1285" s="32"/>
      <c r="AD1285" s="32"/>
      <c r="AE1285" s="33"/>
      <c r="AF1285" s="5"/>
      <c r="AG1285" s="1"/>
    </row>
    <row r="1286" ht="15.75" customHeight="1">
      <c r="A1286" s="1"/>
      <c r="B1286" s="5"/>
      <c r="C1286" s="16">
        <v>44633.0</v>
      </c>
      <c r="D1286" s="17">
        <v>3.777602416E9</v>
      </c>
      <c r="E1286" s="5" t="s">
        <v>2639</v>
      </c>
      <c r="F1286" s="5" t="s">
        <v>2069</v>
      </c>
      <c r="G1286" s="5" t="s">
        <v>2017</v>
      </c>
      <c r="H1286" s="5" t="s">
        <v>45</v>
      </c>
      <c r="I1286" s="33">
        <v>302.0</v>
      </c>
      <c r="J1286" s="18">
        <v>9.0</v>
      </c>
      <c r="K1286" s="19">
        <f t="shared" si="153"/>
        <v>8.717642342</v>
      </c>
      <c r="L1286" s="18">
        <v>10.0</v>
      </c>
      <c r="M1286" s="18"/>
      <c r="N1286" s="18">
        <v>10.0</v>
      </c>
      <c r="O1286" s="21">
        <f t="shared" si="2"/>
        <v>9.497634069</v>
      </c>
      <c r="P1286" s="18">
        <v>10.0</v>
      </c>
      <c r="Q1286" s="18"/>
      <c r="R1286" s="18">
        <v>7.5</v>
      </c>
      <c r="S1286" s="21">
        <f t="shared" si="125"/>
        <v>8.628650355</v>
      </c>
      <c r="T1286" s="18">
        <v>7.5</v>
      </c>
      <c r="U1286" s="21">
        <f t="shared" si="128"/>
        <v>8.376085241</v>
      </c>
      <c r="V1286" s="18">
        <v>10.0</v>
      </c>
      <c r="W1286" s="21">
        <f t="shared" si="124"/>
        <v>8.974387352</v>
      </c>
      <c r="X1286" s="27" t="str">
        <f>+AVERAGE([2]!Tabla1[[#This Row],[STAFF]],[2]!Tabla1[[#This Row],[VALUE FOR MONEY]],[2]!Tabla1[[#This Row],[FACILITIES]],[2]!Tabla1[[#This Row],[CLEANLINESS]],[2]!Tabla1[[#This Row],[COMFORT]],[2]!Tabla1[[#This Row],[LOCATION]])</f>
        <v>#ERROR!</v>
      </c>
      <c r="Y1286" s="80"/>
      <c r="Z1286" s="61"/>
      <c r="AA1286" s="31"/>
      <c r="AB1286" s="32"/>
      <c r="AC1286" s="32"/>
      <c r="AD1286" s="32"/>
      <c r="AE1286" s="33"/>
      <c r="AF1286" s="5"/>
      <c r="AG1286" s="1"/>
    </row>
    <row r="1287" ht="15.75" customHeight="1">
      <c r="A1287" s="1"/>
      <c r="B1287" s="5"/>
      <c r="C1287" s="16">
        <v>44634.0</v>
      </c>
      <c r="D1287" s="17">
        <v>2.55492257E9</v>
      </c>
      <c r="E1287" s="79" t="s">
        <v>2640</v>
      </c>
      <c r="F1287" s="5" t="s">
        <v>1969</v>
      </c>
      <c r="G1287" s="5" t="s">
        <v>1998</v>
      </c>
      <c r="H1287" s="5" t="s">
        <v>1787</v>
      </c>
      <c r="I1287" s="33">
        <v>312.0</v>
      </c>
      <c r="J1287" s="18">
        <v>6.0</v>
      </c>
      <c r="K1287" s="19">
        <f t="shared" si="153"/>
        <v>8.715797915</v>
      </c>
      <c r="L1287" s="18">
        <v>7.5</v>
      </c>
      <c r="M1287" s="18"/>
      <c r="N1287" s="18">
        <v>10.0</v>
      </c>
      <c r="O1287" s="21">
        <f t="shared" si="2"/>
        <v>9.498029945</v>
      </c>
      <c r="P1287" s="18">
        <v>2.5</v>
      </c>
      <c r="Q1287" s="18"/>
      <c r="R1287" s="18">
        <v>5.0</v>
      </c>
      <c r="S1287" s="21">
        <f t="shared" si="125"/>
        <v>8.625788644</v>
      </c>
      <c r="T1287" s="18">
        <v>7.5</v>
      </c>
      <c r="U1287" s="21">
        <f t="shared" si="128"/>
        <v>8.375394322</v>
      </c>
      <c r="V1287" s="18">
        <v>7.5</v>
      </c>
      <c r="W1287" s="21">
        <f t="shared" si="124"/>
        <v>8.973222749</v>
      </c>
      <c r="X1287" s="27" t="str">
        <f>+AVERAGE([3]!Tabla1[[#This Row],[STAFF]],[3]!Tabla1[[#This Row],[VALUE FOR MONEY]],[3]!Tabla1[[#This Row],[FACILITIES]],[3]!Tabla1[[#This Row],[CLEANLINESS]],[3]!Tabla1[[#This Row],[COMFORT]],[3]!Tabla1[[#This Row],[LOCATION]])</f>
        <v>#ERROR!</v>
      </c>
      <c r="Y1287" s="62"/>
      <c r="Z1287" s="61"/>
      <c r="AA1287" s="52"/>
      <c r="AB1287" s="36"/>
      <c r="AC1287" s="36"/>
      <c r="AD1287" s="36"/>
      <c r="AE1287" s="53"/>
      <c r="AF1287" s="5"/>
      <c r="AG1287" s="1"/>
    </row>
    <row r="1288" ht="15.75" customHeight="1">
      <c r="A1288" s="1"/>
      <c r="B1288" s="5"/>
      <c r="C1288" s="16">
        <v>44634.0</v>
      </c>
      <c r="D1288" s="17">
        <v>3.711997955E9</v>
      </c>
      <c r="E1288" s="79" t="s">
        <v>2641</v>
      </c>
      <c r="F1288" s="5" t="s">
        <v>2351</v>
      </c>
      <c r="G1288" s="5" t="s">
        <v>1975</v>
      </c>
      <c r="H1288" s="5" t="s">
        <v>2001</v>
      </c>
      <c r="I1288" s="33">
        <v>301.0</v>
      </c>
      <c r="J1288" s="18">
        <v>10.0</v>
      </c>
      <c r="K1288" s="19">
        <f t="shared" si="153"/>
        <v>8.717481957</v>
      </c>
      <c r="L1288" s="18">
        <v>10.0</v>
      </c>
      <c r="M1288" s="18"/>
      <c r="N1288" s="18">
        <v>10.0</v>
      </c>
      <c r="O1288" s="21">
        <f t="shared" si="2"/>
        <v>9.498425197</v>
      </c>
      <c r="P1288" s="18">
        <v>10.0</v>
      </c>
      <c r="Q1288" s="18"/>
      <c r="R1288" s="18">
        <v>10.0</v>
      </c>
      <c r="S1288" s="21">
        <f t="shared" si="125"/>
        <v>8.626871552</v>
      </c>
      <c r="T1288" s="18">
        <v>10.0</v>
      </c>
      <c r="U1288" s="21">
        <f t="shared" si="128"/>
        <v>8.376674547</v>
      </c>
      <c r="V1288" s="18">
        <v>10.0</v>
      </c>
      <c r="W1288" s="21">
        <f t="shared" si="124"/>
        <v>8.974033149</v>
      </c>
      <c r="X1288" s="27" t="str">
        <f>+AVERAGE([3]!Tabla1[[#This Row],[STAFF]],[3]!Tabla1[[#This Row],[VALUE FOR MONEY]],[3]!Tabla1[[#This Row],[FACILITIES]],[3]!Tabla1[[#This Row],[CLEANLINESS]],[3]!Tabla1[[#This Row],[COMFORT]],[3]!Tabla1[[#This Row],[LOCATION]])</f>
        <v>#ERROR!</v>
      </c>
      <c r="Y1288" s="61" t="s">
        <v>2642</v>
      </c>
      <c r="Z1288" s="61"/>
      <c r="AA1288" s="52"/>
      <c r="AB1288" s="36"/>
      <c r="AC1288" s="36"/>
      <c r="AD1288" s="36"/>
      <c r="AE1288" s="53"/>
      <c r="AF1288" s="5"/>
      <c r="AG1288" s="1"/>
    </row>
    <row r="1289" ht="15.75" customHeight="1">
      <c r="A1289" s="1"/>
      <c r="B1289" s="5"/>
      <c r="C1289" s="16">
        <v>44634.0</v>
      </c>
      <c r="D1289" s="17">
        <v>3.730704084E9</v>
      </c>
      <c r="E1289" s="5" t="s">
        <v>2643</v>
      </c>
      <c r="F1289" s="5" t="s">
        <v>2107</v>
      </c>
      <c r="G1289" s="5" t="s">
        <v>1975</v>
      </c>
      <c r="H1289" s="5" t="s">
        <v>1782</v>
      </c>
      <c r="I1289" s="33">
        <v>216.0</v>
      </c>
      <c r="J1289" s="18">
        <v>10.0</v>
      </c>
      <c r="K1289" s="19">
        <f t="shared" si="153"/>
        <v>8.717481957</v>
      </c>
      <c r="L1289" s="18">
        <v>10.0</v>
      </c>
      <c r="M1289" s="18"/>
      <c r="N1289" s="18">
        <v>10.0</v>
      </c>
      <c r="O1289" s="21">
        <f t="shared" si="2"/>
        <v>9.498819827</v>
      </c>
      <c r="P1289" s="18">
        <v>10.0</v>
      </c>
      <c r="Q1289" s="18"/>
      <c r="R1289" s="18">
        <v>10.0</v>
      </c>
      <c r="S1289" s="21">
        <f t="shared" si="125"/>
        <v>8.627952756</v>
      </c>
      <c r="T1289" s="18">
        <v>10.0</v>
      </c>
      <c r="U1289" s="21">
        <f t="shared" si="128"/>
        <v>8.377952756</v>
      </c>
      <c r="V1289" s="18">
        <v>10.0</v>
      </c>
      <c r="W1289" s="21">
        <f t="shared" si="124"/>
        <v>8.974842271</v>
      </c>
      <c r="X1289" s="27" t="str">
        <f>+AVERAGE([3]!Tabla1[[#This Row],[STAFF]],[3]!Tabla1[[#This Row],[VALUE FOR MONEY]],[3]!Tabla1[[#This Row],[FACILITIES]],[3]!Tabla1[[#This Row],[CLEANLINESS]],[3]!Tabla1[[#This Row],[COMFORT]],[3]!Tabla1[[#This Row],[LOCATION]])</f>
        <v>#ERROR!</v>
      </c>
      <c r="Y1289" s="80"/>
      <c r="Z1289" s="61"/>
      <c r="AA1289" s="52"/>
      <c r="AB1289" s="36"/>
      <c r="AC1289" s="36"/>
      <c r="AD1289" s="36"/>
      <c r="AE1289" s="53"/>
      <c r="AF1289" s="5"/>
      <c r="AG1289" s="1"/>
    </row>
    <row r="1290" ht="15.75" customHeight="1">
      <c r="A1290" s="1"/>
      <c r="B1290" s="5"/>
      <c r="C1290" s="16">
        <v>44634.0</v>
      </c>
      <c r="D1290" s="17">
        <v>3.605612534E9</v>
      </c>
      <c r="E1290" s="5" t="s">
        <v>1196</v>
      </c>
      <c r="F1290" s="5" t="s">
        <v>126</v>
      </c>
      <c r="G1290" s="5" t="s">
        <v>1975</v>
      </c>
      <c r="H1290" s="5" t="s">
        <v>1782</v>
      </c>
      <c r="I1290" s="33">
        <v>216.0</v>
      </c>
      <c r="J1290" s="18">
        <v>9.0</v>
      </c>
      <c r="K1290" s="19">
        <f t="shared" si="153"/>
        <v>8.717642342</v>
      </c>
      <c r="L1290" s="18">
        <v>10.0</v>
      </c>
      <c r="M1290" s="18"/>
      <c r="N1290" s="18">
        <v>10.0</v>
      </c>
      <c r="O1290" s="21">
        <f t="shared" si="2"/>
        <v>9.499213836</v>
      </c>
      <c r="P1290" s="18">
        <v>5.0</v>
      </c>
      <c r="Q1290" s="18"/>
      <c r="R1290" s="18">
        <v>7.5</v>
      </c>
      <c r="S1290" s="21">
        <f t="shared" si="125"/>
        <v>8.627065303</v>
      </c>
      <c r="T1290" s="18">
        <v>10.0</v>
      </c>
      <c r="U1290" s="21">
        <f t="shared" si="128"/>
        <v>8.379228954</v>
      </c>
      <c r="V1290" s="18">
        <v>10.0</v>
      </c>
      <c r="W1290" s="21">
        <f t="shared" si="124"/>
        <v>8.975650118</v>
      </c>
      <c r="X1290" s="27" t="str">
        <f>+AVERAGE([3]!Tabla1[[#This Row],[STAFF]],[3]!Tabla1[[#This Row],[VALUE FOR MONEY]],[3]!Tabla1[[#This Row],[FACILITIES]],[3]!Tabla1[[#This Row],[CLEANLINESS]],[3]!Tabla1[[#This Row],[COMFORT]],[3]!Tabla1[[#This Row],[LOCATION]])</f>
        <v>#ERROR!</v>
      </c>
      <c r="Y1290" s="84"/>
      <c r="Z1290" s="61"/>
      <c r="AA1290" s="52"/>
      <c r="AB1290" s="36"/>
      <c r="AC1290" s="36"/>
      <c r="AD1290" s="36"/>
      <c r="AE1290" s="53"/>
      <c r="AF1290" s="5"/>
      <c r="AG1290" s="1"/>
    </row>
    <row r="1291" ht="15.75" customHeight="1">
      <c r="A1291" s="1"/>
      <c r="B1291" s="5"/>
      <c r="C1291" s="16">
        <v>44635.0</v>
      </c>
      <c r="D1291" s="17">
        <v>3.25744043E9</v>
      </c>
      <c r="E1291" s="5" t="s">
        <v>2644</v>
      </c>
      <c r="F1291" s="5" t="s">
        <v>600</v>
      </c>
      <c r="G1291" s="5" t="s">
        <v>1975</v>
      </c>
      <c r="H1291" s="5" t="s">
        <v>1808</v>
      </c>
      <c r="I1291" s="33">
        <v>207.0</v>
      </c>
      <c r="J1291" s="18">
        <v>2.0</v>
      </c>
      <c r="K1291" s="19">
        <f t="shared" si="153"/>
        <v>8.711868484</v>
      </c>
      <c r="L1291" s="18">
        <v>5.0</v>
      </c>
      <c r="M1291" s="18"/>
      <c r="N1291" s="18">
        <v>7.5</v>
      </c>
      <c r="O1291" s="21">
        <f t="shared" si="2"/>
        <v>9.497643362</v>
      </c>
      <c r="P1291" s="18">
        <v>5.0</v>
      </c>
      <c r="Q1291" s="18"/>
      <c r="R1291" s="18">
        <v>2.5</v>
      </c>
      <c r="S1291" s="21">
        <f t="shared" si="125"/>
        <v>8.622248428</v>
      </c>
      <c r="T1291" s="18">
        <v>2.5</v>
      </c>
      <c r="U1291" s="21">
        <f t="shared" si="128"/>
        <v>8.374606918</v>
      </c>
      <c r="V1291" s="18">
        <v>5.0</v>
      </c>
      <c r="W1291" s="21">
        <f t="shared" si="124"/>
        <v>8.972519685</v>
      </c>
      <c r="X1291" s="27" t="str">
        <f>+AVERAGE([3]!Tabla1[[#This Row],[STAFF]],[3]!Tabla1[[#This Row],[VALUE FOR MONEY]],[3]!Tabla1[[#This Row],[FACILITIES]],[3]!Tabla1[[#This Row],[CLEANLINESS]],[3]!Tabla1[[#This Row],[COMFORT]],[3]!Tabla1[[#This Row],[LOCATION]])</f>
        <v>#ERROR!</v>
      </c>
      <c r="Y1291" s="80"/>
      <c r="Z1291" s="61"/>
      <c r="AA1291" s="25"/>
      <c r="AB1291" s="32"/>
      <c r="AC1291" s="32"/>
      <c r="AD1291" s="40"/>
      <c r="AE1291" s="33"/>
      <c r="AF1291" s="5"/>
      <c r="AG1291" s="1"/>
    </row>
    <row r="1292" ht="15.75" customHeight="1">
      <c r="A1292" s="1"/>
      <c r="B1292" s="5"/>
      <c r="C1292" s="16">
        <v>44635.0</v>
      </c>
      <c r="D1292" s="17">
        <v>3.359875994E9</v>
      </c>
      <c r="E1292" s="5" t="s">
        <v>2645</v>
      </c>
      <c r="F1292" s="5" t="s">
        <v>2022</v>
      </c>
      <c r="G1292" s="5" t="s">
        <v>1998</v>
      </c>
      <c r="H1292" s="5" t="s">
        <v>45</v>
      </c>
      <c r="I1292" s="33">
        <v>204.0</v>
      </c>
      <c r="J1292" s="18">
        <v>8.0</v>
      </c>
      <c r="K1292" s="19">
        <f t="shared" si="153"/>
        <v>8.710585405</v>
      </c>
      <c r="L1292" s="18">
        <v>7.5</v>
      </c>
      <c r="M1292" s="18"/>
      <c r="N1292" s="18">
        <v>7.5</v>
      </c>
      <c r="O1292" s="21">
        <f t="shared" si="2"/>
        <v>9.496075353</v>
      </c>
      <c r="P1292" s="18">
        <v>5.0</v>
      </c>
      <c r="Q1292" s="18"/>
      <c r="R1292" s="18">
        <v>7.5</v>
      </c>
      <c r="S1292" s="21">
        <f t="shared" si="125"/>
        <v>8.62136685</v>
      </c>
      <c r="T1292" s="18">
        <v>7.5</v>
      </c>
      <c r="U1292" s="21">
        <f t="shared" si="128"/>
        <v>8.373919874</v>
      </c>
      <c r="V1292" s="18">
        <v>7.5</v>
      </c>
      <c r="W1292" s="21">
        <f t="shared" si="124"/>
        <v>8.971361133</v>
      </c>
      <c r="X1292" s="27" t="str">
        <f>+AVERAGE([3]!Tabla1[[#This Row],[STAFF]],[3]!Tabla1[[#This Row],[VALUE FOR MONEY]],[3]!Tabla1[[#This Row],[FACILITIES]],[3]!Tabla1[[#This Row],[CLEANLINESS]],[3]!Tabla1[[#This Row],[COMFORT]],[3]!Tabla1[[#This Row],[LOCATION]])</f>
        <v>#ERROR!</v>
      </c>
      <c r="Y1292" s="80" t="s">
        <v>2646</v>
      </c>
      <c r="Z1292" s="61" t="s">
        <v>2647</v>
      </c>
      <c r="AA1292" s="31"/>
      <c r="AB1292" s="32"/>
      <c r="AC1292" s="32"/>
      <c r="AD1292" s="32"/>
      <c r="AE1292" s="33"/>
      <c r="AF1292" s="5"/>
      <c r="AG1292" s="1"/>
    </row>
    <row r="1293" ht="15.75" customHeight="1">
      <c r="A1293" s="1"/>
      <c r="B1293" s="5"/>
      <c r="C1293" s="16">
        <v>44636.0</v>
      </c>
      <c r="D1293" s="17">
        <v>2.252641051E9</v>
      </c>
      <c r="E1293" s="5" t="s">
        <v>2648</v>
      </c>
      <c r="F1293" s="5" t="s">
        <v>563</v>
      </c>
      <c r="G1293" s="5" t="s">
        <v>1998</v>
      </c>
      <c r="H1293" s="5" t="s">
        <v>45</v>
      </c>
      <c r="I1293" s="33">
        <v>204.0</v>
      </c>
      <c r="J1293" s="18">
        <v>8.0</v>
      </c>
      <c r="K1293" s="19">
        <f t="shared" si="153"/>
        <v>8.708981556</v>
      </c>
      <c r="L1293" s="18">
        <v>10.0</v>
      </c>
      <c r="M1293" s="18"/>
      <c r="N1293" s="18">
        <v>10.0</v>
      </c>
      <c r="O1293" s="21">
        <f t="shared" si="2"/>
        <v>9.496470588</v>
      </c>
      <c r="P1293" s="18">
        <v>7.5</v>
      </c>
      <c r="Q1293" s="18"/>
      <c r="R1293" s="18">
        <v>7.5</v>
      </c>
      <c r="S1293" s="21">
        <f t="shared" si="125"/>
        <v>8.620486656</v>
      </c>
      <c r="T1293" s="18">
        <v>7.5</v>
      </c>
      <c r="U1293" s="21">
        <f t="shared" si="128"/>
        <v>8.373233909</v>
      </c>
      <c r="V1293" s="18">
        <v>10.0</v>
      </c>
      <c r="W1293" s="21">
        <f t="shared" si="124"/>
        <v>8.972169811</v>
      </c>
      <c r="X1293" s="27" t="str">
        <f>+AVERAGE([3]!Tabla1[[#This Row],[STAFF]],[3]!Tabla1[[#This Row],[VALUE FOR MONEY]],[3]!Tabla1[[#This Row],[FACILITIES]],[3]!Tabla1[[#This Row],[CLEANLINESS]],[3]!Tabla1[[#This Row],[COMFORT]],[3]!Tabla1[[#This Row],[LOCATION]])</f>
        <v>#ERROR!</v>
      </c>
      <c r="Y1293" s="80" t="s">
        <v>2649</v>
      </c>
      <c r="Z1293" s="61" t="s">
        <v>2650</v>
      </c>
      <c r="AA1293" s="31"/>
      <c r="AB1293" s="32"/>
      <c r="AC1293" s="32"/>
      <c r="AD1293" s="32"/>
      <c r="AE1293" s="33"/>
      <c r="AF1293" s="5"/>
      <c r="AG1293" s="1"/>
    </row>
    <row r="1294" ht="15.75" customHeight="1">
      <c r="A1294" s="1"/>
      <c r="B1294" s="5"/>
      <c r="C1294" s="16">
        <v>44636.0</v>
      </c>
      <c r="D1294" s="17">
        <v>2.629648629E9</v>
      </c>
      <c r="E1294" s="5" t="s">
        <v>2333</v>
      </c>
      <c r="F1294" s="5" t="s">
        <v>2236</v>
      </c>
      <c r="G1294" s="5" t="s">
        <v>1998</v>
      </c>
      <c r="H1294" s="5" t="s">
        <v>45</v>
      </c>
      <c r="I1294" s="33">
        <v>202.0</v>
      </c>
      <c r="J1294" s="18">
        <v>7.0</v>
      </c>
      <c r="K1294" s="19">
        <f t="shared" si="153"/>
        <v>8.706575782</v>
      </c>
      <c r="L1294" s="18">
        <v>7.5</v>
      </c>
      <c r="M1294" s="18"/>
      <c r="N1294" s="18">
        <v>7.5</v>
      </c>
      <c r="O1294" s="21">
        <f t="shared" si="2"/>
        <v>9.494905956</v>
      </c>
      <c r="P1294" s="18">
        <v>7.5</v>
      </c>
      <c r="Q1294" s="18"/>
      <c r="R1294" s="18">
        <v>7.5</v>
      </c>
      <c r="S1294" s="21">
        <f t="shared" si="125"/>
        <v>8.619607843</v>
      </c>
      <c r="T1294" s="18">
        <v>7.5</v>
      </c>
      <c r="U1294" s="21">
        <f t="shared" si="128"/>
        <v>8.37254902</v>
      </c>
      <c r="V1294" s="18">
        <v>7.5</v>
      </c>
      <c r="W1294" s="21">
        <f t="shared" si="124"/>
        <v>8.971013354</v>
      </c>
      <c r="X1294" s="27" t="str">
        <f>+AVERAGE([3]!Tabla1[[#This Row],[STAFF]],[3]!Tabla1[[#This Row],[VALUE FOR MONEY]],[3]!Tabla1[[#This Row],[FACILITIES]],[3]!Tabla1[[#This Row],[CLEANLINESS]],[3]!Tabla1[[#This Row],[COMFORT]],[3]!Tabla1[[#This Row],[LOCATION]])</f>
        <v>#ERROR!</v>
      </c>
      <c r="Y1294" s="80" t="s">
        <v>2651</v>
      </c>
      <c r="Z1294" s="61" t="s">
        <v>2652</v>
      </c>
      <c r="AA1294" s="31"/>
      <c r="AB1294" s="32"/>
      <c r="AC1294" s="32"/>
      <c r="AD1294" s="32"/>
      <c r="AE1294" s="33"/>
      <c r="AF1294" s="5"/>
      <c r="AG1294" s="1"/>
    </row>
    <row r="1295" ht="15.75" customHeight="1">
      <c r="A1295" s="1"/>
      <c r="B1295" s="5"/>
      <c r="C1295" s="16">
        <v>44637.0</v>
      </c>
      <c r="D1295" s="17">
        <v>3.674972989E9</v>
      </c>
      <c r="E1295" s="5" t="s">
        <v>2653</v>
      </c>
      <c r="F1295" s="5" t="s">
        <v>1974</v>
      </c>
      <c r="G1295" s="5" t="s">
        <v>1975</v>
      </c>
      <c r="H1295" s="5" t="s">
        <v>1808</v>
      </c>
      <c r="I1295" s="33">
        <v>211.0</v>
      </c>
      <c r="J1295" s="18">
        <v>3.0</v>
      </c>
      <c r="K1295" s="19">
        <f t="shared" si="153"/>
        <v>8.701283079</v>
      </c>
      <c r="L1295" s="18">
        <v>5.0</v>
      </c>
      <c r="M1295" s="18"/>
      <c r="N1295" s="18">
        <v>7.5</v>
      </c>
      <c r="O1295" s="21">
        <f t="shared" si="2"/>
        <v>9.493343774</v>
      </c>
      <c r="P1295" s="18">
        <v>5.0</v>
      </c>
      <c r="Q1295" s="18"/>
      <c r="R1295" s="18">
        <v>7.5</v>
      </c>
      <c r="S1295" s="21">
        <f t="shared" si="125"/>
        <v>8.618730408</v>
      </c>
      <c r="T1295" s="18">
        <v>5.0</v>
      </c>
      <c r="U1295" s="21">
        <f t="shared" si="128"/>
        <v>8.369905956</v>
      </c>
      <c r="V1295" s="18">
        <v>5.0</v>
      </c>
      <c r="W1295" s="21">
        <f t="shared" si="124"/>
        <v>8.967896389</v>
      </c>
      <c r="X1295" s="27" t="str">
        <f>+AVERAGE([3]!Tabla1[[#This Row],[STAFF]],[3]!Tabla1[[#This Row],[VALUE FOR MONEY]],[3]!Tabla1[[#This Row],[FACILITIES]],[3]!Tabla1[[#This Row],[CLEANLINESS]],[3]!Tabla1[[#This Row],[COMFORT]],[3]!Tabla1[[#This Row],[LOCATION]])</f>
        <v>#ERROR!</v>
      </c>
      <c r="Y1295" s="80" t="s">
        <v>2408</v>
      </c>
      <c r="Z1295" s="61" t="s">
        <v>2654</v>
      </c>
      <c r="AA1295" s="31"/>
      <c r="AB1295" s="32"/>
      <c r="AC1295" s="32"/>
      <c r="AD1295" s="32"/>
      <c r="AE1295" s="33"/>
      <c r="AF1295" s="5"/>
      <c r="AG1295" s="1"/>
    </row>
    <row r="1296" ht="15.75" customHeight="1">
      <c r="A1296" s="1"/>
      <c r="B1296" s="5"/>
      <c r="C1296" s="16">
        <v>44638.0</v>
      </c>
      <c r="D1296" s="17">
        <v>3.970984275E9</v>
      </c>
      <c r="E1296" s="5" t="s">
        <v>2655</v>
      </c>
      <c r="F1296" s="5" t="s">
        <v>2324</v>
      </c>
      <c r="G1296" s="5" t="s">
        <v>1998</v>
      </c>
      <c r="H1296" s="5" t="s">
        <v>45</v>
      </c>
      <c r="I1296" s="33">
        <v>202.0</v>
      </c>
      <c r="J1296" s="18">
        <v>6.0</v>
      </c>
      <c r="K1296" s="19">
        <f t="shared" si="153"/>
        <v>8.698716921</v>
      </c>
      <c r="L1296" s="18">
        <v>10.0</v>
      </c>
      <c r="M1296" s="18"/>
      <c r="N1296" s="18">
        <v>7.5</v>
      </c>
      <c r="O1296" s="21">
        <f t="shared" si="2"/>
        <v>9.491784038</v>
      </c>
      <c r="P1296" s="18">
        <v>5.0</v>
      </c>
      <c r="Q1296" s="18"/>
      <c r="R1296" s="18">
        <v>5.0</v>
      </c>
      <c r="S1296" s="21">
        <f t="shared" si="125"/>
        <v>8.615896633</v>
      </c>
      <c r="T1296" s="18">
        <v>7.5</v>
      </c>
      <c r="U1296" s="21">
        <f t="shared" si="128"/>
        <v>8.369224745</v>
      </c>
      <c r="V1296" s="18">
        <v>5.0</v>
      </c>
      <c r="W1296" s="21">
        <f t="shared" si="124"/>
        <v>8.964784314</v>
      </c>
      <c r="X1296" s="27" t="str">
        <f>+AVERAGE([3]!Tabla1[[#This Row],[STAFF]],[3]!Tabla1[[#This Row],[VALUE FOR MONEY]],[3]!Tabla1[[#This Row],[FACILITIES]],[3]!Tabla1[[#This Row],[CLEANLINESS]],[3]!Tabla1[[#This Row],[COMFORT]],[3]!Tabla1[[#This Row],[LOCATION]])</f>
        <v>#ERROR!</v>
      </c>
      <c r="Y1296" s="80" t="s">
        <v>2656</v>
      </c>
      <c r="Z1296" s="61" t="s">
        <v>2657</v>
      </c>
      <c r="AA1296" s="31"/>
      <c r="AB1296" s="32"/>
      <c r="AC1296" s="32"/>
      <c r="AD1296" s="32"/>
      <c r="AE1296" s="33"/>
      <c r="AF1296" s="5"/>
      <c r="AG1296" s="1"/>
    </row>
    <row r="1297" ht="15.75" customHeight="1">
      <c r="A1297" s="1"/>
      <c r="B1297" s="5"/>
      <c r="C1297" s="16">
        <v>44639.0</v>
      </c>
      <c r="D1297" s="17">
        <v>2.977964739E9</v>
      </c>
      <c r="E1297" s="5" t="s">
        <v>2658</v>
      </c>
      <c r="F1297" s="5" t="s">
        <v>2351</v>
      </c>
      <c r="G1297" s="5" t="s">
        <v>1975</v>
      </c>
      <c r="H1297" s="5" t="s">
        <v>60</v>
      </c>
      <c r="I1297" s="33">
        <v>301.0</v>
      </c>
      <c r="J1297" s="18">
        <v>8.0</v>
      </c>
      <c r="K1297" s="19">
        <f t="shared" si="153"/>
        <v>8.697433841</v>
      </c>
      <c r="L1297" s="18">
        <v>10.0</v>
      </c>
      <c r="M1297" s="18"/>
      <c r="N1297" s="18">
        <v>10.0</v>
      </c>
      <c r="O1297" s="21">
        <f t="shared" si="2"/>
        <v>9.492181392</v>
      </c>
      <c r="P1297" s="18">
        <v>10.0</v>
      </c>
      <c r="Q1297" s="18"/>
      <c r="R1297" s="18">
        <v>7.5</v>
      </c>
      <c r="S1297" s="21">
        <f t="shared" si="125"/>
        <v>8.615023474</v>
      </c>
      <c r="T1297" s="18">
        <v>7.5</v>
      </c>
      <c r="U1297" s="21">
        <f t="shared" si="128"/>
        <v>8.368544601</v>
      </c>
      <c r="V1297" s="18">
        <v>10.0</v>
      </c>
      <c r="W1297" s="21">
        <f t="shared" si="124"/>
        <v>8.965595611</v>
      </c>
      <c r="X1297" s="27" t="str">
        <f>+AVERAGE([3]!Tabla1[[#This Row],[STAFF]],[3]!Tabla1[[#This Row],[VALUE FOR MONEY]],[3]!Tabla1[[#This Row],[FACILITIES]],[3]!Tabla1[[#This Row],[CLEANLINESS]],[3]!Tabla1[[#This Row],[COMFORT]],[3]!Tabla1[[#This Row],[LOCATION]])</f>
        <v>#ERROR!</v>
      </c>
      <c r="Y1297" s="80"/>
      <c r="Z1297" s="61"/>
      <c r="AA1297" s="31"/>
      <c r="AB1297" s="32"/>
      <c r="AC1297" s="32"/>
      <c r="AD1297" s="40"/>
      <c r="AE1297" s="33"/>
      <c r="AF1297" s="5"/>
      <c r="AG1297" s="1"/>
    </row>
    <row r="1298" ht="15.75" customHeight="1">
      <c r="A1298" s="1"/>
      <c r="B1298" s="5"/>
      <c r="C1298" s="16">
        <v>44639.0</v>
      </c>
      <c r="D1298" s="17">
        <v>3.925126722E9</v>
      </c>
      <c r="E1298" s="5" t="s">
        <v>2659</v>
      </c>
      <c r="F1298" s="5" t="s">
        <v>2031</v>
      </c>
      <c r="G1298" s="5" t="s">
        <v>1998</v>
      </c>
      <c r="H1298" s="5" t="s">
        <v>45</v>
      </c>
      <c r="I1298" s="33">
        <v>202.0</v>
      </c>
      <c r="J1298" s="18">
        <v>4.0</v>
      </c>
      <c r="K1298" s="19">
        <f t="shared" si="153"/>
        <v>8.693263833</v>
      </c>
      <c r="L1298" s="18">
        <v>5.0</v>
      </c>
      <c r="M1298" s="18"/>
      <c r="N1298" s="18">
        <v>10.0</v>
      </c>
      <c r="O1298" s="21">
        <f t="shared" si="2"/>
        <v>9.492578125</v>
      </c>
      <c r="P1298" s="18">
        <v>2.5</v>
      </c>
      <c r="Q1298" s="18"/>
      <c r="R1298" s="18">
        <v>2.5</v>
      </c>
      <c r="S1298" s="21">
        <f t="shared" si="125"/>
        <v>8.610242377</v>
      </c>
      <c r="T1298" s="18">
        <v>2.5</v>
      </c>
      <c r="U1298" s="21">
        <f t="shared" si="128"/>
        <v>8.363956216</v>
      </c>
      <c r="V1298" s="18">
        <v>7.5</v>
      </c>
      <c r="W1298" s="21">
        <f t="shared" si="124"/>
        <v>8.964447925</v>
      </c>
      <c r="X1298" s="27" t="str">
        <f>+AVERAGE([3]!Tabla1[[#This Row],[STAFF]],[3]!Tabla1[[#This Row],[VALUE FOR MONEY]],[3]!Tabla1[[#This Row],[FACILITIES]],[3]!Tabla1[[#This Row],[CLEANLINESS]],[3]!Tabla1[[#This Row],[COMFORT]],[3]!Tabla1[[#This Row],[LOCATION]])</f>
        <v>#ERROR!</v>
      </c>
      <c r="Y1298" s="80" t="s">
        <v>2660</v>
      </c>
      <c r="Z1298" s="61" t="s">
        <v>2661</v>
      </c>
      <c r="AA1298" s="31"/>
      <c r="AB1298" s="32"/>
      <c r="AC1298" s="32"/>
      <c r="AD1298" s="32"/>
      <c r="AE1298" s="33"/>
      <c r="AF1298" s="5"/>
      <c r="AG1298" s="1"/>
    </row>
    <row r="1299" ht="15.75" customHeight="1">
      <c r="A1299" s="1"/>
      <c r="B1299" s="5"/>
      <c r="C1299" s="16">
        <v>44639.0</v>
      </c>
      <c r="D1299" s="17">
        <v>2.124109641E9</v>
      </c>
      <c r="E1299" s="5" t="s">
        <v>2662</v>
      </c>
      <c r="F1299" s="5" t="s">
        <v>600</v>
      </c>
      <c r="G1299" s="5" t="s">
        <v>1975</v>
      </c>
      <c r="H1299" s="5" t="s">
        <v>2470</v>
      </c>
      <c r="I1299" s="33">
        <v>214.0</v>
      </c>
      <c r="J1299" s="18">
        <v>2.0</v>
      </c>
      <c r="K1299" s="19">
        <f t="shared" si="153"/>
        <v>8.688211708</v>
      </c>
      <c r="L1299" s="18">
        <v>5.0</v>
      </c>
      <c r="M1299" s="18"/>
      <c r="N1299" s="18">
        <v>7.5</v>
      </c>
      <c r="O1299" s="21">
        <f t="shared" si="2"/>
        <v>9.491022639</v>
      </c>
      <c r="P1299" s="18">
        <v>7.5</v>
      </c>
      <c r="Q1299" s="18"/>
      <c r="R1299" s="18">
        <v>2.5</v>
      </c>
      <c r="S1299" s="21">
        <f t="shared" si="125"/>
        <v>8.60546875</v>
      </c>
      <c r="T1299" s="18">
        <v>5.0</v>
      </c>
      <c r="U1299" s="21">
        <f t="shared" si="128"/>
        <v>8.361328125</v>
      </c>
      <c r="V1299" s="18">
        <v>5.0</v>
      </c>
      <c r="W1299" s="21">
        <f t="shared" si="124"/>
        <v>8.961345853</v>
      </c>
      <c r="X1299" s="27" t="str">
        <f>+AVERAGE([3]!Tabla1[[#This Row],[STAFF]],[3]!Tabla1[[#This Row],[VALUE FOR MONEY]],[3]!Tabla1[[#This Row],[FACILITIES]],[3]!Tabla1[[#This Row],[CLEANLINESS]],[3]!Tabla1[[#This Row],[COMFORT]],[3]!Tabla1[[#This Row],[LOCATION]])</f>
        <v>#ERROR!</v>
      </c>
      <c r="Y1299" s="80" t="s">
        <v>2663</v>
      </c>
      <c r="Z1299" s="61" t="s">
        <v>2664</v>
      </c>
      <c r="AA1299" s="31"/>
      <c r="AB1299" s="32"/>
      <c r="AC1299" s="32"/>
      <c r="AD1299" s="32"/>
      <c r="AE1299" s="33"/>
      <c r="AF1299" s="5"/>
      <c r="AG1299" s="1"/>
    </row>
    <row r="1300" ht="15.75" customHeight="1">
      <c r="A1300" s="1"/>
      <c r="B1300" s="5"/>
      <c r="C1300" s="16">
        <v>44639.0</v>
      </c>
      <c r="D1300" s="17">
        <v>2.960062357E9</v>
      </c>
      <c r="E1300" s="5" t="s">
        <v>2665</v>
      </c>
      <c r="F1300" s="5" t="s">
        <v>2069</v>
      </c>
      <c r="G1300" s="5" t="s">
        <v>1975</v>
      </c>
      <c r="H1300" s="5" t="s">
        <v>261</v>
      </c>
      <c r="I1300" s="33">
        <v>303.0</v>
      </c>
      <c r="J1300" s="18">
        <v>8.0</v>
      </c>
      <c r="K1300" s="19">
        <f t="shared" si="153"/>
        <v>8.687249399</v>
      </c>
      <c r="L1300" s="18">
        <v>7.5</v>
      </c>
      <c r="M1300" s="18"/>
      <c r="N1300" s="18">
        <v>10.0</v>
      </c>
      <c r="O1300" s="21">
        <f t="shared" si="2"/>
        <v>9.491419657</v>
      </c>
      <c r="P1300" s="18">
        <v>7.5</v>
      </c>
      <c r="Q1300" s="18"/>
      <c r="R1300" s="18">
        <v>7.5</v>
      </c>
      <c r="S1300" s="21">
        <f t="shared" si="125"/>
        <v>8.604605777</v>
      </c>
      <c r="T1300" s="18">
        <v>5.0</v>
      </c>
      <c r="U1300" s="21">
        <f t="shared" si="128"/>
        <v>8.358704137</v>
      </c>
      <c r="V1300" s="18">
        <v>7.5</v>
      </c>
      <c r="W1300" s="21">
        <f t="shared" si="124"/>
        <v>8.960203284</v>
      </c>
      <c r="X1300" s="27" t="str">
        <f>+AVERAGE([3]!Tabla1[[#This Row],[STAFF]],[3]!Tabla1[[#This Row],[VALUE FOR MONEY]],[3]!Tabla1[[#This Row],[FACILITIES]],[3]!Tabla1[[#This Row],[CLEANLINESS]],[3]!Tabla1[[#This Row],[COMFORT]],[3]!Tabla1[[#This Row],[LOCATION]])</f>
        <v>#ERROR!</v>
      </c>
      <c r="Y1300" s="80" t="s">
        <v>2666</v>
      </c>
      <c r="Z1300" s="61" t="s">
        <v>2667</v>
      </c>
      <c r="AA1300" s="31"/>
      <c r="AB1300" s="32"/>
      <c r="AC1300" s="32"/>
      <c r="AD1300" s="32"/>
      <c r="AE1300" s="33"/>
      <c r="AF1300" s="5"/>
      <c r="AG1300" s="1"/>
    </row>
    <row r="1301" ht="15.75" customHeight="1">
      <c r="A1301" s="1"/>
      <c r="B1301" s="5"/>
      <c r="C1301" s="16">
        <v>44640.0</v>
      </c>
      <c r="D1301" s="17">
        <v>3.942010872E9</v>
      </c>
      <c r="E1301" s="5" t="s">
        <v>2668</v>
      </c>
      <c r="F1301" s="5" t="s">
        <v>2669</v>
      </c>
      <c r="G1301" s="5" t="s">
        <v>1975</v>
      </c>
      <c r="H1301" s="5" t="s">
        <v>60</v>
      </c>
      <c r="I1301" s="33">
        <v>201.0</v>
      </c>
      <c r="J1301" s="18">
        <v>8.0</v>
      </c>
      <c r="K1301" s="19">
        <f t="shared" si="153"/>
        <v>8.685966319</v>
      </c>
      <c r="L1301" s="18">
        <v>10.0</v>
      </c>
      <c r="M1301" s="18"/>
      <c r="N1301" s="18">
        <v>7.5</v>
      </c>
      <c r="O1301" s="21">
        <f t="shared" si="2"/>
        <v>9.489867498</v>
      </c>
      <c r="P1301" s="18">
        <v>5.0</v>
      </c>
      <c r="Q1301" s="18"/>
      <c r="R1301" s="18">
        <v>7.5</v>
      </c>
      <c r="S1301" s="21">
        <f t="shared" si="125"/>
        <v>8.60374415</v>
      </c>
      <c r="T1301" s="18">
        <v>7.5</v>
      </c>
      <c r="U1301" s="21">
        <f t="shared" si="128"/>
        <v>8.358034321</v>
      </c>
      <c r="V1301" s="18">
        <v>7.5</v>
      </c>
      <c r="W1301" s="21">
        <f t="shared" si="124"/>
        <v>8.9590625</v>
      </c>
      <c r="X1301" s="27" t="str">
        <f>+AVERAGE([3]!Tabla1[[#This Row],[STAFF]],[3]!Tabla1[[#This Row],[VALUE FOR MONEY]],[3]!Tabla1[[#This Row],[FACILITIES]],[3]!Tabla1[[#This Row],[CLEANLINESS]],[3]!Tabla1[[#This Row],[COMFORT]],[3]!Tabla1[[#This Row],[LOCATION]])</f>
        <v>#ERROR!</v>
      </c>
      <c r="Y1301" s="92"/>
      <c r="Z1301" s="83"/>
      <c r="AA1301" s="31"/>
      <c r="AB1301" s="32"/>
      <c r="AC1301" s="32"/>
      <c r="AD1301" s="32"/>
      <c r="AE1301" s="33"/>
      <c r="AF1301" s="5"/>
      <c r="AG1301" s="1"/>
    </row>
    <row r="1302" ht="15.75" customHeight="1">
      <c r="A1302" s="1"/>
      <c r="B1302" s="5"/>
      <c r="C1302" s="16">
        <v>44641.0</v>
      </c>
      <c r="D1302" s="17">
        <v>3.845174788E9</v>
      </c>
      <c r="E1302" s="79" t="s">
        <v>2670</v>
      </c>
      <c r="F1302" s="5" t="s">
        <v>32</v>
      </c>
      <c r="G1302" s="5" t="s">
        <v>33</v>
      </c>
      <c r="H1302" s="5" t="s">
        <v>1808</v>
      </c>
      <c r="I1302" s="33">
        <v>211.0</v>
      </c>
      <c r="J1302" s="18">
        <v>8.0</v>
      </c>
      <c r="K1302" s="19">
        <f t="shared" si="153"/>
        <v>8.68436247</v>
      </c>
      <c r="L1302" s="18">
        <v>10.0</v>
      </c>
      <c r="M1302" s="18"/>
      <c r="N1302" s="18">
        <v>10.0</v>
      </c>
      <c r="O1302" s="21">
        <f t="shared" si="2"/>
        <v>9.490264798</v>
      </c>
      <c r="P1302" s="18">
        <v>7.5</v>
      </c>
      <c r="Q1302" s="18"/>
      <c r="R1302" s="18">
        <v>7.5</v>
      </c>
      <c r="S1302" s="21">
        <f t="shared" si="125"/>
        <v>8.602883866</v>
      </c>
      <c r="T1302" s="18">
        <v>7.5</v>
      </c>
      <c r="U1302" s="21">
        <f t="shared" si="128"/>
        <v>8.357365549</v>
      </c>
      <c r="V1302" s="18">
        <v>10.0</v>
      </c>
      <c r="W1302" s="21">
        <f t="shared" si="124"/>
        <v>8.959875098</v>
      </c>
      <c r="X1302" s="27" t="str">
        <f>+AVERAGE([4]!Tabla1[[#This Row],[STAFF]],[4]!Tabla1[[#This Row],[VALUE FOR MONEY]],[4]!Tabla1[[#This Row],[FACILITIES]],[4]!Tabla1[[#This Row],[CLEANLINESS]],[4]!Tabla1[[#This Row],[COMFORT]],[4]!Tabla1[[#This Row],[LOCATION]])</f>
        <v>#ERROR!</v>
      </c>
      <c r="Y1302" s="80" t="s">
        <v>2671</v>
      </c>
      <c r="Z1302" s="61" t="s">
        <v>2672</v>
      </c>
      <c r="AA1302" s="52">
        <v>10.0</v>
      </c>
      <c r="AB1302" s="36"/>
      <c r="AC1302" s="36"/>
      <c r="AD1302" s="36"/>
      <c r="AE1302" s="53"/>
      <c r="AF1302" s="5"/>
      <c r="AG1302" s="1"/>
    </row>
    <row r="1303" ht="15.75" customHeight="1">
      <c r="A1303" s="1"/>
      <c r="B1303" s="5"/>
      <c r="C1303" s="16">
        <v>44641.0</v>
      </c>
      <c r="D1303" s="17">
        <v>2.107109663E9</v>
      </c>
      <c r="E1303" s="79" t="s">
        <v>2673</v>
      </c>
      <c r="F1303" s="5" t="s">
        <v>563</v>
      </c>
      <c r="G1303" s="5" t="s">
        <v>2061</v>
      </c>
      <c r="H1303" s="5" t="s">
        <v>79</v>
      </c>
      <c r="I1303" s="33">
        <v>314.0</v>
      </c>
      <c r="J1303" s="18">
        <v>5.0</v>
      </c>
      <c r="K1303" s="19">
        <f t="shared" si="153"/>
        <v>8.682357658</v>
      </c>
      <c r="L1303" s="18">
        <v>10.0</v>
      </c>
      <c r="M1303" s="18"/>
      <c r="N1303" s="18">
        <v>10.0</v>
      </c>
      <c r="O1303" s="21">
        <f t="shared" si="2"/>
        <v>9.490661479</v>
      </c>
      <c r="P1303" s="18">
        <v>5.0</v>
      </c>
      <c r="Q1303" s="18"/>
      <c r="R1303" s="18">
        <v>5.0</v>
      </c>
      <c r="S1303" s="21">
        <f t="shared" si="125"/>
        <v>8.600077882</v>
      </c>
      <c r="T1303" s="18">
        <v>5.0</v>
      </c>
      <c r="U1303" s="21">
        <f t="shared" si="128"/>
        <v>8.354750779</v>
      </c>
      <c r="V1303" s="18">
        <v>10.0</v>
      </c>
      <c r="W1303" s="21">
        <f t="shared" si="124"/>
        <v>8.960686427</v>
      </c>
      <c r="X1303" s="27" t="str">
        <f>+AVERAGE([4]!Tabla1[[#This Row],[STAFF]],[4]!Tabla1[[#This Row],[VALUE FOR MONEY]],[4]!Tabla1[[#This Row],[FACILITIES]],[4]!Tabla1[[#This Row],[CLEANLINESS]],[4]!Tabla1[[#This Row],[COMFORT]],[4]!Tabla1[[#This Row],[LOCATION]])</f>
        <v>#ERROR!</v>
      </c>
      <c r="Y1303" s="61"/>
      <c r="Z1303" s="61"/>
      <c r="AA1303" s="52"/>
      <c r="AB1303" s="36"/>
      <c r="AC1303" s="36"/>
      <c r="AD1303" s="36"/>
      <c r="AE1303" s="53"/>
      <c r="AF1303" s="5"/>
      <c r="AG1303" s="1"/>
    </row>
    <row r="1304" ht="15.75" customHeight="1">
      <c r="A1304" s="1"/>
      <c r="B1304" s="5"/>
      <c r="C1304" s="16">
        <v>44641.0</v>
      </c>
      <c r="D1304" s="17">
        <v>2.660255403E9</v>
      </c>
      <c r="E1304" s="5" t="s">
        <v>2603</v>
      </c>
      <c r="F1304" s="5" t="s">
        <v>510</v>
      </c>
      <c r="G1304" s="5" t="s">
        <v>33</v>
      </c>
      <c r="H1304" s="5" t="s">
        <v>60</v>
      </c>
      <c r="I1304" s="33">
        <v>201.0</v>
      </c>
      <c r="J1304" s="18">
        <v>7.0</v>
      </c>
      <c r="K1304" s="19">
        <f t="shared" si="153"/>
        <v>8.682598236</v>
      </c>
      <c r="L1304" s="18">
        <v>10.0</v>
      </c>
      <c r="M1304" s="18"/>
      <c r="N1304" s="18">
        <v>10.0</v>
      </c>
      <c r="O1304" s="21">
        <f t="shared" si="2"/>
        <v>9.491057543</v>
      </c>
      <c r="P1304" s="18">
        <v>5.0</v>
      </c>
      <c r="Q1304" s="18"/>
      <c r="R1304" s="18">
        <v>7.5</v>
      </c>
      <c r="S1304" s="21">
        <f t="shared" si="125"/>
        <v>8.59922179</v>
      </c>
      <c r="T1304" s="18">
        <v>10.0</v>
      </c>
      <c r="U1304" s="21">
        <f t="shared" si="128"/>
        <v>8.356031128</v>
      </c>
      <c r="V1304" s="18">
        <v>5.0</v>
      </c>
      <c r="W1304" s="21">
        <f t="shared" si="124"/>
        <v>8.957599376</v>
      </c>
      <c r="X1304" s="27" t="str">
        <f>+AVERAGE([4]!Tabla1[[#This Row],[STAFF]],[4]!Tabla1[[#This Row],[VALUE FOR MONEY]],[4]!Tabla1[[#This Row],[FACILITIES]],[4]!Tabla1[[#This Row],[CLEANLINESS]],[4]!Tabla1[[#This Row],[COMFORT]],[4]!Tabla1[[#This Row],[LOCATION]])</f>
        <v>#ERROR!</v>
      </c>
      <c r="Y1304" s="80" t="s">
        <v>2674</v>
      </c>
      <c r="Z1304" s="61" t="s">
        <v>2675</v>
      </c>
      <c r="AA1304" s="52"/>
      <c r="AB1304" s="36"/>
      <c r="AC1304" s="36"/>
      <c r="AD1304" s="36"/>
      <c r="AE1304" s="53"/>
      <c r="AF1304" s="5"/>
      <c r="AG1304" s="1"/>
    </row>
    <row r="1305" ht="15.75" customHeight="1">
      <c r="A1305" s="1"/>
      <c r="B1305" s="5"/>
      <c r="C1305" s="16">
        <v>44643.0</v>
      </c>
      <c r="D1305" s="17">
        <v>2.590599849E9</v>
      </c>
      <c r="E1305" s="5" t="s">
        <v>2676</v>
      </c>
      <c r="F1305" s="5" t="s">
        <v>2078</v>
      </c>
      <c r="G1305" s="5" t="s">
        <v>33</v>
      </c>
      <c r="H1305" s="5" t="s">
        <v>60</v>
      </c>
      <c r="I1305" s="33">
        <v>301.0</v>
      </c>
      <c r="J1305" s="18">
        <v>8.0</v>
      </c>
      <c r="K1305" s="19">
        <f t="shared" si="153"/>
        <v>8.683319968</v>
      </c>
      <c r="L1305" s="18">
        <v>7.5</v>
      </c>
      <c r="M1305" s="18"/>
      <c r="N1305" s="18">
        <v>10.0</v>
      </c>
      <c r="O1305" s="21">
        <f t="shared" si="2"/>
        <v>9.491452991</v>
      </c>
      <c r="P1305" s="18">
        <v>7.5</v>
      </c>
      <c r="Q1305" s="18"/>
      <c r="R1305" s="18">
        <v>7.5</v>
      </c>
      <c r="S1305" s="21">
        <f t="shared" si="125"/>
        <v>8.59836703</v>
      </c>
      <c r="T1305" s="18">
        <v>7.5</v>
      </c>
      <c r="U1305" s="21">
        <f t="shared" si="128"/>
        <v>8.355365474</v>
      </c>
      <c r="V1305" s="18">
        <v>10.0</v>
      </c>
      <c r="W1305" s="21">
        <f t="shared" si="124"/>
        <v>8.958411215</v>
      </c>
      <c r="X1305" s="27" t="str">
        <f>+AVERAGE([4]!Tabla1[[#This Row],[STAFF]],[4]!Tabla1[[#This Row],[VALUE FOR MONEY]],[4]!Tabla1[[#This Row],[FACILITIES]],[4]!Tabla1[[#This Row],[CLEANLINESS]],[4]!Tabla1[[#This Row],[COMFORT]],[4]!Tabla1[[#This Row],[LOCATION]])</f>
        <v>#ERROR!</v>
      </c>
      <c r="Y1305" s="80" t="s">
        <v>2677</v>
      </c>
      <c r="Z1305" s="61" t="s">
        <v>2678</v>
      </c>
      <c r="AA1305" s="52"/>
      <c r="AB1305" s="36"/>
      <c r="AC1305" s="36"/>
      <c r="AD1305" s="36"/>
      <c r="AE1305" s="53"/>
      <c r="AF1305" s="5"/>
      <c r="AG1305" s="1"/>
    </row>
    <row r="1306" ht="15.75" customHeight="1">
      <c r="A1306" s="1"/>
      <c r="B1306" s="5"/>
      <c r="C1306" s="16">
        <v>44643.0</v>
      </c>
      <c r="D1306" s="17">
        <v>3.582963268E9</v>
      </c>
      <c r="E1306" s="5" t="s">
        <v>2465</v>
      </c>
      <c r="F1306" s="5" t="s">
        <v>2034</v>
      </c>
      <c r="G1306" s="5" t="s">
        <v>33</v>
      </c>
      <c r="H1306" s="5" t="s">
        <v>60</v>
      </c>
      <c r="I1306" s="33">
        <v>301.0</v>
      </c>
      <c r="J1306" s="18">
        <v>8.0</v>
      </c>
      <c r="K1306" s="19">
        <f t="shared" si="153"/>
        <v>8.682678428</v>
      </c>
      <c r="L1306" s="18">
        <v>10.0</v>
      </c>
      <c r="M1306" s="18"/>
      <c r="N1306" s="18">
        <v>7.5</v>
      </c>
      <c r="O1306" s="21">
        <f t="shared" si="2"/>
        <v>9.489906832</v>
      </c>
      <c r="P1306" s="18">
        <v>10.0</v>
      </c>
      <c r="Q1306" s="18"/>
      <c r="R1306" s="18">
        <v>10.0</v>
      </c>
      <c r="S1306" s="21">
        <f t="shared" si="125"/>
        <v>8.599456099</v>
      </c>
      <c r="T1306" s="18">
        <v>10.0</v>
      </c>
      <c r="U1306" s="21">
        <f t="shared" si="128"/>
        <v>8.356643357</v>
      </c>
      <c r="V1306" s="18">
        <v>10.0</v>
      </c>
      <c r="W1306" s="21">
        <f t="shared" si="124"/>
        <v>8.95922179</v>
      </c>
      <c r="X1306" s="27" t="str">
        <f>+AVERAGE([4]!Tabla1[[#This Row],[STAFF]],[4]!Tabla1[[#This Row],[VALUE FOR MONEY]],[4]!Tabla1[[#This Row],[FACILITIES]],[4]!Tabla1[[#This Row],[CLEANLINESS]],[4]!Tabla1[[#This Row],[COMFORT]],[4]!Tabla1[[#This Row],[LOCATION]])</f>
        <v>#ERROR!</v>
      </c>
      <c r="Y1306" s="80" t="s">
        <v>2679</v>
      </c>
      <c r="Z1306" s="61"/>
      <c r="AA1306" s="25"/>
      <c r="AB1306" s="32"/>
      <c r="AC1306" s="32"/>
      <c r="AD1306" s="40">
        <v>2.5</v>
      </c>
      <c r="AE1306" s="33"/>
      <c r="AF1306" s="5"/>
      <c r="AG1306" s="1"/>
    </row>
    <row r="1307" ht="15.75" customHeight="1">
      <c r="A1307" s="1"/>
      <c r="B1307" s="5"/>
      <c r="C1307" s="16">
        <v>44643.0</v>
      </c>
      <c r="D1307" s="17">
        <v>3.138628144E9</v>
      </c>
      <c r="E1307" s="5" t="s">
        <v>2680</v>
      </c>
      <c r="F1307" s="5" t="s">
        <v>2231</v>
      </c>
      <c r="G1307" s="5" t="s">
        <v>560</v>
      </c>
      <c r="H1307" s="5" t="s">
        <v>45</v>
      </c>
      <c r="I1307" s="115" t="s">
        <v>2681</v>
      </c>
      <c r="J1307" s="18">
        <v>7.0</v>
      </c>
      <c r="K1307" s="19">
        <f t="shared" si="153"/>
        <v>8.680593424</v>
      </c>
      <c r="L1307" s="18">
        <v>7.5</v>
      </c>
      <c r="M1307" s="18"/>
      <c r="N1307" s="18">
        <v>7.5</v>
      </c>
      <c r="O1307" s="21">
        <f t="shared" si="2"/>
        <v>9.488363072</v>
      </c>
      <c r="P1307" s="18">
        <v>5.0</v>
      </c>
      <c r="Q1307" s="18"/>
      <c r="R1307" s="18">
        <v>7.5</v>
      </c>
      <c r="S1307" s="21">
        <f t="shared" si="125"/>
        <v>8.598602484</v>
      </c>
      <c r="T1307" s="18">
        <v>7.5</v>
      </c>
      <c r="U1307" s="21">
        <f t="shared" si="128"/>
        <v>8.355978261</v>
      </c>
      <c r="V1307" s="18">
        <v>5.0</v>
      </c>
      <c r="W1307" s="21">
        <f t="shared" si="124"/>
        <v>8.956143079</v>
      </c>
      <c r="X1307" s="27" t="str">
        <f>+AVERAGE([4]!Tabla1[[#This Row],[STAFF]],[4]!Tabla1[[#This Row],[VALUE FOR MONEY]],[4]!Tabla1[[#This Row],[FACILITIES]],[4]!Tabla1[[#This Row],[CLEANLINESS]],[4]!Tabla1[[#This Row],[COMFORT]],[4]!Tabla1[[#This Row],[LOCATION]])</f>
        <v>#ERROR!</v>
      </c>
      <c r="Y1307" s="80" t="s">
        <v>2682</v>
      </c>
      <c r="Z1307" s="61" t="s">
        <v>2683</v>
      </c>
      <c r="AA1307" s="31"/>
      <c r="AB1307" s="32"/>
      <c r="AC1307" s="32"/>
      <c r="AD1307" s="32"/>
      <c r="AE1307" s="33"/>
      <c r="AF1307" s="5"/>
      <c r="AG1307" s="1"/>
    </row>
    <row r="1308" ht="15.75" customHeight="1">
      <c r="A1308" s="1"/>
      <c r="B1308" s="5"/>
      <c r="C1308" s="16">
        <v>44644.0</v>
      </c>
      <c r="D1308" s="17">
        <v>3.169522643E9</v>
      </c>
      <c r="E1308" s="5" t="s">
        <v>2684</v>
      </c>
      <c r="F1308" s="5" t="s">
        <v>2253</v>
      </c>
      <c r="G1308" s="5" t="s">
        <v>33</v>
      </c>
      <c r="H1308" s="5" t="s">
        <v>60</v>
      </c>
      <c r="I1308" s="33">
        <v>201.0</v>
      </c>
      <c r="J1308" s="18">
        <v>8.0</v>
      </c>
      <c r="K1308" s="19">
        <f t="shared" si="153"/>
        <v>8.681315156</v>
      </c>
      <c r="L1308" s="18">
        <v>7.5</v>
      </c>
      <c r="M1308" s="18"/>
      <c r="N1308" s="18">
        <v>10.0</v>
      </c>
      <c r="O1308" s="21">
        <f t="shared" si="2"/>
        <v>9.48875969</v>
      </c>
      <c r="P1308" s="18">
        <v>7.5</v>
      </c>
      <c r="Q1308" s="18"/>
      <c r="R1308" s="18">
        <v>10.0</v>
      </c>
      <c r="S1308" s="21">
        <f t="shared" si="125"/>
        <v>8.599689682</v>
      </c>
      <c r="T1308" s="18">
        <v>7.5</v>
      </c>
      <c r="U1308" s="21">
        <f t="shared" si="128"/>
        <v>8.355314197</v>
      </c>
      <c r="V1308" s="18">
        <v>10.0</v>
      </c>
      <c r="W1308" s="21">
        <f t="shared" si="124"/>
        <v>8.956954157</v>
      </c>
      <c r="X1308" s="27" t="str">
        <f>+AVERAGE([4]!Tabla1[[#This Row],[STAFF]],[4]!Tabla1[[#This Row],[VALUE FOR MONEY]],[4]!Tabla1[[#This Row],[FACILITIES]],[4]!Tabla1[[#This Row],[CLEANLINESS]],[4]!Tabla1[[#This Row],[COMFORT]],[4]!Tabla1[[#This Row],[LOCATION]])</f>
        <v>#ERROR!</v>
      </c>
      <c r="Y1308" s="80" t="s">
        <v>2685</v>
      </c>
      <c r="Z1308" s="61" t="s">
        <v>2686</v>
      </c>
      <c r="AA1308" s="31">
        <v>10.0</v>
      </c>
      <c r="AB1308" s="32"/>
      <c r="AC1308" s="32"/>
      <c r="AD1308" s="32"/>
      <c r="AE1308" s="33"/>
      <c r="AF1308" s="5"/>
      <c r="AG1308" s="1"/>
    </row>
    <row r="1309" ht="15.75" customHeight="1">
      <c r="A1309" s="1"/>
      <c r="B1309" s="5"/>
      <c r="C1309" s="16">
        <v>44644.0</v>
      </c>
      <c r="D1309" s="17">
        <v>2.892920873E9</v>
      </c>
      <c r="E1309" s="5" t="s">
        <v>2687</v>
      </c>
      <c r="F1309" s="5" t="s">
        <v>2107</v>
      </c>
      <c r="G1309" s="5" t="s">
        <v>560</v>
      </c>
      <c r="H1309" s="5" t="s">
        <v>2688</v>
      </c>
      <c r="I1309" s="33" t="s">
        <v>2689</v>
      </c>
      <c r="J1309" s="18">
        <v>8.0</v>
      </c>
      <c r="K1309" s="19">
        <f t="shared" si="153"/>
        <v>8.679711307</v>
      </c>
      <c r="L1309" s="18">
        <v>7.5</v>
      </c>
      <c r="M1309" s="18"/>
      <c r="N1309" s="18">
        <v>10.0</v>
      </c>
      <c r="O1309" s="21">
        <f t="shared" si="2"/>
        <v>9.489155693</v>
      </c>
      <c r="P1309" s="18">
        <v>7.5</v>
      </c>
      <c r="Q1309" s="18"/>
      <c r="R1309" s="18">
        <v>7.5</v>
      </c>
      <c r="S1309" s="21">
        <f t="shared" si="125"/>
        <v>8.598837209</v>
      </c>
      <c r="T1309" s="18">
        <v>7.5</v>
      </c>
      <c r="U1309" s="21">
        <f t="shared" si="128"/>
        <v>8.354651163</v>
      </c>
      <c r="V1309" s="18">
        <v>10.0</v>
      </c>
      <c r="W1309" s="21">
        <f t="shared" si="124"/>
        <v>8.957763975</v>
      </c>
      <c r="X1309" s="27" t="str">
        <f>+AVERAGE([4]!Tabla1[[#This Row],[STAFF]],[4]!Tabla1[[#This Row],[VALUE FOR MONEY]],[4]!Tabla1[[#This Row],[FACILITIES]],[4]!Tabla1[[#This Row],[CLEANLINESS]],[4]!Tabla1[[#This Row],[COMFORT]],[4]!Tabla1[[#This Row],[LOCATION]])</f>
        <v>#ERROR!</v>
      </c>
      <c r="Y1309" s="61" t="s">
        <v>2690</v>
      </c>
      <c r="Z1309" s="61"/>
      <c r="AA1309" s="31"/>
      <c r="AB1309" s="32"/>
      <c r="AC1309" s="32"/>
      <c r="AD1309" s="32"/>
      <c r="AE1309" s="33"/>
      <c r="AF1309" s="5"/>
      <c r="AG1309" s="1"/>
    </row>
    <row r="1310" ht="15.75" customHeight="1">
      <c r="A1310" s="1"/>
      <c r="B1310" s="5"/>
      <c r="C1310" s="16">
        <v>44644.0</v>
      </c>
      <c r="D1310" s="17">
        <v>3.072925237E9</v>
      </c>
      <c r="E1310" s="5" t="s">
        <v>2691</v>
      </c>
      <c r="F1310" s="5" t="s">
        <v>2253</v>
      </c>
      <c r="G1310" s="5" t="s">
        <v>33</v>
      </c>
      <c r="H1310" s="5" t="s">
        <v>60</v>
      </c>
      <c r="I1310" s="33">
        <v>201.0</v>
      </c>
      <c r="J1310" s="18">
        <v>10.0</v>
      </c>
      <c r="K1310" s="19">
        <f t="shared" si="153"/>
        <v>8.681074579</v>
      </c>
      <c r="L1310" s="18">
        <v>10.0</v>
      </c>
      <c r="M1310" s="18"/>
      <c r="N1310" s="18">
        <v>10.0</v>
      </c>
      <c r="O1310" s="21">
        <f t="shared" si="2"/>
        <v>9.489551084</v>
      </c>
      <c r="P1310" s="18">
        <v>10.0</v>
      </c>
      <c r="Q1310" s="18"/>
      <c r="R1310" s="18">
        <v>10.0</v>
      </c>
      <c r="S1310" s="21">
        <f t="shared" si="125"/>
        <v>8.599922541</v>
      </c>
      <c r="T1310" s="18">
        <v>10.0</v>
      </c>
      <c r="U1310" s="21">
        <f t="shared" si="128"/>
        <v>8.355925639</v>
      </c>
      <c r="V1310" s="18">
        <v>10.0</v>
      </c>
      <c r="W1310" s="21">
        <f t="shared" si="124"/>
        <v>8.958572537</v>
      </c>
      <c r="X1310" s="27" t="str">
        <f>+AVERAGE([4]!Tabla1[[#This Row],[STAFF]],[4]!Tabla1[[#This Row],[VALUE FOR MONEY]],[4]!Tabla1[[#This Row],[FACILITIES]],[4]!Tabla1[[#This Row],[CLEANLINESS]],[4]!Tabla1[[#This Row],[COMFORT]],[4]!Tabla1[[#This Row],[LOCATION]])</f>
        <v>#ERROR!</v>
      </c>
      <c r="Y1310" s="80"/>
      <c r="Z1310" s="61"/>
      <c r="AA1310" s="31">
        <v>10.0</v>
      </c>
      <c r="AB1310" s="32"/>
      <c r="AC1310" s="32"/>
      <c r="AD1310" s="32">
        <v>7.5</v>
      </c>
      <c r="AE1310" s="33"/>
      <c r="AF1310" s="5"/>
      <c r="AG1310" s="1"/>
    </row>
    <row r="1311" ht="15.75" customHeight="1">
      <c r="A1311" s="1"/>
      <c r="B1311" s="5"/>
      <c r="C1311" s="16">
        <v>44645.0</v>
      </c>
      <c r="D1311" s="17">
        <v>2.384734208E9</v>
      </c>
      <c r="E1311" s="5" t="s">
        <v>2692</v>
      </c>
      <c r="F1311" s="5" t="s">
        <v>600</v>
      </c>
      <c r="G1311" s="5" t="s">
        <v>33</v>
      </c>
      <c r="H1311" s="5" t="s">
        <v>60</v>
      </c>
      <c r="I1311" s="33">
        <v>301.0</v>
      </c>
      <c r="J1311" s="18">
        <v>8.0</v>
      </c>
      <c r="K1311" s="19">
        <f t="shared" si="153"/>
        <v>8.681475541</v>
      </c>
      <c r="L1311" s="18">
        <v>10.0</v>
      </c>
      <c r="M1311" s="18"/>
      <c r="N1311" s="18">
        <v>10.0</v>
      </c>
      <c r="O1311" s="21">
        <f t="shared" si="2"/>
        <v>9.489945862</v>
      </c>
      <c r="P1311" s="18">
        <v>7.5</v>
      </c>
      <c r="Q1311" s="18"/>
      <c r="R1311" s="18">
        <v>7.5</v>
      </c>
      <c r="S1311" s="21">
        <f t="shared" si="125"/>
        <v>8.599071207</v>
      </c>
      <c r="T1311" s="18">
        <v>7.5</v>
      </c>
      <c r="U1311" s="21">
        <f t="shared" si="128"/>
        <v>8.355263158</v>
      </c>
      <c r="V1311" s="18">
        <v>7.5</v>
      </c>
      <c r="W1311" s="21">
        <f t="shared" si="124"/>
        <v>8.95744186</v>
      </c>
      <c r="X1311" s="27" t="str">
        <f>+AVERAGE([4]!Tabla1[[#This Row],[STAFF]],[4]!Tabla1[[#This Row],[VALUE FOR MONEY]],[4]!Tabla1[[#This Row],[FACILITIES]],[4]!Tabla1[[#This Row],[CLEANLINESS]],[4]!Tabla1[[#This Row],[COMFORT]],[4]!Tabla1[[#This Row],[LOCATION]])</f>
        <v>#ERROR!</v>
      </c>
      <c r="Y1311" s="80"/>
      <c r="Z1311" s="61"/>
      <c r="AA1311" s="31">
        <v>10.0</v>
      </c>
      <c r="AB1311" s="32"/>
      <c r="AC1311" s="32"/>
      <c r="AD1311" s="32"/>
      <c r="AE1311" s="33"/>
      <c r="AF1311" s="5"/>
      <c r="AG1311" s="1"/>
    </row>
    <row r="1312" ht="15.75" customHeight="1">
      <c r="A1312" s="1"/>
      <c r="B1312" s="5"/>
      <c r="C1312" s="16">
        <v>44645.0</v>
      </c>
      <c r="D1312" s="17">
        <v>3.740868834E9</v>
      </c>
      <c r="E1312" s="5" t="s">
        <v>2692</v>
      </c>
      <c r="F1312" s="5" t="s">
        <v>600</v>
      </c>
      <c r="G1312" s="5" t="s">
        <v>33</v>
      </c>
      <c r="H1312" s="5" t="s">
        <v>60</v>
      </c>
      <c r="I1312" s="33">
        <v>301.0</v>
      </c>
      <c r="J1312" s="18">
        <v>7.0</v>
      </c>
      <c r="K1312" s="19">
        <f t="shared" si="153"/>
        <v>8.679390537</v>
      </c>
      <c r="L1312" s="18">
        <v>10.0</v>
      </c>
      <c r="M1312" s="18"/>
      <c r="N1312" s="18">
        <v>7.5</v>
      </c>
      <c r="O1312" s="21">
        <f t="shared" si="2"/>
        <v>9.488408037</v>
      </c>
      <c r="P1312" s="18">
        <v>7.5</v>
      </c>
      <c r="Q1312" s="18"/>
      <c r="R1312" s="18">
        <v>7.5</v>
      </c>
      <c r="S1312" s="21">
        <f t="shared" si="125"/>
        <v>8.598221191</v>
      </c>
      <c r="T1312" s="18">
        <v>7.5</v>
      </c>
      <c r="U1312" s="21">
        <f t="shared" si="128"/>
        <v>8.354601701</v>
      </c>
      <c r="V1312" s="18">
        <v>7.5</v>
      </c>
      <c r="W1312" s="21">
        <f t="shared" si="124"/>
        <v>8.956312936</v>
      </c>
      <c r="X1312" s="27" t="str">
        <f>+AVERAGE([4]!Tabla1[[#This Row],[STAFF]],[4]!Tabla1[[#This Row],[VALUE FOR MONEY]],[4]!Tabla1[[#This Row],[FACILITIES]],[4]!Tabla1[[#This Row],[CLEANLINESS]],[4]!Tabla1[[#This Row],[COMFORT]],[4]!Tabla1[[#This Row],[LOCATION]])</f>
        <v>#ERROR!</v>
      </c>
      <c r="Y1312" s="80"/>
      <c r="Z1312" s="61"/>
      <c r="AA1312" s="31">
        <v>7.5</v>
      </c>
      <c r="AB1312" s="32"/>
      <c r="AC1312" s="32"/>
      <c r="AD1312" s="40"/>
      <c r="AE1312" s="33"/>
      <c r="AF1312" s="5"/>
      <c r="AG1312" s="1"/>
    </row>
    <row r="1313" ht="15.75" customHeight="1">
      <c r="A1313" s="1"/>
      <c r="B1313" s="5"/>
      <c r="C1313" s="16">
        <v>44645.0</v>
      </c>
      <c r="D1313" s="17">
        <v>3.267284789E9</v>
      </c>
      <c r="E1313" s="5" t="s">
        <v>2693</v>
      </c>
      <c r="F1313" s="5" t="s">
        <v>600</v>
      </c>
      <c r="G1313" s="5" t="s">
        <v>33</v>
      </c>
      <c r="H1313" s="5" t="s">
        <v>60</v>
      </c>
      <c r="I1313" s="33">
        <v>201.0</v>
      </c>
      <c r="J1313" s="18">
        <v>7.0</v>
      </c>
      <c r="K1313" s="19">
        <f t="shared" si="153"/>
        <v>8.676984763</v>
      </c>
      <c r="L1313" s="18">
        <v>10.0</v>
      </c>
      <c r="M1313" s="18"/>
      <c r="N1313" s="18">
        <v>10.0</v>
      </c>
      <c r="O1313" s="21">
        <f t="shared" si="2"/>
        <v>9.488803089</v>
      </c>
      <c r="P1313" s="18">
        <v>5.0</v>
      </c>
      <c r="Q1313" s="18"/>
      <c r="R1313" s="18">
        <v>7.5</v>
      </c>
      <c r="S1313" s="21">
        <f t="shared" si="125"/>
        <v>8.597372488</v>
      </c>
      <c r="T1313" s="18">
        <v>5.0</v>
      </c>
      <c r="U1313" s="21">
        <f t="shared" si="128"/>
        <v>8.352009274</v>
      </c>
      <c r="V1313" s="18">
        <v>7.5</v>
      </c>
      <c r="W1313" s="21">
        <f t="shared" si="124"/>
        <v>8.955185759</v>
      </c>
      <c r="X1313" s="27" t="str">
        <f>+AVERAGE([4]!Tabla1[[#This Row],[STAFF]],[4]!Tabla1[[#This Row],[VALUE FOR MONEY]],[4]!Tabla1[[#This Row],[FACILITIES]],[4]!Tabla1[[#This Row],[CLEANLINESS]],[4]!Tabla1[[#This Row],[COMFORT]],[4]!Tabla1[[#This Row],[LOCATION]])</f>
        <v>#ERROR!</v>
      </c>
      <c r="Y1313" s="80" t="s">
        <v>2694</v>
      </c>
      <c r="Z1313" s="61" t="s">
        <v>2695</v>
      </c>
      <c r="AA1313" s="31">
        <v>5.0</v>
      </c>
      <c r="AB1313" s="32"/>
      <c r="AC1313" s="32"/>
      <c r="AD1313" s="32">
        <v>10.0</v>
      </c>
      <c r="AE1313" s="33"/>
      <c r="AF1313" s="5"/>
      <c r="AG1313" s="1"/>
    </row>
    <row r="1314" ht="15.75" customHeight="1">
      <c r="A1314" s="1"/>
      <c r="B1314" s="5"/>
      <c r="C1314" s="16">
        <v>44645.0</v>
      </c>
      <c r="D1314" s="17">
        <v>3.108204003E9</v>
      </c>
      <c r="E1314" s="5" t="s">
        <v>2696</v>
      </c>
      <c r="F1314" s="5" t="s">
        <v>32</v>
      </c>
      <c r="G1314" s="5" t="s">
        <v>33</v>
      </c>
      <c r="H1314" s="5" t="s">
        <v>2001</v>
      </c>
      <c r="I1314" s="33">
        <v>301.0</v>
      </c>
      <c r="J1314" s="18">
        <v>10.0</v>
      </c>
      <c r="K1314" s="19">
        <f t="shared" si="153"/>
        <v>8.679951885</v>
      </c>
      <c r="L1314" s="18">
        <v>10.0</v>
      </c>
      <c r="M1314" s="18"/>
      <c r="N1314" s="18">
        <v>10.0</v>
      </c>
      <c r="O1314" s="21">
        <f t="shared" si="2"/>
        <v>9.489197531</v>
      </c>
      <c r="P1314" s="18">
        <v>10.0</v>
      </c>
      <c r="Q1314" s="18"/>
      <c r="R1314" s="18">
        <v>10.0</v>
      </c>
      <c r="S1314" s="21">
        <f t="shared" si="125"/>
        <v>8.598455598</v>
      </c>
      <c r="T1314" s="18">
        <v>10.0</v>
      </c>
      <c r="U1314" s="21">
        <f t="shared" si="128"/>
        <v>8.353281853</v>
      </c>
      <c r="V1314" s="18">
        <v>10.0</v>
      </c>
      <c r="W1314" s="21">
        <f t="shared" si="124"/>
        <v>8.955993813</v>
      </c>
      <c r="X1314" s="27" t="str">
        <f>+AVERAGE([4]!Tabla1[[#This Row],[STAFF]],[4]!Tabla1[[#This Row],[VALUE FOR MONEY]],[4]!Tabla1[[#This Row],[FACILITIES]],[4]!Tabla1[[#This Row],[CLEANLINESS]],[4]!Tabla1[[#This Row],[COMFORT]],[4]!Tabla1[[#This Row],[LOCATION]])</f>
        <v>#ERROR!</v>
      </c>
      <c r="Y1314" s="80" t="s">
        <v>2697</v>
      </c>
      <c r="Z1314" s="61" t="s">
        <v>2698</v>
      </c>
      <c r="AA1314" s="31"/>
      <c r="AB1314" s="32"/>
      <c r="AC1314" s="32"/>
      <c r="AD1314" s="32"/>
      <c r="AE1314" s="33"/>
      <c r="AF1314" s="5"/>
      <c r="AG1314" s="1"/>
    </row>
    <row r="1315" ht="15.75" customHeight="1">
      <c r="A1315" s="1"/>
      <c r="B1315" s="5"/>
      <c r="C1315" s="16">
        <v>44646.0</v>
      </c>
      <c r="D1315" s="17">
        <v>2.181163771E9</v>
      </c>
      <c r="E1315" s="5" t="s">
        <v>2699</v>
      </c>
      <c r="F1315" s="5" t="s">
        <v>2107</v>
      </c>
      <c r="G1315" s="5" t="s">
        <v>2061</v>
      </c>
      <c r="H1315" s="5" t="s">
        <v>1808</v>
      </c>
      <c r="I1315" s="33">
        <v>215.0</v>
      </c>
      <c r="J1315" s="18">
        <v>7.0</v>
      </c>
      <c r="K1315" s="19">
        <f t="shared" si="153"/>
        <v>8.679230152</v>
      </c>
      <c r="L1315" s="18">
        <v>5.0</v>
      </c>
      <c r="M1315" s="18"/>
      <c r="N1315" s="18">
        <v>10.0</v>
      </c>
      <c r="O1315" s="21">
        <f t="shared" si="2"/>
        <v>9.489591365</v>
      </c>
      <c r="P1315" s="18">
        <v>5.0</v>
      </c>
      <c r="Q1315" s="18"/>
      <c r="R1315" s="18">
        <v>7.5</v>
      </c>
      <c r="S1315" s="21">
        <f t="shared" si="125"/>
        <v>8.597608025</v>
      </c>
      <c r="T1315" s="18">
        <v>7.5</v>
      </c>
      <c r="U1315" s="21">
        <f t="shared" si="128"/>
        <v>8.352623457</v>
      </c>
      <c r="V1315" s="18">
        <v>7.5</v>
      </c>
      <c r="W1315" s="21">
        <f t="shared" si="124"/>
        <v>8.954868624</v>
      </c>
      <c r="X1315" s="27" t="str">
        <f>+AVERAGE([4]!Tabla1[[#This Row],[STAFF]],[4]!Tabla1[[#This Row],[VALUE FOR MONEY]],[4]!Tabla1[[#This Row],[FACILITIES]],[4]!Tabla1[[#This Row],[CLEANLINESS]],[4]!Tabla1[[#This Row],[COMFORT]],[4]!Tabla1[[#This Row],[LOCATION]])</f>
        <v>#ERROR!</v>
      </c>
      <c r="Y1315" s="80"/>
      <c r="Z1315" s="61"/>
      <c r="AA1315" s="31"/>
      <c r="AB1315" s="32"/>
      <c r="AC1315" s="32"/>
      <c r="AD1315" s="32"/>
      <c r="AE1315" s="33"/>
      <c r="AF1315" s="5"/>
      <c r="AG1315" s="1"/>
    </row>
    <row r="1316" ht="15.75" customHeight="1">
      <c r="A1316" s="1"/>
      <c r="B1316" s="5"/>
      <c r="C1316" s="16">
        <v>44646.0</v>
      </c>
      <c r="D1316" s="17">
        <v>2.120790199E9</v>
      </c>
      <c r="E1316" s="5" t="s">
        <v>2700</v>
      </c>
      <c r="F1316" s="5" t="s">
        <v>2231</v>
      </c>
      <c r="G1316" s="5" t="s">
        <v>33</v>
      </c>
      <c r="H1316" s="5" t="s">
        <v>284</v>
      </c>
      <c r="I1316" s="33">
        <v>203.0</v>
      </c>
      <c r="J1316" s="18">
        <v>8.0</v>
      </c>
      <c r="K1316" s="19">
        <f t="shared" si="153"/>
        <v>8.679310345</v>
      </c>
      <c r="L1316" s="18">
        <v>7.5</v>
      </c>
      <c r="M1316" s="18"/>
      <c r="N1316" s="18">
        <v>10.0</v>
      </c>
      <c r="O1316" s="21">
        <f t="shared" si="2"/>
        <v>9.489984592</v>
      </c>
      <c r="P1316" s="18">
        <v>7.5</v>
      </c>
      <c r="Q1316" s="18"/>
      <c r="R1316" s="18">
        <v>5.0</v>
      </c>
      <c r="S1316" s="21">
        <f t="shared" si="125"/>
        <v>8.594834233</v>
      </c>
      <c r="T1316" s="18">
        <v>7.5</v>
      </c>
      <c r="U1316" s="21">
        <f t="shared" si="128"/>
        <v>8.351966076</v>
      </c>
      <c r="V1316" s="18">
        <v>7.5</v>
      </c>
      <c r="W1316" s="21">
        <f t="shared" si="124"/>
        <v>8.953745174</v>
      </c>
      <c r="X1316" s="27" t="str">
        <f>+AVERAGE([4]!Tabla1[[#This Row],[STAFF]],[4]!Tabla1[[#This Row],[VALUE FOR MONEY]],[4]!Tabla1[[#This Row],[FACILITIES]],[4]!Tabla1[[#This Row],[CLEANLINESS]],[4]!Tabla1[[#This Row],[COMFORT]],[4]!Tabla1[[#This Row],[LOCATION]])</f>
        <v>#ERROR!</v>
      </c>
      <c r="Y1316" s="92"/>
      <c r="Z1316" s="83"/>
      <c r="AA1316" s="31">
        <v>10.0</v>
      </c>
      <c r="AB1316" s="32"/>
      <c r="AC1316" s="32"/>
      <c r="AD1316" s="32"/>
      <c r="AE1316" s="33"/>
      <c r="AF1316" s="5"/>
      <c r="AG1316" s="1"/>
    </row>
    <row r="1317" ht="15.75" customHeight="1">
      <c r="A1317" s="1"/>
      <c r="B1317" s="5"/>
      <c r="C1317" s="16">
        <v>44647.0</v>
      </c>
      <c r="D1317" s="17">
        <v>2.238193036E9</v>
      </c>
      <c r="E1317" s="5" t="s">
        <v>2701</v>
      </c>
      <c r="F1317" s="5" t="s">
        <v>2022</v>
      </c>
      <c r="G1317" s="5" t="s">
        <v>33</v>
      </c>
      <c r="H1317" s="5" t="s">
        <v>1787</v>
      </c>
      <c r="I1317" s="33">
        <v>311.0</v>
      </c>
      <c r="J1317" s="18">
        <v>10.0</v>
      </c>
      <c r="K1317" s="19">
        <f t="shared" si="153"/>
        <v>8.679310345</v>
      </c>
      <c r="L1317" s="18">
        <v>7.5</v>
      </c>
      <c r="M1317" s="18"/>
      <c r="N1317" s="18">
        <v>10.0</v>
      </c>
      <c r="O1317" s="21">
        <f t="shared" si="2"/>
        <v>9.490377213</v>
      </c>
      <c r="P1317" s="18">
        <v>10.0</v>
      </c>
      <c r="Q1317" s="18"/>
      <c r="R1317" s="18">
        <v>7.5</v>
      </c>
      <c r="S1317" s="21">
        <f t="shared" si="125"/>
        <v>8.593990755</v>
      </c>
      <c r="T1317" s="18">
        <v>10.0</v>
      </c>
      <c r="U1317" s="21">
        <f t="shared" si="128"/>
        <v>8.353235747</v>
      </c>
      <c r="V1317" s="18">
        <v>10.0</v>
      </c>
      <c r="W1317" s="21">
        <f t="shared" si="124"/>
        <v>8.954552469</v>
      </c>
      <c r="X1317" s="27" t="str">
        <f>+AVERAGE([4]!Tabla1[[#This Row],[STAFF]],[4]!Tabla1[[#This Row],[VALUE FOR MONEY]],[4]!Tabla1[[#This Row],[FACILITIES]],[4]!Tabla1[[#This Row],[CLEANLINESS]],[4]!Tabla1[[#This Row],[COMFORT]],[4]!Tabla1[[#This Row],[LOCATION]])</f>
        <v>#ERROR!</v>
      </c>
      <c r="Y1317" s="84" t="s">
        <v>2702</v>
      </c>
      <c r="Z1317" s="61" t="s">
        <v>2703</v>
      </c>
      <c r="AA1317" s="31"/>
      <c r="AB1317" s="32"/>
      <c r="AC1317" s="32"/>
      <c r="AD1317" s="32"/>
      <c r="AE1317" s="33"/>
      <c r="AF1317" s="5"/>
      <c r="AG1317" s="1"/>
    </row>
    <row r="1318" ht="15.75" customHeight="1">
      <c r="A1318" s="1"/>
      <c r="B1318" s="5"/>
      <c r="C1318" s="16">
        <v>44647.0</v>
      </c>
      <c r="D1318" s="17">
        <v>3.631613594E9</v>
      </c>
      <c r="E1318" s="5" t="s">
        <v>2704</v>
      </c>
      <c r="F1318" s="5" t="s">
        <v>600</v>
      </c>
      <c r="G1318" s="5" t="s">
        <v>33</v>
      </c>
      <c r="H1318" s="5" t="s">
        <v>1782</v>
      </c>
      <c r="I1318" s="33">
        <v>216.0</v>
      </c>
      <c r="J1318" s="18">
        <v>10.0</v>
      </c>
      <c r="K1318" s="19">
        <f t="shared" si="153"/>
        <v>8.681315156</v>
      </c>
      <c r="L1318" s="18"/>
      <c r="M1318" s="18"/>
      <c r="N1318" s="18"/>
      <c r="O1318" s="21">
        <f t="shared" si="2"/>
        <v>9.490377213</v>
      </c>
      <c r="P1318" s="18"/>
      <c r="Q1318" s="18"/>
      <c r="R1318" s="18"/>
      <c r="S1318" s="21">
        <f t="shared" si="125"/>
        <v>8.593990755</v>
      </c>
      <c r="T1318" s="18"/>
      <c r="U1318" s="21">
        <f t="shared" si="128"/>
        <v>8.353235747</v>
      </c>
      <c r="V1318" s="18"/>
      <c r="W1318" s="21">
        <f t="shared" si="124"/>
        <v>8.954552469</v>
      </c>
      <c r="X1318" s="27" t="str">
        <f>+AVERAGE([4]!Tabla1[[#This Row],[STAFF]],[4]!Tabla1[[#This Row],[VALUE FOR MONEY]],[4]!Tabla1[[#This Row],[FACILITIES]],[4]!Tabla1[[#This Row],[CLEANLINESS]],[4]!Tabla1[[#This Row],[COMFORT]],[4]!Tabla1[[#This Row],[LOCATION]])</f>
        <v>#ERROR!</v>
      </c>
      <c r="Y1318" s="92"/>
      <c r="Z1318" s="83"/>
      <c r="AA1318" s="31"/>
      <c r="AB1318" s="32"/>
      <c r="AC1318" s="32"/>
      <c r="AD1318" s="32"/>
      <c r="AE1318" s="33"/>
      <c r="AF1318" s="5"/>
      <c r="AG1318" s="1"/>
    </row>
    <row r="1319" ht="15.75" customHeight="1">
      <c r="A1319" s="1"/>
      <c r="B1319" s="5"/>
      <c r="C1319" s="16">
        <v>44648.0</v>
      </c>
      <c r="D1319" s="17">
        <v>2.898067553E9</v>
      </c>
      <c r="E1319" s="5" t="s">
        <v>794</v>
      </c>
      <c r="F1319" s="5" t="s">
        <v>1950</v>
      </c>
      <c r="G1319" s="5" t="s">
        <v>1975</v>
      </c>
      <c r="H1319" s="5" t="s">
        <v>1868</v>
      </c>
      <c r="I1319" s="33">
        <v>206.0</v>
      </c>
      <c r="J1319" s="18">
        <v>7.0</v>
      </c>
      <c r="K1319" s="19">
        <f t="shared" si="153"/>
        <v>8.680914194</v>
      </c>
      <c r="L1319" s="18">
        <v>10.0</v>
      </c>
      <c r="M1319" s="86">
        <f>+AVERAGE(L$3:$L1319)</f>
        <v>9.160892995</v>
      </c>
      <c r="N1319" s="18">
        <v>5.0</v>
      </c>
      <c r="O1319" s="21">
        <f t="shared" si="2"/>
        <v>9.486923077</v>
      </c>
      <c r="P1319" s="18">
        <v>7.5</v>
      </c>
      <c r="Q1319" s="86">
        <f>+AVERAGE(P$3:$P1319)</f>
        <v>8.486153846</v>
      </c>
      <c r="R1319" s="18">
        <v>7.5</v>
      </c>
      <c r="S1319" s="21">
        <f t="shared" si="125"/>
        <v>8.593148576</v>
      </c>
      <c r="T1319" s="18">
        <v>5.0</v>
      </c>
      <c r="U1319" s="21">
        <f t="shared" si="128"/>
        <v>8.350654349</v>
      </c>
      <c r="V1319" s="18">
        <v>10.0</v>
      </c>
      <c r="W1319" s="21">
        <f t="shared" si="124"/>
        <v>8.95535852</v>
      </c>
      <c r="X1319" s="27">
        <f t="shared" ref="X1319:X1544" si="154">+AVERAGE(V1319,T1319,R1319,P1319,N1319,L1319,J1319)</f>
        <v>7.428571429</v>
      </c>
      <c r="Y1319" s="82"/>
      <c r="Z1319" s="83"/>
      <c r="AA1319" s="32"/>
      <c r="AB1319" s="32"/>
      <c r="AC1319" s="32"/>
      <c r="AD1319" s="32"/>
      <c r="AE1319" s="33"/>
      <c r="AF1319" s="5"/>
      <c r="AG1319" s="1"/>
    </row>
    <row r="1320" ht="15.75" customHeight="1">
      <c r="A1320" s="1"/>
      <c r="B1320" s="5"/>
      <c r="C1320" s="16">
        <v>44649.0</v>
      </c>
      <c r="D1320" s="17">
        <v>2.509202183E9</v>
      </c>
      <c r="E1320" s="79" t="s">
        <v>2705</v>
      </c>
      <c r="F1320" s="5" t="s">
        <v>2034</v>
      </c>
      <c r="G1320" s="5" t="s">
        <v>1975</v>
      </c>
      <c r="H1320" s="5" t="s">
        <v>1808</v>
      </c>
      <c r="I1320" s="33">
        <v>210.0</v>
      </c>
      <c r="J1320" s="18">
        <v>9.0</v>
      </c>
      <c r="K1320" s="19">
        <f t="shared" si="153"/>
        <v>8.681074579</v>
      </c>
      <c r="L1320" s="18">
        <v>10.0</v>
      </c>
      <c r="M1320" s="18">
        <f t="shared" ref="M1320:M1330" si="155">+AVERAGE($L$4:L1320)</f>
        <v>9.160892995</v>
      </c>
      <c r="N1320" s="18">
        <v>10.0</v>
      </c>
      <c r="O1320" s="21">
        <f t="shared" si="2"/>
        <v>9.487317448</v>
      </c>
      <c r="P1320" s="18">
        <v>10.0</v>
      </c>
      <c r="Q1320" s="18">
        <f t="shared" ref="Q1320:Q1330" si="156">+AVERAGE($P$4:P1320)</f>
        <v>8.486153846</v>
      </c>
      <c r="R1320" s="18">
        <v>7.5</v>
      </c>
      <c r="S1320" s="21">
        <f t="shared" si="125"/>
        <v>8.592307692</v>
      </c>
      <c r="T1320" s="18">
        <v>7.5</v>
      </c>
      <c r="U1320" s="21">
        <f t="shared" si="128"/>
        <v>8.35</v>
      </c>
      <c r="V1320" s="18">
        <v>10.0</v>
      </c>
      <c r="W1320" s="21">
        <f t="shared" si="124"/>
        <v>8.956163328</v>
      </c>
      <c r="X1320" s="27">
        <f t="shared" si="154"/>
        <v>9.142857143</v>
      </c>
      <c r="Y1320" s="80" t="s">
        <v>2706</v>
      </c>
      <c r="Z1320" s="61" t="s">
        <v>2707</v>
      </c>
      <c r="AA1320" s="31"/>
      <c r="AB1320" s="32"/>
      <c r="AC1320" s="32"/>
      <c r="AD1320" s="32"/>
      <c r="AE1320" s="33"/>
      <c r="AF1320" s="5"/>
      <c r="AG1320" s="1"/>
    </row>
    <row r="1321" ht="15.75" customHeight="1">
      <c r="A1321" s="1"/>
      <c r="B1321" s="5"/>
      <c r="C1321" s="16">
        <v>44649.0</v>
      </c>
      <c r="D1321" s="17">
        <v>3.391022947E9</v>
      </c>
      <c r="E1321" s="5" t="s">
        <v>2399</v>
      </c>
      <c r="F1321" s="5" t="s">
        <v>2231</v>
      </c>
      <c r="G1321" s="5" t="s">
        <v>1975</v>
      </c>
      <c r="H1321" s="5" t="s">
        <v>2256</v>
      </c>
      <c r="I1321" s="33">
        <v>203.0</v>
      </c>
      <c r="J1321" s="18">
        <v>7.0</v>
      </c>
      <c r="K1321" s="19">
        <f t="shared" si="153"/>
        <v>8.678989575</v>
      </c>
      <c r="L1321" s="18">
        <v>10.0</v>
      </c>
      <c r="M1321" s="18">
        <f t="shared" si="155"/>
        <v>9.161538462</v>
      </c>
      <c r="N1321" s="18">
        <v>7.5</v>
      </c>
      <c r="O1321" s="21">
        <f t="shared" si="2"/>
        <v>9.485791091</v>
      </c>
      <c r="P1321" s="18">
        <v>7.5</v>
      </c>
      <c r="Q1321" s="18">
        <f t="shared" si="156"/>
        <v>8.485395849</v>
      </c>
      <c r="R1321" s="18">
        <v>5.0</v>
      </c>
      <c r="S1321" s="21">
        <f t="shared" si="125"/>
        <v>8.589546503</v>
      </c>
      <c r="T1321" s="18">
        <v>7.5</v>
      </c>
      <c r="U1321" s="21">
        <f t="shared" si="128"/>
        <v>8.349346656</v>
      </c>
      <c r="V1321" s="18">
        <v>5.0</v>
      </c>
      <c r="W1321" s="21">
        <f t="shared" si="124"/>
        <v>8.953117783</v>
      </c>
      <c r="X1321" s="27">
        <f t="shared" si="154"/>
        <v>7.071428571</v>
      </c>
      <c r="Y1321" s="92"/>
      <c r="Z1321" s="61" t="s">
        <v>2708</v>
      </c>
      <c r="AA1321" s="31"/>
      <c r="AB1321" s="32"/>
      <c r="AC1321" s="32"/>
      <c r="AD1321" s="32"/>
      <c r="AE1321" s="33"/>
      <c r="AF1321" s="5"/>
      <c r="AG1321" s="1"/>
    </row>
    <row r="1322" ht="15.75" customHeight="1">
      <c r="A1322" s="1"/>
      <c r="B1322" s="5"/>
      <c r="C1322" s="16">
        <v>44649.0</v>
      </c>
      <c r="D1322" s="17">
        <v>2.906406357E9</v>
      </c>
      <c r="E1322" s="5" t="s">
        <v>2709</v>
      </c>
      <c r="F1322" s="5" t="s">
        <v>667</v>
      </c>
      <c r="G1322" s="5" t="s">
        <v>2061</v>
      </c>
      <c r="H1322" s="5" t="s">
        <v>1787</v>
      </c>
      <c r="I1322" s="33">
        <v>312.0</v>
      </c>
      <c r="J1322" s="18">
        <v>7.0</v>
      </c>
      <c r="K1322" s="19">
        <f t="shared" si="153"/>
        <v>8.676583801</v>
      </c>
      <c r="L1322" s="18">
        <v>10.0</v>
      </c>
      <c r="M1322" s="18">
        <f t="shared" si="155"/>
        <v>9.162182936</v>
      </c>
      <c r="N1322" s="18">
        <v>10.0</v>
      </c>
      <c r="O1322" s="21">
        <f t="shared" si="2"/>
        <v>9.486185725</v>
      </c>
      <c r="P1322" s="18">
        <v>10.0</v>
      </c>
      <c r="Q1322" s="18">
        <f t="shared" si="156"/>
        <v>8.48655914</v>
      </c>
      <c r="R1322" s="18">
        <v>7.5</v>
      </c>
      <c r="S1322" s="21">
        <f t="shared" si="125"/>
        <v>8.588709677</v>
      </c>
      <c r="T1322" s="18">
        <v>7.5</v>
      </c>
      <c r="U1322" s="21">
        <f t="shared" si="128"/>
        <v>8.348694316</v>
      </c>
      <c r="V1322" s="18">
        <v>7.5</v>
      </c>
      <c r="W1322" s="21">
        <f t="shared" si="124"/>
        <v>8.952</v>
      </c>
      <c r="X1322" s="27">
        <f t="shared" si="154"/>
        <v>8.5</v>
      </c>
      <c r="Y1322" s="80" t="s">
        <v>2710</v>
      </c>
      <c r="Z1322" s="61" t="s">
        <v>2711</v>
      </c>
      <c r="AA1322" s="31"/>
      <c r="AB1322" s="32"/>
      <c r="AC1322" s="32"/>
      <c r="AD1322" s="32"/>
      <c r="AE1322" s="33"/>
      <c r="AF1322" s="5"/>
      <c r="AG1322" s="1"/>
    </row>
    <row r="1323" ht="15.75" customHeight="1">
      <c r="A1323" s="1"/>
      <c r="B1323" s="5"/>
      <c r="C1323" s="16">
        <v>44650.0</v>
      </c>
      <c r="D1323" s="17">
        <v>2.924565485E9</v>
      </c>
      <c r="E1323" s="5" t="s">
        <v>2712</v>
      </c>
      <c r="F1323" s="5" t="s">
        <v>494</v>
      </c>
      <c r="G1323" s="5" t="s">
        <v>53</v>
      </c>
      <c r="H1323" s="5" t="s">
        <v>60</v>
      </c>
      <c r="I1323" s="33">
        <v>201.0</v>
      </c>
      <c r="J1323" s="18">
        <v>10.0</v>
      </c>
      <c r="K1323" s="19">
        <f t="shared" si="153"/>
        <v>8.676583801</v>
      </c>
      <c r="L1323" s="18">
        <v>10.0</v>
      </c>
      <c r="M1323" s="18">
        <f t="shared" si="155"/>
        <v>9.162826421</v>
      </c>
      <c r="N1323" s="18">
        <v>10.0</v>
      </c>
      <c r="O1323" s="21">
        <f t="shared" si="2"/>
        <v>9.486579755</v>
      </c>
      <c r="P1323" s="18">
        <v>10.0</v>
      </c>
      <c r="Q1323" s="18">
        <f t="shared" si="156"/>
        <v>8.487720645</v>
      </c>
      <c r="R1323" s="18">
        <v>10.0</v>
      </c>
      <c r="S1323" s="21">
        <f t="shared" si="125"/>
        <v>8.589792786</v>
      </c>
      <c r="T1323" s="18">
        <v>10.0</v>
      </c>
      <c r="U1323" s="21">
        <f t="shared" si="128"/>
        <v>8.349961627</v>
      </c>
      <c r="V1323" s="18">
        <v>10.0</v>
      </c>
      <c r="W1323" s="21">
        <f t="shared" si="124"/>
        <v>8.952805534</v>
      </c>
      <c r="X1323" s="27">
        <f t="shared" si="154"/>
        <v>10</v>
      </c>
      <c r="Y1323" s="92"/>
      <c r="Z1323" s="83"/>
      <c r="AA1323" s="31"/>
      <c r="AB1323" s="32"/>
      <c r="AC1323" s="32"/>
      <c r="AD1323" s="32"/>
      <c r="AE1323" s="33"/>
      <c r="AF1323" s="5"/>
      <c r="AG1323" s="1"/>
    </row>
    <row r="1324" ht="15.75" customHeight="1">
      <c r="A1324" s="1"/>
      <c r="B1324" s="5"/>
      <c r="C1324" s="16">
        <v>44650.0</v>
      </c>
      <c r="D1324" s="17">
        <v>2.376054587E9</v>
      </c>
      <c r="E1324" s="5" t="s">
        <v>1392</v>
      </c>
      <c r="F1324" s="5" t="s">
        <v>48</v>
      </c>
      <c r="G1324" s="5" t="s">
        <v>2061</v>
      </c>
      <c r="H1324" s="5" t="s">
        <v>1787</v>
      </c>
      <c r="I1324" s="115">
        <v>311.0</v>
      </c>
      <c r="J1324" s="18">
        <v>10.0</v>
      </c>
      <c r="K1324" s="19">
        <f t="shared" si="153"/>
        <v>8.677225341</v>
      </c>
      <c r="L1324" s="18">
        <v>10.0</v>
      </c>
      <c r="M1324" s="18">
        <f t="shared" si="155"/>
        <v>9.163468918</v>
      </c>
      <c r="N1324" s="18">
        <v>10.0</v>
      </c>
      <c r="O1324" s="21">
        <f t="shared" si="2"/>
        <v>9.48697318</v>
      </c>
      <c r="P1324" s="18">
        <v>10.0</v>
      </c>
      <c r="Q1324" s="18">
        <f t="shared" si="156"/>
        <v>8.488880368</v>
      </c>
      <c r="R1324" s="18">
        <v>10.0</v>
      </c>
      <c r="S1324" s="21">
        <f t="shared" si="125"/>
        <v>8.590874233</v>
      </c>
      <c r="T1324" s="18">
        <v>10.0</v>
      </c>
      <c r="U1324" s="21">
        <f t="shared" si="128"/>
        <v>8.351226994</v>
      </c>
      <c r="V1324" s="18">
        <v>10.0</v>
      </c>
      <c r="W1324" s="21">
        <f t="shared" si="124"/>
        <v>8.953609831</v>
      </c>
      <c r="X1324" s="27">
        <f t="shared" si="154"/>
        <v>10</v>
      </c>
      <c r="Y1324" s="92"/>
      <c r="Z1324" s="83"/>
      <c r="AA1324" s="31">
        <v>10.0</v>
      </c>
      <c r="AB1324" s="32"/>
      <c r="AC1324" s="32"/>
      <c r="AD1324" s="32"/>
      <c r="AE1324" s="33"/>
      <c r="AF1324" s="5"/>
      <c r="AG1324" s="1"/>
    </row>
    <row r="1325" ht="15.75" customHeight="1">
      <c r="A1325" s="1"/>
      <c r="B1325" s="5"/>
      <c r="C1325" s="16">
        <v>44650.0</v>
      </c>
      <c r="D1325" s="17">
        <v>2.74626769E9</v>
      </c>
      <c r="E1325" s="5" t="s">
        <v>2713</v>
      </c>
      <c r="F1325" s="5" t="s">
        <v>2034</v>
      </c>
      <c r="G1325" s="5" t="s">
        <v>1975</v>
      </c>
      <c r="H1325" s="5" t="s">
        <v>60</v>
      </c>
      <c r="I1325" s="33">
        <v>301.0</v>
      </c>
      <c r="J1325" s="18">
        <v>5.0</v>
      </c>
      <c r="K1325" s="19">
        <f t="shared" si="153"/>
        <v>8.675220529</v>
      </c>
      <c r="L1325" s="18">
        <v>5.0</v>
      </c>
      <c r="M1325" s="18">
        <f t="shared" si="155"/>
        <v>9.160276074</v>
      </c>
      <c r="N1325" s="18">
        <v>7.5</v>
      </c>
      <c r="O1325" s="21">
        <f t="shared" si="2"/>
        <v>9.485451761</v>
      </c>
      <c r="P1325" s="18">
        <v>7.5</v>
      </c>
      <c r="Q1325" s="18">
        <f t="shared" si="156"/>
        <v>8.488122605</v>
      </c>
      <c r="R1325" s="18">
        <v>5.0</v>
      </c>
      <c r="S1325" s="21">
        <f t="shared" si="125"/>
        <v>8.588122605</v>
      </c>
      <c r="T1325" s="18">
        <v>5.0</v>
      </c>
      <c r="U1325" s="21">
        <f t="shared" si="128"/>
        <v>8.348659004</v>
      </c>
      <c r="V1325" s="18">
        <v>5.0</v>
      </c>
      <c r="W1325" s="21">
        <f t="shared" si="124"/>
        <v>8.950575595</v>
      </c>
      <c r="X1325" s="27">
        <f t="shared" si="154"/>
        <v>5.714285714</v>
      </c>
      <c r="Y1325" s="92"/>
      <c r="Z1325" s="83"/>
      <c r="AA1325" s="31">
        <v>7.5</v>
      </c>
      <c r="AB1325" s="32"/>
      <c r="AC1325" s="32"/>
      <c r="AD1325" s="32"/>
      <c r="AE1325" s="33"/>
      <c r="AF1325" s="5"/>
      <c r="AG1325" s="1"/>
    </row>
    <row r="1326" ht="15.75" customHeight="1">
      <c r="A1326" s="1"/>
      <c r="B1326" s="5"/>
      <c r="C1326" s="16">
        <v>44650.0</v>
      </c>
      <c r="D1326" s="17">
        <v>3.69109412E9</v>
      </c>
      <c r="E1326" s="5" t="s">
        <v>457</v>
      </c>
      <c r="F1326" s="5" t="s">
        <v>56</v>
      </c>
      <c r="G1326" s="5" t="s">
        <v>1975</v>
      </c>
      <c r="H1326" s="5" t="s">
        <v>1782</v>
      </c>
      <c r="I1326" s="33">
        <v>216.0</v>
      </c>
      <c r="J1326" s="18">
        <v>9.0</v>
      </c>
      <c r="K1326" s="19">
        <f t="shared" si="153"/>
        <v>8.674418605</v>
      </c>
      <c r="L1326" s="18">
        <v>7.5</v>
      </c>
      <c r="M1326" s="86">
        <f t="shared" si="155"/>
        <v>9.159003831</v>
      </c>
      <c r="N1326" s="18">
        <v>10.0</v>
      </c>
      <c r="O1326" s="21">
        <f t="shared" si="2"/>
        <v>9.485845448</v>
      </c>
      <c r="P1326" s="18">
        <v>10.0</v>
      </c>
      <c r="Q1326" s="86">
        <f t="shared" si="156"/>
        <v>8.489280245</v>
      </c>
      <c r="R1326" s="18">
        <v>7.5</v>
      </c>
      <c r="S1326" s="21">
        <f t="shared" si="125"/>
        <v>8.587289433</v>
      </c>
      <c r="T1326" s="18">
        <v>7.5</v>
      </c>
      <c r="U1326" s="21">
        <f t="shared" si="128"/>
        <v>8.348009188</v>
      </c>
      <c r="V1326" s="18">
        <v>10.0</v>
      </c>
      <c r="W1326" s="21">
        <f t="shared" si="124"/>
        <v>8.951380368</v>
      </c>
      <c r="X1326" s="27">
        <f t="shared" si="154"/>
        <v>8.785714286</v>
      </c>
      <c r="Y1326" s="80" t="s">
        <v>2714</v>
      </c>
      <c r="Z1326" s="61" t="s">
        <v>2715</v>
      </c>
      <c r="AA1326" s="32"/>
      <c r="AB1326" s="32"/>
      <c r="AC1326" s="32"/>
      <c r="AD1326" s="32"/>
      <c r="AE1326" s="33"/>
      <c r="AF1326" s="5"/>
      <c r="AG1326" s="1"/>
    </row>
    <row r="1327" ht="15.75" customHeight="1">
      <c r="A1327" s="1"/>
      <c r="B1327" s="5"/>
      <c r="C1327" s="16">
        <v>44652.0</v>
      </c>
      <c r="D1327" s="17">
        <v>3.349494978E9</v>
      </c>
      <c r="E1327" s="5" t="s">
        <v>2716</v>
      </c>
      <c r="F1327" s="5" t="s">
        <v>2717</v>
      </c>
      <c r="G1327" s="5" t="s">
        <v>1975</v>
      </c>
      <c r="H1327" s="5" t="s">
        <v>1808</v>
      </c>
      <c r="I1327" s="33">
        <v>207.0</v>
      </c>
      <c r="J1327" s="18">
        <v>9.0</v>
      </c>
      <c r="K1327" s="19">
        <f t="shared" si="153"/>
        <v>8.67361668</v>
      </c>
      <c r="L1327" s="18">
        <v>10.0</v>
      </c>
      <c r="M1327" s="18">
        <f t="shared" si="155"/>
        <v>9.159647779</v>
      </c>
      <c r="N1327" s="18">
        <v>10.0</v>
      </c>
      <c r="O1327" s="21">
        <f t="shared" si="2"/>
        <v>9.486238532</v>
      </c>
      <c r="P1327" s="18">
        <v>10.0</v>
      </c>
      <c r="Q1327" s="18">
        <f t="shared" si="156"/>
        <v>8.490436113</v>
      </c>
      <c r="R1327" s="18">
        <v>10.0</v>
      </c>
      <c r="S1327" s="21">
        <f t="shared" si="125"/>
        <v>8.588370314</v>
      </c>
      <c r="T1327" s="18">
        <v>10.0</v>
      </c>
      <c r="U1327" s="21">
        <f t="shared" si="128"/>
        <v>8.349273145</v>
      </c>
      <c r="V1327" s="18">
        <v>10.0</v>
      </c>
      <c r="W1327" s="21">
        <f t="shared" si="124"/>
        <v>8.952183908</v>
      </c>
      <c r="X1327" s="27">
        <f t="shared" si="154"/>
        <v>9.857142857</v>
      </c>
      <c r="Y1327" s="80" t="s">
        <v>2718</v>
      </c>
      <c r="Z1327" s="61" t="s">
        <v>2719</v>
      </c>
      <c r="AA1327" s="31">
        <v>7.5</v>
      </c>
      <c r="AB1327" s="32"/>
      <c r="AC1327" s="32"/>
      <c r="AD1327" s="32"/>
      <c r="AE1327" s="33"/>
      <c r="AF1327" s="5"/>
      <c r="AG1327" s="1"/>
    </row>
    <row r="1328" ht="15.75" customHeight="1">
      <c r="A1328" s="1"/>
      <c r="B1328" s="5"/>
      <c r="C1328" s="16">
        <v>44653.0</v>
      </c>
      <c r="D1328" s="17">
        <v>3.584147669E9</v>
      </c>
      <c r="E1328" s="5" t="s">
        <v>2720</v>
      </c>
      <c r="F1328" s="5" t="s">
        <v>2163</v>
      </c>
      <c r="G1328" s="5" t="s">
        <v>1975</v>
      </c>
      <c r="H1328" s="5" t="s">
        <v>60</v>
      </c>
      <c r="I1328" s="33">
        <v>201.0</v>
      </c>
      <c r="J1328" s="18">
        <v>9.0</v>
      </c>
      <c r="K1328" s="19">
        <f t="shared" si="153"/>
        <v>8.674498797</v>
      </c>
      <c r="L1328" s="18">
        <v>7.5</v>
      </c>
      <c r="M1328" s="18">
        <f t="shared" si="155"/>
        <v>9.158377965</v>
      </c>
      <c r="N1328" s="18">
        <v>10.0</v>
      </c>
      <c r="O1328" s="21">
        <f t="shared" si="2"/>
        <v>9.486631016</v>
      </c>
      <c r="P1328" s="18">
        <v>5.0</v>
      </c>
      <c r="Q1328" s="18">
        <f t="shared" si="156"/>
        <v>8.487767584</v>
      </c>
      <c r="R1328" s="18">
        <v>7.5</v>
      </c>
      <c r="S1328" s="21">
        <f t="shared" si="125"/>
        <v>8.587538226</v>
      </c>
      <c r="T1328" s="18">
        <v>7.5</v>
      </c>
      <c r="U1328" s="21">
        <f t="shared" si="128"/>
        <v>8.348623853</v>
      </c>
      <c r="V1328" s="18">
        <v>7.5</v>
      </c>
      <c r="W1328" s="21">
        <f t="shared" si="124"/>
        <v>8.951071975</v>
      </c>
      <c r="X1328" s="27">
        <f t="shared" si="154"/>
        <v>7.714285714</v>
      </c>
      <c r="Y1328" s="49" t="s">
        <v>2721</v>
      </c>
      <c r="Z1328" s="61" t="s">
        <v>2722</v>
      </c>
      <c r="AA1328" s="31"/>
      <c r="AB1328" s="32"/>
      <c r="AC1328" s="32"/>
      <c r="AD1328" s="32"/>
      <c r="AE1328" s="33"/>
      <c r="AF1328" s="5"/>
      <c r="AG1328" s="1"/>
    </row>
    <row r="1329" ht="15.75" customHeight="1">
      <c r="A1329" s="1"/>
      <c r="B1329" s="5"/>
      <c r="C1329" s="16">
        <v>44654.0</v>
      </c>
      <c r="D1329" s="17">
        <v>3.951952861E9</v>
      </c>
      <c r="E1329" s="5" t="s">
        <v>2723</v>
      </c>
      <c r="F1329" s="5" t="s">
        <v>2724</v>
      </c>
      <c r="G1329" s="5" t="s">
        <v>1998</v>
      </c>
      <c r="H1329" s="5" t="s">
        <v>45</v>
      </c>
      <c r="I1329" s="33">
        <v>202.0</v>
      </c>
      <c r="J1329" s="18">
        <v>9.0</v>
      </c>
      <c r="K1329" s="19">
        <f t="shared" si="153"/>
        <v>8.674017642</v>
      </c>
      <c r="L1329" s="18">
        <v>10.0</v>
      </c>
      <c r="M1329" s="18">
        <f t="shared" si="155"/>
        <v>9.159021407</v>
      </c>
      <c r="N1329" s="18">
        <v>10.0</v>
      </c>
      <c r="O1329" s="21">
        <f t="shared" si="2"/>
        <v>9.487022901</v>
      </c>
      <c r="P1329" s="18">
        <v>7.5</v>
      </c>
      <c r="Q1329" s="18">
        <f t="shared" si="156"/>
        <v>8.487012987</v>
      </c>
      <c r="R1329" s="18">
        <v>7.5</v>
      </c>
      <c r="S1329" s="21">
        <f t="shared" si="125"/>
        <v>8.58670741</v>
      </c>
      <c r="T1329" s="18">
        <v>7.5</v>
      </c>
      <c r="U1329" s="21">
        <f t="shared" si="128"/>
        <v>8.347975554</v>
      </c>
      <c r="V1329" s="18">
        <v>10.0</v>
      </c>
      <c r="W1329" s="21">
        <f t="shared" si="124"/>
        <v>8.951874522</v>
      </c>
      <c r="X1329" s="27">
        <f t="shared" si="154"/>
        <v>8.785714286</v>
      </c>
      <c r="Y1329" s="61" t="s">
        <v>2725</v>
      </c>
      <c r="Z1329" s="61"/>
      <c r="AA1329" s="31"/>
      <c r="AB1329" s="32"/>
      <c r="AC1329" s="32"/>
      <c r="AD1329" s="40"/>
      <c r="AE1329" s="33"/>
      <c r="AF1329" s="5"/>
      <c r="AG1329" s="1"/>
    </row>
    <row r="1330" ht="15.75" customHeight="1">
      <c r="A1330" s="1"/>
      <c r="B1330" s="5"/>
      <c r="C1330" s="16">
        <v>44654.0</v>
      </c>
      <c r="D1330" s="17">
        <v>2.326777355E9</v>
      </c>
      <c r="E1330" s="5" t="s">
        <v>2726</v>
      </c>
      <c r="F1330" s="5" t="s">
        <v>1950</v>
      </c>
      <c r="G1330" s="5" t="s">
        <v>1975</v>
      </c>
      <c r="H1330" s="5" t="s">
        <v>60</v>
      </c>
      <c r="I1330" s="33">
        <v>201.0</v>
      </c>
      <c r="J1330" s="18">
        <v>10.0</v>
      </c>
      <c r="K1330" s="19">
        <f t="shared" si="153"/>
        <v>8.674659182</v>
      </c>
      <c r="L1330" s="18">
        <v>10.0</v>
      </c>
      <c r="M1330" s="18">
        <f t="shared" si="155"/>
        <v>9.159663866</v>
      </c>
      <c r="N1330" s="18">
        <v>10.0</v>
      </c>
      <c r="O1330" s="21">
        <f t="shared" si="2"/>
        <v>9.487414188</v>
      </c>
      <c r="P1330" s="18">
        <v>10.0</v>
      </c>
      <c r="Q1330" s="18">
        <f t="shared" si="156"/>
        <v>8.488167939</v>
      </c>
      <c r="R1330" s="18">
        <v>10.0</v>
      </c>
      <c r="S1330" s="21">
        <f t="shared" si="125"/>
        <v>8.58778626</v>
      </c>
      <c r="T1330" s="18">
        <v>10.0</v>
      </c>
      <c r="U1330" s="21">
        <f t="shared" si="128"/>
        <v>8.349236641</v>
      </c>
      <c r="V1330" s="18">
        <v>10.0</v>
      </c>
      <c r="W1330" s="21">
        <f t="shared" si="124"/>
        <v>8.952675841</v>
      </c>
      <c r="X1330" s="27">
        <f t="shared" si="154"/>
        <v>10</v>
      </c>
      <c r="Y1330" s="80"/>
      <c r="Z1330" s="61"/>
      <c r="AA1330" s="31"/>
      <c r="AB1330" s="32"/>
      <c r="AC1330" s="32"/>
      <c r="AD1330" s="32"/>
      <c r="AE1330" s="33"/>
      <c r="AF1330" s="5"/>
      <c r="AG1330" s="1"/>
    </row>
    <row r="1331" ht="15.75" customHeight="1">
      <c r="A1331" s="1"/>
      <c r="B1331" s="5"/>
      <c r="C1331" s="16">
        <v>44655.0</v>
      </c>
      <c r="D1331" s="17">
        <v>2.243210694E9</v>
      </c>
      <c r="E1331" s="5" t="s">
        <v>2727</v>
      </c>
      <c r="F1331" s="5" t="s">
        <v>32</v>
      </c>
      <c r="G1331" s="5" t="s">
        <v>33</v>
      </c>
      <c r="H1331" s="5" t="s">
        <v>60</v>
      </c>
      <c r="I1331" s="33">
        <v>201.0</v>
      </c>
      <c r="J1331" s="18">
        <v>8.0</v>
      </c>
      <c r="K1331" s="19">
        <f t="shared" si="153"/>
        <v>8.673055333</v>
      </c>
      <c r="L1331" s="18">
        <v>10.0</v>
      </c>
      <c r="M1331" s="86"/>
      <c r="N1331" s="18">
        <v>7.5</v>
      </c>
      <c r="O1331" s="21">
        <f t="shared" si="2"/>
        <v>9.48589939</v>
      </c>
      <c r="P1331" s="18">
        <v>10.0</v>
      </c>
      <c r="Q1331" s="86"/>
      <c r="R1331" s="18">
        <v>10.0</v>
      </c>
      <c r="S1331" s="21">
        <f t="shared" si="125"/>
        <v>8.588863463</v>
      </c>
      <c r="T1331" s="18">
        <v>10.0</v>
      </c>
      <c r="U1331" s="21">
        <f t="shared" si="128"/>
        <v>8.350495805</v>
      </c>
      <c r="V1331" s="18">
        <v>7.5</v>
      </c>
      <c r="W1331" s="21">
        <f t="shared" si="124"/>
        <v>8.951566081</v>
      </c>
      <c r="X1331" s="27">
        <f t="shared" si="154"/>
        <v>9</v>
      </c>
      <c r="Y1331" s="82"/>
      <c r="Z1331" s="83"/>
      <c r="AA1331" s="32"/>
      <c r="AB1331" s="32"/>
      <c r="AC1331" s="32"/>
      <c r="AD1331" s="32"/>
      <c r="AE1331" s="33"/>
      <c r="AF1331" s="5"/>
      <c r="AG1331" s="1"/>
    </row>
    <row r="1332" ht="15.75" customHeight="1">
      <c r="A1332" s="1"/>
      <c r="B1332" s="5"/>
      <c r="C1332" s="16">
        <v>44655.0</v>
      </c>
      <c r="D1332" s="17">
        <v>2.329425386E9</v>
      </c>
      <c r="E1332" s="79" t="s">
        <v>2728</v>
      </c>
      <c r="F1332" s="5" t="s">
        <v>52</v>
      </c>
      <c r="G1332" s="5" t="s">
        <v>2061</v>
      </c>
      <c r="H1332" s="5" t="s">
        <v>1868</v>
      </c>
      <c r="I1332" s="33">
        <v>206.0</v>
      </c>
      <c r="J1332" s="18">
        <v>9.0</v>
      </c>
      <c r="K1332" s="19">
        <f t="shared" si="153"/>
        <v>8.67393745</v>
      </c>
      <c r="L1332" s="18">
        <v>10.0</v>
      </c>
      <c r="M1332" s="18"/>
      <c r="N1332" s="18">
        <v>10.0</v>
      </c>
      <c r="O1332" s="21">
        <f t="shared" si="2"/>
        <v>9.486290937</v>
      </c>
      <c r="P1332" s="18">
        <v>10.0</v>
      </c>
      <c r="Q1332" s="18"/>
      <c r="R1332" s="18">
        <v>7.5</v>
      </c>
      <c r="S1332" s="21">
        <f t="shared" si="125"/>
        <v>8.588033537</v>
      </c>
      <c r="T1332" s="18">
        <v>10.0</v>
      </c>
      <c r="U1332" s="21">
        <f t="shared" si="128"/>
        <v>8.351753049</v>
      </c>
      <c r="V1332" s="18">
        <v>10.0</v>
      </c>
      <c r="W1332" s="21">
        <f t="shared" si="124"/>
        <v>8.952366412</v>
      </c>
      <c r="X1332" s="27">
        <f t="shared" si="154"/>
        <v>9.5</v>
      </c>
      <c r="Y1332" s="80"/>
      <c r="Z1332" s="61"/>
      <c r="AA1332" s="31"/>
      <c r="AB1332" s="32"/>
      <c r="AC1332" s="32"/>
      <c r="AD1332" s="32"/>
      <c r="AE1332" s="33"/>
      <c r="AF1332" s="5"/>
      <c r="AG1332" s="1"/>
    </row>
    <row r="1333" ht="15.75" customHeight="1">
      <c r="A1333" s="1"/>
      <c r="B1333" s="5"/>
      <c r="C1333" s="16">
        <v>44656.0</v>
      </c>
      <c r="D1333" s="17">
        <v>3.268400532E9</v>
      </c>
      <c r="E1333" s="5" t="s">
        <v>1229</v>
      </c>
      <c r="F1333" s="5" t="s">
        <v>494</v>
      </c>
      <c r="G1333" s="5" t="s">
        <v>33</v>
      </c>
      <c r="H1333" s="5" t="s">
        <v>60</v>
      </c>
      <c r="I1333" s="33">
        <v>201.0</v>
      </c>
      <c r="J1333" s="18">
        <v>10.0</v>
      </c>
      <c r="K1333" s="19">
        <f t="shared" si="153"/>
        <v>8.67393745</v>
      </c>
      <c r="L1333" s="18">
        <v>10.0</v>
      </c>
      <c r="M1333" s="18"/>
      <c r="N1333" s="18">
        <v>10.0</v>
      </c>
      <c r="O1333" s="21">
        <f t="shared" si="2"/>
        <v>9.486681887</v>
      </c>
      <c r="P1333" s="18">
        <v>10.0</v>
      </c>
      <c r="Q1333" s="18"/>
      <c r="R1333" s="18">
        <v>10.0</v>
      </c>
      <c r="S1333" s="21">
        <f t="shared" si="125"/>
        <v>8.589108911</v>
      </c>
      <c r="T1333" s="18">
        <v>10.0</v>
      </c>
      <c r="U1333" s="21">
        <f t="shared" si="128"/>
        <v>8.353008378</v>
      </c>
      <c r="V1333" s="18">
        <v>10.0</v>
      </c>
      <c r="W1333" s="21">
        <f t="shared" si="124"/>
        <v>8.953165523</v>
      </c>
      <c r="X1333" s="27">
        <f t="shared" si="154"/>
        <v>10</v>
      </c>
      <c r="Y1333" s="92" t="s">
        <v>508</v>
      </c>
      <c r="Z1333" s="61"/>
      <c r="AA1333" s="31">
        <v>7.5</v>
      </c>
      <c r="AB1333" s="32"/>
      <c r="AC1333" s="32"/>
      <c r="AD1333" s="32"/>
      <c r="AE1333" s="33"/>
      <c r="AF1333" s="5"/>
      <c r="AG1333" s="1"/>
    </row>
    <row r="1334" ht="15.75" customHeight="1">
      <c r="A1334" s="1"/>
      <c r="B1334" s="5"/>
      <c r="C1334" s="16">
        <v>44659.0</v>
      </c>
      <c r="D1334" s="17">
        <v>3.800488634E9</v>
      </c>
      <c r="E1334" s="5" t="s">
        <v>2729</v>
      </c>
      <c r="F1334" s="5" t="s">
        <v>2231</v>
      </c>
      <c r="G1334" s="5" t="s">
        <v>2011</v>
      </c>
      <c r="H1334" s="5" t="s">
        <v>60</v>
      </c>
      <c r="I1334" s="33">
        <v>301.0</v>
      </c>
      <c r="J1334" s="18">
        <v>7.0</v>
      </c>
      <c r="K1334" s="19">
        <f t="shared" si="153"/>
        <v>8.672493986</v>
      </c>
      <c r="L1334" s="18">
        <v>10.0</v>
      </c>
      <c r="M1334" s="18"/>
      <c r="N1334" s="18">
        <v>10.0</v>
      </c>
      <c r="O1334" s="21">
        <f t="shared" si="2"/>
        <v>9.487072243</v>
      </c>
      <c r="P1334" s="18">
        <v>10.0</v>
      </c>
      <c r="Q1334" s="18"/>
      <c r="R1334" s="18">
        <v>7.5</v>
      </c>
      <c r="S1334" s="21">
        <f t="shared" si="125"/>
        <v>8.588280061</v>
      </c>
      <c r="T1334" s="18">
        <v>10.0</v>
      </c>
      <c r="U1334" s="21">
        <f t="shared" si="128"/>
        <v>8.354261796</v>
      </c>
      <c r="V1334" s="18">
        <v>10.0</v>
      </c>
      <c r="W1334" s="21">
        <f t="shared" si="124"/>
        <v>8.953963415</v>
      </c>
      <c r="X1334" s="27">
        <f t="shared" si="154"/>
        <v>9.214285714</v>
      </c>
      <c r="Y1334" s="92"/>
      <c r="Z1334" s="83"/>
      <c r="AA1334" s="31"/>
      <c r="AB1334" s="32"/>
      <c r="AC1334" s="32"/>
      <c r="AD1334" s="32"/>
      <c r="AE1334" s="33"/>
      <c r="AF1334" s="5"/>
      <c r="AG1334" s="1"/>
    </row>
    <row r="1335" ht="15.75" customHeight="1">
      <c r="A1335" s="1"/>
      <c r="B1335" s="5"/>
      <c r="C1335" s="16">
        <v>44660.0</v>
      </c>
      <c r="D1335" s="17">
        <v>3.527177783E9</v>
      </c>
      <c r="E1335" s="5" t="s">
        <v>2730</v>
      </c>
      <c r="F1335" s="5" t="s">
        <v>2731</v>
      </c>
      <c r="G1335" s="5" t="s">
        <v>2011</v>
      </c>
      <c r="H1335" s="5" t="s">
        <v>261</v>
      </c>
      <c r="I1335" s="33">
        <v>303.0</v>
      </c>
      <c r="J1335" s="18">
        <v>7.0</v>
      </c>
      <c r="K1335" s="19">
        <f t="shared" si="153"/>
        <v>8.670088212</v>
      </c>
      <c r="L1335" s="18">
        <v>10.0</v>
      </c>
      <c r="M1335" s="18"/>
      <c r="N1335" s="18">
        <v>10.0</v>
      </c>
      <c r="O1335" s="21">
        <f t="shared" si="2"/>
        <v>9.487462006</v>
      </c>
      <c r="P1335" s="18">
        <v>2.5</v>
      </c>
      <c r="Q1335" s="18"/>
      <c r="R1335" s="18">
        <v>10.0</v>
      </c>
      <c r="S1335" s="21">
        <f t="shared" si="125"/>
        <v>8.589353612</v>
      </c>
      <c r="T1335" s="18">
        <v>10.0</v>
      </c>
      <c r="U1335" s="21">
        <f t="shared" si="128"/>
        <v>8.355513308</v>
      </c>
      <c r="V1335" s="18">
        <v>7.5</v>
      </c>
      <c r="W1335" s="21">
        <f t="shared" si="124"/>
        <v>8.952856055</v>
      </c>
      <c r="X1335" s="27">
        <f t="shared" si="154"/>
        <v>8.142857143</v>
      </c>
      <c r="Y1335" s="92"/>
      <c r="Z1335" s="83"/>
      <c r="AA1335" s="31"/>
      <c r="AB1335" s="32"/>
      <c r="AC1335" s="32"/>
      <c r="AD1335" s="32"/>
      <c r="AE1335" s="33"/>
      <c r="AF1335" s="5"/>
      <c r="AG1335" s="1"/>
    </row>
    <row r="1336" ht="15.75" customHeight="1">
      <c r="A1336" s="1"/>
      <c r="B1336" s="5"/>
      <c r="C1336" s="16">
        <v>44660.0</v>
      </c>
      <c r="D1336" s="17">
        <v>2.937701425E9</v>
      </c>
      <c r="E1336" s="5" t="s">
        <v>1122</v>
      </c>
      <c r="F1336" s="5" t="s">
        <v>72</v>
      </c>
      <c r="G1336" s="5" t="s">
        <v>33</v>
      </c>
      <c r="H1336" s="5" t="s">
        <v>60</v>
      </c>
      <c r="I1336" s="115">
        <v>201.0</v>
      </c>
      <c r="J1336" s="18">
        <v>10.0</v>
      </c>
      <c r="K1336" s="19">
        <f t="shared" si="153"/>
        <v>8.670088212</v>
      </c>
      <c r="L1336" s="18">
        <v>10.0</v>
      </c>
      <c r="M1336" s="18"/>
      <c r="N1336" s="18">
        <v>10.0</v>
      </c>
      <c r="O1336" s="21">
        <f t="shared" si="2"/>
        <v>9.487851177</v>
      </c>
      <c r="P1336" s="18">
        <v>10.0</v>
      </c>
      <c r="Q1336" s="18"/>
      <c r="R1336" s="18">
        <v>10.0</v>
      </c>
      <c r="S1336" s="21">
        <f t="shared" si="125"/>
        <v>8.590425532</v>
      </c>
      <c r="T1336" s="18">
        <v>7.5</v>
      </c>
      <c r="U1336" s="21">
        <f t="shared" si="128"/>
        <v>8.354863222</v>
      </c>
      <c r="V1336" s="18">
        <v>10.0</v>
      </c>
      <c r="W1336" s="21">
        <f t="shared" si="124"/>
        <v>8.953652968</v>
      </c>
      <c r="X1336" s="27">
        <f t="shared" si="154"/>
        <v>9.642857143</v>
      </c>
      <c r="Y1336" s="92" t="s">
        <v>2732</v>
      </c>
      <c r="Z1336" s="83"/>
      <c r="AA1336" s="31"/>
      <c r="AB1336" s="32"/>
      <c r="AC1336" s="32"/>
      <c r="AD1336" s="32"/>
      <c r="AE1336" s="33"/>
      <c r="AF1336" s="5"/>
      <c r="AG1336" s="1"/>
    </row>
    <row r="1337" ht="15.75" customHeight="1">
      <c r="A1337" s="1"/>
      <c r="B1337" s="5"/>
      <c r="C1337" s="16">
        <v>44661.0</v>
      </c>
      <c r="D1337" s="17">
        <v>2.35406983E9</v>
      </c>
      <c r="E1337" s="5" t="s">
        <v>973</v>
      </c>
      <c r="F1337" s="5" t="s">
        <v>52</v>
      </c>
      <c r="G1337" s="5" t="s">
        <v>33</v>
      </c>
      <c r="H1337" s="5" t="s">
        <v>2203</v>
      </c>
      <c r="I1337" s="33">
        <v>203.0</v>
      </c>
      <c r="J1337" s="18">
        <v>10.0</v>
      </c>
      <c r="K1337" s="19">
        <f t="shared" si="153"/>
        <v>8.670088212</v>
      </c>
      <c r="L1337" s="18">
        <v>10.0</v>
      </c>
      <c r="M1337" s="18"/>
      <c r="N1337" s="18">
        <v>10.0</v>
      </c>
      <c r="O1337" s="21">
        <f t="shared" si="2"/>
        <v>9.488239757</v>
      </c>
      <c r="P1337" s="18">
        <v>10.0</v>
      </c>
      <c r="Q1337" s="18"/>
      <c r="R1337" s="18">
        <v>10.0</v>
      </c>
      <c r="S1337" s="21">
        <f t="shared" si="125"/>
        <v>8.591495824</v>
      </c>
      <c r="T1337" s="18">
        <v>10.0</v>
      </c>
      <c r="U1337" s="21">
        <f t="shared" si="128"/>
        <v>8.356112377</v>
      </c>
      <c r="V1337" s="18">
        <v>10.0</v>
      </c>
      <c r="W1337" s="21">
        <f t="shared" si="124"/>
        <v>8.954448669</v>
      </c>
      <c r="X1337" s="27">
        <f t="shared" si="154"/>
        <v>10</v>
      </c>
      <c r="Y1337" s="61" t="s">
        <v>2733</v>
      </c>
      <c r="Z1337" s="83"/>
      <c r="AA1337" s="31"/>
      <c r="AB1337" s="32"/>
      <c r="AC1337" s="32">
        <v>7.5</v>
      </c>
      <c r="AD1337" s="32"/>
      <c r="AE1337" s="33"/>
      <c r="AF1337" s="5"/>
      <c r="AG1337" s="1"/>
    </row>
    <row r="1338" ht="15.75" customHeight="1">
      <c r="A1338" s="1"/>
      <c r="B1338" s="5"/>
      <c r="C1338" s="16">
        <v>44661.0</v>
      </c>
      <c r="D1338" s="17">
        <v>3.557416734E9</v>
      </c>
      <c r="E1338" s="5" t="s">
        <v>2734</v>
      </c>
      <c r="F1338" s="5" t="s">
        <v>200</v>
      </c>
      <c r="G1338" s="5" t="s">
        <v>33</v>
      </c>
      <c r="H1338" s="5" t="s">
        <v>60</v>
      </c>
      <c r="I1338" s="33">
        <v>301.0</v>
      </c>
      <c r="J1338" s="18">
        <v>6.0</v>
      </c>
      <c r="K1338" s="19">
        <f t="shared" si="153"/>
        <v>8.666880513</v>
      </c>
      <c r="L1338" s="18">
        <v>5.0</v>
      </c>
      <c r="M1338" s="86"/>
      <c r="N1338" s="18">
        <v>10.0</v>
      </c>
      <c r="O1338" s="21">
        <f t="shared" si="2"/>
        <v>9.488627748</v>
      </c>
      <c r="P1338" s="18">
        <v>2.5</v>
      </c>
      <c r="Q1338" s="86"/>
      <c r="R1338" s="18">
        <v>7.5</v>
      </c>
      <c r="S1338" s="21">
        <f t="shared" si="125"/>
        <v>8.590667678</v>
      </c>
      <c r="T1338" s="18">
        <v>7.5</v>
      </c>
      <c r="U1338" s="21">
        <f t="shared" si="128"/>
        <v>8.355462822</v>
      </c>
      <c r="V1338" s="18">
        <v>7.5</v>
      </c>
      <c r="W1338" s="21">
        <f t="shared" si="124"/>
        <v>8.953343465</v>
      </c>
      <c r="X1338" s="27">
        <f t="shared" si="154"/>
        <v>6.571428571</v>
      </c>
      <c r="Y1338" s="80" t="s">
        <v>2735</v>
      </c>
      <c r="Z1338" s="61" t="s">
        <v>2736</v>
      </c>
      <c r="AA1338" s="32"/>
      <c r="AB1338" s="32"/>
      <c r="AC1338" s="32"/>
      <c r="AD1338" s="32"/>
      <c r="AE1338" s="33"/>
      <c r="AF1338" s="5"/>
      <c r="AG1338" s="1"/>
    </row>
    <row r="1339" ht="15.75" customHeight="1">
      <c r="A1339" s="1"/>
      <c r="B1339" s="5"/>
      <c r="C1339" s="16">
        <v>44662.0</v>
      </c>
      <c r="D1339" s="17">
        <v>3.643821783E9</v>
      </c>
      <c r="E1339" s="5" t="s">
        <v>502</v>
      </c>
      <c r="F1339" s="5" t="s">
        <v>72</v>
      </c>
      <c r="G1339" s="5" t="s">
        <v>2061</v>
      </c>
      <c r="H1339" s="5" t="s">
        <v>45</v>
      </c>
      <c r="I1339" s="33">
        <v>304.0</v>
      </c>
      <c r="J1339" s="18">
        <v>6.0</v>
      </c>
      <c r="K1339" s="19">
        <f t="shared" si="153"/>
        <v>8.663672815</v>
      </c>
      <c r="L1339" s="18">
        <v>10.0</v>
      </c>
      <c r="M1339" s="86"/>
      <c r="N1339" s="18">
        <v>10.0</v>
      </c>
      <c r="O1339" s="21">
        <f t="shared" si="2"/>
        <v>9.489015152</v>
      </c>
      <c r="P1339" s="18">
        <v>7.5</v>
      </c>
      <c r="Q1339" s="86"/>
      <c r="R1339" s="18">
        <v>5.0</v>
      </c>
      <c r="S1339" s="21">
        <f t="shared" si="125"/>
        <v>8.587945413</v>
      </c>
      <c r="T1339" s="18">
        <v>7.5</v>
      </c>
      <c r="U1339" s="21">
        <f t="shared" si="128"/>
        <v>8.354814253</v>
      </c>
      <c r="V1339" s="18">
        <v>7.5</v>
      </c>
      <c r="W1339" s="21">
        <f t="shared" si="124"/>
        <v>8.952239939</v>
      </c>
      <c r="X1339" s="27">
        <f t="shared" si="154"/>
        <v>7.642857143</v>
      </c>
      <c r="Y1339" s="80" t="s">
        <v>2737</v>
      </c>
      <c r="Z1339" s="61" t="s">
        <v>2738</v>
      </c>
      <c r="AA1339" s="32"/>
      <c r="AB1339" s="32"/>
      <c r="AC1339" s="32"/>
      <c r="AD1339" s="32"/>
      <c r="AE1339" s="33"/>
      <c r="AF1339" s="5"/>
      <c r="AG1339" s="1"/>
    </row>
    <row r="1340" ht="15.75" customHeight="1">
      <c r="A1340" s="1"/>
      <c r="B1340" s="5"/>
      <c r="C1340" s="16">
        <v>44663.0</v>
      </c>
      <c r="D1340" s="17">
        <v>2.982589009E9</v>
      </c>
      <c r="E1340" s="79" t="s">
        <v>2739</v>
      </c>
      <c r="F1340" s="5" t="s">
        <v>2034</v>
      </c>
      <c r="G1340" s="5" t="s">
        <v>1975</v>
      </c>
      <c r="H1340" s="5" t="s">
        <v>60</v>
      </c>
      <c r="I1340" s="33">
        <v>301.0</v>
      </c>
      <c r="J1340" s="18">
        <v>9.0</v>
      </c>
      <c r="K1340" s="19">
        <f t="shared" si="153"/>
        <v>8.664875702</v>
      </c>
      <c r="L1340" s="18">
        <v>7.5</v>
      </c>
      <c r="M1340" s="18"/>
      <c r="N1340" s="18">
        <v>7.5</v>
      </c>
      <c r="O1340" s="21">
        <f t="shared" si="2"/>
        <v>9.487509463</v>
      </c>
      <c r="P1340" s="18">
        <v>7.5</v>
      </c>
      <c r="Q1340" s="18"/>
      <c r="R1340" s="18">
        <v>5.0</v>
      </c>
      <c r="S1340" s="21">
        <f t="shared" si="125"/>
        <v>8.585227273</v>
      </c>
      <c r="T1340" s="18">
        <v>7.5</v>
      </c>
      <c r="U1340" s="21">
        <f t="shared" si="128"/>
        <v>8.354166667</v>
      </c>
      <c r="V1340" s="18">
        <v>7.5</v>
      </c>
      <c r="W1340" s="21">
        <f t="shared" si="124"/>
        <v>8.951138088</v>
      </c>
      <c r="X1340" s="27">
        <f t="shared" si="154"/>
        <v>7.357142857</v>
      </c>
      <c r="Y1340" s="80"/>
      <c r="Z1340" s="61"/>
      <c r="AA1340" s="31"/>
      <c r="AB1340" s="32"/>
      <c r="AC1340" s="32"/>
      <c r="AD1340" s="32"/>
      <c r="AE1340" s="33"/>
      <c r="AF1340" s="5"/>
      <c r="AG1340" s="1"/>
    </row>
    <row r="1341" ht="15.75" customHeight="1">
      <c r="A1341" s="1"/>
      <c r="B1341" s="5"/>
      <c r="C1341" s="16">
        <v>44664.0</v>
      </c>
      <c r="D1341" s="17">
        <v>3.446114622E9</v>
      </c>
      <c r="E1341" s="5" t="s">
        <v>2740</v>
      </c>
      <c r="F1341" s="5" t="s">
        <v>40</v>
      </c>
      <c r="G1341" s="5" t="s">
        <v>1975</v>
      </c>
      <c r="H1341" s="5" t="s">
        <v>1808</v>
      </c>
      <c r="I1341" s="33">
        <v>307.0</v>
      </c>
      <c r="J1341" s="18">
        <v>8.0</v>
      </c>
      <c r="K1341" s="19">
        <f t="shared" si="153"/>
        <v>8.665276664</v>
      </c>
      <c r="L1341" s="18">
        <v>7.5</v>
      </c>
      <c r="M1341" s="18"/>
      <c r="N1341" s="18">
        <v>10.0</v>
      </c>
      <c r="O1341" s="21">
        <f t="shared" si="2"/>
        <v>9.487897126</v>
      </c>
      <c r="P1341" s="18">
        <v>7.5</v>
      </c>
      <c r="Q1341" s="18"/>
      <c r="R1341" s="18">
        <v>10.0</v>
      </c>
      <c r="S1341" s="21">
        <f t="shared" si="125"/>
        <v>8.586298259</v>
      </c>
      <c r="T1341" s="18">
        <v>7.5</v>
      </c>
      <c r="U1341" s="21">
        <f t="shared" si="128"/>
        <v>8.353520061</v>
      </c>
      <c r="V1341" s="18">
        <v>10.0</v>
      </c>
      <c r="W1341" s="21">
        <f t="shared" si="124"/>
        <v>8.951933283</v>
      </c>
      <c r="X1341" s="27">
        <f t="shared" si="154"/>
        <v>8.642857143</v>
      </c>
      <c r="Y1341" s="80" t="s">
        <v>2741</v>
      </c>
      <c r="Z1341" s="61" t="s">
        <v>2742</v>
      </c>
      <c r="AA1341" s="31">
        <v>10.0</v>
      </c>
      <c r="AB1341" s="32"/>
      <c r="AC1341" s="32"/>
      <c r="AD1341" s="32"/>
      <c r="AE1341" s="33"/>
      <c r="AF1341" s="5"/>
      <c r="AG1341" s="1"/>
    </row>
    <row r="1342" ht="15.75" customHeight="1">
      <c r="A1342" s="1"/>
      <c r="B1342" s="5"/>
      <c r="C1342" s="16">
        <v>44664.0</v>
      </c>
      <c r="D1342" s="17" t="s">
        <v>2066</v>
      </c>
      <c r="E1342" s="5"/>
      <c r="F1342" s="5"/>
      <c r="G1342" s="5"/>
      <c r="H1342" s="5"/>
      <c r="I1342" s="33"/>
      <c r="J1342" s="18">
        <v>8.0</v>
      </c>
      <c r="K1342" s="19">
        <f t="shared" si="153"/>
        <v>8.663672815</v>
      </c>
      <c r="L1342" s="18">
        <v>10.0</v>
      </c>
      <c r="M1342" s="18"/>
      <c r="N1342" s="18">
        <v>10.0</v>
      </c>
      <c r="O1342" s="21">
        <f t="shared" si="2"/>
        <v>9.488284203</v>
      </c>
      <c r="P1342" s="18">
        <v>10.0</v>
      </c>
      <c r="Q1342" s="18"/>
      <c r="R1342" s="18">
        <v>7.5</v>
      </c>
      <c r="S1342" s="21">
        <f t="shared" si="125"/>
        <v>8.585476551</v>
      </c>
      <c r="T1342" s="18">
        <v>7.5</v>
      </c>
      <c r="U1342" s="21">
        <f t="shared" si="128"/>
        <v>8.352874433</v>
      </c>
      <c r="V1342" s="18">
        <v>7.5</v>
      </c>
      <c r="W1342" s="21">
        <f t="shared" si="124"/>
        <v>8.950833333</v>
      </c>
      <c r="X1342" s="27">
        <f t="shared" si="154"/>
        <v>8.642857143</v>
      </c>
      <c r="Y1342" s="80" t="s">
        <v>2743</v>
      </c>
      <c r="Z1342" s="83"/>
      <c r="AA1342" s="31"/>
      <c r="AB1342" s="32"/>
      <c r="AC1342" s="32"/>
      <c r="AD1342" s="32"/>
      <c r="AE1342" s="33"/>
      <c r="AF1342" s="5"/>
      <c r="AG1342" s="1"/>
    </row>
    <row r="1343" ht="15.75" customHeight="1">
      <c r="A1343" s="1"/>
      <c r="B1343" s="5"/>
      <c r="C1343" s="16">
        <v>44664.0</v>
      </c>
      <c r="D1343" s="17">
        <v>2.913330587E9</v>
      </c>
      <c r="E1343" s="5" t="s">
        <v>2744</v>
      </c>
      <c r="F1343" s="5" t="s">
        <v>2351</v>
      </c>
      <c r="G1343" s="5" t="s">
        <v>1975</v>
      </c>
      <c r="H1343" s="5" t="s">
        <v>1808</v>
      </c>
      <c r="I1343" s="33">
        <v>211.0</v>
      </c>
      <c r="J1343" s="18">
        <v>10.0</v>
      </c>
      <c r="K1343" s="19">
        <f t="shared" si="153"/>
        <v>8.664635124</v>
      </c>
      <c r="L1343" s="18">
        <v>10.0</v>
      </c>
      <c r="M1343" s="18"/>
      <c r="N1343" s="18">
        <v>10.0</v>
      </c>
      <c r="O1343" s="21">
        <f t="shared" si="2"/>
        <v>9.488670695</v>
      </c>
      <c r="P1343" s="18">
        <v>10.0</v>
      </c>
      <c r="Q1343" s="18"/>
      <c r="R1343" s="18">
        <v>10.0</v>
      </c>
      <c r="S1343" s="21">
        <f t="shared" si="125"/>
        <v>8.586545729</v>
      </c>
      <c r="T1343" s="18">
        <v>7.5</v>
      </c>
      <c r="U1343" s="21">
        <f t="shared" si="128"/>
        <v>8.352229781</v>
      </c>
      <c r="V1343" s="18">
        <v>10.0</v>
      </c>
      <c r="W1343" s="21">
        <f t="shared" si="124"/>
        <v>8.951627555</v>
      </c>
      <c r="X1343" s="27">
        <f t="shared" si="154"/>
        <v>9.642857143</v>
      </c>
      <c r="Y1343" s="92"/>
      <c r="Z1343" s="83"/>
      <c r="AA1343" s="31"/>
      <c r="AB1343" s="32"/>
      <c r="AC1343" s="32"/>
      <c r="AD1343" s="32"/>
      <c r="AE1343" s="33"/>
      <c r="AF1343" s="5"/>
      <c r="AG1343" s="1"/>
    </row>
    <row r="1344" ht="15.75" customHeight="1">
      <c r="A1344" s="1"/>
      <c r="B1344" s="5"/>
      <c r="C1344" s="16">
        <v>44665.0</v>
      </c>
      <c r="D1344" s="17">
        <v>2.660415006E9</v>
      </c>
      <c r="E1344" s="5" t="s">
        <v>2745</v>
      </c>
      <c r="F1344" s="5" t="s">
        <v>48</v>
      </c>
      <c r="G1344" s="5" t="s">
        <v>1975</v>
      </c>
      <c r="H1344" s="5" t="s">
        <v>1782</v>
      </c>
      <c r="I1344" s="115">
        <v>216.0</v>
      </c>
      <c r="J1344" s="18">
        <v>8.0</v>
      </c>
      <c r="K1344" s="19">
        <f t="shared" si="153"/>
        <v>8.663031275</v>
      </c>
      <c r="L1344" s="18">
        <v>10.0</v>
      </c>
      <c r="M1344" s="18"/>
      <c r="N1344" s="18">
        <v>7.5</v>
      </c>
      <c r="O1344" s="21">
        <f t="shared" si="2"/>
        <v>9.487169811</v>
      </c>
      <c r="P1344" s="18">
        <v>7.5</v>
      </c>
      <c r="Q1344" s="18"/>
      <c r="R1344" s="18">
        <v>7.5</v>
      </c>
      <c r="S1344" s="21">
        <f t="shared" si="125"/>
        <v>8.585725076</v>
      </c>
      <c r="T1344" s="18">
        <v>7.5</v>
      </c>
      <c r="U1344" s="21">
        <f t="shared" si="128"/>
        <v>8.351586103</v>
      </c>
      <c r="V1344" s="18">
        <v>10.0</v>
      </c>
      <c r="W1344" s="21">
        <f t="shared" si="124"/>
        <v>8.952420575</v>
      </c>
      <c r="X1344" s="27">
        <f t="shared" si="154"/>
        <v>8.285714286</v>
      </c>
      <c r="Y1344" s="80" t="s">
        <v>2746</v>
      </c>
      <c r="Z1344" s="61" t="s">
        <v>2747</v>
      </c>
      <c r="AA1344" s="31"/>
      <c r="AB1344" s="32"/>
      <c r="AC1344" s="32"/>
      <c r="AD1344" s="32"/>
      <c r="AE1344" s="33"/>
      <c r="AF1344" s="5"/>
      <c r="AG1344" s="1"/>
    </row>
    <row r="1345" ht="15.75" customHeight="1">
      <c r="A1345" s="1"/>
      <c r="B1345" s="5"/>
      <c r="C1345" s="16">
        <v>44665.0</v>
      </c>
      <c r="D1345" s="17">
        <v>3.514952828E9</v>
      </c>
      <c r="E1345" s="5" t="s">
        <v>2748</v>
      </c>
      <c r="F1345" s="5" t="s">
        <v>72</v>
      </c>
      <c r="G1345" s="5" t="s">
        <v>2061</v>
      </c>
      <c r="H1345" s="5" t="s">
        <v>45</v>
      </c>
      <c r="I1345" s="33">
        <v>202.0</v>
      </c>
      <c r="J1345" s="18">
        <v>7.0</v>
      </c>
      <c r="K1345" s="19">
        <f t="shared" si="153"/>
        <v>8.660625501</v>
      </c>
      <c r="L1345" s="18">
        <v>10.0</v>
      </c>
      <c r="M1345" s="18"/>
      <c r="N1345" s="18">
        <v>10.0</v>
      </c>
      <c r="O1345" s="21">
        <f t="shared" si="2"/>
        <v>9.487556561</v>
      </c>
      <c r="P1345" s="18">
        <v>7.5</v>
      </c>
      <c r="Q1345" s="18"/>
      <c r="R1345" s="18">
        <v>5.0</v>
      </c>
      <c r="S1345" s="21">
        <f t="shared" si="125"/>
        <v>8.583018868</v>
      </c>
      <c r="T1345" s="18">
        <v>7.5</v>
      </c>
      <c r="U1345" s="21">
        <f t="shared" si="128"/>
        <v>8.350943396</v>
      </c>
      <c r="V1345" s="18">
        <v>7.5</v>
      </c>
      <c r="W1345" s="21">
        <f t="shared" si="124"/>
        <v>8.951322751</v>
      </c>
      <c r="X1345" s="27">
        <f t="shared" si="154"/>
        <v>7.785714286</v>
      </c>
      <c r="Y1345" s="92"/>
      <c r="Z1345" s="83"/>
      <c r="AA1345" s="31"/>
      <c r="AB1345" s="32"/>
      <c r="AC1345" s="32"/>
      <c r="AD1345" s="32"/>
      <c r="AE1345" s="33"/>
      <c r="AF1345" s="5"/>
      <c r="AG1345" s="1"/>
    </row>
    <row r="1346" ht="15.75" customHeight="1">
      <c r="A1346" s="1"/>
      <c r="B1346" s="5"/>
      <c r="C1346" s="16">
        <v>44668.0</v>
      </c>
      <c r="D1346" s="17">
        <v>3.63835755E9</v>
      </c>
      <c r="E1346" s="5" t="s">
        <v>2749</v>
      </c>
      <c r="F1346" s="5" t="s">
        <v>2750</v>
      </c>
      <c r="G1346" s="5" t="s">
        <v>2061</v>
      </c>
      <c r="H1346" s="5" t="s">
        <v>45</v>
      </c>
      <c r="I1346" s="33">
        <v>204.0</v>
      </c>
      <c r="J1346" s="18">
        <v>6.0</v>
      </c>
      <c r="K1346" s="19">
        <f t="shared" si="153"/>
        <v>8.658781075</v>
      </c>
      <c r="L1346" s="18">
        <v>5.0</v>
      </c>
      <c r="M1346" s="86"/>
      <c r="N1346" s="18">
        <v>7.5</v>
      </c>
      <c r="O1346" s="21">
        <f t="shared" si="2"/>
        <v>9.486058779</v>
      </c>
      <c r="P1346" s="18">
        <v>5.0</v>
      </c>
      <c r="Q1346" s="86"/>
      <c r="R1346" s="18">
        <v>7.5</v>
      </c>
      <c r="S1346" s="21">
        <f t="shared" si="125"/>
        <v>8.582202112</v>
      </c>
      <c r="T1346" s="18">
        <v>7.5</v>
      </c>
      <c r="U1346" s="21">
        <f t="shared" si="128"/>
        <v>8.350301659</v>
      </c>
      <c r="V1346" s="18">
        <v>5.0</v>
      </c>
      <c r="W1346" s="21">
        <f t="shared" si="124"/>
        <v>8.948338369</v>
      </c>
      <c r="X1346" s="27">
        <f t="shared" si="154"/>
        <v>6.214285714</v>
      </c>
      <c r="Y1346" s="24"/>
      <c r="Z1346" s="119"/>
      <c r="AA1346" s="32"/>
      <c r="AB1346" s="32"/>
      <c r="AC1346" s="32"/>
      <c r="AD1346" s="32"/>
      <c r="AE1346" s="33"/>
      <c r="AF1346" s="5"/>
      <c r="AG1346" s="1"/>
    </row>
    <row r="1347" ht="15.75" customHeight="1">
      <c r="A1347" s="1"/>
      <c r="B1347" s="5"/>
      <c r="C1347" s="16">
        <v>44668.0</v>
      </c>
      <c r="D1347" s="17">
        <v>2.731942872E9</v>
      </c>
      <c r="E1347" s="5" t="s">
        <v>2751</v>
      </c>
      <c r="F1347" s="5" t="s">
        <v>2731</v>
      </c>
      <c r="G1347" s="5" t="s">
        <v>2061</v>
      </c>
      <c r="H1347" s="5" t="s">
        <v>45</v>
      </c>
      <c r="I1347" s="33">
        <v>302.0</v>
      </c>
      <c r="J1347" s="18">
        <v>8.0</v>
      </c>
      <c r="K1347" s="19">
        <f t="shared" si="153"/>
        <v>8.657818765</v>
      </c>
      <c r="L1347" s="18">
        <v>7.5</v>
      </c>
      <c r="M1347" s="18">
        <f>+AVERAGE(L$4:$L1347)</f>
        <v>9.157239819</v>
      </c>
      <c r="N1347" s="18">
        <v>10.0</v>
      </c>
      <c r="O1347" s="21">
        <f t="shared" si="2"/>
        <v>9.486445783</v>
      </c>
      <c r="P1347" s="18">
        <v>7.5</v>
      </c>
      <c r="Q1347" s="18">
        <f>+AVERAGE(P$4:$P1347)</f>
        <v>8.481160512</v>
      </c>
      <c r="R1347" s="18">
        <v>7.5</v>
      </c>
      <c r="S1347" s="21">
        <f t="shared" si="125"/>
        <v>8.581386586</v>
      </c>
      <c r="T1347" s="18">
        <v>7.5</v>
      </c>
      <c r="U1347" s="21">
        <f t="shared" si="128"/>
        <v>8.349660889</v>
      </c>
      <c r="V1347" s="18">
        <v>10.0</v>
      </c>
      <c r="W1347" s="21">
        <f t="shared" si="124"/>
        <v>8.949132075</v>
      </c>
      <c r="X1347" s="27">
        <f t="shared" si="154"/>
        <v>8.285714286</v>
      </c>
      <c r="Y1347" s="80"/>
      <c r="Z1347" s="61"/>
      <c r="AA1347" s="31"/>
      <c r="AB1347" s="32"/>
      <c r="AC1347" s="32"/>
      <c r="AD1347" s="32"/>
      <c r="AE1347" s="33"/>
      <c r="AF1347" s="5"/>
      <c r="AG1347" s="1"/>
    </row>
    <row r="1348" ht="15.75" customHeight="1">
      <c r="A1348" s="1"/>
      <c r="B1348" s="5"/>
      <c r="C1348" s="16">
        <v>44669.0</v>
      </c>
      <c r="D1348" s="17">
        <v>2.225551457E9</v>
      </c>
      <c r="E1348" s="5" t="s">
        <v>2752</v>
      </c>
      <c r="F1348" s="5" t="s">
        <v>1100</v>
      </c>
      <c r="G1348" s="5" t="s">
        <v>2061</v>
      </c>
      <c r="H1348" s="5" t="s">
        <v>1787</v>
      </c>
      <c r="I1348" s="33">
        <v>312.0</v>
      </c>
      <c r="J1348" s="18">
        <v>8.0</v>
      </c>
      <c r="K1348" s="19">
        <f t="shared" si="153"/>
        <v>8.656214916</v>
      </c>
      <c r="L1348" s="18">
        <v>10.0</v>
      </c>
      <c r="M1348" s="86"/>
      <c r="N1348" s="18">
        <v>10.0</v>
      </c>
      <c r="O1348" s="21">
        <f t="shared" si="2"/>
        <v>9.486832205</v>
      </c>
      <c r="P1348" s="18">
        <v>7.5</v>
      </c>
      <c r="Q1348" s="86"/>
      <c r="R1348" s="18">
        <v>10.0</v>
      </c>
      <c r="S1348" s="21">
        <f t="shared" si="125"/>
        <v>8.582454819</v>
      </c>
      <c r="T1348" s="18">
        <v>7.5</v>
      </c>
      <c r="U1348" s="21">
        <f t="shared" si="128"/>
        <v>8.349021084</v>
      </c>
      <c r="V1348" s="18">
        <v>7.5</v>
      </c>
      <c r="W1348" s="21">
        <f t="shared" si="124"/>
        <v>8.948039216</v>
      </c>
      <c r="X1348" s="27">
        <f t="shared" si="154"/>
        <v>8.642857143</v>
      </c>
      <c r="Y1348" s="80" t="s">
        <v>2753</v>
      </c>
      <c r="Z1348" s="61" t="s">
        <v>2754</v>
      </c>
      <c r="AA1348" s="32">
        <v>5.0</v>
      </c>
      <c r="AB1348" s="32"/>
      <c r="AC1348" s="32"/>
      <c r="AD1348" s="32"/>
      <c r="AE1348" s="33"/>
      <c r="AF1348" s="5"/>
      <c r="AG1348" s="1"/>
    </row>
    <row r="1349" ht="15.75" customHeight="1">
      <c r="A1349" s="1"/>
      <c r="B1349" s="5"/>
      <c r="C1349" s="16">
        <v>44669.0</v>
      </c>
      <c r="D1349" s="17">
        <v>3.384520098E9</v>
      </c>
      <c r="E1349" s="79" t="s">
        <v>2755</v>
      </c>
      <c r="F1349" s="5" t="s">
        <v>2224</v>
      </c>
      <c r="G1349" s="5" t="s">
        <v>1975</v>
      </c>
      <c r="H1349" s="5" t="s">
        <v>2203</v>
      </c>
      <c r="I1349" s="33">
        <v>203.0</v>
      </c>
      <c r="J1349" s="18">
        <v>8.0</v>
      </c>
      <c r="K1349" s="19">
        <f t="shared" si="153"/>
        <v>8.654611067</v>
      </c>
      <c r="L1349" s="18">
        <v>7.5</v>
      </c>
      <c r="M1349" s="18"/>
      <c r="N1349" s="18">
        <v>10.0</v>
      </c>
      <c r="O1349" s="21">
        <f t="shared" si="2"/>
        <v>9.487218045</v>
      </c>
      <c r="P1349" s="18">
        <v>7.5</v>
      </c>
      <c r="Q1349" s="18"/>
      <c r="R1349" s="18">
        <v>7.5</v>
      </c>
      <c r="S1349" s="21">
        <f t="shared" si="125"/>
        <v>8.581640331</v>
      </c>
      <c r="T1349" s="18">
        <v>7.5</v>
      </c>
      <c r="U1349" s="21">
        <f t="shared" si="128"/>
        <v>8.348382242</v>
      </c>
      <c r="V1349" s="18">
        <v>10.0</v>
      </c>
      <c r="W1349" s="21">
        <f t="shared" si="124"/>
        <v>8.948831952</v>
      </c>
      <c r="X1349" s="27">
        <f t="shared" si="154"/>
        <v>8.285714286</v>
      </c>
      <c r="Y1349" s="80" t="s">
        <v>2756</v>
      </c>
      <c r="Z1349" s="61" t="s">
        <v>2757</v>
      </c>
      <c r="AA1349" s="31">
        <v>7.5</v>
      </c>
      <c r="AB1349" s="32"/>
      <c r="AC1349" s="32"/>
      <c r="AD1349" s="32"/>
      <c r="AE1349" s="33"/>
      <c r="AF1349" s="5"/>
      <c r="AG1349" s="1"/>
    </row>
    <row r="1350" ht="15.75" customHeight="1">
      <c r="A1350" s="1"/>
      <c r="B1350" s="5"/>
      <c r="C1350" s="16">
        <v>44669.0</v>
      </c>
      <c r="D1350" s="17">
        <v>3.775174936E9</v>
      </c>
      <c r="E1350" s="5" t="s">
        <v>2758</v>
      </c>
      <c r="F1350" s="5" t="s">
        <v>2469</v>
      </c>
      <c r="G1350" s="5" t="s">
        <v>1998</v>
      </c>
      <c r="H1350" s="5" t="s">
        <v>2508</v>
      </c>
      <c r="I1350" s="33">
        <v>313.0</v>
      </c>
      <c r="J1350" s="18">
        <v>10.0</v>
      </c>
      <c r="K1350" s="19">
        <f t="shared" si="153"/>
        <v>8.654611067</v>
      </c>
      <c r="L1350" s="18">
        <v>10.0</v>
      </c>
      <c r="M1350" s="18"/>
      <c r="N1350" s="18">
        <v>10.0</v>
      </c>
      <c r="O1350" s="21">
        <f t="shared" si="2"/>
        <v>9.487603306</v>
      </c>
      <c r="P1350" s="18">
        <v>10.0</v>
      </c>
      <c r="Q1350" s="18"/>
      <c r="R1350" s="18">
        <v>10.0</v>
      </c>
      <c r="S1350" s="21">
        <f t="shared" si="125"/>
        <v>8.582706767</v>
      </c>
      <c r="T1350" s="18">
        <v>10.0</v>
      </c>
      <c r="U1350" s="21">
        <f t="shared" si="128"/>
        <v>8.34962406</v>
      </c>
      <c r="V1350" s="18">
        <v>10.0</v>
      </c>
      <c r="W1350" s="21">
        <f t="shared" si="124"/>
        <v>8.949623494</v>
      </c>
      <c r="X1350" s="27">
        <f t="shared" si="154"/>
        <v>10</v>
      </c>
      <c r="Y1350" s="80"/>
      <c r="Z1350" s="61"/>
      <c r="AA1350" s="31">
        <v>10.0</v>
      </c>
      <c r="AB1350" s="32"/>
      <c r="AC1350" s="32"/>
      <c r="AD1350" s="32"/>
      <c r="AE1350" s="33"/>
      <c r="AF1350" s="5"/>
      <c r="AG1350" s="1"/>
    </row>
    <row r="1351" ht="15.75" customHeight="1">
      <c r="A1351" s="1"/>
      <c r="B1351" s="5"/>
      <c r="C1351" s="16">
        <v>44669.0</v>
      </c>
      <c r="D1351" s="17">
        <v>2.592123376E9</v>
      </c>
      <c r="E1351" s="5" t="s">
        <v>2759</v>
      </c>
      <c r="F1351" s="5" t="s">
        <v>2760</v>
      </c>
      <c r="G1351" s="5" t="s">
        <v>1975</v>
      </c>
      <c r="H1351" s="5" t="s">
        <v>60</v>
      </c>
      <c r="I1351" s="33" t="s">
        <v>2631</v>
      </c>
      <c r="J1351" s="18">
        <v>10.0</v>
      </c>
      <c r="K1351" s="19">
        <f t="shared" si="153"/>
        <v>8.654611067</v>
      </c>
      <c r="L1351" s="18">
        <v>10.0</v>
      </c>
      <c r="M1351" s="18"/>
      <c r="N1351" s="18">
        <v>10.0</v>
      </c>
      <c r="O1351" s="21">
        <f t="shared" si="2"/>
        <v>9.487987988</v>
      </c>
      <c r="P1351" s="18">
        <v>5.0</v>
      </c>
      <c r="Q1351" s="18"/>
      <c r="R1351" s="18">
        <v>7.5</v>
      </c>
      <c r="S1351" s="21">
        <f t="shared" si="125"/>
        <v>8.581893313</v>
      </c>
      <c r="T1351" s="18">
        <v>7.5</v>
      </c>
      <c r="U1351" s="21">
        <f t="shared" si="128"/>
        <v>8.348985725</v>
      </c>
      <c r="V1351" s="18">
        <v>5.0</v>
      </c>
      <c r="W1351" s="21">
        <f t="shared" si="124"/>
        <v>8.946651618</v>
      </c>
      <c r="X1351" s="27">
        <f t="shared" si="154"/>
        <v>7.857142857</v>
      </c>
      <c r="Y1351" s="80"/>
      <c r="Z1351" s="83"/>
      <c r="AA1351" s="31"/>
      <c r="AB1351" s="32"/>
      <c r="AC1351" s="32"/>
      <c r="AD1351" s="32"/>
      <c r="AE1351" s="33"/>
      <c r="AF1351" s="5"/>
      <c r="AG1351" s="1"/>
    </row>
    <row r="1352" ht="15.75" customHeight="1">
      <c r="A1352" s="1"/>
      <c r="B1352" s="5"/>
      <c r="C1352" s="16">
        <v>44669.0</v>
      </c>
      <c r="D1352" s="17">
        <v>3.230023961E9</v>
      </c>
      <c r="E1352" s="5" t="s">
        <v>2761</v>
      </c>
      <c r="F1352" s="5" t="s">
        <v>2224</v>
      </c>
      <c r="G1352" s="5" t="s">
        <v>1975</v>
      </c>
      <c r="H1352" s="5" t="s">
        <v>1808</v>
      </c>
      <c r="I1352" s="33">
        <v>210.0</v>
      </c>
      <c r="J1352" s="18">
        <v>8.0</v>
      </c>
      <c r="K1352" s="19">
        <f t="shared" si="153"/>
        <v>8.653327987</v>
      </c>
      <c r="L1352" s="18">
        <v>10.0</v>
      </c>
      <c r="M1352" s="18"/>
      <c r="N1352" s="18">
        <v>10.0</v>
      </c>
      <c r="O1352" s="21">
        <f t="shared" si="2"/>
        <v>9.488372093</v>
      </c>
      <c r="P1352" s="18">
        <v>7.5</v>
      </c>
      <c r="Q1352" s="18"/>
      <c r="R1352" s="18">
        <v>7.5</v>
      </c>
      <c r="S1352" s="21">
        <f t="shared" si="125"/>
        <v>8.581081081</v>
      </c>
      <c r="T1352" s="18">
        <v>7.5</v>
      </c>
      <c r="U1352" s="21">
        <f t="shared" si="128"/>
        <v>8.348348348</v>
      </c>
      <c r="V1352" s="18">
        <v>10.0</v>
      </c>
      <c r="W1352" s="21">
        <f t="shared" si="124"/>
        <v>8.947443609</v>
      </c>
      <c r="X1352" s="27">
        <f t="shared" si="154"/>
        <v>8.642857143</v>
      </c>
      <c r="Y1352" s="92"/>
      <c r="Z1352" s="83"/>
      <c r="AA1352" s="31">
        <v>10.0</v>
      </c>
      <c r="AB1352" s="32"/>
      <c r="AC1352" s="32"/>
      <c r="AD1352" s="32"/>
      <c r="AE1352" s="33"/>
      <c r="AF1352" s="5"/>
      <c r="AG1352" s="1"/>
    </row>
    <row r="1353" ht="15.75" customHeight="1">
      <c r="A1353" s="1"/>
      <c r="B1353" s="5"/>
      <c r="C1353" s="16">
        <v>44670.0</v>
      </c>
      <c r="D1353" s="17">
        <v>3.657200074E9</v>
      </c>
      <c r="E1353" s="5" t="s">
        <v>2762</v>
      </c>
      <c r="F1353" s="5" t="s">
        <v>905</v>
      </c>
      <c r="G1353" s="5" t="s">
        <v>2061</v>
      </c>
      <c r="H1353" s="5" t="s">
        <v>1787</v>
      </c>
      <c r="I1353" s="115">
        <v>311.0</v>
      </c>
      <c r="J1353" s="18">
        <v>8.0</v>
      </c>
      <c r="K1353" s="19">
        <f t="shared" si="153"/>
        <v>8.65340818</v>
      </c>
      <c r="L1353" s="18">
        <v>10.0</v>
      </c>
      <c r="M1353" s="18"/>
      <c r="N1353" s="18">
        <v>10.0</v>
      </c>
      <c r="O1353" s="21">
        <f t="shared" si="2"/>
        <v>9.488755622</v>
      </c>
      <c r="P1353" s="18">
        <v>7.5</v>
      </c>
      <c r="Q1353" s="18"/>
      <c r="R1353" s="18">
        <v>7.5</v>
      </c>
      <c r="S1353" s="21">
        <f t="shared" si="125"/>
        <v>8.580270068</v>
      </c>
      <c r="T1353" s="18">
        <v>7.5</v>
      </c>
      <c r="U1353" s="21">
        <f t="shared" si="128"/>
        <v>8.347711928</v>
      </c>
      <c r="V1353" s="18">
        <v>7.5</v>
      </c>
      <c r="W1353" s="21">
        <f t="shared" si="124"/>
        <v>8.946356123</v>
      </c>
      <c r="X1353" s="27">
        <f t="shared" si="154"/>
        <v>8.285714286</v>
      </c>
      <c r="Y1353" s="80" t="s">
        <v>2763</v>
      </c>
      <c r="Z1353" s="61" t="s">
        <v>2764</v>
      </c>
      <c r="AA1353" s="31"/>
      <c r="AB1353" s="32"/>
      <c r="AC1353" s="32"/>
      <c r="AD1353" s="32"/>
      <c r="AE1353" s="33"/>
      <c r="AF1353" s="5"/>
      <c r="AG1353" s="1"/>
    </row>
    <row r="1354" ht="15.75" customHeight="1">
      <c r="A1354" s="1"/>
      <c r="B1354" s="5"/>
      <c r="C1354" s="16">
        <v>44670.0</v>
      </c>
      <c r="D1354" s="17">
        <v>2.865646604E9</v>
      </c>
      <c r="E1354" s="5" t="s">
        <v>2765</v>
      </c>
      <c r="F1354" s="5" t="s">
        <v>2069</v>
      </c>
      <c r="G1354" s="5" t="s">
        <v>2061</v>
      </c>
      <c r="H1354" s="5" t="s">
        <v>45</v>
      </c>
      <c r="I1354" s="33">
        <v>204.0</v>
      </c>
      <c r="J1354" s="18">
        <v>8.0</v>
      </c>
      <c r="K1354" s="19">
        <f t="shared" si="153"/>
        <v>8.65244587</v>
      </c>
      <c r="L1354" s="18">
        <v>7.5</v>
      </c>
      <c r="M1354" s="18"/>
      <c r="N1354" s="18">
        <v>10.0</v>
      </c>
      <c r="O1354" s="21">
        <f t="shared" si="2"/>
        <v>9.489138577</v>
      </c>
      <c r="P1354" s="18">
        <v>7.5</v>
      </c>
      <c r="Q1354" s="18"/>
      <c r="R1354" s="18">
        <v>5.0</v>
      </c>
      <c r="S1354" s="21">
        <f t="shared" si="125"/>
        <v>8.577586207</v>
      </c>
      <c r="T1354" s="18">
        <v>7.5</v>
      </c>
      <c r="U1354" s="21">
        <f t="shared" si="128"/>
        <v>8.347076462</v>
      </c>
      <c r="V1354" s="18">
        <v>7.5</v>
      </c>
      <c r="W1354" s="21">
        <f t="shared" si="124"/>
        <v>8.94527027</v>
      </c>
      <c r="X1354" s="27">
        <f t="shared" si="154"/>
        <v>7.571428571</v>
      </c>
      <c r="Y1354" s="80" t="s">
        <v>2766</v>
      </c>
      <c r="Z1354" s="61" t="s">
        <v>2767</v>
      </c>
      <c r="AA1354" s="31">
        <v>10.0</v>
      </c>
      <c r="AB1354" s="32"/>
      <c r="AC1354" s="32"/>
      <c r="AD1354" s="32"/>
      <c r="AE1354" s="33"/>
      <c r="AF1354" s="5"/>
      <c r="AG1354" s="1"/>
    </row>
    <row r="1355" ht="15.75" customHeight="1">
      <c r="A1355" s="1"/>
      <c r="B1355" s="5"/>
      <c r="C1355" s="16">
        <v>44671.0</v>
      </c>
      <c r="D1355" s="17">
        <v>3.799806381E9</v>
      </c>
      <c r="E1355" s="5" t="s">
        <v>2768</v>
      </c>
      <c r="F1355" s="5" t="s">
        <v>2163</v>
      </c>
      <c r="G1355" s="5" t="s">
        <v>2061</v>
      </c>
      <c r="H1355" s="5" t="s">
        <v>1787</v>
      </c>
      <c r="I1355" s="33">
        <v>311.0</v>
      </c>
      <c r="J1355" s="18">
        <v>10.0</v>
      </c>
      <c r="K1355" s="19">
        <f t="shared" si="153"/>
        <v>8.65340818</v>
      </c>
      <c r="L1355" s="18">
        <v>10.0</v>
      </c>
      <c r="M1355" s="86"/>
      <c r="N1355" s="18">
        <v>10.0</v>
      </c>
      <c r="O1355" s="21">
        <f t="shared" si="2"/>
        <v>9.489520958</v>
      </c>
      <c r="P1355" s="18">
        <v>7.5</v>
      </c>
      <c r="Q1355" s="86"/>
      <c r="R1355" s="18">
        <v>7.5</v>
      </c>
      <c r="S1355" s="21">
        <f t="shared" si="125"/>
        <v>8.576779026</v>
      </c>
      <c r="T1355" s="18">
        <v>10.0</v>
      </c>
      <c r="U1355" s="21">
        <f t="shared" si="128"/>
        <v>8.348314607</v>
      </c>
      <c r="V1355" s="18">
        <v>10.0</v>
      </c>
      <c r="W1355" s="21">
        <f t="shared" si="124"/>
        <v>8.946061515</v>
      </c>
      <c r="X1355" s="27">
        <f t="shared" si="154"/>
        <v>9.285714286</v>
      </c>
      <c r="Y1355" s="61" t="s">
        <v>2769</v>
      </c>
      <c r="Z1355" s="119"/>
      <c r="AA1355" s="32"/>
      <c r="AB1355" s="32"/>
      <c r="AC1355" s="32"/>
      <c r="AD1355" s="32"/>
      <c r="AE1355" s="33"/>
      <c r="AF1355" s="5"/>
      <c r="AG1355" s="1"/>
    </row>
    <row r="1356" ht="15.75" customHeight="1">
      <c r="A1356" s="1"/>
      <c r="B1356" s="5"/>
      <c r="C1356" s="16">
        <v>44671.0</v>
      </c>
      <c r="D1356" s="17">
        <v>3.401129428E9</v>
      </c>
      <c r="E1356" s="5" t="s">
        <v>2155</v>
      </c>
      <c r="F1356" s="5" t="s">
        <v>2504</v>
      </c>
      <c r="G1356" s="5" t="s">
        <v>1975</v>
      </c>
      <c r="H1356" s="5" t="s">
        <v>1782</v>
      </c>
      <c r="I1356" s="33">
        <v>216.0</v>
      </c>
      <c r="J1356" s="18">
        <v>7.0</v>
      </c>
      <c r="K1356" s="19">
        <f t="shared" si="153"/>
        <v>8.651002406</v>
      </c>
      <c r="L1356" s="18">
        <v>7.5</v>
      </c>
      <c r="M1356" s="18"/>
      <c r="N1356" s="18">
        <v>10.0</v>
      </c>
      <c r="O1356" s="21">
        <f t="shared" si="2"/>
        <v>9.489902767</v>
      </c>
      <c r="P1356" s="18">
        <v>5.0</v>
      </c>
      <c r="Q1356" s="18"/>
      <c r="R1356" s="18">
        <v>7.5</v>
      </c>
      <c r="S1356" s="21">
        <f t="shared" si="125"/>
        <v>8.575973054</v>
      </c>
      <c r="T1356" s="18">
        <v>5.0</v>
      </c>
      <c r="U1356" s="21">
        <f t="shared" si="128"/>
        <v>8.345808383</v>
      </c>
      <c r="V1356" s="18">
        <v>10.0</v>
      </c>
      <c r="W1356" s="21">
        <f t="shared" si="124"/>
        <v>8.946851574</v>
      </c>
      <c r="X1356" s="27">
        <f t="shared" si="154"/>
        <v>7.428571429</v>
      </c>
      <c r="Y1356" s="80"/>
      <c r="Z1356" s="61"/>
      <c r="AA1356" s="31"/>
      <c r="AB1356" s="32"/>
      <c r="AC1356" s="32"/>
      <c r="AD1356" s="32"/>
      <c r="AE1356" s="33"/>
      <c r="AF1356" s="5"/>
      <c r="AG1356" s="1"/>
    </row>
    <row r="1357" ht="15.75" customHeight="1">
      <c r="A1357" s="1"/>
      <c r="B1357" s="5"/>
      <c r="C1357" s="16">
        <v>44672.0</v>
      </c>
      <c r="D1357" s="17" t="s">
        <v>514</v>
      </c>
      <c r="E1357" s="5"/>
      <c r="F1357" s="5"/>
      <c r="G1357" s="5"/>
      <c r="H1357" s="5"/>
      <c r="I1357" s="33"/>
      <c r="J1357" s="18">
        <v>7.0</v>
      </c>
      <c r="K1357" s="19">
        <f t="shared" si="153"/>
        <v>8.648596632</v>
      </c>
      <c r="L1357" s="18">
        <v>7.5</v>
      </c>
      <c r="M1357" s="18">
        <f t="shared" ref="M1357:M1365" si="157">+AVERAGE($L$4:L1357)</f>
        <v>9.156062874</v>
      </c>
      <c r="N1357" s="18">
        <v>10.0</v>
      </c>
      <c r="O1357" s="21">
        <f t="shared" si="2"/>
        <v>9.490284006</v>
      </c>
      <c r="P1357" s="18">
        <v>10.0</v>
      </c>
      <c r="Q1357" s="18">
        <f t="shared" ref="Q1357:Q1365" si="158">+AVERAGE($P$4:P1357)</f>
        <v>8.47382199</v>
      </c>
      <c r="R1357" s="18">
        <v>7.5</v>
      </c>
      <c r="S1357" s="21">
        <f t="shared" si="125"/>
        <v>8.575168287</v>
      </c>
      <c r="T1357" s="18">
        <v>7.5</v>
      </c>
      <c r="U1357" s="21">
        <f t="shared" si="128"/>
        <v>8.345175767</v>
      </c>
      <c r="V1357" s="18">
        <v>7.5</v>
      </c>
      <c r="W1357" s="21">
        <f t="shared" si="124"/>
        <v>8.94576779</v>
      </c>
      <c r="X1357" s="27">
        <f t="shared" si="154"/>
        <v>8.142857143</v>
      </c>
      <c r="Y1357" s="80"/>
      <c r="Z1357" s="61"/>
      <c r="AA1357" s="31"/>
      <c r="AB1357" s="32"/>
      <c r="AC1357" s="32"/>
      <c r="AD1357" s="32"/>
      <c r="AE1357" s="33"/>
      <c r="AF1357" s="5"/>
      <c r="AG1357" s="1"/>
    </row>
    <row r="1358" ht="15.75" customHeight="1">
      <c r="A1358" s="1"/>
      <c r="B1358" s="5"/>
      <c r="C1358" s="16">
        <v>44672.0</v>
      </c>
      <c r="D1358" s="17">
        <v>3.518177363E9</v>
      </c>
      <c r="E1358" s="5" t="s">
        <v>2770</v>
      </c>
      <c r="F1358" s="5" t="s">
        <v>56</v>
      </c>
      <c r="G1358" s="5" t="s">
        <v>1975</v>
      </c>
      <c r="H1358" s="5" t="s">
        <v>2771</v>
      </c>
      <c r="I1358" s="115">
        <v>0.9585987261146497</v>
      </c>
      <c r="J1358" s="18">
        <v>8.0</v>
      </c>
      <c r="K1358" s="19">
        <f t="shared" si="153"/>
        <v>8.648676824</v>
      </c>
      <c r="L1358" s="18">
        <v>7.5</v>
      </c>
      <c r="M1358" s="18">
        <f t="shared" si="157"/>
        <v>9.154824233</v>
      </c>
      <c r="N1358" s="18">
        <v>10.0</v>
      </c>
      <c r="O1358" s="21">
        <f t="shared" si="2"/>
        <v>9.490664675</v>
      </c>
      <c r="P1358" s="18">
        <v>10.0</v>
      </c>
      <c r="Q1358" s="18">
        <f t="shared" si="158"/>
        <v>8.474962631</v>
      </c>
      <c r="R1358" s="18">
        <v>10.0</v>
      </c>
      <c r="S1358" s="21">
        <f t="shared" si="125"/>
        <v>8.576233184</v>
      </c>
      <c r="T1358" s="18">
        <v>10.0</v>
      </c>
      <c r="U1358" s="21">
        <f t="shared" si="128"/>
        <v>8.346412556</v>
      </c>
      <c r="V1358" s="18">
        <v>10.0</v>
      </c>
      <c r="W1358" s="21">
        <f t="shared" si="124"/>
        <v>8.946556886</v>
      </c>
      <c r="X1358" s="27">
        <f t="shared" si="154"/>
        <v>9.357142857</v>
      </c>
      <c r="Y1358" s="61" t="s">
        <v>2772</v>
      </c>
      <c r="Z1358" s="61"/>
      <c r="AA1358" s="31">
        <v>7.5</v>
      </c>
      <c r="AB1358" s="32"/>
      <c r="AC1358" s="32"/>
      <c r="AD1358" s="40"/>
      <c r="AE1358" s="33"/>
      <c r="AF1358" s="5"/>
      <c r="AG1358" s="1"/>
    </row>
    <row r="1359" ht="15.75" customHeight="1">
      <c r="A1359" s="1"/>
      <c r="B1359" s="5"/>
      <c r="C1359" s="16">
        <v>44673.0</v>
      </c>
      <c r="D1359" s="17">
        <v>3.76703168E9</v>
      </c>
      <c r="E1359" s="5" t="s">
        <v>2773</v>
      </c>
      <c r="F1359" s="5" t="s">
        <v>2407</v>
      </c>
      <c r="G1359" s="5" t="s">
        <v>2061</v>
      </c>
      <c r="H1359" s="5" t="s">
        <v>1787</v>
      </c>
      <c r="I1359" s="33">
        <v>311.0</v>
      </c>
      <c r="J1359" s="18">
        <v>6.0</v>
      </c>
      <c r="K1359" s="19">
        <f t="shared" si="153"/>
        <v>8.645789896</v>
      </c>
      <c r="L1359" s="18">
        <v>2.5</v>
      </c>
      <c r="M1359" s="18">
        <f t="shared" si="157"/>
        <v>9.149850523</v>
      </c>
      <c r="N1359" s="18">
        <v>10.0</v>
      </c>
      <c r="O1359" s="21">
        <f t="shared" si="2"/>
        <v>9.491044776</v>
      </c>
      <c r="P1359" s="18">
        <v>10.0</v>
      </c>
      <c r="Q1359" s="18">
        <f t="shared" si="158"/>
        <v>8.476101568</v>
      </c>
      <c r="R1359" s="18">
        <v>7.5</v>
      </c>
      <c r="S1359" s="21">
        <f t="shared" si="125"/>
        <v>8.575429425</v>
      </c>
      <c r="T1359" s="18">
        <v>10.0</v>
      </c>
      <c r="U1359" s="21">
        <f t="shared" si="128"/>
        <v>8.347647498</v>
      </c>
      <c r="V1359" s="18">
        <v>7.5</v>
      </c>
      <c r="W1359" s="21">
        <f t="shared" si="124"/>
        <v>8.945474944</v>
      </c>
      <c r="X1359" s="27">
        <f t="shared" si="154"/>
        <v>7.642857143</v>
      </c>
      <c r="Y1359" s="80" t="s">
        <v>2774</v>
      </c>
      <c r="Z1359" s="61" t="s">
        <v>2775</v>
      </c>
      <c r="AA1359" s="31"/>
      <c r="AB1359" s="32"/>
      <c r="AC1359" s="32"/>
      <c r="AD1359" s="32"/>
      <c r="AE1359" s="33"/>
      <c r="AF1359" s="5"/>
      <c r="AG1359" s="1"/>
    </row>
    <row r="1360" ht="15.75" customHeight="1">
      <c r="A1360" s="1"/>
      <c r="B1360" s="5"/>
      <c r="C1360" s="16">
        <v>44674.0</v>
      </c>
      <c r="D1360" s="17">
        <v>3.142852381E9</v>
      </c>
      <c r="E1360" s="5" t="s">
        <v>2776</v>
      </c>
      <c r="F1360" s="5" t="s">
        <v>2777</v>
      </c>
      <c r="G1360" s="5" t="s">
        <v>2061</v>
      </c>
      <c r="H1360" s="5" t="s">
        <v>45</v>
      </c>
      <c r="I1360" s="33">
        <v>304.0</v>
      </c>
      <c r="J1360" s="18">
        <v>7.0</v>
      </c>
      <c r="K1360" s="19">
        <f t="shared" si="153"/>
        <v>8.643384122</v>
      </c>
      <c r="L1360" s="18">
        <v>7.5</v>
      </c>
      <c r="M1360" s="18">
        <f t="shared" si="157"/>
        <v>9.148618372</v>
      </c>
      <c r="N1360" s="18">
        <v>7.5</v>
      </c>
      <c r="O1360" s="21">
        <f t="shared" si="2"/>
        <v>9.48956003</v>
      </c>
      <c r="P1360" s="18">
        <v>7.5</v>
      </c>
      <c r="Q1360" s="18">
        <f t="shared" si="158"/>
        <v>8.475373134</v>
      </c>
      <c r="R1360" s="18">
        <v>5.0</v>
      </c>
      <c r="S1360" s="21">
        <f t="shared" si="125"/>
        <v>8.572761194</v>
      </c>
      <c r="T1360" s="18">
        <v>5.0</v>
      </c>
      <c r="U1360" s="21">
        <f t="shared" si="128"/>
        <v>8.345149254</v>
      </c>
      <c r="V1360" s="18">
        <v>5.0</v>
      </c>
      <c r="W1360" s="21">
        <f t="shared" si="124"/>
        <v>8.942526158</v>
      </c>
      <c r="X1360" s="27">
        <f t="shared" si="154"/>
        <v>6.357142857</v>
      </c>
      <c r="Y1360" s="80" t="s">
        <v>2778</v>
      </c>
      <c r="Z1360" s="61" t="s">
        <v>2779</v>
      </c>
      <c r="AA1360" s="31"/>
      <c r="AB1360" s="32"/>
      <c r="AC1360" s="32"/>
      <c r="AD1360" s="32"/>
      <c r="AE1360" s="33"/>
      <c r="AF1360" s="5"/>
      <c r="AG1360" s="1"/>
    </row>
    <row r="1361" ht="15.75" customHeight="1">
      <c r="A1361" s="1"/>
      <c r="B1361" s="5"/>
      <c r="C1361" s="16">
        <v>44674.0</v>
      </c>
      <c r="D1361" s="17">
        <v>2.925298997E9</v>
      </c>
      <c r="E1361" s="5" t="s">
        <v>2780</v>
      </c>
      <c r="F1361" s="5" t="s">
        <v>2185</v>
      </c>
      <c r="G1361" s="5" t="s">
        <v>1975</v>
      </c>
      <c r="H1361" s="5" t="s">
        <v>1808</v>
      </c>
      <c r="I1361" s="33">
        <v>207.0</v>
      </c>
      <c r="J1361" s="18">
        <v>7.0</v>
      </c>
      <c r="K1361" s="19">
        <f t="shared" si="153"/>
        <v>8.640978348</v>
      </c>
      <c r="L1361" s="18">
        <v>10.0</v>
      </c>
      <c r="M1361" s="18">
        <f t="shared" si="157"/>
        <v>9.149253731</v>
      </c>
      <c r="N1361" s="18">
        <v>10.0</v>
      </c>
      <c r="O1361" s="21">
        <f t="shared" si="2"/>
        <v>9.489940387</v>
      </c>
      <c r="P1361" s="18">
        <v>5.0</v>
      </c>
      <c r="Q1361" s="18">
        <f t="shared" si="158"/>
        <v>8.472781506</v>
      </c>
      <c r="R1361" s="18">
        <v>10.0</v>
      </c>
      <c r="S1361" s="21">
        <f t="shared" si="125"/>
        <v>8.573825503</v>
      </c>
      <c r="T1361" s="18">
        <v>5.0</v>
      </c>
      <c r="U1361" s="21">
        <f t="shared" si="128"/>
        <v>8.342654735</v>
      </c>
      <c r="V1361" s="18">
        <v>10.0</v>
      </c>
      <c r="W1361" s="21">
        <f t="shared" si="124"/>
        <v>8.943315907</v>
      </c>
      <c r="X1361" s="27">
        <f t="shared" si="154"/>
        <v>8.142857143</v>
      </c>
      <c r="Y1361" s="80" t="s">
        <v>2781</v>
      </c>
      <c r="Z1361" s="61" t="s">
        <v>2782</v>
      </c>
      <c r="AA1361" s="31">
        <v>2.5</v>
      </c>
      <c r="AB1361" s="32"/>
      <c r="AC1361" s="32"/>
      <c r="AD1361" s="32"/>
      <c r="AE1361" s="33"/>
      <c r="AF1361" s="5"/>
      <c r="AG1361" s="1"/>
    </row>
    <row r="1362" ht="15.75" customHeight="1">
      <c r="A1362" s="1"/>
      <c r="B1362" s="5"/>
      <c r="C1362" s="16">
        <v>44674.0</v>
      </c>
      <c r="D1362" s="17">
        <v>3.999954331E9</v>
      </c>
      <c r="E1362" s="5" t="s">
        <v>2396</v>
      </c>
      <c r="F1362" s="5" t="s">
        <v>2037</v>
      </c>
      <c r="G1362" s="5" t="s">
        <v>2061</v>
      </c>
      <c r="H1362" s="5" t="s">
        <v>1787</v>
      </c>
      <c r="I1362" s="33">
        <v>116.0</v>
      </c>
      <c r="J1362" s="18">
        <v>7.0</v>
      </c>
      <c r="K1362" s="19">
        <f t="shared" si="153"/>
        <v>8.638572574</v>
      </c>
      <c r="L1362" s="18">
        <v>7.5</v>
      </c>
      <c r="M1362" s="18">
        <f t="shared" si="157"/>
        <v>9.148023863</v>
      </c>
      <c r="N1362" s="18">
        <v>7.5</v>
      </c>
      <c r="O1362" s="21">
        <f t="shared" si="2"/>
        <v>9.488458675</v>
      </c>
      <c r="P1362" s="18">
        <v>5.0</v>
      </c>
      <c r="Q1362" s="18">
        <f t="shared" si="158"/>
        <v>8.470193741</v>
      </c>
      <c r="R1362" s="18">
        <v>7.5</v>
      </c>
      <c r="S1362" s="21">
        <f t="shared" si="125"/>
        <v>8.573025335</v>
      </c>
      <c r="T1362" s="18">
        <v>5.0</v>
      </c>
      <c r="U1362" s="21">
        <f t="shared" si="128"/>
        <v>8.340163934</v>
      </c>
      <c r="V1362" s="18">
        <v>5.0</v>
      </c>
      <c r="W1362" s="21">
        <f t="shared" si="124"/>
        <v>8.940373134</v>
      </c>
      <c r="X1362" s="27">
        <f t="shared" si="154"/>
        <v>6.357142857</v>
      </c>
      <c r="Y1362" s="80" t="s">
        <v>2359</v>
      </c>
      <c r="Z1362" s="61" t="s">
        <v>2783</v>
      </c>
      <c r="AA1362" s="31"/>
      <c r="AB1362" s="32"/>
      <c r="AC1362" s="32"/>
      <c r="AD1362" s="32"/>
      <c r="AE1362" s="33"/>
      <c r="AF1362" s="5"/>
      <c r="AG1362" s="1"/>
    </row>
    <row r="1363" ht="15.75" customHeight="1">
      <c r="A1363" s="1"/>
      <c r="B1363" s="5"/>
      <c r="C1363" s="16">
        <v>44675.0</v>
      </c>
      <c r="D1363" s="17">
        <v>3.419208089E9</v>
      </c>
      <c r="E1363" s="5" t="s">
        <v>2784</v>
      </c>
      <c r="F1363" s="5" t="s">
        <v>2034</v>
      </c>
      <c r="G1363" s="5" t="s">
        <v>1975</v>
      </c>
      <c r="H1363" s="5" t="s">
        <v>1808</v>
      </c>
      <c r="I1363" s="33">
        <v>210.0</v>
      </c>
      <c r="J1363" s="18">
        <v>5.0</v>
      </c>
      <c r="K1363" s="19">
        <f t="shared" si="153"/>
        <v>8.635204491</v>
      </c>
      <c r="L1363" s="18">
        <v>10.0</v>
      </c>
      <c r="M1363" s="18">
        <f t="shared" si="157"/>
        <v>9.148658718</v>
      </c>
      <c r="N1363" s="18">
        <v>10.0</v>
      </c>
      <c r="O1363" s="21">
        <f t="shared" si="2"/>
        <v>9.488839286</v>
      </c>
      <c r="P1363" s="18">
        <v>5.0</v>
      </c>
      <c r="Q1363" s="18">
        <f t="shared" si="158"/>
        <v>8.467609829</v>
      </c>
      <c r="R1363" s="18">
        <v>7.5</v>
      </c>
      <c r="S1363" s="21">
        <f t="shared" si="125"/>
        <v>8.572226359</v>
      </c>
      <c r="T1363" s="18">
        <v>5.0</v>
      </c>
      <c r="U1363" s="21">
        <f t="shared" si="128"/>
        <v>8.337676843</v>
      </c>
      <c r="V1363" s="18">
        <v>7.5</v>
      </c>
      <c r="W1363" s="21">
        <f t="shared" si="124"/>
        <v>8.939299031</v>
      </c>
      <c r="X1363" s="27">
        <f t="shared" si="154"/>
        <v>7.142857143</v>
      </c>
      <c r="Y1363" s="62" t="s">
        <v>2785</v>
      </c>
      <c r="Z1363" s="61" t="s">
        <v>2786</v>
      </c>
      <c r="AA1363" s="31"/>
      <c r="AB1363" s="32"/>
      <c r="AC1363" s="32"/>
      <c r="AD1363" s="32"/>
      <c r="AE1363" s="33"/>
      <c r="AF1363" s="5"/>
      <c r="AG1363" s="1"/>
    </row>
    <row r="1364" ht="15.75" customHeight="1">
      <c r="A1364" s="1"/>
      <c r="B1364" s="5"/>
      <c r="C1364" s="16">
        <v>44675.0</v>
      </c>
      <c r="D1364" s="17">
        <v>2.957126509E9</v>
      </c>
      <c r="E1364" s="5" t="s">
        <v>2787</v>
      </c>
      <c r="F1364" s="5" t="s">
        <v>1971</v>
      </c>
      <c r="G1364" s="5" t="s">
        <v>2061</v>
      </c>
      <c r="H1364" s="5" t="s">
        <v>2005</v>
      </c>
      <c r="I1364" s="33">
        <v>204.0</v>
      </c>
      <c r="J1364" s="18">
        <v>2.0</v>
      </c>
      <c r="K1364" s="19">
        <f t="shared" si="153"/>
        <v>8.630793905</v>
      </c>
      <c r="L1364" s="18">
        <v>2.5</v>
      </c>
      <c r="M1364" s="18">
        <f t="shared" si="157"/>
        <v>9.143708116</v>
      </c>
      <c r="N1364" s="18">
        <v>7.5</v>
      </c>
      <c r="O1364" s="21">
        <f t="shared" si="2"/>
        <v>9.487360595</v>
      </c>
      <c r="P1364" s="18">
        <v>2.5</v>
      </c>
      <c r="Q1364" s="18">
        <f t="shared" si="158"/>
        <v>8.463169643</v>
      </c>
      <c r="R1364" s="18">
        <v>2.5</v>
      </c>
      <c r="S1364" s="21">
        <f t="shared" si="125"/>
        <v>8.567708333</v>
      </c>
      <c r="T1364" s="18">
        <v>5.0</v>
      </c>
      <c r="U1364" s="21">
        <f t="shared" si="128"/>
        <v>8.335193452</v>
      </c>
      <c r="V1364" s="18">
        <v>5.0</v>
      </c>
      <c r="W1364" s="21">
        <f t="shared" si="124"/>
        <v>8.936363636</v>
      </c>
      <c r="X1364" s="27">
        <f t="shared" si="154"/>
        <v>3.857142857</v>
      </c>
      <c r="Y1364" s="63" t="s">
        <v>2788</v>
      </c>
      <c r="Z1364" s="61" t="s">
        <v>2789</v>
      </c>
      <c r="AA1364" s="31"/>
      <c r="AB1364" s="32"/>
      <c r="AC1364" s="32"/>
      <c r="AD1364" s="32"/>
      <c r="AE1364" s="33"/>
      <c r="AF1364" s="5"/>
      <c r="AG1364" s="1"/>
    </row>
    <row r="1365" ht="15.75" customHeight="1">
      <c r="A1365" s="1"/>
      <c r="B1365" s="5"/>
      <c r="C1365" s="16">
        <v>44675.0</v>
      </c>
      <c r="D1365" s="17">
        <v>2.201464602E9</v>
      </c>
      <c r="E1365" s="5" t="s">
        <v>2138</v>
      </c>
      <c r="F1365" s="5" t="s">
        <v>2107</v>
      </c>
      <c r="G1365" s="5" t="s">
        <v>1975</v>
      </c>
      <c r="H1365" s="5" t="s">
        <v>60</v>
      </c>
      <c r="I1365" s="33">
        <v>301.0</v>
      </c>
      <c r="J1365" s="18">
        <v>10.0</v>
      </c>
      <c r="K1365" s="19">
        <f t="shared" si="153"/>
        <v>8.630793905</v>
      </c>
      <c r="L1365" s="18">
        <v>10.0</v>
      </c>
      <c r="M1365" s="18">
        <f t="shared" si="157"/>
        <v>9.144345238</v>
      </c>
      <c r="N1365" s="18">
        <v>10.0</v>
      </c>
      <c r="O1365" s="21">
        <f t="shared" si="2"/>
        <v>9.487741456</v>
      </c>
      <c r="P1365" s="18">
        <v>10.0</v>
      </c>
      <c r="Q1365" s="18">
        <f t="shared" si="158"/>
        <v>8.464312268</v>
      </c>
      <c r="R1365" s="18">
        <v>10.0</v>
      </c>
      <c r="S1365" s="21">
        <f t="shared" si="125"/>
        <v>8.568773234</v>
      </c>
      <c r="T1365" s="18">
        <v>10.0</v>
      </c>
      <c r="U1365" s="21">
        <f t="shared" si="128"/>
        <v>8.336431227</v>
      </c>
      <c r="V1365" s="18">
        <v>10.0</v>
      </c>
      <c r="W1365" s="21">
        <f t="shared" si="124"/>
        <v>8.937155622</v>
      </c>
      <c r="X1365" s="27">
        <f t="shared" si="154"/>
        <v>10</v>
      </c>
      <c r="Y1365" s="92"/>
      <c r="Z1365" s="83"/>
      <c r="AA1365" s="31">
        <v>10.0</v>
      </c>
      <c r="AB1365" s="32"/>
      <c r="AC1365" s="32"/>
      <c r="AD1365" s="32"/>
      <c r="AE1365" s="33"/>
      <c r="AF1365" s="5"/>
      <c r="AG1365" s="1"/>
    </row>
    <row r="1366" ht="15.75" customHeight="1">
      <c r="A1366" s="1"/>
      <c r="B1366" s="5"/>
      <c r="C1366" s="16">
        <v>44676.0</v>
      </c>
      <c r="D1366" s="17">
        <v>3.738556323E9</v>
      </c>
      <c r="E1366" s="5" t="s">
        <v>2790</v>
      </c>
      <c r="F1366" s="5" t="s">
        <v>510</v>
      </c>
      <c r="G1366" s="5" t="s">
        <v>33</v>
      </c>
      <c r="H1366" s="5" t="s">
        <v>261</v>
      </c>
      <c r="I1366" s="33">
        <v>303.0</v>
      </c>
      <c r="J1366" s="18">
        <v>4.0</v>
      </c>
      <c r="K1366" s="19">
        <f t="shared" si="153"/>
        <v>8.627666399</v>
      </c>
      <c r="L1366" s="18">
        <v>7.5</v>
      </c>
      <c r="M1366" s="86"/>
      <c r="N1366" s="18">
        <v>7.5</v>
      </c>
      <c r="O1366" s="21">
        <f t="shared" si="2"/>
        <v>9.486265776</v>
      </c>
      <c r="P1366" s="18">
        <v>5.0</v>
      </c>
      <c r="Q1366" s="86"/>
      <c r="R1366" s="18">
        <v>7.5</v>
      </c>
      <c r="S1366" s="21">
        <f t="shared" si="125"/>
        <v>8.567979198</v>
      </c>
      <c r="T1366" s="18">
        <v>5.0</v>
      </c>
      <c r="U1366" s="21">
        <f t="shared" si="128"/>
        <v>8.333952452</v>
      </c>
      <c r="V1366" s="18">
        <v>5.0</v>
      </c>
      <c r="W1366" s="21">
        <f t="shared" si="124"/>
        <v>8.93422619</v>
      </c>
      <c r="X1366" s="27">
        <f t="shared" si="154"/>
        <v>5.928571429</v>
      </c>
      <c r="Y1366" s="80" t="s">
        <v>2791</v>
      </c>
      <c r="Z1366" s="61" t="s">
        <v>2792</v>
      </c>
      <c r="AA1366" s="32"/>
      <c r="AB1366" s="32"/>
      <c r="AC1366" s="32"/>
      <c r="AD1366" s="32"/>
      <c r="AE1366" s="33"/>
      <c r="AF1366" s="5"/>
      <c r="AG1366" s="1"/>
    </row>
    <row r="1367" ht="15.75" customHeight="1">
      <c r="A1367" s="1"/>
      <c r="B1367" s="5"/>
      <c r="C1367" s="16">
        <v>44676.0</v>
      </c>
      <c r="D1367" s="17">
        <v>3.252333952E9</v>
      </c>
      <c r="E1367" s="79" t="s">
        <v>2705</v>
      </c>
      <c r="F1367" s="5" t="s">
        <v>2034</v>
      </c>
      <c r="G1367" s="5" t="s">
        <v>1975</v>
      </c>
      <c r="H1367" s="5" t="s">
        <v>1808</v>
      </c>
      <c r="I1367" s="33">
        <v>215.0</v>
      </c>
      <c r="J1367" s="18">
        <v>3.0</v>
      </c>
      <c r="K1367" s="19">
        <f t="shared" si="153"/>
        <v>8.624057739</v>
      </c>
      <c r="L1367" s="18">
        <v>2.5</v>
      </c>
      <c r="M1367" s="18"/>
      <c r="N1367" s="18">
        <v>7.5</v>
      </c>
      <c r="O1367" s="21">
        <f t="shared" si="2"/>
        <v>9.484792285</v>
      </c>
      <c r="P1367" s="18">
        <v>7.5</v>
      </c>
      <c r="Q1367" s="18"/>
      <c r="R1367" s="18">
        <v>7.5</v>
      </c>
      <c r="S1367" s="21">
        <f t="shared" si="125"/>
        <v>8.56718634</v>
      </c>
      <c r="T1367" s="18">
        <v>7.5</v>
      </c>
      <c r="U1367" s="21">
        <f t="shared" si="128"/>
        <v>8.333333333</v>
      </c>
      <c r="V1367" s="18">
        <v>7.5</v>
      </c>
      <c r="W1367" s="21">
        <f t="shared" si="124"/>
        <v>8.933159851</v>
      </c>
      <c r="X1367" s="27">
        <f t="shared" si="154"/>
        <v>6.142857143</v>
      </c>
      <c r="Y1367" s="80" t="s">
        <v>2793</v>
      </c>
      <c r="Z1367" s="61" t="s">
        <v>2794</v>
      </c>
      <c r="AA1367" s="31"/>
      <c r="AB1367" s="32"/>
      <c r="AC1367" s="32"/>
      <c r="AD1367" s="32"/>
      <c r="AE1367" s="33"/>
      <c r="AF1367" s="5"/>
      <c r="AG1367" s="1"/>
    </row>
    <row r="1368" ht="15.75" customHeight="1">
      <c r="A1368" s="1"/>
      <c r="B1368" s="5"/>
      <c r="C1368" s="16">
        <v>44677.0</v>
      </c>
      <c r="D1368" s="17">
        <v>3.38018815E9</v>
      </c>
      <c r="E1368" s="5" t="s">
        <v>2795</v>
      </c>
      <c r="F1368" s="5" t="s">
        <v>1969</v>
      </c>
      <c r="G1368" s="5" t="s">
        <v>1998</v>
      </c>
      <c r="H1368" s="5" t="s">
        <v>45</v>
      </c>
      <c r="I1368" s="33">
        <v>302.0</v>
      </c>
      <c r="J1368" s="18">
        <v>7.0</v>
      </c>
      <c r="K1368" s="19">
        <f t="shared" si="153"/>
        <v>8.622293504</v>
      </c>
      <c r="L1368" s="18">
        <v>7.5</v>
      </c>
      <c r="M1368" s="18"/>
      <c r="N1368" s="18">
        <v>10.0</v>
      </c>
      <c r="O1368" s="21">
        <f t="shared" si="2"/>
        <v>9.485174203</v>
      </c>
      <c r="P1368" s="18">
        <v>5.0</v>
      </c>
      <c r="Q1368" s="18"/>
      <c r="R1368" s="18">
        <v>7.5</v>
      </c>
      <c r="S1368" s="21">
        <f t="shared" si="125"/>
        <v>8.566394659</v>
      </c>
      <c r="T1368" s="18">
        <v>7.5</v>
      </c>
      <c r="U1368" s="21">
        <f t="shared" si="128"/>
        <v>8.332715134</v>
      </c>
      <c r="V1368" s="18">
        <v>7.5</v>
      </c>
      <c r="W1368" s="21">
        <f t="shared" si="124"/>
        <v>8.932095097</v>
      </c>
      <c r="X1368" s="27">
        <f t="shared" si="154"/>
        <v>7.428571429</v>
      </c>
      <c r="Y1368" s="80" t="s">
        <v>2796</v>
      </c>
      <c r="Z1368" s="61" t="s">
        <v>2797</v>
      </c>
      <c r="AA1368" s="31"/>
      <c r="AB1368" s="32"/>
      <c r="AC1368" s="32"/>
      <c r="AD1368" s="32"/>
      <c r="AE1368" s="33"/>
      <c r="AF1368" s="5"/>
      <c r="AG1368" s="1"/>
    </row>
    <row r="1369" ht="15.75" customHeight="1">
      <c r="A1369" s="1"/>
      <c r="B1369" s="5"/>
      <c r="C1369" s="16">
        <v>44677.0</v>
      </c>
      <c r="D1369" s="17">
        <v>3.970515099E9</v>
      </c>
      <c r="E1369" s="5" t="s">
        <v>2798</v>
      </c>
      <c r="F1369" s="5" t="s">
        <v>2073</v>
      </c>
      <c r="G1369" s="5" t="s">
        <v>33</v>
      </c>
      <c r="H1369" s="5" t="s">
        <v>1782</v>
      </c>
      <c r="I1369" s="33">
        <v>216.0</v>
      </c>
      <c r="J1369" s="18">
        <v>10.0</v>
      </c>
      <c r="K1369" s="19">
        <f t="shared" si="153"/>
        <v>8.623977546</v>
      </c>
      <c r="L1369" s="18">
        <v>10.0</v>
      </c>
      <c r="M1369" s="18"/>
      <c r="N1369" s="18">
        <v>10.0</v>
      </c>
      <c r="O1369" s="21">
        <f t="shared" si="2"/>
        <v>9.485555556</v>
      </c>
      <c r="P1369" s="18">
        <v>10.0</v>
      </c>
      <c r="Q1369" s="18"/>
      <c r="R1369" s="18">
        <v>10.0</v>
      </c>
      <c r="S1369" s="21">
        <f t="shared" si="125"/>
        <v>8.567457376</v>
      </c>
      <c r="T1369" s="18">
        <v>10.0</v>
      </c>
      <c r="U1369" s="21">
        <f t="shared" si="128"/>
        <v>8.333951075</v>
      </c>
      <c r="V1369" s="18">
        <v>10.0</v>
      </c>
      <c r="W1369" s="21">
        <f t="shared" si="124"/>
        <v>8.932887899</v>
      </c>
      <c r="X1369" s="27">
        <f t="shared" si="154"/>
        <v>10</v>
      </c>
      <c r="Y1369" s="61" t="s">
        <v>2799</v>
      </c>
      <c r="Z1369" s="83"/>
      <c r="AA1369" s="31"/>
      <c r="AB1369" s="32"/>
      <c r="AC1369" s="32"/>
      <c r="AD1369" s="32"/>
      <c r="AE1369" s="33"/>
      <c r="AF1369" s="5"/>
      <c r="AG1369" s="1"/>
    </row>
    <row r="1370" ht="15.75" customHeight="1">
      <c r="A1370" s="1"/>
      <c r="B1370" s="5"/>
      <c r="C1370" s="16">
        <v>44677.0</v>
      </c>
      <c r="D1370" s="17">
        <v>2.444563414E9</v>
      </c>
      <c r="E1370" s="5" t="s">
        <v>2800</v>
      </c>
      <c r="F1370" s="5" t="s">
        <v>2037</v>
      </c>
      <c r="G1370" s="5" t="s">
        <v>33</v>
      </c>
      <c r="H1370" s="5" t="s">
        <v>1808</v>
      </c>
      <c r="I1370" s="33">
        <v>207.0</v>
      </c>
      <c r="J1370" s="18">
        <v>7.0</v>
      </c>
      <c r="K1370" s="19">
        <f t="shared" si="153"/>
        <v>8.622534082</v>
      </c>
      <c r="L1370" s="18">
        <v>7.5</v>
      </c>
      <c r="M1370" s="18"/>
      <c r="N1370" s="18">
        <v>7.5</v>
      </c>
      <c r="O1370" s="21">
        <f t="shared" si="2"/>
        <v>9.484085862</v>
      </c>
      <c r="P1370" s="18">
        <v>5.0</v>
      </c>
      <c r="Q1370" s="18"/>
      <c r="R1370" s="18">
        <v>5.0</v>
      </c>
      <c r="S1370" s="21">
        <f t="shared" si="125"/>
        <v>8.564814815</v>
      </c>
      <c r="T1370" s="18">
        <v>5.0</v>
      </c>
      <c r="U1370" s="21">
        <f t="shared" si="128"/>
        <v>8.331481481</v>
      </c>
      <c r="V1370" s="18">
        <v>5.0</v>
      </c>
      <c r="W1370" s="21">
        <f t="shared" si="124"/>
        <v>8.929970326</v>
      </c>
      <c r="X1370" s="27">
        <f t="shared" si="154"/>
        <v>6</v>
      </c>
      <c r="Y1370" s="80" t="s">
        <v>2801</v>
      </c>
      <c r="Z1370" s="61" t="s">
        <v>2802</v>
      </c>
      <c r="AA1370" s="31"/>
      <c r="AB1370" s="32"/>
      <c r="AC1370" s="32"/>
      <c r="AD1370" s="32"/>
      <c r="AE1370" s="33"/>
      <c r="AF1370" s="5"/>
      <c r="AG1370" s="1"/>
    </row>
    <row r="1371" ht="15.75" customHeight="1">
      <c r="A1371" s="1"/>
      <c r="B1371" s="5"/>
      <c r="C1371" s="16">
        <v>44678.0</v>
      </c>
      <c r="D1371" s="17">
        <v>3.920828381E9</v>
      </c>
      <c r="E1371" s="5" t="s">
        <v>2803</v>
      </c>
      <c r="F1371" s="5" t="s">
        <v>1969</v>
      </c>
      <c r="G1371" s="5" t="s">
        <v>33</v>
      </c>
      <c r="H1371" s="5" t="s">
        <v>1868</v>
      </c>
      <c r="I1371" s="115">
        <v>206.0</v>
      </c>
      <c r="J1371" s="18">
        <v>9.0</v>
      </c>
      <c r="K1371" s="19">
        <f t="shared" si="153"/>
        <v>8.622052927</v>
      </c>
      <c r="L1371" s="18">
        <v>10.0</v>
      </c>
      <c r="M1371" s="18"/>
      <c r="N1371" s="18">
        <v>10.0</v>
      </c>
      <c r="O1371" s="21">
        <f t="shared" si="2"/>
        <v>9.484467456</v>
      </c>
      <c r="P1371" s="18">
        <v>5.0</v>
      </c>
      <c r="Q1371" s="18"/>
      <c r="R1371" s="18">
        <v>7.5</v>
      </c>
      <c r="S1371" s="21">
        <f t="shared" si="125"/>
        <v>8.564026647</v>
      </c>
      <c r="T1371" s="18">
        <v>7.5</v>
      </c>
      <c r="U1371" s="21">
        <f t="shared" si="128"/>
        <v>8.330866025</v>
      </c>
      <c r="V1371" s="18">
        <v>10.0</v>
      </c>
      <c r="W1371" s="21">
        <f t="shared" si="124"/>
        <v>8.930763529</v>
      </c>
      <c r="X1371" s="27">
        <f t="shared" si="154"/>
        <v>8.428571429</v>
      </c>
      <c r="Y1371" s="80"/>
      <c r="Z1371" s="61"/>
      <c r="AA1371" s="31"/>
      <c r="AB1371" s="32"/>
      <c r="AC1371" s="32"/>
      <c r="AD1371" s="32"/>
      <c r="AE1371" s="33"/>
      <c r="AF1371" s="5"/>
      <c r="AG1371" s="1"/>
    </row>
    <row r="1372" ht="15.75" customHeight="1">
      <c r="A1372" s="1"/>
      <c r="B1372" s="5"/>
      <c r="C1372" s="16">
        <v>44678.0</v>
      </c>
      <c r="D1372" s="17">
        <v>3.494515308E9</v>
      </c>
      <c r="E1372" s="5" t="s">
        <v>2804</v>
      </c>
      <c r="F1372" s="5" t="s">
        <v>2805</v>
      </c>
      <c r="G1372" s="5" t="s">
        <v>33</v>
      </c>
      <c r="H1372" s="5" t="s">
        <v>60</v>
      </c>
      <c r="I1372" s="33" t="s">
        <v>239</v>
      </c>
      <c r="J1372" s="18">
        <v>7.0</v>
      </c>
      <c r="K1372" s="19">
        <f t="shared" si="153"/>
        <v>8.619647153</v>
      </c>
      <c r="L1372" s="18">
        <v>10.0</v>
      </c>
      <c r="M1372" s="18"/>
      <c r="N1372" s="18">
        <v>10.0</v>
      </c>
      <c r="O1372" s="21">
        <f t="shared" si="2"/>
        <v>9.484848485</v>
      </c>
      <c r="P1372" s="18">
        <v>5.0</v>
      </c>
      <c r="Q1372" s="18"/>
      <c r="R1372" s="18">
        <v>7.5</v>
      </c>
      <c r="S1372" s="21">
        <f t="shared" si="125"/>
        <v>8.563239645</v>
      </c>
      <c r="T1372" s="18">
        <v>5.0</v>
      </c>
      <c r="U1372" s="21">
        <f t="shared" si="128"/>
        <v>8.328402367</v>
      </c>
      <c r="V1372" s="18">
        <v>7.5</v>
      </c>
      <c r="W1372" s="21">
        <f t="shared" si="124"/>
        <v>8.929703704</v>
      </c>
      <c r="X1372" s="27">
        <f t="shared" si="154"/>
        <v>7.428571429</v>
      </c>
      <c r="Y1372" s="92"/>
      <c r="Z1372" s="83"/>
      <c r="AA1372" s="31"/>
      <c r="AB1372" s="32"/>
      <c r="AC1372" s="32"/>
      <c r="AD1372" s="32"/>
      <c r="AE1372" s="33"/>
      <c r="AF1372" s="5"/>
      <c r="AG1372" s="1"/>
    </row>
    <row r="1373" ht="15.75" customHeight="1">
      <c r="A1373" s="1"/>
      <c r="B1373" s="5"/>
      <c r="C1373" s="16">
        <v>44678.0</v>
      </c>
      <c r="D1373" s="17">
        <v>2.634467686E9</v>
      </c>
      <c r="E1373" s="5" t="s">
        <v>794</v>
      </c>
      <c r="F1373" s="5" t="s">
        <v>72</v>
      </c>
      <c r="G1373" s="5" t="s">
        <v>560</v>
      </c>
      <c r="H1373" s="5" t="s">
        <v>60</v>
      </c>
      <c r="I1373" s="33">
        <v>301.0</v>
      </c>
      <c r="J1373" s="18">
        <v>10.0</v>
      </c>
      <c r="K1373" s="19">
        <f t="shared" si="153"/>
        <v>8.619647153</v>
      </c>
      <c r="L1373" s="18">
        <v>10.0</v>
      </c>
      <c r="M1373" s="86"/>
      <c r="N1373" s="18">
        <v>10.0</v>
      </c>
      <c r="O1373" s="21">
        <f t="shared" si="2"/>
        <v>9.485228951</v>
      </c>
      <c r="P1373" s="18">
        <v>10.0</v>
      </c>
      <c r="Q1373" s="86"/>
      <c r="R1373" s="18">
        <v>10.0</v>
      </c>
      <c r="S1373" s="21">
        <f t="shared" si="125"/>
        <v>8.564301552</v>
      </c>
      <c r="T1373" s="18">
        <v>10.0</v>
      </c>
      <c r="U1373" s="21">
        <f t="shared" si="128"/>
        <v>8.329637842</v>
      </c>
      <c r="V1373" s="18">
        <v>10.0</v>
      </c>
      <c r="W1373" s="21">
        <f t="shared" si="124"/>
        <v>8.930495929</v>
      </c>
      <c r="X1373" s="27">
        <f t="shared" si="154"/>
        <v>10</v>
      </c>
      <c r="Y1373" s="61" t="s">
        <v>2806</v>
      </c>
      <c r="Z1373" s="119"/>
      <c r="AA1373" s="32"/>
      <c r="AB1373" s="32"/>
      <c r="AC1373" s="32"/>
      <c r="AD1373" s="32"/>
      <c r="AE1373" s="33"/>
      <c r="AF1373" s="5"/>
      <c r="AG1373" s="1"/>
    </row>
    <row r="1374" ht="15.75" customHeight="1">
      <c r="A1374" s="1"/>
      <c r="B1374" s="5"/>
      <c r="C1374" s="16">
        <v>44678.0</v>
      </c>
      <c r="D1374" s="17">
        <v>3.92381328E9</v>
      </c>
      <c r="E1374" s="5" t="s">
        <v>2807</v>
      </c>
      <c r="F1374" s="5" t="s">
        <v>2236</v>
      </c>
      <c r="G1374" s="5" t="s">
        <v>33</v>
      </c>
      <c r="H1374" s="5" t="s">
        <v>60</v>
      </c>
      <c r="I1374" s="33">
        <v>301.0</v>
      </c>
      <c r="J1374" s="18">
        <v>10.0</v>
      </c>
      <c r="K1374" s="19">
        <f t="shared" si="153"/>
        <v>8.619647153</v>
      </c>
      <c r="L1374" s="18">
        <v>10.0</v>
      </c>
      <c r="M1374" s="18"/>
      <c r="N1374" s="18">
        <v>10.0</v>
      </c>
      <c r="O1374" s="21">
        <f t="shared" si="2"/>
        <v>9.485608856</v>
      </c>
      <c r="P1374" s="18">
        <v>10.0</v>
      </c>
      <c r="Q1374" s="18"/>
      <c r="R1374" s="18">
        <v>10.0</v>
      </c>
      <c r="S1374" s="21">
        <f t="shared" si="125"/>
        <v>8.565361891</v>
      </c>
      <c r="T1374" s="18">
        <v>10.0</v>
      </c>
      <c r="U1374" s="21">
        <f t="shared" si="128"/>
        <v>8.330871492</v>
      </c>
      <c r="V1374" s="18">
        <v>10.0</v>
      </c>
      <c r="W1374" s="21">
        <f t="shared" si="124"/>
        <v>8.931286982</v>
      </c>
      <c r="X1374" s="27">
        <f t="shared" si="154"/>
        <v>10</v>
      </c>
      <c r="Y1374" s="80" t="s">
        <v>2808</v>
      </c>
      <c r="Z1374" s="61" t="s">
        <v>2809</v>
      </c>
      <c r="AA1374" s="31"/>
      <c r="AB1374" s="32"/>
      <c r="AC1374" s="32"/>
      <c r="AD1374" s="32"/>
      <c r="AE1374" s="33"/>
      <c r="AF1374" s="5"/>
      <c r="AG1374" s="1"/>
    </row>
    <row r="1375" ht="15.75" customHeight="1">
      <c r="A1375" s="1"/>
      <c r="B1375" s="5"/>
      <c r="C1375" s="16">
        <v>44679.0</v>
      </c>
      <c r="D1375" s="17">
        <v>3.833540913E9</v>
      </c>
      <c r="E1375" s="5" t="s">
        <v>2810</v>
      </c>
      <c r="F1375" s="5" t="s">
        <v>2034</v>
      </c>
      <c r="G1375" s="5" t="s">
        <v>1998</v>
      </c>
      <c r="H1375" s="5" t="s">
        <v>1868</v>
      </c>
      <c r="I1375" s="33">
        <v>206.0</v>
      </c>
      <c r="J1375" s="18">
        <v>9.0</v>
      </c>
      <c r="K1375" s="19">
        <f t="shared" si="153"/>
        <v>8.62085004</v>
      </c>
      <c r="L1375" s="18">
        <v>7.5</v>
      </c>
      <c r="M1375" s="18">
        <f t="shared" ref="M1375:M1382" si="159">+AVERAGE($L$4:L1375)</f>
        <v>9.13774003</v>
      </c>
      <c r="N1375" s="18">
        <v>10.0</v>
      </c>
      <c r="O1375" s="21">
        <f t="shared" si="2"/>
        <v>9.485988201</v>
      </c>
      <c r="P1375" s="18">
        <v>10.0</v>
      </c>
      <c r="Q1375" s="18">
        <f t="shared" ref="Q1375:Q1382" si="160">+AVERAGE($P$4:P1375)</f>
        <v>8.455350554</v>
      </c>
      <c r="R1375" s="18">
        <v>10.0</v>
      </c>
      <c r="S1375" s="21">
        <f t="shared" si="125"/>
        <v>8.566420664</v>
      </c>
      <c r="T1375" s="18">
        <v>10.0</v>
      </c>
      <c r="U1375" s="21">
        <f t="shared" si="128"/>
        <v>8.332103321</v>
      </c>
      <c r="V1375" s="18">
        <v>7.5</v>
      </c>
      <c r="W1375" s="21">
        <f t="shared" si="124"/>
        <v>8.93022912</v>
      </c>
      <c r="X1375" s="27">
        <f t="shared" si="154"/>
        <v>9.142857143</v>
      </c>
      <c r="Y1375" s="80"/>
      <c r="Z1375" s="61"/>
      <c r="AA1375" s="31"/>
      <c r="AB1375" s="32"/>
      <c r="AC1375" s="32"/>
      <c r="AD1375" s="32"/>
      <c r="AE1375" s="33"/>
      <c r="AF1375" s="5"/>
      <c r="AG1375" s="1"/>
    </row>
    <row r="1376" ht="15.75" customHeight="1">
      <c r="A1376" s="1"/>
      <c r="B1376" s="5"/>
      <c r="C1376" s="16">
        <v>44680.0</v>
      </c>
      <c r="D1376" s="17">
        <v>3.970588684E9</v>
      </c>
      <c r="E1376" s="5" t="s">
        <v>2811</v>
      </c>
      <c r="F1376" s="5" t="s">
        <v>2163</v>
      </c>
      <c r="G1376" s="5" t="s">
        <v>2004</v>
      </c>
      <c r="H1376" s="5" t="s">
        <v>1808</v>
      </c>
      <c r="I1376" s="33">
        <v>207.0</v>
      </c>
      <c r="J1376" s="18">
        <v>10.0</v>
      </c>
      <c r="K1376" s="19">
        <f t="shared" si="153"/>
        <v>8.62085004</v>
      </c>
      <c r="L1376" s="18">
        <v>10.0</v>
      </c>
      <c r="M1376" s="18">
        <f t="shared" si="159"/>
        <v>9.138376384</v>
      </c>
      <c r="N1376" s="18">
        <v>10.0</v>
      </c>
      <c r="O1376" s="21">
        <f t="shared" si="2"/>
        <v>9.486366986</v>
      </c>
      <c r="P1376" s="18">
        <v>10.0</v>
      </c>
      <c r="Q1376" s="18">
        <f t="shared" si="160"/>
        <v>8.456489676</v>
      </c>
      <c r="R1376" s="18">
        <v>10.0</v>
      </c>
      <c r="S1376" s="21">
        <f t="shared" si="125"/>
        <v>8.567477876</v>
      </c>
      <c r="T1376" s="18">
        <v>7.5</v>
      </c>
      <c r="U1376" s="21">
        <f t="shared" si="128"/>
        <v>8.331489676</v>
      </c>
      <c r="V1376" s="18">
        <v>10.0</v>
      </c>
      <c r="W1376" s="21">
        <f t="shared" si="124"/>
        <v>8.931019202</v>
      </c>
      <c r="X1376" s="27">
        <f t="shared" si="154"/>
        <v>9.642857143</v>
      </c>
      <c r="Y1376" s="61" t="s">
        <v>2812</v>
      </c>
      <c r="Z1376" s="61"/>
      <c r="AA1376" s="31"/>
      <c r="AB1376" s="32"/>
      <c r="AC1376" s="32"/>
      <c r="AD1376" s="40"/>
      <c r="AE1376" s="33"/>
      <c r="AF1376" s="5"/>
      <c r="AG1376" s="1"/>
    </row>
    <row r="1377" ht="15.75" customHeight="1">
      <c r="A1377" s="1"/>
      <c r="B1377" s="5"/>
      <c r="C1377" s="16">
        <v>44680.0</v>
      </c>
      <c r="D1377" s="17">
        <v>3.736025385E9</v>
      </c>
      <c r="E1377" s="5" t="s">
        <v>2813</v>
      </c>
      <c r="F1377" s="5" t="s">
        <v>2814</v>
      </c>
      <c r="G1377" s="5" t="s">
        <v>33</v>
      </c>
      <c r="H1377" s="5" t="s">
        <v>60</v>
      </c>
      <c r="I1377" s="33">
        <v>301.0</v>
      </c>
      <c r="J1377" s="18">
        <v>7.0</v>
      </c>
      <c r="K1377" s="19">
        <f t="shared" si="153"/>
        <v>8.619807538</v>
      </c>
      <c r="L1377" s="18">
        <v>7.5</v>
      </c>
      <c r="M1377" s="18">
        <f t="shared" si="159"/>
        <v>9.137168142</v>
      </c>
      <c r="N1377" s="18">
        <v>10.0</v>
      </c>
      <c r="O1377" s="21">
        <f t="shared" si="2"/>
        <v>9.486745214</v>
      </c>
      <c r="P1377" s="18">
        <v>7.5</v>
      </c>
      <c r="Q1377" s="18">
        <f t="shared" si="160"/>
        <v>8.455784819</v>
      </c>
      <c r="R1377" s="18">
        <v>7.5</v>
      </c>
      <c r="S1377" s="21">
        <f t="shared" si="125"/>
        <v>8.566691231</v>
      </c>
      <c r="T1377" s="18">
        <v>7.5</v>
      </c>
      <c r="U1377" s="21">
        <f t="shared" si="128"/>
        <v>8.330876934</v>
      </c>
      <c r="V1377" s="18">
        <v>10.0</v>
      </c>
      <c r="W1377" s="21">
        <f t="shared" si="124"/>
        <v>8.931808118</v>
      </c>
      <c r="X1377" s="27">
        <f t="shared" si="154"/>
        <v>8.142857143</v>
      </c>
      <c r="Y1377" s="80" t="s">
        <v>2815</v>
      </c>
      <c r="Z1377" s="61"/>
      <c r="AA1377" s="31"/>
      <c r="AB1377" s="32"/>
      <c r="AC1377" s="32"/>
      <c r="AD1377" s="32"/>
      <c r="AE1377" s="33"/>
      <c r="AF1377" s="5"/>
      <c r="AG1377" s="1"/>
    </row>
    <row r="1378" ht="15.75" customHeight="1">
      <c r="A1378" s="1"/>
      <c r="B1378" s="5"/>
      <c r="C1378" s="16">
        <v>44680.0</v>
      </c>
      <c r="D1378" s="17">
        <v>3.775467537E9</v>
      </c>
      <c r="E1378" s="5" t="s">
        <v>2816</v>
      </c>
      <c r="F1378" s="5" t="s">
        <v>2163</v>
      </c>
      <c r="G1378" s="5" t="s">
        <v>33</v>
      </c>
      <c r="H1378" s="5" t="s">
        <v>60</v>
      </c>
      <c r="I1378" s="33">
        <v>301.0</v>
      </c>
      <c r="J1378" s="18">
        <v>10.0</v>
      </c>
      <c r="K1378" s="19">
        <f t="shared" si="153"/>
        <v>8.62117081</v>
      </c>
      <c r="L1378" s="18">
        <v>10.0</v>
      </c>
      <c r="M1378" s="18">
        <f t="shared" si="159"/>
        <v>9.137803979</v>
      </c>
      <c r="N1378" s="18">
        <v>10.0</v>
      </c>
      <c r="O1378" s="21">
        <f t="shared" si="2"/>
        <v>9.487122884</v>
      </c>
      <c r="P1378" s="18">
        <v>10.0</v>
      </c>
      <c r="Q1378" s="18">
        <f t="shared" si="160"/>
        <v>8.456921944</v>
      </c>
      <c r="R1378" s="18">
        <v>10.0</v>
      </c>
      <c r="S1378" s="21">
        <f t="shared" si="125"/>
        <v>8.567746686</v>
      </c>
      <c r="T1378" s="18">
        <v>10.0</v>
      </c>
      <c r="U1378" s="21">
        <f t="shared" si="128"/>
        <v>8.332106038</v>
      </c>
      <c r="V1378" s="18">
        <v>10.0</v>
      </c>
      <c r="W1378" s="21">
        <f t="shared" si="124"/>
        <v>8.93259587</v>
      </c>
      <c r="X1378" s="27">
        <f t="shared" si="154"/>
        <v>10</v>
      </c>
      <c r="Y1378" s="61" t="s">
        <v>2817</v>
      </c>
      <c r="Z1378" s="61"/>
      <c r="AA1378" s="31"/>
      <c r="AB1378" s="32"/>
      <c r="AC1378" s="32"/>
      <c r="AD1378" s="32"/>
      <c r="AE1378" s="33"/>
      <c r="AF1378" s="5"/>
      <c r="AG1378" s="1"/>
    </row>
    <row r="1379" ht="15.75" customHeight="1">
      <c r="A1379" s="1"/>
      <c r="B1379" s="5"/>
      <c r="C1379" s="16">
        <v>44680.0</v>
      </c>
      <c r="D1379" s="17">
        <v>2.660479467E9</v>
      </c>
      <c r="E1379" s="5" t="s">
        <v>2244</v>
      </c>
      <c r="F1379" s="5" t="s">
        <v>2324</v>
      </c>
      <c r="G1379" s="5" t="s">
        <v>1998</v>
      </c>
      <c r="H1379" s="5" t="s">
        <v>45</v>
      </c>
      <c r="I1379" s="33">
        <v>204.0</v>
      </c>
      <c r="J1379" s="18">
        <v>10.0</v>
      </c>
      <c r="K1379" s="19">
        <f t="shared" si="153"/>
        <v>8.624137931</v>
      </c>
      <c r="L1379" s="18">
        <v>10.0</v>
      </c>
      <c r="M1379" s="18">
        <f t="shared" si="159"/>
        <v>9.138438881</v>
      </c>
      <c r="N1379" s="18">
        <v>10.0</v>
      </c>
      <c r="O1379" s="21">
        <f t="shared" si="2"/>
        <v>9.4875</v>
      </c>
      <c r="P1379" s="18">
        <v>10.0</v>
      </c>
      <c r="Q1379" s="18">
        <f t="shared" si="160"/>
        <v>8.458057395</v>
      </c>
      <c r="R1379" s="18">
        <v>10.0</v>
      </c>
      <c r="S1379" s="21">
        <f t="shared" si="125"/>
        <v>8.568800589</v>
      </c>
      <c r="T1379" s="18">
        <v>10.0</v>
      </c>
      <c r="U1379" s="21">
        <f t="shared" si="128"/>
        <v>8.333333333</v>
      </c>
      <c r="V1379" s="18">
        <v>10.0</v>
      </c>
      <c r="W1379" s="21">
        <f t="shared" si="124"/>
        <v>8.933382461</v>
      </c>
      <c r="X1379" s="27">
        <f t="shared" si="154"/>
        <v>10</v>
      </c>
      <c r="Y1379" s="80" t="s">
        <v>2818</v>
      </c>
      <c r="Z1379" s="61" t="s">
        <v>2819</v>
      </c>
      <c r="AA1379" s="31"/>
      <c r="AB1379" s="32"/>
      <c r="AC1379" s="32"/>
      <c r="AD1379" s="32"/>
      <c r="AE1379" s="33"/>
      <c r="AF1379" s="5"/>
      <c r="AG1379" s="1"/>
    </row>
    <row r="1380" ht="15.75" customHeight="1">
      <c r="A1380" s="1"/>
      <c r="B1380" s="5"/>
      <c r="C1380" s="16">
        <v>44680.0</v>
      </c>
      <c r="D1380" s="17">
        <v>3.143490887E9</v>
      </c>
      <c r="E1380" s="5" t="s">
        <v>2244</v>
      </c>
      <c r="F1380" s="5" t="s">
        <v>2324</v>
      </c>
      <c r="G1380" s="5" t="s">
        <v>1998</v>
      </c>
      <c r="H1380" s="5" t="s">
        <v>2563</v>
      </c>
      <c r="I1380" s="33">
        <v>311.0</v>
      </c>
      <c r="J1380" s="18">
        <v>10.0</v>
      </c>
      <c r="K1380" s="19">
        <f t="shared" si="153"/>
        <v>8.625501203</v>
      </c>
      <c r="L1380" s="18">
        <v>10.0</v>
      </c>
      <c r="M1380" s="18">
        <f t="shared" si="159"/>
        <v>9.139072848</v>
      </c>
      <c r="N1380" s="18">
        <v>10.0</v>
      </c>
      <c r="O1380" s="21">
        <f t="shared" si="2"/>
        <v>9.487876561</v>
      </c>
      <c r="P1380" s="18">
        <v>10.0</v>
      </c>
      <c r="Q1380" s="18">
        <f t="shared" si="160"/>
        <v>8.459191176</v>
      </c>
      <c r="R1380" s="18">
        <v>10.0</v>
      </c>
      <c r="S1380" s="21">
        <f t="shared" si="125"/>
        <v>8.569852941</v>
      </c>
      <c r="T1380" s="18">
        <v>10.0</v>
      </c>
      <c r="U1380" s="21">
        <f t="shared" si="128"/>
        <v>8.334558824</v>
      </c>
      <c r="V1380" s="18">
        <v>10.0</v>
      </c>
      <c r="W1380" s="21">
        <f t="shared" si="124"/>
        <v>8.934167894</v>
      </c>
      <c r="X1380" s="27">
        <f t="shared" si="154"/>
        <v>10</v>
      </c>
      <c r="Y1380" s="80" t="s">
        <v>2820</v>
      </c>
      <c r="Z1380" s="61" t="s">
        <v>2821</v>
      </c>
      <c r="AA1380" s="31"/>
      <c r="AB1380" s="32"/>
      <c r="AC1380" s="32"/>
      <c r="AD1380" s="32"/>
      <c r="AE1380" s="33"/>
      <c r="AF1380" s="5"/>
      <c r="AG1380" s="1"/>
    </row>
    <row r="1381" ht="15.75" customHeight="1">
      <c r="A1381" s="1"/>
      <c r="B1381" s="5"/>
      <c r="C1381" s="16">
        <v>44682.0</v>
      </c>
      <c r="D1381" s="17">
        <v>3.34806034E9</v>
      </c>
      <c r="E1381" s="5" t="s">
        <v>2597</v>
      </c>
      <c r="F1381" s="5" t="s">
        <v>1950</v>
      </c>
      <c r="G1381" s="5" t="s">
        <v>560</v>
      </c>
      <c r="H1381" s="5" t="s">
        <v>261</v>
      </c>
      <c r="I1381" s="33">
        <v>303.0</v>
      </c>
      <c r="J1381" s="18">
        <v>5.0</v>
      </c>
      <c r="K1381" s="19">
        <f t="shared" si="153"/>
        <v>8.622133119</v>
      </c>
      <c r="L1381" s="18">
        <v>7.5</v>
      </c>
      <c r="M1381" s="18">
        <f t="shared" si="159"/>
        <v>9.137867647</v>
      </c>
      <c r="N1381" s="18">
        <v>7.5</v>
      </c>
      <c r="O1381" s="21">
        <f t="shared" si="2"/>
        <v>9.486417034</v>
      </c>
      <c r="P1381" s="18">
        <v>2.5</v>
      </c>
      <c r="Q1381" s="18">
        <f t="shared" si="160"/>
        <v>8.454812638</v>
      </c>
      <c r="R1381" s="18">
        <v>7.5</v>
      </c>
      <c r="S1381" s="21">
        <f t="shared" si="125"/>
        <v>8.569066863</v>
      </c>
      <c r="T1381" s="18">
        <v>5.0</v>
      </c>
      <c r="U1381" s="21">
        <f t="shared" si="128"/>
        <v>8.332108744</v>
      </c>
      <c r="V1381" s="18">
        <v>5.0</v>
      </c>
      <c r="W1381" s="21">
        <f t="shared" si="124"/>
        <v>8.931272995</v>
      </c>
      <c r="X1381" s="27">
        <f t="shared" si="154"/>
        <v>5.714285714</v>
      </c>
      <c r="Y1381" s="84"/>
      <c r="Z1381" s="61"/>
      <c r="AA1381" s="31"/>
      <c r="AB1381" s="32"/>
      <c r="AC1381" s="32"/>
      <c r="AD1381" s="32"/>
      <c r="AE1381" s="33"/>
      <c r="AF1381" s="5"/>
      <c r="AG1381" s="1"/>
    </row>
    <row r="1382" ht="15.75" customHeight="1">
      <c r="A1382" s="1"/>
      <c r="B1382" s="5"/>
      <c r="C1382" s="16">
        <v>44682.0</v>
      </c>
      <c r="D1382" s="17">
        <v>2.483372548E9</v>
      </c>
      <c r="E1382" s="5" t="s">
        <v>2822</v>
      </c>
      <c r="F1382" s="5" t="s">
        <v>2236</v>
      </c>
      <c r="G1382" s="5" t="s">
        <v>33</v>
      </c>
      <c r="H1382" s="5" t="s">
        <v>1782</v>
      </c>
      <c r="I1382" s="33">
        <v>216.0</v>
      </c>
      <c r="J1382" s="18">
        <v>8.0</v>
      </c>
      <c r="K1382" s="19">
        <f t="shared" si="153"/>
        <v>8.622854852</v>
      </c>
      <c r="L1382" s="18">
        <v>10.0</v>
      </c>
      <c r="M1382" s="18">
        <f t="shared" si="159"/>
        <v>9.138501102</v>
      </c>
      <c r="N1382" s="18">
        <v>10.0</v>
      </c>
      <c r="O1382" s="21">
        <f t="shared" si="2"/>
        <v>9.486793837</v>
      </c>
      <c r="P1382" s="18">
        <v>10.0</v>
      </c>
      <c r="Q1382" s="18">
        <f t="shared" si="160"/>
        <v>8.455947137</v>
      </c>
      <c r="R1382" s="18">
        <v>10.0</v>
      </c>
      <c r="S1382" s="21">
        <f t="shared" si="125"/>
        <v>8.570117474</v>
      </c>
      <c r="T1382" s="18">
        <v>10.0</v>
      </c>
      <c r="U1382" s="21">
        <f t="shared" si="128"/>
        <v>8.333333333</v>
      </c>
      <c r="V1382" s="18">
        <v>10.0</v>
      </c>
      <c r="W1382" s="21">
        <f t="shared" si="124"/>
        <v>8.932058824</v>
      </c>
      <c r="X1382" s="27">
        <f t="shared" si="154"/>
        <v>9.714285714</v>
      </c>
      <c r="Y1382" s="92"/>
      <c r="Z1382" s="83"/>
      <c r="AA1382" s="31">
        <v>7.5</v>
      </c>
      <c r="AB1382" s="32"/>
      <c r="AC1382" s="32"/>
      <c r="AD1382" s="32"/>
      <c r="AE1382" s="33"/>
      <c r="AF1382" s="5"/>
      <c r="AG1382" s="1"/>
    </row>
    <row r="1383" ht="15.75" customHeight="1">
      <c r="A1383" s="1"/>
      <c r="B1383" s="5"/>
      <c r="C1383" s="16">
        <v>44683.0</v>
      </c>
      <c r="D1383" s="17">
        <v>3.398295762E9</v>
      </c>
      <c r="E1383" s="5" t="s">
        <v>502</v>
      </c>
      <c r="F1383" s="5" t="s">
        <v>32</v>
      </c>
      <c r="G1383" s="5" t="s">
        <v>33</v>
      </c>
      <c r="H1383" s="5" t="s">
        <v>1808</v>
      </c>
      <c r="I1383" s="33">
        <v>210.0</v>
      </c>
      <c r="J1383" s="18">
        <v>10.0</v>
      </c>
      <c r="K1383" s="19">
        <f t="shared" si="153"/>
        <v>8.622854852</v>
      </c>
      <c r="L1383" s="18">
        <v>10.0</v>
      </c>
      <c r="M1383" s="86"/>
      <c r="N1383" s="18">
        <v>10.0</v>
      </c>
      <c r="O1383" s="21">
        <f t="shared" si="2"/>
        <v>9.487170088</v>
      </c>
      <c r="P1383" s="18">
        <v>10.0</v>
      </c>
      <c r="Q1383" s="86"/>
      <c r="R1383" s="18">
        <v>10.0</v>
      </c>
      <c r="S1383" s="21">
        <f t="shared" si="125"/>
        <v>8.571166544</v>
      </c>
      <c r="T1383" s="18">
        <v>10.0</v>
      </c>
      <c r="U1383" s="21">
        <f t="shared" si="128"/>
        <v>8.334556126</v>
      </c>
      <c r="V1383" s="18">
        <v>10.0</v>
      </c>
      <c r="W1383" s="21">
        <f t="shared" si="124"/>
        <v>8.932843497</v>
      </c>
      <c r="X1383" s="27">
        <f t="shared" si="154"/>
        <v>10</v>
      </c>
      <c r="Y1383" s="80" t="s">
        <v>2823</v>
      </c>
      <c r="Z1383" s="61" t="s">
        <v>2824</v>
      </c>
      <c r="AA1383" s="32"/>
      <c r="AB1383" s="32"/>
      <c r="AC1383" s="32"/>
      <c r="AD1383" s="32"/>
      <c r="AE1383" s="33"/>
      <c r="AF1383" s="5"/>
      <c r="AG1383" s="1"/>
    </row>
    <row r="1384" ht="15.75" customHeight="1">
      <c r="A1384" s="1"/>
      <c r="B1384" s="5"/>
      <c r="C1384" s="16">
        <v>44683.0</v>
      </c>
      <c r="D1384" s="17">
        <v>2.966707594E9</v>
      </c>
      <c r="E1384" s="79" t="s">
        <v>2825</v>
      </c>
      <c r="F1384" s="5" t="s">
        <v>2107</v>
      </c>
      <c r="G1384" s="5" t="s">
        <v>33</v>
      </c>
      <c r="H1384" s="5" t="s">
        <v>60</v>
      </c>
      <c r="I1384" s="33" t="s">
        <v>2826</v>
      </c>
      <c r="J1384" s="18">
        <v>9.0</v>
      </c>
      <c r="K1384" s="19">
        <f t="shared" si="153"/>
        <v>8.623416199</v>
      </c>
      <c r="L1384" s="18">
        <v>10.0</v>
      </c>
      <c r="M1384" s="18"/>
      <c r="N1384" s="18">
        <v>10.0</v>
      </c>
      <c r="O1384" s="21">
        <f t="shared" si="2"/>
        <v>9.487545788</v>
      </c>
      <c r="P1384" s="18">
        <v>7.5</v>
      </c>
      <c r="Q1384" s="18"/>
      <c r="R1384" s="18">
        <v>10.0</v>
      </c>
      <c r="S1384" s="21">
        <f t="shared" si="125"/>
        <v>8.572214076</v>
      </c>
      <c r="T1384" s="18">
        <v>10.0</v>
      </c>
      <c r="U1384" s="21">
        <f t="shared" si="128"/>
        <v>8.335777126</v>
      </c>
      <c r="V1384" s="18">
        <v>10.0</v>
      </c>
      <c r="W1384" s="21">
        <f t="shared" si="124"/>
        <v>8.933627019</v>
      </c>
      <c r="X1384" s="27">
        <f t="shared" si="154"/>
        <v>9.5</v>
      </c>
      <c r="Y1384" s="61" t="s">
        <v>2827</v>
      </c>
      <c r="Z1384" s="61"/>
      <c r="AA1384" s="31"/>
      <c r="AB1384" s="32"/>
      <c r="AC1384" s="32"/>
      <c r="AD1384" s="32"/>
      <c r="AE1384" s="33"/>
      <c r="AF1384" s="5"/>
      <c r="AG1384" s="1"/>
    </row>
    <row r="1385" ht="15.75" customHeight="1">
      <c r="A1385" s="1"/>
      <c r="B1385" s="5"/>
      <c r="C1385" s="16">
        <v>44683.0</v>
      </c>
      <c r="D1385" s="17">
        <v>3.008472029E9</v>
      </c>
      <c r="E1385" s="5" t="s">
        <v>2828</v>
      </c>
      <c r="F1385" s="5" t="s">
        <v>2231</v>
      </c>
      <c r="G1385" s="5" t="s">
        <v>33</v>
      </c>
      <c r="H1385" s="5" t="s">
        <v>60</v>
      </c>
      <c r="I1385" s="33" t="s">
        <v>2829</v>
      </c>
      <c r="J1385" s="18">
        <v>8.0</v>
      </c>
      <c r="K1385" s="19">
        <f t="shared" si="153"/>
        <v>8.624458701</v>
      </c>
      <c r="L1385" s="18">
        <v>10.0</v>
      </c>
      <c r="M1385" s="18"/>
      <c r="N1385" s="18">
        <v>10.0</v>
      </c>
      <c r="O1385" s="21">
        <f t="shared" si="2"/>
        <v>9.487920937</v>
      </c>
      <c r="P1385" s="18">
        <v>10.0</v>
      </c>
      <c r="Q1385" s="18"/>
      <c r="R1385" s="18">
        <v>5.0</v>
      </c>
      <c r="S1385" s="21">
        <f t="shared" si="125"/>
        <v>8.56959707</v>
      </c>
      <c r="T1385" s="18">
        <v>10.0</v>
      </c>
      <c r="U1385" s="21">
        <f t="shared" si="128"/>
        <v>8.336996337</v>
      </c>
      <c r="V1385" s="18">
        <v>10.0</v>
      </c>
      <c r="W1385" s="21">
        <f t="shared" si="124"/>
        <v>8.934409391</v>
      </c>
      <c r="X1385" s="27">
        <f t="shared" si="154"/>
        <v>9</v>
      </c>
      <c r="Y1385" s="80" t="s">
        <v>2830</v>
      </c>
      <c r="Z1385" s="61" t="s">
        <v>2831</v>
      </c>
      <c r="AA1385" s="31"/>
      <c r="AB1385" s="32"/>
      <c r="AC1385" s="32"/>
      <c r="AD1385" s="32">
        <v>7.5</v>
      </c>
      <c r="AE1385" s="33"/>
      <c r="AF1385" s="5"/>
      <c r="AG1385" s="1"/>
    </row>
    <row r="1386" ht="15.75" customHeight="1">
      <c r="A1386" s="1"/>
      <c r="B1386" s="5"/>
      <c r="C1386" s="16">
        <v>44683.0</v>
      </c>
      <c r="D1386" s="17">
        <v>2.176374871E9</v>
      </c>
      <c r="E1386" s="5" t="s">
        <v>2832</v>
      </c>
      <c r="F1386" s="5" t="s">
        <v>72</v>
      </c>
      <c r="G1386" s="5" t="s">
        <v>2061</v>
      </c>
      <c r="H1386" s="5" t="s">
        <v>1787</v>
      </c>
      <c r="I1386" s="33">
        <v>311.0</v>
      </c>
      <c r="J1386" s="18">
        <v>7.0</v>
      </c>
      <c r="K1386" s="19">
        <f t="shared" si="153"/>
        <v>8.622052927</v>
      </c>
      <c r="L1386" s="18">
        <v>7.5</v>
      </c>
      <c r="M1386" s="18"/>
      <c r="N1386" s="18">
        <v>7.5</v>
      </c>
      <c r="O1386" s="21">
        <f t="shared" si="2"/>
        <v>9.486466715</v>
      </c>
      <c r="P1386" s="18">
        <v>2.5</v>
      </c>
      <c r="Q1386" s="18"/>
      <c r="R1386" s="18">
        <v>7.5</v>
      </c>
      <c r="S1386" s="21">
        <f t="shared" si="125"/>
        <v>8.568814056</v>
      </c>
      <c r="T1386" s="18">
        <v>5.0</v>
      </c>
      <c r="U1386" s="21">
        <f t="shared" si="128"/>
        <v>8.334553441</v>
      </c>
      <c r="V1386" s="18">
        <v>7.5</v>
      </c>
      <c r="W1386" s="21">
        <f t="shared" si="124"/>
        <v>8.933357771</v>
      </c>
      <c r="X1386" s="27">
        <f t="shared" si="154"/>
        <v>6.357142857</v>
      </c>
      <c r="Y1386" s="61"/>
      <c r="Z1386" s="83"/>
      <c r="AA1386" s="31"/>
      <c r="AB1386" s="32"/>
      <c r="AC1386" s="32"/>
      <c r="AD1386" s="32"/>
      <c r="AE1386" s="33"/>
      <c r="AF1386" s="5"/>
      <c r="AG1386" s="1"/>
    </row>
    <row r="1387" ht="15.75" customHeight="1">
      <c r="A1387" s="1"/>
      <c r="B1387" s="5"/>
      <c r="C1387" s="16">
        <v>44683.0</v>
      </c>
      <c r="D1387" s="17">
        <v>3.384735329E9</v>
      </c>
      <c r="E1387" s="5" t="s">
        <v>2833</v>
      </c>
      <c r="F1387" s="5" t="s">
        <v>2351</v>
      </c>
      <c r="G1387" s="5" t="s">
        <v>33</v>
      </c>
      <c r="H1387" s="5" t="s">
        <v>45</v>
      </c>
      <c r="I1387" s="33">
        <v>204.0</v>
      </c>
      <c r="J1387" s="18">
        <v>10.0</v>
      </c>
      <c r="K1387" s="19">
        <f t="shared" si="153"/>
        <v>8.622052927</v>
      </c>
      <c r="L1387" s="18">
        <v>10.0</v>
      </c>
      <c r="M1387" s="18"/>
      <c r="N1387" s="18">
        <v>10.0</v>
      </c>
      <c r="O1387" s="21">
        <f t="shared" si="2"/>
        <v>9.486842105</v>
      </c>
      <c r="P1387" s="18">
        <v>10.0</v>
      </c>
      <c r="Q1387" s="18"/>
      <c r="R1387" s="18">
        <v>10.0</v>
      </c>
      <c r="S1387" s="21">
        <f t="shared" si="125"/>
        <v>8.56986101</v>
      </c>
      <c r="T1387" s="18">
        <v>10.0</v>
      </c>
      <c r="U1387" s="21">
        <f t="shared" si="128"/>
        <v>8.335771763</v>
      </c>
      <c r="V1387" s="18">
        <v>10.0</v>
      </c>
      <c r="W1387" s="21">
        <f t="shared" si="124"/>
        <v>8.934139194</v>
      </c>
      <c r="X1387" s="27">
        <f t="shared" si="154"/>
        <v>10</v>
      </c>
      <c r="Y1387" s="84" t="s">
        <v>2834</v>
      </c>
      <c r="Z1387" s="61"/>
      <c r="AA1387" s="31"/>
      <c r="AB1387" s="32"/>
      <c r="AC1387" s="32"/>
      <c r="AD1387" s="32"/>
      <c r="AE1387" s="33"/>
      <c r="AF1387" s="5"/>
      <c r="AG1387" s="1"/>
    </row>
    <row r="1388" ht="15.75" customHeight="1">
      <c r="A1388" s="1"/>
      <c r="B1388" s="5"/>
      <c r="C1388" s="16">
        <v>44684.0</v>
      </c>
      <c r="D1388" s="17">
        <v>2.687747107E9</v>
      </c>
      <c r="E1388" s="5" t="s">
        <v>2835</v>
      </c>
      <c r="F1388" s="5" t="s">
        <v>2025</v>
      </c>
      <c r="G1388" s="5" t="s">
        <v>33</v>
      </c>
      <c r="H1388" s="5" t="s">
        <v>1787</v>
      </c>
      <c r="I1388" s="115">
        <v>312.0</v>
      </c>
      <c r="J1388" s="18">
        <v>9.0</v>
      </c>
      <c r="K1388" s="19">
        <f t="shared" si="153"/>
        <v>8.622614274</v>
      </c>
      <c r="L1388" s="18">
        <v>10.0</v>
      </c>
      <c r="M1388" s="18"/>
      <c r="N1388" s="18">
        <v>10.0</v>
      </c>
      <c r="O1388" s="21">
        <f t="shared" si="2"/>
        <v>9.487216947</v>
      </c>
      <c r="P1388" s="18">
        <v>10.0</v>
      </c>
      <c r="Q1388" s="18"/>
      <c r="R1388" s="18">
        <v>7.5</v>
      </c>
      <c r="S1388" s="21">
        <f t="shared" si="125"/>
        <v>8.569078947</v>
      </c>
      <c r="T1388" s="18">
        <v>7.5</v>
      </c>
      <c r="U1388" s="21">
        <f t="shared" si="128"/>
        <v>8.335160819</v>
      </c>
      <c r="V1388" s="18">
        <v>10.0</v>
      </c>
      <c r="W1388" s="21">
        <f t="shared" si="124"/>
        <v>8.934919473</v>
      </c>
      <c r="X1388" s="27">
        <f t="shared" si="154"/>
        <v>9.142857143</v>
      </c>
      <c r="Y1388" s="80" t="s">
        <v>2836</v>
      </c>
      <c r="Z1388" s="61"/>
      <c r="AA1388" s="31"/>
      <c r="AB1388" s="32"/>
      <c r="AC1388" s="32"/>
      <c r="AD1388" s="32"/>
      <c r="AE1388" s="33"/>
      <c r="AF1388" s="5"/>
      <c r="AG1388" s="1"/>
    </row>
    <row r="1389" ht="15.75" customHeight="1">
      <c r="A1389" s="1"/>
      <c r="B1389" s="5"/>
      <c r="C1389" s="16">
        <v>44685.0</v>
      </c>
      <c r="D1389" s="17">
        <v>2.376066007E9</v>
      </c>
      <c r="E1389" s="5" t="s">
        <v>2837</v>
      </c>
      <c r="F1389" s="5" t="s">
        <v>32</v>
      </c>
      <c r="G1389" s="5" t="s">
        <v>2838</v>
      </c>
      <c r="H1389" s="5" t="s">
        <v>2203</v>
      </c>
      <c r="I1389" s="33">
        <v>203.0</v>
      </c>
      <c r="J1389" s="18">
        <v>7.0</v>
      </c>
      <c r="K1389" s="19">
        <f t="shared" si="153"/>
        <v>8.62085004</v>
      </c>
      <c r="L1389" s="18">
        <v>7.5</v>
      </c>
      <c r="M1389" s="18"/>
      <c r="N1389" s="18">
        <v>7.5</v>
      </c>
      <c r="O1389" s="21">
        <f t="shared" si="2"/>
        <v>9.485766423</v>
      </c>
      <c r="P1389" s="18">
        <v>5.0</v>
      </c>
      <c r="Q1389" s="18"/>
      <c r="R1389" s="18">
        <v>10.0</v>
      </c>
      <c r="S1389" s="21">
        <f t="shared" si="125"/>
        <v>8.570124178</v>
      </c>
      <c r="T1389" s="18">
        <v>7.5</v>
      </c>
      <c r="U1389" s="21">
        <f t="shared" si="128"/>
        <v>8.334550767</v>
      </c>
      <c r="V1389" s="18">
        <v>7.5</v>
      </c>
      <c r="W1389" s="21">
        <f t="shared" si="124"/>
        <v>8.933869788</v>
      </c>
      <c r="X1389" s="27">
        <f t="shared" si="154"/>
        <v>7.428571429</v>
      </c>
      <c r="Y1389" s="80" t="s">
        <v>2839</v>
      </c>
      <c r="Z1389" s="61" t="s">
        <v>2840</v>
      </c>
      <c r="AA1389" s="31">
        <v>7.5</v>
      </c>
      <c r="AB1389" s="32"/>
      <c r="AC1389" s="32"/>
      <c r="AD1389" s="32">
        <v>7.5</v>
      </c>
      <c r="AE1389" s="33"/>
      <c r="AF1389" s="5"/>
      <c r="AG1389" s="1"/>
    </row>
    <row r="1390" ht="15.75" customHeight="1">
      <c r="A1390" s="1"/>
      <c r="B1390" s="5"/>
      <c r="C1390" s="16">
        <v>44685.0</v>
      </c>
      <c r="D1390" s="17">
        <v>3.3978537E9</v>
      </c>
      <c r="E1390" s="5" t="s">
        <v>1956</v>
      </c>
      <c r="F1390" s="5" t="s">
        <v>32</v>
      </c>
      <c r="G1390" s="5" t="s">
        <v>33</v>
      </c>
      <c r="H1390" s="5" t="s">
        <v>60</v>
      </c>
      <c r="I1390" s="33" t="s">
        <v>111</v>
      </c>
      <c r="J1390" s="18">
        <v>7.0</v>
      </c>
      <c r="K1390" s="19">
        <f t="shared" si="153"/>
        <v>8.619807538</v>
      </c>
      <c r="L1390" s="18">
        <v>10.0</v>
      </c>
      <c r="M1390" s="86"/>
      <c r="N1390" s="18">
        <v>10.0</v>
      </c>
      <c r="O1390" s="21">
        <f t="shared" si="2"/>
        <v>9.486141503</v>
      </c>
      <c r="P1390" s="18">
        <v>7.5</v>
      </c>
      <c r="Q1390" s="86"/>
      <c r="R1390" s="18">
        <v>7.5</v>
      </c>
      <c r="S1390" s="21">
        <f t="shared" si="125"/>
        <v>8.569343066</v>
      </c>
      <c r="T1390" s="18">
        <v>7.5</v>
      </c>
      <c r="U1390" s="21">
        <f t="shared" si="128"/>
        <v>8.333941606</v>
      </c>
      <c r="V1390" s="18">
        <v>7.5</v>
      </c>
      <c r="W1390" s="21">
        <f t="shared" si="124"/>
        <v>8.932821637</v>
      </c>
      <c r="X1390" s="27">
        <f t="shared" si="154"/>
        <v>8.142857143</v>
      </c>
      <c r="Y1390" s="61"/>
      <c r="Z1390" s="119"/>
      <c r="AA1390" s="32"/>
      <c r="AB1390" s="32"/>
      <c r="AC1390" s="32"/>
      <c r="AD1390" s="32"/>
      <c r="AE1390" s="33"/>
      <c r="AF1390" s="5"/>
      <c r="AG1390" s="1"/>
    </row>
    <row r="1391" ht="15.75" customHeight="1">
      <c r="A1391" s="1"/>
      <c r="B1391" s="5"/>
      <c r="C1391" s="16">
        <v>44686.0</v>
      </c>
      <c r="D1391" s="17">
        <v>2.430825783E9</v>
      </c>
      <c r="E1391" s="5" t="s">
        <v>2841</v>
      </c>
      <c r="F1391" s="5" t="s">
        <v>563</v>
      </c>
      <c r="G1391" s="5" t="s">
        <v>33</v>
      </c>
      <c r="H1391" s="5" t="s">
        <v>2203</v>
      </c>
      <c r="I1391" s="33">
        <v>203.0</v>
      </c>
      <c r="J1391" s="18">
        <v>9.0</v>
      </c>
      <c r="K1391" s="19">
        <f t="shared" si="153"/>
        <v>8.619005613</v>
      </c>
      <c r="L1391" s="18">
        <v>10.0</v>
      </c>
      <c r="M1391" s="18"/>
      <c r="N1391" s="18">
        <v>7.5</v>
      </c>
      <c r="O1391" s="21">
        <f t="shared" si="2"/>
        <v>9.484693878</v>
      </c>
      <c r="P1391" s="18">
        <v>10.0</v>
      </c>
      <c r="Q1391" s="18"/>
      <c r="R1391" s="18">
        <v>7.5</v>
      </c>
      <c r="S1391" s="21">
        <f t="shared" si="125"/>
        <v>8.568563093</v>
      </c>
      <c r="T1391" s="18">
        <v>10.0</v>
      </c>
      <c r="U1391" s="21">
        <f t="shared" si="128"/>
        <v>8.33515682</v>
      </c>
      <c r="V1391" s="18">
        <v>10.0</v>
      </c>
      <c r="W1391" s="21">
        <f t="shared" si="124"/>
        <v>8.933601169</v>
      </c>
      <c r="X1391" s="27">
        <f t="shared" si="154"/>
        <v>9.142857143</v>
      </c>
      <c r="Y1391" s="61" t="s">
        <v>2842</v>
      </c>
      <c r="Z1391" s="61"/>
      <c r="AA1391" s="31"/>
      <c r="AB1391" s="32"/>
      <c r="AC1391" s="32"/>
      <c r="AD1391" s="32"/>
      <c r="AE1391" s="33"/>
      <c r="AF1391" s="5"/>
      <c r="AG1391" s="1"/>
    </row>
    <row r="1392" ht="15.75" customHeight="1">
      <c r="A1392" s="1"/>
      <c r="B1392" s="5"/>
      <c r="C1392" s="16">
        <v>44687.0</v>
      </c>
      <c r="D1392" s="17">
        <v>2.154128766E9</v>
      </c>
      <c r="E1392" s="5" t="s">
        <v>2843</v>
      </c>
      <c r="F1392" s="5" t="s">
        <v>2844</v>
      </c>
      <c r="G1392" s="5" t="s">
        <v>2061</v>
      </c>
      <c r="H1392" s="5" t="s">
        <v>45</v>
      </c>
      <c r="I1392" s="33">
        <v>302.0</v>
      </c>
      <c r="J1392" s="18">
        <v>10.0</v>
      </c>
      <c r="K1392" s="19">
        <f t="shared" si="153"/>
        <v>8.619005613</v>
      </c>
      <c r="L1392" s="18">
        <v>10.0</v>
      </c>
      <c r="M1392" s="18"/>
      <c r="N1392" s="18">
        <v>10.0</v>
      </c>
      <c r="O1392" s="21">
        <f t="shared" si="2"/>
        <v>9.485069192</v>
      </c>
      <c r="P1392" s="18">
        <v>10.0</v>
      </c>
      <c r="Q1392" s="18"/>
      <c r="R1392" s="18">
        <v>10.0</v>
      </c>
      <c r="S1392" s="21">
        <f t="shared" si="125"/>
        <v>8.569606414</v>
      </c>
      <c r="T1392" s="18">
        <v>10.0</v>
      </c>
      <c r="U1392" s="21">
        <f t="shared" si="128"/>
        <v>8.336370262</v>
      </c>
      <c r="V1392" s="18">
        <v>10.0</v>
      </c>
      <c r="W1392" s="21">
        <f t="shared" si="124"/>
        <v>8.934379562</v>
      </c>
      <c r="X1392" s="27">
        <f t="shared" si="154"/>
        <v>10</v>
      </c>
      <c r="Y1392" s="61" t="s">
        <v>2845</v>
      </c>
      <c r="Z1392" s="61"/>
      <c r="AA1392" s="31">
        <v>10.0</v>
      </c>
      <c r="AB1392" s="32"/>
      <c r="AC1392" s="32"/>
      <c r="AD1392" s="32"/>
      <c r="AE1392" s="33"/>
      <c r="AF1392" s="5"/>
      <c r="AG1392" s="1"/>
    </row>
    <row r="1393" ht="15.75" customHeight="1">
      <c r="A1393" s="1"/>
      <c r="B1393" s="5"/>
      <c r="C1393" s="16">
        <v>44687.0</v>
      </c>
      <c r="D1393" s="17">
        <v>2.176372216E9</v>
      </c>
      <c r="E1393" s="5" t="s">
        <v>2784</v>
      </c>
      <c r="F1393" s="5" t="s">
        <v>2846</v>
      </c>
      <c r="G1393" s="5" t="s">
        <v>33</v>
      </c>
      <c r="H1393" s="5" t="s">
        <v>261</v>
      </c>
      <c r="I1393" s="33">
        <v>303.0</v>
      </c>
      <c r="J1393" s="18">
        <v>8.0</v>
      </c>
      <c r="K1393" s="19">
        <f t="shared" si="153"/>
        <v>8.617401764</v>
      </c>
      <c r="L1393" s="18">
        <v>7.5</v>
      </c>
      <c r="M1393" s="18"/>
      <c r="N1393" s="18">
        <v>10.0</v>
      </c>
      <c r="O1393" s="21">
        <f t="shared" si="2"/>
        <v>9.485443959</v>
      </c>
      <c r="P1393" s="18">
        <v>7.5</v>
      </c>
      <c r="Q1393" s="18"/>
      <c r="R1393" s="18">
        <v>7.5</v>
      </c>
      <c r="S1393" s="21">
        <f t="shared" si="125"/>
        <v>8.568827385</v>
      </c>
      <c r="T1393" s="18">
        <v>7.5</v>
      </c>
      <c r="U1393" s="21">
        <f t="shared" si="128"/>
        <v>8.335761107</v>
      </c>
      <c r="V1393" s="18">
        <v>7.5</v>
      </c>
      <c r="W1393" s="21">
        <f t="shared" si="124"/>
        <v>8.933333333</v>
      </c>
      <c r="X1393" s="27">
        <f t="shared" si="154"/>
        <v>7.928571429</v>
      </c>
      <c r="Y1393" s="80" t="s">
        <v>2847</v>
      </c>
      <c r="Z1393" s="61" t="s">
        <v>2848</v>
      </c>
      <c r="AA1393" s="31"/>
      <c r="AB1393" s="32"/>
      <c r="AC1393" s="32"/>
      <c r="AD1393" s="40"/>
      <c r="AE1393" s="33"/>
      <c r="AF1393" s="5"/>
      <c r="AG1393" s="1"/>
    </row>
    <row r="1394" ht="15.75" customHeight="1">
      <c r="A1394" s="1"/>
      <c r="B1394" s="5"/>
      <c r="C1394" s="16">
        <v>44688.0</v>
      </c>
      <c r="D1394" s="17">
        <v>2.896889086E9</v>
      </c>
      <c r="E1394" s="5" t="s">
        <v>2849</v>
      </c>
      <c r="F1394" s="5" t="s">
        <v>2025</v>
      </c>
      <c r="G1394" s="5" t="s">
        <v>33</v>
      </c>
      <c r="H1394" s="5" t="s">
        <v>60</v>
      </c>
      <c r="I1394" s="33" t="s">
        <v>239</v>
      </c>
      <c r="J1394" s="18">
        <v>8.0</v>
      </c>
      <c r="K1394" s="19">
        <f t="shared" si="153"/>
        <v>8.615797915</v>
      </c>
      <c r="L1394" s="18">
        <v>10.0</v>
      </c>
      <c r="M1394" s="18"/>
      <c r="N1394" s="18">
        <v>10.0</v>
      </c>
      <c r="O1394" s="21">
        <f t="shared" si="2"/>
        <v>9.485818182</v>
      </c>
      <c r="P1394" s="18">
        <v>7.5</v>
      </c>
      <c r="Q1394" s="18"/>
      <c r="R1394" s="18">
        <v>7.5</v>
      </c>
      <c r="S1394" s="21">
        <f t="shared" si="125"/>
        <v>8.568049491</v>
      </c>
      <c r="T1394" s="18">
        <v>7.5</v>
      </c>
      <c r="U1394" s="21">
        <f t="shared" si="128"/>
        <v>8.335152838</v>
      </c>
      <c r="V1394" s="18">
        <v>5.0</v>
      </c>
      <c r="W1394" s="21">
        <f t="shared" si="124"/>
        <v>8.930466472</v>
      </c>
      <c r="X1394" s="27">
        <f t="shared" si="154"/>
        <v>7.928571429</v>
      </c>
      <c r="Y1394" s="61" t="s">
        <v>2850</v>
      </c>
      <c r="Z1394" s="61"/>
      <c r="AA1394" s="31">
        <v>7.5</v>
      </c>
      <c r="AB1394" s="32"/>
      <c r="AC1394" s="32"/>
      <c r="AD1394" s="32"/>
      <c r="AE1394" s="33"/>
      <c r="AF1394" s="5"/>
      <c r="AG1394" s="1"/>
    </row>
    <row r="1395" ht="15.75" customHeight="1">
      <c r="A1395" s="1"/>
      <c r="B1395" s="5"/>
      <c r="C1395" s="16">
        <v>44689.0</v>
      </c>
      <c r="D1395" s="17">
        <v>3.811306861E9</v>
      </c>
      <c r="E1395" s="5" t="s">
        <v>2851</v>
      </c>
      <c r="F1395" s="5" t="s">
        <v>1974</v>
      </c>
      <c r="G1395" s="5" t="s">
        <v>33</v>
      </c>
      <c r="H1395" s="5" t="s">
        <v>2001</v>
      </c>
      <c r="I1395" s="33" t="s">
        <v>2852</v>
      </c>
      <c r="J1395" s="18">
        <v>10.0</v>
      </c>
      <c r="K1395" s="19">
        <f t="shared" si="153"/>
        <v>8.617161187</v>
      </c>
      <c r="L1395" s="18">
        <v>10.0</v>
      </c>
      <c r="M1395" s="18"/>
      <c r="N1395" s="18">
        <v>10.0</v>
      </c>
      <c r="O1395" s="21">
        <f t="shared" si="2"/>
        <v>9.48619186</v>
      </c>
      <c r="P1395" s="18">
        <v>7.5</v>
      </c>
      <c r="Q1395" s="18"/>
      <c r="R1395" s="18">
        <v>7.5</v>
      </c>
      <c r="S1395" s="21">
        <f t="shared" si="125"/>
        <v>8.567272727</v>
      </c>
      <c r="T1395" s="18">
        <v>10.0</v>
      </c>
      <c r="U1395" s="21">
        <f t="shared" si="128"/>
        <v>8.336363636</v>
      </c>
      <c r="V1395" s="18">
        <v>10.0</v>
      </c>
      <c r="W1395" s="21">
        <f t="shared" si="124"/>
        <v>8.931245448</v>
      </c>
      <c r="X1395" s="27">
        <f t="shared" si="154"/>
        <v>9.285714286</v>
      </c>
      <c r="Y1395" s="61"/>
      <c r="Z1395" s="61"/>
      <c r="AA1395" s="31"/>
      <c r="AB1395" s="32"/>
      <c r="AC1395" s="32"/>
      <c r="AD1395" s="32"/>
      <c r="AE1395" s="33"/>
      <c r="AF1395" s="5"/>
      <c r="AG1395" s="1"/>
    </row>
    <row r="1396" ht="15.75" customHeight="1">
      <c r="A1396" s="1"/>
      <c r="B1396" s="5"/>
      <c r="C1396" s="16">
        <v>44690.0</v>
      </c>
      <c r="D1396" s="17">
        <v>3.383231172E9</v>
      </c>
      <c r="E1396" s="5" t="s">
        <v>2449</v>
      </c>
      <c r="F1396" s="5" t="s">
        <v>510</v>
      </c>
      <c r="G1396" s="5" t="s">
        <v>2853</v>
      </c>
      <c r="H1396" s="5" t="s">
        <v>1868</v>
      </c>
      <c r="I1396" s="33">
        <v>206.0</v>
      </c>
      <c r="J1396" s="18">
        <v>10.0</v>
      </c>
      <c r="K1396" s="19">
        <f t="shared" si="153"/>
        <v>8.617161187</v>
      </c>
      <c r="L1396" s="18">
        <v>10.0</v>
      </c>
      <c r="M1396" s="86"/>
      <c r="N1396" s="18">
        <v>10.0</v>
      </c>
      <c r="O1396" s="21">
        <f t="shared" si="2"/>
        <v>9.486564996</v>
      </c>
      <c r="P1396" s="18">
        <v>10.0</v>
      </c>
      <c r="Q1396" s="86"/>
      <c r="R1396" s="18">
        <v>10.0</v>
      </c>
      <c r="S1396" s="21">
        <f t="shared" si="125"/>
        <v>8.568313953</v>
      </c>
      <c r="T1396" s="18">
        <v>10.0</v>
      </c>
      <c r="U1396" s="21">
        <f t="shared" si="128"/>
        <v>8.337572674</v>
      </c>
      <c r="V1396" s="18">
        <v>7.5</v>
      </c>
      <c r="W1396" s="21">
        <f t="shared" si="124"/>
        <v>8.930203785</v>
      </c>
      <c r="X1396" s="27">
        <f t="shared" si="154"/>
        <v>9.642857143</v>
      </c>
      <c r="Y1396" s="80"/>
      <c r="Z1396" s="61"/>
      <c r="AA1396" s="32"/>
      <c r="AB1396" s="32"/>
      <c r="AC1396" s="32"/>
      <c r="AD1396" s="32"/>
      <c r="AE1396" s="33"/>
      <c r="AF1396" s="5"/>
      <c r="AG1396" s="1"/>
    </row>
    <row r="1397" ht="15.75" customHeight="1">
      <c r="A1397" s="1"/>
      <c r="B1397" s="5"/>
      <c r="C1397" s="16">
        <v>44690.0</v>
      </c>
      <c r="D1397" s="17">
        <v>3.8144305422E10</v>
      </c>
      <c r="E1397" s="121" t="s">
        <v>2854</v>
      </c>
      <c r="F1397" s="5" t="s">
        <v>510</v>
      </c>
      <c r="G1397" s="5" t="s">
        <v>53</v>
      </c>
      <c r="H1397" s="5" t="s">
        <v>1787</v>
      </c>
      <c r="I1397" s="115" t="s">
        <v>2855</v>
      </c>
      <c r="J1397" s="18">
        <v>8.0</v>
      </c>
      <c r="K1397" s="19">
        <f t="shared" si="153"/>
        <v>8.615557338</v>
      </c>
      <c r="L1397" s="18"/>
      <c r="M1397" s="18"/>
      <c r="N1397" s="18"/>
      <c r="O1397" s="21">
        <f t="shared" si="2"/>
        <v>9.486564996</v>
      </c>
      <c r="P1397" s="18"/>
      <c r="Q1397" s="18"/>
      <c r="R1397" s="18"/>
      <c r="S1397" s="21">
        <f t="shared" si="125"/>
        <v>8.568313953</v>
      </c>
      <c r="T1397" s="18"/>
      <c r="U1397" s="21">
        <f t="shared" si="128"/>
        <v>8.337572674</v>
      </c>
      <c r="V1397" s="18"/>
      <c r="W1397" s="21">
        <f t="shared" si="124"/>
        <v>8.930203785</v>
      </c>
      <c r="X1397" s="27">
        <f t="shared" si="154"/>
        <v>8</v>
      </c>
      <c r="Y1397" s="61"/>
      <c r="Z1397" s="61"/>
      <c r="AA1397" s="31"/>
      <c r="AB1397" s="32"/>
      <c r="AC1397" s="32"/>
      <c r="AD1397" s="32"/>
      <c r="AE1397" s="33"/>
      <c r="AF1397" s="5"/>
      <c r="AG1397" s="1"/>
    </row>
    <row r="1398" ht="15.75" customHeight="1">
      <c r="A1398" s="1"/>
      <c r="B1398" s="5"/>
      <c r="C1398" s="16">
        <v>44692.0</v>
      </c>
      <c r="D1398" s="17">
        <v>3.918074864E9</v>
      </c>
      <c r="E1398" s="5" t="s">
        <v>2156</v>
      </c>
      <c r="F1398" s="5" t="s">
        <v>72</v>
      </c>
      <c r="G1398" s="5" t="s">
        <v>33</v>
      </c>
      <c r="H1398" s="5" t="s">
        <v>261</v>
      </c>
      <c r="I1398" s="33">
        <v>303.0</v>
      </c>
      <c r="J1398" s="18">
        <v>6.0</v>
      </c>
      <c r="K1398" s="19">
        <f t="shared" si="153"/>
        <v>8.612670409</v>
      </c>
      <c r="L1398" s="18">
        <v>7.5</v>
      </c>
      <c r="M1398" s="18"/>
      <c r="N1398" s="18">
        <v>7.5</v>
      </c>
      <c r="O1398" s="21">
        <f t="shared" si="2"/>
        <v>9.485123367</v>
      </c>
      <c r="P1398" s="18">
        <v>2.5</v>
      </c>
      <c r="Q1398" s="18"/>
      <c r="R1398" s="18">
        <v>5.0</v>
      </c>
      <c r="S1398" s="21">
        <f t="shared" si="125"/>
        <v>8.565722585</v>
      </c>
      <c r="T1398" s="18">
        <v>5.0</v>
      </c>
      <c r="U1398" s="21">
        <f t="shared" si="128"/>
        <v>8.335148874</v>
      </c>
      <c r="V1398" s="18">
        <v>5.0</v>
      </c>
      <c r="W1398" s="21">
        <f t="shared" si="124"/>
        <v>8.927345455</v>
      </c>
      <c r="X1398" s="27">
        <f t="shared" si="154"/>
        <v>5.5</v>
      </c>
      <c r="Y1398" s="80"/>
      <c r="Z1398" s="61"/>
      <c r="AA1398" s="31"/>
      <c r="AB1398" s="32"/>
      <c r="AC1398" s="32"/>
      <c r="AD1398" s="32"/>
      <c r="AE1398" s="33"/>
      <c r="AF1398" s="5"/>
      <c r="AG1398" s="1"/>
    </row>
    <row r="1399" ht="15.75" customHeight="1">
      <c r="A1399" s="1"/>
      <c r="B1399" s="5"/>
      <c r="C1399" s="16">
        <v>44692.0</v>
      </c>
      <c r="D1399" s="17">
        <v>3.46155984E9</v>
      </c>
      <c r="E1399" s="5" t="s">
        <v>2856</v>
      </c>
      <c r="F1399" s="5" t="s">
        <v>306</v>
      </c>
      <c r="G1399" s="5" t="s">
        <v>33</v>
      </c>
      <c r="H1399" s="5" t="s">
        <v>60</v>
      </c>
      <c r="I1399" s="33" t="s">
        <v>166</v>
      </c>
      <c r="J1399" s="18">
        <v>10.0</v>
      </c>
      <c r="K1399" s="19">
        <f t="shared" si="153"/>
        <v>8.612670409</v>
      </c>
      <c r="L1399" s="18">
        <v>10.0</v>
      </c>
      <c r="M1399" s="18"/>
      <c r="N1399" s="18">
        <v>10.0</v>
      </c>
      <c r="O1399" s="21">
        <f t="shared" si="2"/>
        <v>9.485496737</v>
      </c>
      <c r="P1399" s="18">
        <v>10.0</v>
      </c>
      <c r="Q1399" s="18"/>
      <c r="R1399" s="18">
        <v>10.0</v>
      </c>
      <c r="S1399" s="21">
        <f t="shared" si="125"/>
        <v>8.566763425</v>
      </c>
      <c r="T1399" s="18">
        <v>10.0</v>
      </c>
      <c r="U1399" s="21">
        <f t="shared" si="128"/>
        <v>8.336357039</v>
      </c>
      <c r="V1399" s="18">
        <v>10.0</v>
      </c>
      <c r="W1399" s="21">
        <f t="shared" si="124"/>
        <v>8.928125</v>
      </c>
      <c r="X1399" s="27">
        <f t="shared" si="154"/>
        <v>10</v>
      </c>
      <c r="Y1399" s="61" t="s">
        <v>2857</v>
      </c>
      <c r="Z1399" s="83"/>
      <c r="AA1399" s="31"/>
      <c r="AB1399" s="32"/>
      <c r="AC1399" s="32"/>
      <c r="AD1399" s="32"/>
      <c r="AE1399" s="33"/>
      <c r="AF1399" s="5"/>
      <c r="AG1399" s="1"/>
    </row>
    <row r="1400" ht="15.75" customHeight="1">
      <c r="A1400" s="1"/>
      <c r="B1400" s="5"/>
      <c r="C1400" s="16">
        <v>44693.0</v>
      </c>
      <c r="D1400" s="17">
        <v>3.520170051E9</v>
      </c>
      <c r="E1400" s="5" t="s">
        <v>2858</v>
      </c>
      <c r="F1400" s="5" t="s">
        <v>2351</v>
      </c>
      <c r="G1400" s="5" t="s">
        <v>2061</v>
      </c>
      <c r="H1400" s="5" t="s">
        <v>60</v>
      </c>
      <c r="I1400" s="33">
        <v>201.0</v>
      </c>
      <c r="J1400" s="18">
        <v>9.0</v>
      </c>
      <c r="K1400" s="19">
        <f t="shared" si="153"/>
        <v>8.611868484</v>
      </c>
      <c r="L1400" s="18">
        <v>10.0</v>
      </c>
      <c r="M1400" s="18"/>
      <c r="N1400" s="18">
        <v>10.0</v>
      </c>
      <c r="O1400" s="21">
        <f t="shared" si="2"/>
        <v>9.485869565</v>
      </c>
      <c r="P1400" s="18">
        <v>10.0</v>
      </c>
      <c r="Q1400" s="18"/>
      <c r="R1400" s="18">
        <v>10.0</v>
      </c>
      <c r="S1400" s="21">
        <f t="shared" si="125"/>
        <v>8.567802756</v>
      </c>
      <c r="T1400" s="18">
        <v>10.0</v>
      </c>
      <c r="U1400" s="21">
        <f t="shared" si="128"/>
        <v>8.337563452</v>
      </c>
      <c r="V1400" s="18">
        <v>10.0</v>
      </c>
      <c r="W1400" s="21">
        <f t="shared" si="124"/>
        <v>8.928903413</v>
      </c>
      <c r="X1400" s="27">
        <f t="shared" si="154"/>
        <v>9.857142857</v>
      </c>
      <c r="Y1400" s="84" t="s">
        <v>2859</v>
      </c>
      <c r="Z1400" s="61"/>
      <c r="AA1400" s="31"/>
      <c r="AB1400" s="32"/>
      <c r="AC1400" s="32"/>
      <c r="AD1400" s="32"/>
      <c r="AE1400" s="33"/>
      <c r="AF1400" s="5"/>
      <c r="AG1400" s="1"/>
    </row>
    <row r="1401" ht="15.75" customHeight="1">
      <c r="A1401" s="1"/>
      <c r="B1401" s="5"/>
      <c r="C1401" s="16">
        <v>44693.0</v>
      </c>
      <c r="D1401" s="17">
        <v>2.602476721E9</v>
      </c>
      <c r="E1401" s="5" t="s">
        <v>2860</v>
      </c>
      <c r="F1401" s="5" t="s">
        <v>1649</v>
      </c>
      <c r="G1401" s="5" t="s">
        <v>33</v>
      </c>
      <c r="H1401" s="5" t="s">
        <v>60</v>
      </c>
      <c r="I1401" s="115">
        <v>201.0</v>
      </c>
      <c r="J1401" s="18">
        <v>10.0</v>
      </c>
      <c r="K1401" s="19">
        <f t="shared" si="153"/>
        <v>8.612189254</v>
      </c>
      <c r="L1401" s="18">
        <v>10.0</v>
      </c>
      <c r="M1401" s="18"/>
      <c r="N1401" s="18">
        <v>10.0</v>
      </c>
      <c r="O1401" s="21">
        <f t="shared" si="2"/>
        <v>9.486241854</v>
      </c>
      <c r="P1401" s="18">
        <v>10.0</v>
      </c>
      <c r="Q1401" s="18"/>
      <c r="R1401" s="18">
        <v>10.0</v>
      </c>
      <c r="S1401" s="21">
        <f t="shared" si="125"/>
        <v>8.56884058</v>
      </c>
      <c r="T1401" s="18">
        <v>10.0</v>
      </c>
      <c r="U1401" s="21">
        <f t="shared" si="128"/>
        <v>8.338768116</v>
      </c>
      <c r="V1401" s="18">
        <v>10.0</v>
      </c>
      <c r="W1401" s="21">
        <f t="shared" si="124"/>
        <v>8.929680697</v>
      </c>
      <c r="X1401" s="27">
        <f t="shared" si="154"/>
        <v>10</v>
      </c>
      <c r="Y1401" s="80"/>
      <c r="Z1401" s="61"/>
      <c r="AA1401" s="31"/>
      <c r="AB1401" s="32"/>
      <c r="AC1401" s="32"/>
      <c r="AD1401" s="32"/>
      <c r="AE1401" s="33"/>
      <c r="AF1401" s="5"/>
      <c r="AG1401" s="1"/>
    </row>
    <row r="1402" ht="15.75" customHeight="1">
      <c r="A1402" s="1"/>
      <c r="B1402" s="5"/>
      <c r="C1402" s="16">
        <v>44694.0</v>
      </c>
      <c r="D1402" s="17">
        <v>3.981485653E9</v>
      </c>
      <c r="E1402" s="5" t="s">
        <v>2861</v>
      </c>
      <c r="F1402" s="5" t="s">
        <v>600</v>
      </c>
      <c r="G1402" s="5" t="s">
        <v>33</v>
      </c>
      <c r="H1402" s="5" t="s">
        <v>60</v>
      </c>
      <c r="I1402" s="33">
        <v>201.0</v>
      </c>
      <c r="J1402" s="18">
        <v>9.0</v>
      </c>
      <c r="K1402" s="19">
        <f t="shared" si="153"/>
        <v>8.61138733</v>
      </c>
      <c r="L1402" s="18">
        <v>7.5</v>
      </c>
      <c r="M1402" s="18"/>
      <c r="N1402" s="18">
        <v>7.5</v>
      </c>
      <c r="O1402" s="21">
        <f t="shared" si="2"/>
        <v>9.484804631</v>
      </c>
      <c r="P1402" s="18">
        <v>7.5</v>
      </c>
      <c r="Q1402" s="18"/>
      <c r="R1402" s="18">
        <v>7.5</v>
      </c>
      <c r="S1402" s="21">
        <f t="shared" si="125"/>
        <v>8.568066618</v>
      </c>
      <c r="T1402" s="18">
        <v>7.5</v>
      </c>
      <c r="U1402" s="21">
        <f t="shared" si="128"/>
        <v>8.338160753</v>
      </c>
      <c r="V1402" s="18">
        <v>10.0</v>
      </c>
      <c r="W1402" s="21">
        <f t="shared" si="124"/>
        <v>8.930456853</v>
      </c>
      <c r="X1402" s="27">
        <f t="shared" si="154"/>
        <v>8.071428571</v>
      </c>
      <c r="Y1402" s="80"/>
      <c r="Z1402" s="61"/>
      <c r="AA1402" s="31"/>
      <c r="AB1402" s="32"/>
      <c r="AC1402" s="32"/>
      <c r="AD1402" s="32"/>
      <c r="AE1402" s="33"/>
      <c r="AF1402" s="5"/>
      <c r="AG1402" s="1"/>
    </row>
    <row r="1403" ht="15.75" customHeight="1">
      <c r="A1403" s="1"/>
      <c r="B1403" s="5"/>
      <c r="C1403" s="16">
        <v>44694.0</v>
      </c>
      <c r="D1403" s="17">
        <v>2.112631585E9</v>
      </c>
      <c r="E1403" s="5" t="s">
        <v>2862</v>
      </c>
      <c r="F1403" s="5" t="s">
        <v>510</v>
      </c>
      <c r="G1403" s="5" t="s">
        <v>33</v>
      </c>
      <c r="H1403" s="5" t="s">
        <v>60</v>
      </c>
      <c r="I1403" s="33">
        <v>201.0</v>
      </c>
      <c r="J1403" s="18">
        <v>8.0</v>
      </c>
      <c r="K1403" s="19">
        <f t="shared" si="153"/>
        <v>8.611788292</v>
      </c>
      <c r="L1403" s="18">
        <v>7.5</v>
      </c>
      <c r="M1403" s="86"/>
      <c r="N1403" s="18">
        <v>10.0</v>
      </c>
      <c r="O1403" s="21">
        <f t="shared" si="2"/>
        <v>9.485177151</v>
      </c>
      <c r="P1403" s="18">
        <v>10.0</v>
      </c>
      <c r="Q1403" s="86"/>
      <c r="R1403" s="18">
        <v>10.0</v>
      </c>
      <c r="S1403" s="21">
        <f t="shared" si="125"/>
        <v>8.56910275</v>
      </c>
      <c r="T1403" s="18">
        <v>7.5</v>
      </c>
      <c r="U1403" s="21">
        <f t="shared" si="128"/>
        <v>8.337554269</v>
      </c>
      <c r="V1403" s="18">
        <v>10.0</v>
      </c>
      <c r="W1403" s="21">
        <f t="shared" si="124"/>
        <v>8.931231884</v>
      </c>
      <c r="X1403" s="27">
        <f t="shared" si="154"/>
        <v>9</v>
      </c>
      <c r="Y1403" s="80" t="s">
        <v>2863</v>
      </c>
      <c r="Z1403" s="61" t="s">
        <v>2864</v>
      </c>
      <c r="AA1403" s="32"/>
      <c r="AB1403" s="32"/>
      <c r="AC1403" s="32"/>
      <c r="AD1403" s="32"/>
      <c r="AE1403" s="33"/>
      <c r="AF1403" s="5"/>
      <c r="AG1403" s="1"/>
    </row>
    <row r="1404" ht="15.75" customHeight="1">
      <c r="A1404" s="1"/>
      <c r="B1404" s="5"/>
      <c r="C1404" s="16">
        <v>44694.0</v>
      </c>
      <c r="D1404" s="17">
        <v>3.383262881E9</v>
      </c>
      <c r="E1404" s="5" t="s">
        <v>2865</v>
      </c>
      <c r="F1404" s="5" t="s">
        <v>2866</v>
      </c>
      <c r="G1404" s="5" t="s">
        <v>1998</v>
      </c>
      <c r="H1404" s="5" t="s">
        <v>1787</v>
      </c>
      <c r="I1404" s="33">
        <v>311.0</v>
      </c>
      <c r="J1404" s="18">
        <v>10.0</v>
      </c>
      <c r="K1404" s="19">
        <f t="shared" si="153"/>
        <v>8.611788292</v>
      </c>
      <c r="L1404" s="18">
        <v>10.0</v>
      </c>
      <c r="M1404" s="18"/>
      <c r="N1404" s="18">
        <v>10.0</v>
      </c>
      <c r="O1404" s="21">
        <f t="shared" si="2"/>
        <v>9.485549133</v>
      </c>
      <c r="P1404" s="18">
        <v>10.0</v>
      </c>
      <c r="Q1404" s="18"/>
      <c r="R1404" s="18">
        <v>10.0</v>
      </c>
      <c r="S1404" s="21">
        <f t="shared" si="125"/>
        <v>8.570137383</v>
      </c>
      <c r="T1404" s="18">
        <v>10.0</v>
      </c>
      <c r="U1404" s="21">
        <f t="shared" si="128"/>
        <v>8.338756327</v>
      </c>
      <c r="V1404" s="18">
        <v>10.0</v>
      </c>
      <c r="W1404" s="21">
        <f t="shared" si="124"/>
        <v>8.932005793</v>
      </c>
      <c r="X1404" s="27">
        <f t="shared" si="154"/>
        <v>10</v>
      </c>
      <c r="Y1404" s="61" t="s">
        <v>2867</v>
      </c>
      <c r="Z1404" s="61"/>
      <c r="AA1404" s="31">
        <v>7.5</v>
      </c>
      <c r="AB1404" s="32"/>
      <c r="AC1404" s="32"/>
      <c r="AD1404" s="32"/>
      <c r="AE1404" s="33"/>
      <c r="AF1404" s="5"/>
      <c r="AG1404" s="1"/>
    </row>
    <row r="1405" ht="15.75" customHeight="1">
      <c r="A1405" s="1"/>
      <c r="B1405" s="5"/>
      <c r="C1405" s="16">
        <v>44695.0</v>
      </c>
      <c r="D1405" s="17">
        <v>3.734060034E9</v>
      </c>
      <c r="E1405" s="5" t="s">
        <v>2868</v>
      </c>
      <c r="F1405" s="5" t="s">
        <v>510</v>
      </c>
      <c r="G1405" s="5" t="s">
        <v>2061</v>
      </c>
      <c r="H1405" s="5" t="s">
        <v>1787</v>
      </c>
      <c r="I1405" s="33">
        <v>312.0</v>
      </c>
      <c r="J1405" s="18">
        <v>7.0</v>
      </c>
      <c r="K1405" s="19">
        <f t="shared" si="153"/>
        <v>8.609382518</v>
      </c>
      <c r="L1405" s="18">
        <v>10.0</v>
      </c>
      <c r="M1405" s="18"/>
      <c r="N1405" s="18">
        <v>5.0</v>
      </c>
      <c r="O1405" s="21">
        <f t="shared" si="2"/>
        <v>9.482310469</v>
      </c>
      <c r="P1405" s="18">
        <v>7.5</v>
      </c>
      <c r="Q1405" s="18"/>
      <c r="R1405" s="18">
        <v>7.5</v>
      </c>
      <c r="S1405" s="21">
        <f t="shared" si="125"/>
        <v>8.569364162</v>
      </c>
      <c r="T1405" s="18">
        <v>7.5</v>
      </c>
      <c r="U1405" s="21">
        <f t="shared" si="128"/>
        <v>8.338150289</v>
      </c>
      <c r="V1405" s="18">
        <v>7.5</v>
      </c>
      <c r="W1405" s="21">
        <f t="shared" si="124"/>
        <v>8.930969609</v>
      </c>
      <c r="X1405" s="27">
        <f t="shared" si="154"/>
        <v>7.428571429</v>
      </c>
      <c r="Y1405" s="61"/>
      <c r="Z1405" s="61"/>
      <c r="AA1405" s="31"/>
      <c r="AB1405" s="32"/>
      <c r="AC1405" s="32"/>
      <c r="AD1405" s="32"/>
      <c r="AE1405" s="33"/>
      <c r="AF1405" s="5"/>
      <c r="AG1405" s="1"/>
    </row>
    <row r="1406" ht="15.75" customHeight="1">
      <c r="A1406" s="1"/>
      <c r="B1406" s="5"/>
      <c r="C1406" s="16">
        <v>44695.0</v>
      </c>
      <c r="D1406" s="17">
        <v>3.322735258E9</v>
      </c>
      <c r="E1406" s="5" t="s">
        <v>2869</v>
      </c>
      <c r="F1406" s="5" t="s">
        <v>510</v>
      </c>
      <c r="G1406" s="5" t="s">
        <v>2061</v>
      </c>
      <c r="H1406" s="5" t="s">
        <v>45</v>
      </c>
      <c r="I1406" s="33">
        <v>302.0</v>
      </c>
      <c r="J1406" s="18">
        <v>10.0</v>
      </c>
      <c r="K1406" s="19">
        <f t="shared" si="153"/>
        <v>8.610024058</v>
      </c>
      <c r="L1406" s="18">
        <v>10.0</v>
      </c>
      <c r="M1406" s="18"/>
      <c r="N1406" s="18">
        <v>10.0</v>
      </c>
      <c r="O1406" s="21">
        <f t="shared" si="2"/>
        <v>9.482683983</v>
      </c>
      <c r="P1406" s="18">
        <v>10.0</v>
      </c>
      <c r="Q1406" s="18"/>
      <c r="R1406" s="18">
        <v>10.0</v>
      </c>
      <c r="S1406" s="21">
        <f t="shared" si="125"/>
        <v>8.570397112</v>
      </c>
      <c r="T1406" s="18">
        <v>10.0</v>
      </c>
      <c r="U1406" s="21">
        <f t="shared" si="128"/>
        <v>8.339350181</v>
      </c>
      <c r="V1406" s="18">
        <v>10.0</v>
      </c>
      <c r="W1406" s="21">
        <f t="shared" si="124"/>
        <v>8.931742589</v>
      </c>
      <c r="X1406" s="27">
        <f t="shared" si="154"/>
        <v>10</v>
      </c>
      <c r="Y1406" s="80"/>
      <c r="Z1406" s="61"/>
      <c r="AA1406" s="31">
        <v>10.0</v>
      </c>
      <c r="AB1406" s="32"/>
      <c r="AC1406" s="32"/>
      <c r="AD1406" s="40"/>
      <c r="AE1406" s="33"/>
      <c r="AF1406" s="5"/>
      <c r="AG1406" s="1"/>
    </row>
    <row r="1407" ht="15.75" customHeight="1">
      <c r="A1407" s="1"/>
      <c r="B1407" s="5"/>
      <c r="C1407" s="16">
        <v>44696.0</v>
      </c>
      <c r="D1407" s="17">
        <v>2.613017052E9</v>
      </c>
      <c r="E1407" s="5" t="s">
        <v>2870</v>
      </c>
      <c r="F1407" s="5" t="s">
        <v>48</v>
      </c>
      <c r="G1407" s="5" t="s">
        <v>2061</v>
      </c>
      <c r="H1407" s="5" t="s">
        <v>45</v>
      </c>
      <c r="I1407" s="33">
        <v>202.0</v>
      </c>
      <c r="J1407" s="18">
        <v>8.0</v>
      </c>
      <c r="K1407" s="19">
        <f t="shared" si="153"/>
        <v>8.61042502</v>
      </c>
      <c r="L1407" s="18">
        <v>10.0</v>
      </c>
      <c r="M1407" s="18"/>
      <c r="N1407" s="18">
        <v>10.0</v>
      </c>
      <c r="O1407" s="21">
        <f t="shared" si="2"/>
        <v>9.483056957</v>
      </c>
      <c r="P1407" s="18">
        <v>10.0</v>
      </c>
      <c r="Q1407" s="18"/>
      <c r="R1407" s="18">
        <v>7.5</v>
      </c>
      <c r="S1407" s="21">
        <f t="shared" si="125"/>
        <v>8.56962482</v>
      </c>
      <c r="T1407" s="18">
        <v>7.5</v>
      </c>
      <c r="U1407" s="21">
        <f t="shared" si="128"/>
        <v>8.338744589</v>
      </c>
      <c r="V1407" s="18">
        <v>10.0</v>
      </c>
      <c r="W1407" s="21">
        <f t="shared" si="124"/>
        <v>8.932514451</v>
      </c>
      <c r="X1407" s="27">
        <f t="shared" si="154"/>
        <v>9</v>
      </c>
      <c r="Y1407" s="61" t="s">
        <v>2871</v>
      </c>
      <c r="Z1407" s="61"/>
      <c r="AA1407" s="31"/>
      <c r="AB1407" s="32"/>
      <c r="AC1407" s="32"/>
      <c r="AD1407" s="32"/>
      <c r="AE1407" s="33"/>
      <c r="AF1407" s="5"/>
      <c r="AG1407" s="1"/>
    </row>
    <row r="1408" ht="15.75" customHeight="1">
      <c r="A1408" s="1"/>
      <c r="B1408" s="5"/>
      <c r="C1408" s="16">
        <v>44697.0</v>
      </c>
      <c r="D1408" s="17" t="s">
        <v>2872</v>
      </c>
      <c r="E1408" s="5"/>
      <c r="F1408" s="5"/>
      <c r="G1408" s="5"/>
      <c r="H1408" s="5"/>
      <c r="I1408" s="33"/>
      <c r="J1408" s="18">
        <v>7.0</v>
      </c>
      <c r="K1408" s="19">
        <f t="shared" si="153"/>
        <v>8.608019246</v>
      </c>
      <c r="L1408" s="18"/>
      <c r="M1408" s="86"/>
      <c r="N1408" s="18"/>
      <c r="O1408" s="21">
        <f t="shared" si="2"/>
        <v>9.483056957</v>
      </c>
      <c r="P1408" s="18"/>
      <c r="Q1408" s="86"/>
      <c r="R1408" s="18"/>
      <c r="S1408" s="21">
        <f t="shared" si="125"/>
        <v>8.56962482</v>
      </c>
      <c r="T1408" s="18"/>
      <c r="U1408" s="21">
        <f t="shared" si="128"/>
        <v>8.338744589</v>
      </c>
      <c r="V1408" s="18"/>
      <c r="W1408" s="21">
        <f t="shared" si="124"/>
        <v>8.932514451</v>
      </c>
      <c r="X1408" s="27">
        <f t="shared" si="154"/>
        <v>7</v>
      </c>
      <c r="Y1408" s="80"/>
      <c r="Z1408" s="61"/>
      <c r="AA1408" s="32"/>
      <c r="AB1408" s="32"/>
      <c r="AC1408" s="32"/>
      <c r="AD1408" s="32"/>
      <c r="AE1408" s="33"/>
      <c r="AF1408" s="5"/>
      <c r="AG1408" s="1"/>
    </row>
    <row r="1409" ht="15.75" customHeight="1">
      <c r="A1409" s="1"/>
      <c r="B1409" s="5"/>
      <c r="C1409" s="16">
        <v>44697.0</v>
      </c>
      <c r="D1409" s="17">
        <v>3.067247667E9</v>
      </c>
      <c r="E1409" s="122" t="s">
        <v>2873</v>
      </c>
      <c r="F1409" s="5" t="s">
        <v>1971</v>
      </c>
      <c r="G1409" s="5" t="s">
        <v>1975</v>
      </c>
      <c r="H1409" s="5" t="s">
        <v>60</v>
      </c>
      <c r="I1409" s="115" t="s">
        <v>2270</v>
      </c>
      <c r="J1409" s="18">
        <v>10.0</v>
      </c>
      <c r="K1409" s="19">
        <f t="shared" si="153"/>
        <v>8.608340016</v>
      </c>
      <c r="L1409" s="18">
        <v>10.0</v>
      </c>
      <c r="M1409" s="18"/>
      <c r="N1409" s="18">
        <v>10.0</v>
      </c>
      <c r="O1409" s="21">
        <f t="shared" si="2"/>
        <v>9.483429395</v>
      </c>
      <c r="P1409" s="18">
        <v>10.0</v>
      </c>
      <c r="Q1409" s="18"/>
      <c r="R1409" s="18">
        <v>10.0</v>
      </c>
      <c r="S1409" s="21">
        <f t="shared" si="125"/>
        <v>8.570656092</v>
      </c>
      <c r="T1409" s="18">
        <v>10.0</v>
      </c>
      <c r="U1409" s="21">
        <f t="shared" si="128"/>
        <v>8.339942322</v>
      </c>
      <c r="V1409" s="18">
        <v>10.0</v>
      </c>
      <c r="W1409" s="21">
        <f t="shared" si="124"/>
        <v>8.933285199</v>
      </c>
      <c r="X1409" s="27">
        <f t="shared" si="154"/>
        <v>10</v>
      </c>
      <c r="Y1409" s="61" t="s">
        <v>2874</v>
      </c>
      <c r="Z1409" s="61"/>
      <c r="AA1409" s="31">
        <v>10.0</v>
      </c>
      <c r="AB1409" s="32"/>
      <c r="AC1409" s="32"/>
      <c r="AD1409" s="32"/>
      <c r="AE1409" s="33"/>
      <c r="AF1409" s="5"/>
      <c r="AG1409" s="1"/>
    </row>
    <row r="1410" ht="15.75" customHeight="1">
      <c r="A1410" s="1"/>
      <c r="B1410" s="5"/>
      <c r="C1410" s="16">
        <v>44697.0</v>
      </c>
      <c r="D1410" s="17">
        <v>3.67989487E9</v>
      </c>
      <c r="E1410" s="5" t="s">
        <v>2875</v>
      </c>
      <c r="F1410" s="5" t="s">
        <v>1969</v>
      </c>
      <c r="G1410" s="5" t="s">
        <v>1998</v>
      </c>
      <c r="H1410" s="5" t="s">
        <v>1868</v>
      </c>
      <c r="I1410" s="33">
        <v>206.0</v>
      </c>
      <c r="J1410" s="18">
        <v>9.0</v>
      </c>
      <c r="K1410" s="19">
        <f t="shared" si="153"/>
        <v>8.607858861</v>
      </c>
      <c r="L1410" s="18">
        <v>10.0</v>
      </c>
      <c r="M1410" s="18"/>
      <c r="N1410" s="18">
        <v>10.0</v>
      </c>
      <c r="O1410" s="21">
        <f t="shared" si="2"/>
        <v>9.483801296</v>
      </c>
      <c r="P1410" s="18">
        <v>10.0</v>
      </c>
      <c r="Q1410" s="18"/>
      <c r="R1410" s="18">
        <v>10.0</v>
      </c>
      <c r="S1410" s="21">
        <f t="shared" si="125"/>
        <v>8.571685879</v>
      </c>
      <c r="T1410" s="18">
        <v>10.0</v>
      </c>
      <c r="U1410" s="21">
        <f t="shared" si="128"/>
        <v>8.341138329</v>
      </c>
      <c r="V1410" s="18">
        <v>10.0</v>
      </c>
      <c r="W1410" s="21">
        <f t="shared" si="124"/>
        <v>8.934054834</v>
      </c>
      <c r="X1410" s="27">
        <f t="shared" si="154"/>
        <v>9.857142857</v>
      </c>
      <c r="Y1410" s="49" t="s">
        <v>2876</v>
      </c>
      <c r="Z1410" s="61"/>
      <c r="AA1410" s="31"/>
      <c r="AB1410" s="32"/>
      <c r="AC1410" s="32"/>
      <c r="AD1410" s="32"/>
      <c r="AE1410" s="33"/>
      <c r="AF1410" s="5"/>
      <c r="AG1410" s="1"/>
    </row>
    <row r="1411" ht="15.75" customHeight="1">
      <c r="A1411" s="1"/>
      <c r="B1411" s="5"/>
      <c r="C1411" s="16">
        <v>44699.0</v>
      </c>
      <c r="D1411" s="17" t="s">
        <v>2872</v>
      </c>
      <c r="E1411" s="5"/>
      <c r="F1411" s="5"/>
      <c r="G1411" s="5"/>
      <c r="H1411" s="5"/>
      <c r="I1411" s="33"/>
      <c r="J1411" s="18">
        <v>7.0</v>
      </c>
      <c r="K1411" s="19">
        <f t="shared" si="153"/>
        <v>8.605453087</v>
      </c>
      <c r="L1411" s="18">
        <v>10.0</v>
      </c>
      <c r="M1411" s="18"/>
      <c r="N1411" s="18">
        <v>10.0</v>
      </c>
      <c r="O1411" s="21">
        <f t="shared" si="2"/>
        <v>9.484172662</v>
      </c>
      <c r="P1411" s="18">
        <v>5.0</v>
      </c>
      <c r="Q1411" s="18"/>
      <c r="R1411" s="18">
        <v>7.5</v>
      </c>
      <c r="S1411" s="21">
        <f t="shared" si="125"/>
        <v>8.570914327</v>
      </c>
      <c r="T1411" s="18">
        <v>5.0</v>
      </c>
      <c r="U1411" s="21">
        <f t="shared" si="128"/>
        <v>8.338732901</v>
      </c>
      <c r="V1411" s="18">
        <v>7.5</v>
      </c>
      <c r="W1411" s="21">
        <f t="shared" si="124"/>
        <v>8.933020908</v>
      </c>
      <c r="X1411" s="27">
        <f t="shared" si="154"/>
        <v>7.428571429</v>
      </c>
      <c r="Y1411" s="61" t="s">
        <v>2877</v>
      </c>
      <c r="Z1411" s="61" t="s">
        <v>2878</v>
      </c>
      <c r="AA1411" s="31"/>
      <c r="AB1411" s="32"/>
      <c r="AC1411" s="32"/>
      <c r="AD1411" s="32"/>
      <c r="AE1411" s="33"/>
      <c r="AF1411" s="5"/>
      <c r="AG1411" s="1"/>
    </row>
    <row r="1412" ht="15.75" customHeight="1">
      <c r="A1412" s="1"/>
      <c r="B1412" s="5"/>
      <c r="C1412" s="16">
        <v>44699.0</v>
      </c>
      <c r="D1412" s="17">
        <v>3.451288792E9</v>
      </c>
      <c r="E1412" s="5" t="s">
        <v>2879</v>
      </c>
      <c r="F1412" s="5" t="s">
        <v>2228</v>
      </c>
      <c r="G1412" s="5" t="s">
        <v>1975</v>
      </c>
      <c r="H1412" s="5" t="s">
        <v>1808</v>
      </c>
      <c r="I1412" s="33">
        <v>207.0</v>
      </c>
      <c r="J1412" s="18">
        <v>7.0</v>
      </c>
      <c r="K1412" s="19">
        <f>+AVERAGE(J123:J1412)</f>
        <v>8.62255814</v>
      </c>
      <c r="L1412" s="18">
        <v>5.0</v>
      </c>
      <c r="M1412" s="18"/>
      <c r="N1412" s="18">
        <v>10.0</v>
      </c>
      <c r="O1412" s="21">
        <f t="shared" si="2"/>
        <v>9.484543494</v>
      </c>
      <c r="P1412" s="18">
        <v>5.0</v>
      </c>
      <c r="Q1412" s="18"/>
      <c r="R1412" s="18">
        <v>7.5</v>
      </c>
      <c r="S1412" s="21">
        <f t="shared" si="125"/>
        <v>8.570143885</v>
      </c>
      <c r="T1412" s="18">
        <v>5.0</v>
      </c>
      <c r="U1412" s="21">
        <f t="shared" si="128"/>
        <v>8.336330935</v>
      </c>
      <c r="V1412" s="18">
        <v>7.5</v>
      </c>
      <c r="W1412" s="21">
        <f t="shared" si="124"/>
        <v>8.931988473</v>
      </c>
      <c r="X1412" s="27">
        <f t="shared" si="154"/>
        <v>6.714285714</v>
      </c>
      <c r="Y1412" s="80" t="s">
        <v>2880</v>
      </c>
      <c r="Z1412" s="61" t="s">
        <v>2881</v>
      </c>
      <c r="AA1412" s="31"/>
      <c r="AB1412" s="32"/>
      <c r="AC1412" s="32"/>
      <c r="AD1412" s="32"/>
      <c r="AE1412" s="33"/>
      <c r="AF1412" s="5"/>
      <c r="AG1412" s="1"/>
    </row>
    <row r="1413" ht="15.75" customHeight="1">
      <c r="A1413" s="123"/>
      <c r="B1413" s="120"/>
      <c r="C1413" s="124">
        <v>44700.0</v>
      </c>
      <c r="D1413" s="125">
        <v>2.791966616E9</v>
      </c>
      <c r="E1413" s="120" t="s">
        <v>2562</v>
      </c>
      <c r="F1413" s="120" t="s">
        <v>2078</v>
      </c>
      <c r="G1413" s="120" t="s">
        <v>1975</v>
      </c>
      <c r="H1413" s="120" t="s">
        <v>1808</v>
      </c>
      <c r="I1413" s="126">
        <v>307.0</v>
      </c>
      <c r="J1413" s="127">
        <v>10.0</v>
      </c>
      <c r="K1413" s="19">
        <f t="shared" ref="K1413:K1436" si="161">+AVERAGE(J167:J1413)</f>
        <v>8.604731355</v>
      </c>
      <c r="L1413" s="127">
        <v>10.0</v>
      </c>
      <c r="M1413" s="127"/>
      <c r="N1413" s="127">
        <v>10.0</v>
      </c>
      <c r="O1413" s="21">
        <f t="shared" si="2"/>
        <v>9.484913793</v>
      </c>
      <c r="P1413" s="127">
        <v>10.0</v>
      </c>
      <c r="Q1413" s="127"/>
      <c r="R1413" s="127">
        <v>10.0</v>
      </c>
      <c r="S1413" s="21">
        <f t="shared" si="125"/>
        <v>8.571171819</v>
      </c>
      <c r="T1413" s="127">
        <v>10.0</v>
      </c>
      <c r="U1413" s="21">
        <f t="shared" si="128"/>
        <v>8.337526959</v>
      </c>
      <c r="V1413" s="127">
        <v>10.0</v>
      </c>
      <c r="W1413" s="21">
        <f t="shared" si="124"/>
        <v>8.932757379</v>
      </c>
      <c r="X1413" s="128">
        <f t="shared" si="154"/>
        <v>10</v>
      </c>
      <c r="Y1413" s="129" t="s">
        <v>2882</v>
      </c>
      <c r="Z1413" s="130"/>
      <c r="AA1413" s="131"/>
      <c r="AB1413" s="132"/>
      <c r="AC1413" s="132"/>
      <c r="AD1413" s="132"/>
      <c r="AE1413" s="133"/>
      <c r="AF1413" s="120"/>
      <c r="AG1413" s="123"/>
    </row>
    <row r="1414" ht="15.75" customHeight="1">
      <c r="A1414" s="1"/>
      <c r="B1414" s="5"/>
      <c r="C1414" s="16">
        <v>44700.0</v>
      </c>
      <c r="D1414" s="17">
        <v>3.9248063E9</v>
      </c>
      <c r="E1414" s="5" t="s">
        <v>2883</v>
      </c>
      <c r="F1414" s="5" t="s">
        <v>72</v>
      </c>
      <c r="G1414" s="5" t="s">
        <v>2061</v>
      </c>
      <c r="H1414" s="5" t="s">
        <v>1787</v>
      </c>
      <c r="I1414" s="33">
        <v>204.0</v>
      </c>
      <c r="J1414" s="18">
        <v>7.0</v>
      </c>
      <c r="K1414" s="19">
        <f t="shared" si="161"/>
        <v>8.603287891</v>
      </c>
      <c r="L1414" s="18"/>
      <c r="M1414" s="18"/>
      <c r="N1414" s="18"/>
      <c r="O1414" s="21">
        <f t="shared" si="2"/>
        <v>9.484913793</v>
      </c>
      <c r="P1414" s="18"/>
      <c r="Q1414" s="18"/>
      <c r="R1414" s="18"/>
      <c r="S1414" s="21">
        <f t="shared" si="125"/>
        <v>8.571171819</v>
      </c>
      <c r="T1414" s="18"/>
      <c r="U1414" s="21">
        <f t="shared" si="128"/>
        <v>8.337526959</v>
      </c>
      <c r="V1414" s="18"/>
      <c r="W1414" s="21">
        <f t="shared" si="124"/>
        <v>8.932757379</v>
      </c>
      <c r="X1414" s="27">
        <f t="shared" si="154"/>
        <v>7</v>
      </c>
      <c r="Y1414" s="80" t="s">
        <v>2884</v>
      </c>
      <c r="Z1414" s="61" t="s">
        <v>2885</v>
      </c>
      <c r="AA1414" s="31"/>
      <c r="AB1414" s="32"/>
      <c r="AC1414" s="32"/>
      <c r="AD1414" s="32"/>
      <c r="AE1414" s="33"/>
      <c r="AF1414" s="5"/>
      <c r="AG1414" s="1"/>
    </row>
    <row r="1415" ht="15.75" customHeight="1">
      <c r="A1415" s="1"/>
      <c r="B1415" s="5"/>
      <c r="C1415" s="16">
        <v>44700.0</v>
      </c>
      <c r="D1415" s="17">
        <v>2.461608268E9</v>
      </c>
      <c r="E1415" s="5" t="s">
        <v>2886</v>
      </c>
      <c r="F1415" s="5" t="s">
        <v>1974</v>
      </c>
      <c r="G1415" s="5" t="s">
        <v>2887</v>
      </c>
      <c r="H1415" s="5" t="s">
        <v>1808</v>
      </c>
      <c r="I1415" s="33">
        <v>207.0</v>
      </c>
      <c r="J1415" s="18">
        <v>7.0</v>
      </c>
      <c r="K1415" s="19">
        <f t="shared" si="161"/>
        <v>8.601202887</v>
      </c>
      <c r="L1415" s="18">
        <v>7.5</v>
      </c>
      <c r="M1415" s="86"/>
      <c r="N1415" s="18">
        <v>7.5</v>
      </c>
      <c r="O1415" s="21">
        <f t="shared" si="2"/>
        <v>9.483488873</v>
      </c>
      <c r="P1415" s="18">
        <v>7.5</v>
      </c>
      <c r="Q1415" s="86"/>
      <c r="R1415" s="18">
        <v>7.5</v>
      </c>
      <c r="S1415" s="21">
        <f t="shared" si="125"/>
        <v>8.570402299</v>
      </c>
      <c r="T1415" s="18">
        <v>7.5</v>
      </c>
      <c r="U1415" s="21">
        <f t="shared" si="128"/>
        <v>8.336925287</v>
      </c>
      <c r="V1415" s="18">
        <v>7.5</v>
      </c>
      <c r="W1415" s="21">
        <f t="shared" si="124"/>
        <v>8.931726619</v>
      </c>
      <c r="X1415" s="27">
        <f t="shared" si="154"/>
        <v>7.428571429</v>
      </c>
      <c r="Y1415" s="80"/>
      <c r="Z1415" s="61"/>
      <c r="AA1415" s="32">
        <v>7.5</v>
      </c>
      <c r="AB1415" s="32"/>
      <c r="AC1415" s="32"/>
      <c r="AD1415" s="32"/>
      <c r="AE1415" s="33"/>
      <c r="AF1415" s="5"/>
      <c r="AG1415" s="1"/>
    </row>
    <row r="1416" ht="15.75" customHeight="1">
      <c r="A1416" s="1"/>
      <c r="B1416" s="5"/>
      <c r="C1416" s="16">
        <v>44701.0</v>
      </c>
      <c r="D1416" s="17">
        <v>3.656413596E9</v>
      </c>
      <c r="E1416" s="5" t="s">
        <v>2173</v>
      </c>
      <c r="F1416" s="5" t="s">
        <v>2407</v>
      </c>
      <c r="G1416" s="5" t="s">
        <v>1975</v>
      </c>
      <c r="H1416" s="5" t="s">
        <v>1782</v>
      </c>
      <c r="I1416" s="33">
        <v>216.0</v>
      </c>
      <c r="J1416" s="18">
        <v>10.0</v>
      </c>
      <c r="K1416" s="19">
        <f t="shared" si="161"/>
        <v>8.601202887</v>
      </c>
      <c r="L1416" s="18">
        <v>10.0</v>
      </c>
      <c r="M1416" s="18"/>
      <c r="N1416" s="18">
        <v>10.0</v>
      </c>
      <c r="O1416" s="21">
        <f t="shared" si="2"/>
        <v>9.483859397</v>
      </c>
      <c r="P1416" s="18">
        <v>10.0</v>
      </c>
      <c r="Q1416" s="18"/>
      <c r="R1416" s="18">
        <v>10.0</v>
      </c>
      <c r="S1416" s="21">
        <f t="shared" si="125"/>
        <v>8.571428571</v>
      </c>
      <c r="T1416" s="18">
        <v>10.0</v>
      </c>
      <c r="U1416" s="21">
        <f t="shared" si="128"/>
        <v>8.338119167</v>
      </c>
      <c r="V1416" s="18">
        <v>10.0</v>
      </c>
      <c r="W1416" s="21">
        <f t="shared" si="124"/>
        <v>8.932494608</v>
      </c>
      <c r="X1416" s="27">
        <f t="shared" si="154"/>
        <v>10</v>
      </c>
      <c r="Y1416" s="61" t="s">
        <v>2888</v>
      </c>
      <c r="Z1416" s="61"/>
      <c r="AA1416" s="31"/>
      <c r="AB1416" s="32"/>
      <c r="AC1416" s="32"/>
      <c r="AD1416" s="32"/>
      <c r="AE1416" s="33"/>
      <c r="AF1416" s="5"/>
      <c r="AG1416" s="1"/>
    </row>
    <row r="1417" ht="15.75" customHeight="1">
      <c r="A1417" s="1"/>
      <c r="B1417" s="5"/>
      <c r="C1417" s="16">
        <v>44701.0</v>
      </c>
      <c r="D1417" s="17">
        <v>3.057147367E9</v>
      </c>
      <c r="E1417" s="5" t="s">
        <v>2889</v>
      </c>
      <c r="F1417" s="5" t="s">
        <v>2107</v>
      </c>
      <c r="G1417" s="5" t="s">
        <v>1975</v>
      </c>
      <c r="H1417" s="5" t="s">
        <v>261</v>
      </c>
      <c r="I1417" s="33">
        <v>303.0</v>
      </c>
      <c r="J1417" s="18">
        <v>7.0</v>
      </c>
      <c r="K1417" s="19">
        <f t="shared" si="161"/>
        <v>8.598797113</v>
      </c>
      <c r="L1417" s="18">
        <v>7.5</v>
      </c>
      <c r="M1417" s="18"/>
      <c r="N1417" s="18">
        <v>10.0</v>
      </c>
      <c r="O1417" s="21">
        <f t="shared" si="2"/>
        <v>9.484229391</v>
      </c>
      <c r="P1417" s="18">
        <v>7.5</v>
      </c>
      <c r="Q1417" s="18"/>
      <c r="R1417" s="18">
        <v>5.0</v>
      </c>
      <c r="S1417" s="21">
        <f t="shared" si="125"/>
        <v>8.568866571</v>
      </c>
      <c r="T1417" s="18">
        <v>7.5</v>
      </c>
      <c r="U1417" s="21">
        <f t="shared" si="128"/>
        <v>8.337517934</v>
      </c>
      <c r="V1417" s="18">
        <v>7.5</v>
      </c>
      <c r="W1417" s="21">
        <f t="shared" si="124"/>
        <v>8.931465517</v>
      </c>
      <c r="X1417" s="27">
        <f t="shared" si="154"/>
        <v>7.428571429</v>
      </c>
      <c r="Y1417" s="61"/>
      <c r="Z1417" s="61"/>
      <c r="AA1417" s="31"/>
      <c r="AB1417" s="32"/>
      <c r="AC1417" s="32"/>
      <c r="AD1417" s="32"/>
      <c r="AE1417" s="33"/>
      <c r="AF1417" s="5"/>
      <c r="AG1417" s="1"/>
    </row>
    <row r="1418" ht="15.75" customHeight="1">
      <c r="A1418" s="1"/>
      <c r="B1418" s="5"/>
      <c r="C1418" s="16">
        <v>44702.0</v>
      </c>
      <c r="D1418" s="17">
        <v>2.463177852E9</v>
      </c>
      <c r="E1418" s="5" t="s">
        <v>2890</v>
      </c>
      <c r="F1418" s="5" t="s">
        <v>1971</v>
      </c>
      <c r="G1418" s="5" t="s">
        <v>1975</v>
      </c>
      <c r="H1418" s="5" t="s">
        <v>261</v>
      </c>
      <c r="I1418" s="33">
        <v>303.0</v>
      </c>
      <c r="J1418" s="18">
        <v>9.0</v>
      </c>
      <c r="K1418" s="19">
        <f t="shared" si="161"/>
        <v>8.59935846</v>
      </c>
      <c r="L1418" s="18">
        <v>10.0</v>
      </c>
      <c r="M1418" s="18"/>
      <c r="N1418" s="18">
        <v>7.5</v>
      </c>
      <c r="O1418" s="21">
        <f t="shared" si="2"/>
        <v>9.482808023</v>
      </c>
      <c r="P1418" s="18">
        <v>7.5</v>
      </c>
      <c r="Q1418" s="18"/>
      <c r="R1418" s="18">
        <v>7.5</v>
      </c>
      <c r="S1418" s="21">
        <f t="shared" si="125"/>
        <v>8.568100358</v>
      </c>
      <c r="T1418" s="18">
        <v>7.5</v>
      </c>
      <c r="U1418" s="21">
        <f t="shared" si="128"/>
        <v>8.336917563</v>
      </c>
      <c r="V1418" s="18">
        <v>7.5</v>
      </c>
      <c r="W1418" s="21">
        <f t="shared" si="124"/>
        <v>8.930437904</v>
      </c>
      <c r="X1418" s="27">
        <f t="shared" si="154"/>
        <v>8.071428571</v>
      </c>
      <c r="Y1418" s="80"/>
      <c r="Z1418" s="61"/>
      <c r="AA1418" s="31"/>
      <c r="AB1418" s="32"/>
      <c r="AC1418" s="32"/>
      <c r="AD1418" s="40"/>
      <c r="AE1418" s="33"/>
      <c r="AF1418" s="5"/>
      <c r="AG1418" s="1"/>
    </row>
    <row r="1419" ht="15.75" customHeight="1">
      <c r="A1419" s="1"/>
      <c r="B1419" s="5"/>
      <c r="C1419" s="16">
        <v>44702.0</v>
      </c>
      <c r="D1419" s="17">
        <v>3.966389386E9</v>
      </c>
      <c r="E1419" s="5" t="s">
        <v>2891</v>
      </c>
      <c r="F1419" s="5" t="s">
        <v>494</v>
      </c>
      <c r="G1419" s="5" t="s">
        <v>1975</v>
      </c>
      <c r="H1419" s="5" t="s">
        <v>60</v>
      </c>
      <c r="I1419" s="33">
        <v>201.0</v>
      </c>
      <c r="J1419" s="18">
        <v>8.0</v>
      </c>
      <c r="K1419" s="19">
        <f t="shared" si="161"/>
        <v>8.598716921</v>
      </c>
      <c r="L1419" s="18">
        <v>7.5</v>
      </c>
      <c r="M1419" s="18"/>
      <c r="N1419" s="18">
        <v>10.0</v>
      </c>
      <c r="O1419" s="21">
        <f t="shared" si="2"/>
        <v>9.483178239</v>
      </c>
      <c r="P1419" s="18">
        <v>7.5</v>
      </c>
      <c r="Q1419" s="18"/>
      <c r="R1419" s="18">
        <v>7.5</v>
      </c>
      <c r="S1419" s="21">
        <f t="shared" si="125"/>
        <v>8.567335244</v>
      </c>
      <c r="T1419" s="18">
        <v>7.5</v>
      </c>
      <c r="U1419" s="21">
        <f t="shared" si="128"/>
        <v>8.336318052</v>
      </c>
      <c r="V1419" s="18">
        <v>10.0</v>
      </c>
      <c r="W1419" s="21">
        <f t="shared" si="124"/>
        <v>8.931205165</v>
      </c>
      <c r="X1419" s="27">
        <f t="shared" si="154"/>
        <v>8.285714286</v>
      </c>
      <c r="Y1419" s="80" t="s">
        <v>2892</v>
      </c>
      <c r="Z1419" s="61" t="s">
        <v>2893</v>
      </c>
      <c r="AA1419" s="31">
        <v>10.0</v>
      </c>
      <c r="AB1419" s="32"/>
      <c r="AC1419" s="32"/>
      <c r="AD1419" s="32"/>
      <c r="AE1419" s="33"/>
      <c r="AF1419" s="5"/>
      <c r="AG1419" s="1"/>
    </row>
    <row r="1420" ht="15.75" customHeight="1">
      <c r="A1420" s="1"/>
      <c r="B1420" s="5"/>
      <c r="C1420" s="16">
        <v>44703.0</v>
      </c>
      <c r="D1420" s="17">
        <v>3.368885677E9</v>
      </c>
      <c r="E1420" s="5" t="s">
        <v>2894</v>
      </c>
      <c r="F1420" s="5" t="s">
        <v>1950</v>
      </c>
      <c r="G1420" s="5" t="s">
        <v>1975</v>
      </c>
      <c r="H1420" s="5" t="s">
        <v>261</v>
      </c>
      <c r="I1420" s="33">
        <v>303.0</v>
      </c>
      <c r="J1420" s="18">
        <v>7.0</v>
      </c>
      <c r="K1420" s="19">
        <f t="shared" si="161"/>
        <v>8.596311147</v>
      </c>
      <c r="L1420" s="18">
        <v>7.5</v>
      </c>
      <c r="M1420" s="18"/>
      <c r="N1420" s="18">
        <v>7.5</v>
      </c>
      <c r="O1420" s="21">
        <f t="shared" si="2"/>
        <v>9.481759657</v>
      </c>
      <c r="P1420" s="18">
        <v>7.5</v>
      </c>
      <c r="Q1420" s="18"/>
      <c r="R1420" s="18">
        <v>7.5</v>
      </c>
      <c r="S1420" s="21">
        <f t="shared" si="125"/>
        <v>8.566571224</v>
      </c>
      <c r="T1420" s="18">
        <v>7.5</v>
      </c>
      <c r="U1420" s="21">
        <f t="shared" si="128"/>
        <v>8.335719399</v>
      </c>
      <c r="V1420" s="18">
        <v>7.5</v>
      </c>
      <c r="W1420" s="21">
        <f t="shared" si="124"/>
        <v>8.930179211</v>
      </c>
      <c r="X1420" s="27">
        <f t="shared" si="154"/>
        <v>7.428571429</v>
      </c>
      <c r="Y1420" s="61"/>
      <c r="Z1420" s="61"/>
      <c r="AA1420" s="31"/>
      <c r="AB1420" s="32"/>
      <c r="AC1420" s="32"/>
      <c r="AD1420" s="32"/>
      <c r="AE1420" s="33"/>
      <c r="AF1420" s="5"/>
      <c r="AG1420" s="1"/>
    </row>
    <row r="1421" ht="15.75" customHeight="1">
      <c r="A1421" s="1"/>
      <c r="B1421" s="5"/>
      <c r="C1421" s="16">
        <v>44705.0</v>
      </c>
      <c r="D1421" s="17">
        <v>3.949855095E9</v>
      </c>
      <c r="E1421" s="5" t="s">
        <v>2895</v>
      </c>
      <c r="F1421" s="5" t="s">
        <v>2231</v>
      </c>
      <c r="G1421" s="5" t="s">
        <v>1975</v>
      </c>
      <c r="H1421" s="5" t="s">
        <v>261</v>
      </c>
      <c r="I1421" s="33">
        <v>303.0</v>
      </c>
      <c r="J1421" s="18">
        <v>8.0</v>
      </c>
      <c r="K1421" s="19">
        <f t="shared" si="161"/>
        <v>8.598716921</v>
      </c>
      <c r="L1421" s="18">
        <v>7.5</v>
      </c>
      <c r="M1421" s="18"/>
      <c r="N1421" s="18">
        <v>7.5</v>
      </c>
      <c r="O1421" s="21">
        <f t="shared" si="2"/>
        <v>9.480343102</v>
      </c>
      <c r="P1421" s="18">
        <v>7.5</v>
      </c>
      <c r="Q1421" s="18"/>
      <c r="R1421" s="18">
        <v>10.0</v>
      </c>
      <c r="S1421" s="21">
        <f t="shared" si="125"/>
        <v>8.567596567</v>
      </c>
      <c r="T1421" s="18">
        <v>7.5</v>
      </c>
      <c r="U1421" s="21">
        <f t="shared" si="128"/>
        <v>8.335121602</v>
      </c>
      <c r="V1421" s="18">
        <v>7.5</v>
      </c>
      <c r="W1421" s="21">
        <f t="shared" si="124"/>
        <v>8.929154728</v>
      </c>
      <c r="X1421" s="27">
        <f t="shared" si="154"/>
        <v>7.928571429</v>
      </c>
      <c r="Y1421" s="80" t="s">
        <v>2896</v>
      </c>
      <c r="Z1421" s="61" t="s">
        <v>2897</v>
      </c>
      <c r="AA1421" s="32"/>
      <c r="AB1421" s="32"/>
      <c r="AC1421" s="32"/>
      <c r="AD1421" s="32"/>
      <c r="AE1421" s="33"/>
      <c r="AF1421" s="5"/>
      <c r="AG1421" s="1"/>
    </row>
    <row r="1422" ht="15.75" customHeight="1">
      <c r="A1422" s="1"/>
      <c r="B1422" s="5"/>
      <c r="C1422" s="16">
        <v>44705.0</v>
      </c>
      <c r="D1422" s="85">
        <v>3.378574942E9</v>
      </c>
      <c r="E1422" s="108" t="s">
        <v>2898</v>
      </c>
      <c r="F1422" s="108" t="s">
        <v>510</v>
      </c>
      <c r="G1422" s="108" t="s">
        <v>2061</v>
      </c>
      <c r="H1422" s="108" t="s">
        <v>45</v>
      </c>
      <c r="I1422" s="113">
        <v>304.0</v>
      </c>
      <c r="J1422" s="18">
        <v>8.0</v>
      </c>
      <c r="K1422" s="19">
        <f t="shared" si="161"/>
        <v>8.597113071</v>
      </c>
      <c r="L1422" s="18">
        <v>10.0</v>
      </c>
      <c r="M1422" s="18"/>
      <c r="N1422" s="18">
        <v>10.0</v>
      </c>
      <c r="O1422" s="21">
        <f t="shared" si="2"/>
        <v>9.480714286</v>
      </c>
      <c r="P1422" s="18">
        <v>10.0</v>
      </c>
      <c r="Q1422" s="18"/>
      <c r="R1422" s="18">
        <v>10.0</v>
      </c>
      <c r="S1422" s="21">
        <f t="shared" si="125"/>
        <v>8.568620443</v>
      </c>
      <c r="T1422" s="18">
        <v>7.5</v>
      </c>
      <c r="U1422" s="21">
        <f t="shared" si="128"/>
        <v>8.33452466</v>
      </c>
      <c r="V1422" s="18">
        <v>10.0</v>
      </c>
      <c r="W1422" s="21">
        <f t="shared" si="124"/>
        <v>8.92992126</v>
      </c>
      <c r="X1422" s="27">
        <f t="shared" si="154"/>
        <v>9.357142857</v>
      </c>
      <c r="Y1422" s="92"/>
      <c r="Z1422" s="83"/>
      <c r="AA1422" s="31"/>
      <c r="AB1422" s="32"/>
      <c r="AC1422" s="32"/>
      <c r="AD1422" s="32"/>
      <c r="AE1422" s="33"/>
      <c r="AF1422" s="5"/>
      <c r="AG1422" s="1"/>
    </row>
    <row r="1423" ht="15.75" customHeight="1">
      <c r="A1423" s="1"/>
      <c r="B1423" s="5"/>
      <c r="C1423" s="16">
        <v>44705.0</v>
      </c>
      <c r="D1423" s="34">
        <v>2.671271767E9</v>
      </c>
      <c r="E1423" s="108" t="s">
        <v>2899</v>
      </c>
      <c r="F1423" s="108" t="s">
        <v>1649</v>
      </c>
      <c r="G1423" s="108" t="s">
        <v>1975</v>
      </c>
      <c r="H1423" s="108" t="s">
        <v>2203</v>
      </c>
      <c r="I1423" s="113">
        <v>203.0</v>
      </c>
      <c r="J1423" s="18">
        <v>9.0</v>
      </c>
      <c r="K1423" s="19">
        <f t="shared" si="161"/>
        <v>8.596952686</v>
      </c>
      <c r="L1423" s="18">
        <v>10.0</v>
      </c>
      <c r="M1423" s="18"/>
      <c r="N1423" s="18">
        <v>10.0</v>
      </c>
      <c r="O1423" s="21">
        <f t="shared" si="2"/>
        <v>9.481084939</v>
      </c>
      <c r="P1423" s="18">
        <v>10.0</v>
      </c>
      <c r="Q1423" s="18"/>
      <c r="R1423" s="18">
        <v>10.0</v>
      </c>
      <c r="S1423" s="21">
        <f t="shared" si="125"/>
        <v>8.569642857</v>
      </c>
      <c r="T1423" s="18">
        <v>10.0</v>
      </c>
      <c r="U1423" s="21">
        <f t="shared" si="128"/>
        <v>8.335714286</v>
      </c>
      <c r="V1423" s="18">
        <v>10.0</v>
      </c>
      <c r="W1423" s="21">
        <f t="shared" si="124"/>
        <v>8.930686695</v>
      </c>
      <c r="X1423" s="27">
        <f t="shared" si="154"/>
        <v>9.857142857</v>
      </c>
      <c r="Y1423" s="80" t="s">
        <v>2900</v>
      </c>
      <c r="Z1423" s="61"/>
      <c r="AA1423" s="31"/>
      <c r="AB1423" s="32"/>
      <c r="AC1423" s="32"/>
      <c r="AD1423" s="32"/>
      <c r="AE1423" s="33"/>
      <c r="AF1423" s="5"/>
      <c r="AG1423" s="1"/>
    </row>
    <row r="1424" ht="15.75" customHeight="1">
      <c r="A1424" s="1"/>
      <c r="B1424" s="5"/>
      <c r="C1424" s="16">
        <v>44705.0</v>
      </c>
      <c r="D1424" s="17">
        <v>2.272627874E9</v>
      </c>
      <c r="E1424" s="5" t="s">
        <v>2901</v>
      </c>
      <c r="F1424" s="5" t="s">
        <v>2107</v>
      </c>
      <c r="G1424" s="5" t="s">
        <v>2061</v>
      </c>
      <c r="H1424" s="5" t="s">
        <v>1787</v>
      </c>
      <c r="I1424" s="33">
        <v>312.0</v>
      </c>
      <c r="J1424" s="18">
        <v>6.0</v>
      </c>
      <c r="K1424" s="19">
        <f t="shared" si="161"/>
        <v>8.594065758</v>
      </c>
      <c r="L1424" s="18">
        <v>10.0</v>
      </c>
      <c r="M1424" s="18"/>
      <c r="N1424" s="18">
        <v>7.5</v>
      </c>
      <c r="O1424" s="21">
        <f t="shared" si="2"/>
        <v>9.479671897</v>
      </c>
      <c r="P1424" s="18">
        <v>7.5</v>
      </c>
      <c r="Q1424" s="18"/>
      <c r="R1424" s="18">
        <v>5.0</v>
      </c>
      <c r="S1424" s="21">
        <f t="shared" si="125"/>
        <v>8.567094932</v>
      </c>
      <c r="T1424" s="18">
        <v>5.0</v>
      </c>
      <c r="U1424" s="21">
        <f t="shared" si="128"/>
        <v>8.333333333</v>
      </c>
      <c r="V1424" s="18">
        <v>7.5</v>
      </c>
      <c r="W1424" s="21">
        <f t="shared" si="124"/>
        <v>8.929664046</v>
      </c>
      <c r="X1424" s="27">
        <f t="shared" si="154"/>
        <v>6.928571429</v>
      </c>
      <c r="Y1424" s="80" t="s">
        <v>2902</v>
      </c>
      <c r="Z1424" s="61" t="s">
        <v>2903</v>
      </c>
      <c r="AA1424" s="31"/>
      <c r="AB1424" s="32"/>
      <c r="AC1424" s="32"/>
      <c r="AD1424" s="32"/>
      <c r="AE1424" s="33"/>
      <c r="AF1424" s="5"/>
      <c r="AG1424" s="1"/>
    </row>
    <row r="1425" ht="15.75" customHeight="1">
      <c r="A1425" s="1"/>
      <c r="B1425" s="5"/>
      <c r="C1425" s="16">
        <v>44705.0</v>
      </c>
      <c r="D1425" s="17">
        <v>2.259994181E9</v>
      </c>
      <c r="E1425" s="122" t="s">
        <v>2904</v>
      </c>
      <c r="F1425" s="5" t="s">
        <v>2037</v>
      </c>
      <c r="G1425" s="5" t="s">
        <v>1975</v>
      </c>
      <c r="H1425" s="5" t="s">
        <v>261</v>
      </c>
      <c r="I1425" s="115">
        <v>303.0</v>
      </c>
      <c r="J1425" s="18">
        <v>10.0</v>
      </c>
      <c r="K1425" s="19">
        <f t="shared" si="161"/>
        <v>8.594707298</v>
      </c>
      <c r="L1425" s="18">
        <v>10.0</v>
      </c>
      <c r="M1425" s="18"/>
      <c r="N1425" s="18">
        <v>10.0</v>
      </c>
      <c r="O1425" s="21">
        <f t="shared" si="2"/>
        <v>9.480042766</v>
      </c>
      <c r="P1425" s="18">
        <v>10.0</v>
      </c>
      <c r="Q1425" s="18"/>
      <c r="R1425" s="18">
        <v>10.0</v>
      </c>
      <c r="S1425" s="21">
        <f t="shared" si="125"/>
        <v>8.568116976</v>
      </c>
      <c r="T1425" s="18">
        <v>10.0</v>
      </c>
      <c r="U1425" s="21">
        <f t="shared" si="128"/>
        <v>8.334522111</v>
      </c>
      <c r="V1425" s="18">
        <v>10.0</v>
      </c>
      <c r="W1425" s="21">
        <f t="shared" si="124"/>
        <v>8.930428571</v>
      </c>
      <c r="X1425" s="27">
        <f t="shared" si="154"/>
        <v>10</v>
      </c>
      <c r="Y1425" s="80" t="s">
        <v>2905</v>
      </c>
      <c r="Z1425" s="83"/>
      <c r="AA1425" s="31"/>
      <c r="AB1425" s="32"/>
      <c r="AC1425" s="32"/>
      <c r="AD1425" s="32"/>
      <c r="AE1425" s="33"/>
      <c r="AF1425" s="5"/>
      <c r="AG1425" s="1"/>
    </row>
    <row r="1426" ht="15.75" customHeight="1">
      <c r="A1426" s="1"/>
      <c r="B1426" s="5"/>
      <c r="C1426" s="16">
        <v>44705.0</v>
      </c>
      <c r="D1426" s="17">
        <v>3.705124415E9</v>
      </c>
      <c r="E1426" s="5" t="s">
        <v>2906</v>
      </c>
      <c r="F1426" s="5" t="s">
        <v>1971</v>
      </c>
      <c r="G1426" s="5" t="s">
        <v>1975</v>
      </c>
      <c r="H1426" s="5" t="s">
        <v>1808</v>
      </c>
      <c r="I1426" s="33">
        <v>307.0</v>
      </c>
      <c r="J1426" s="18">
        <v>8.0</v>
      </c>
      <c r="K1426" s="19">
        <f t="shared" si="161"/>
        <v>8.59446672</v>
      </c>
      <c r="L1426" s="18"/>
      <c r="M1426" s="18"/>
      <c r="N1426" s="18"/>
      <c r="O1426" s="21">
        <f t="shared" si="2"/>
        <v>9.480042766</v>
      </c>
      <c r="P1426" s="18"/>
      <c r="Q1426" s="18"/>
      <c r="R1426" s="18"/>
      <c r="S1426" s="21">
        <f t="shared" si="125"/>
        <v>8.568116976</v>
      </c>
      <c r="T1426" s="18"/>
      <c r="U1426" s="21">
        <f t="shared" si="128"/>
        <v>8.334522111</v>
      </c>
      <c r="V1426" s="18"/>
      <c r="W1426" s="21">
        <f t="shared" si="124"/>
        <v>8.930428571</v>
      </c>
      <c r="X1426" s="27">
        <f t="shared" si="154"/>
        <v>8</v>
      </c>
      <c r="Y1426" s="49"/>
      <c r="Z1426" s="61"/>
      <c r="AA1426" s="31"/>
      <c r="AB1426" s="32"/>
      <c r="AC1426" s="32"/>
      <c r="AD1426" s="32"/>
      <c r="AE1426" s="33"/>
      <c r="AF1426" s="5"/>
      <c r="AG1426" s="1"/>
    </row>
    <row r="1427" ht="15.75" customHeight="1">
      <c r="A1427" s="1"/>
      <c r="B1427" s="5"/>
      <c r="C1427" s="16">
        <v>44706.0</v>
      </c>
      <c r="D1427" s="17">
        <v>3.77251019E9</v>
      </c>
      <c r="E1427" s="5" t="s">
        <v>2907</v>
      </c>
      <c r="F1427" s="5" t="s">
        <v>32</v>
      </c>
      <c r="G1427" s="5" t="s">
        <v>1975</v>
      </c>
      <c r="H1427" s="5" t="s">
        <v>60</v>
      </c>
      <c r="I1427" s="33" t="s">
        <v>221</v>
      </c>
      <c r="J1427" s="18">
        <v>9.0</v>
      </c>
      <c r="K1427" s="19">
        <f t="shared" si="161"/>
        <v>8.593664796</v>
      </c>
      <c r="L1427" s="18">
        <v>10.0</v>
      </c>
      <c r="M1427" s="18"/>
      <c r="N1427" s="18">
        <v>10.0</v>
      </c>
      <c r="O1427" s="21">
        <f t="shared" si="2"/>
        <v>9.480413105</v>
      </c>
      <c r="P1427" s="18">
        <v>7.5</v>
      </c>
      <c r="Q1427" s="18"/>
      <c r="R1427" s="18">
        <v>7.5</v>
      </c>
      <c r="S1427" s="21">
        <f t="shared" si="125"/>
        <v>8.567355666</v>
      </c>
      <c r="T1427" s="18">
        <v>10.0</v>
      </c>
      <c r="U1427" s="21">
        <f t="shared" si="128"/>
        <v>8.335709195</v>
      </c>
      <c r="V1427" s="18">
        <v>10.0</v>
      </c>
      <c r="W1427" s="21">
        <f t="shared" si="124"/>
        <v>8.931192006</v>
      </c>
      <c r="X1427" s="27">
        <f t="shared" si="154"/>
        <v>9.142857143</v>
      </c>
      <c r="Y1427" s="80"/>
      <c r="Z1427" s="61"/>
      <c r="AA1427" s="31"/>
      <c r="AB1427" s="32"/>
      <c r="AC1427" s="32"/>
      <c r="AD1427" s="32"/>
      <c r="AE1427" s="33"/>
      <c r="AF1427" s="5"/>
      <c r="AG1427" s="1"/>
    </row>
    <row r="1428" ht="15.75" customHeight="1">
      <c r="A1428" s="1"/>
      <c r="B1428" s="5"/>
      <c r="C1428" s="16">
        <v>44706.0</v>
      </c>
      <c r="D1428" s="17">
        <v>2.618956126E9</v>
      </c>
      <c r="E1428" s="5" t="s">
        <v>2908</v>
      </c>
      <c r="F1428" s="5" t="s">
        <v>32</v>
      </c>
      <c r="G1428" s="5" t="s">
        <v>2061</v>
      </c>
      <c r="H1428" s="5" t="s">
        <v>45</v>
      </c>
      <c r="I1428" s="33">
        <v>302.0</v>
      </c>
      <c r="J1428" s="18">
        <v>8.0</v>
      </c>
      <c r="K1428" s="19">
        <f t="shared" si="161"/>
        <v>8.593023256</v>
      </c>
      <c r="L1428" s="18">
        <v>10.0</v>
      </c>
      <c r="M1428" s="86"/>
      <c r="N1428" s="18">
        <v>7.5</v>
      </c>
      <c r="O1428" s="21">
        <f t="shared" si="2"/>
        <v>9.479003559</v>
      </c>
      <c r="P1428" s="18">
        <v>5.0</v>
      </c>
      <c r="Q1428" s="86"/>
      <c r="R1428" s="18">
        <v>7.5</v>
      </c>
      <c r="S1428" s="21">
        <f t="shared" si="125"/>
        <v>8.566595442</v>
      </c>
      <c r="T1428" s="18">
        <v>7.5</v>
      </c>
      <c r="U1428" s="21">
        <f t="shared" si="128"/>
        <v>8.33511396</v>
      </c>
      <c r="V1428" s="18">
        <v>7.5</v>
      </c>
      <c r="W1428" s="21">
        <f t="shared" si="124"/>
        <v>8.930171184</v>
      </c>
      <c r="X1428" s="27">
        <f t="shared" si="154"/>
        <v>7.571428571</v>
      </c>
      <c r="Y1428" s="80" t="s">
        <v>2909</v>
      </c>
      <c r="Z1428" s="61" t="s">
        <v>2910</v>
      </c>
      <c r="AA1428" s="32"/>
      <c r="AB1428" s="32"/>
      <c r="AC1428" s="32"/>
      <c r="AD1428" s="32"/>
      <c r="AE1428" s="33"/>
      <c r="AF1428" s="5"/>
      <c r="AG1428" s="1"/>
    </row>
    <row r="1429" ht="15.75" customHeight="1">
      <c r="A1429" s="1"/>
      <c r="B1429" s="5"/>
      <c r="C1429" s="16">
        <v>44707.0</v>
      </c>
      <c r="D1429" s="17">
        <v>3.431098589E9</v>
      </c>
      <c r="E1429" s="5" t="s">
        <v>1080</v>
      </c>
      <c r="F1429" s="5" t="s">
        <v>2037</v>
      </c>
      <c r="G1429" s="5" t="s">
        <v>2061</v>
      </c>
      <c r="H1429" s="5" t="s">
        <v>45</v>
      </c>
      <c r="I1429" s="33">
        <v>202.0</v>
      </c>
      <c r="J1429" s="18">
        <v>7.0</v>
      </c>
      <c r="K1429" s="19">
        <f t="shared" si="161"/>
        <v>8.593664796</v>
      </c>
      <c r="L1429" s="18">
        <v>7.5</v>
      </c>
      <c r="M1429" s="18"/>
      <c r="N1429" s="18">
        <v>7.5</v>
      </c>
      <c r="O1429" s="21">
        <f t="shared" si="2"/>
        <v>9.477596017</v>
      </c>
      <c r="P1429" s="18">
        <v>5.0</v>
      </c>
      <c r="Q1429" s="18"/>
      <c r="R1429" s="18">
        <v>2.5</v>
      </c>
      <c r="S1429" s="21">
        <f t="shared" si="125"/>
        <v>8.56227758</v>
      </c>
      <c r="T1429" s="18">
        <v>5.0</v>
      </c>
      <c r="U1429" s="21">
        <f t="shared" si="128"/>
        <v>8.332740214</v>
      </c>
      <c r="V1429" s="18">
        <v>7.5</v>
      </c>
      <c r="W1429" s="21">
        <f t="shared" si="124"/>
        <v>8.929151818</v>
      </c>
      <c r="X1429" s="27">
        <f t="shared" si="154"/>
        <v>6</v>
      </c>
      <c r="Y1429" s="61"/>
      <c r="Z1429" s="61"/>
      <c r="AA1429" s="31">
        <v>7.5</v>
      </c>
      <c r="AB1429" s="32"/>
      <c r="AC1429" s="32"/>
      <c r="AD1429" s="32"/>
      <c r="AE1429" s="33"/>
      <c r="AF1429" s="5"/>
      <c r="AG1429" s="1"/>
    </row>
    <row r="1430" ht="15.75" customHeight="1">
      <c r="A1430" s="1"/>
      <c r="B1430" s="5"/>
      <c r="C1430" s="16">
        <v>44707.0</v>
      </c>
      <c r="D1430" s="17">
        <v>3.600162114E9</v>
      </c>
      <c r="E1430" s="5" t="s">
        <v>486</v>
      </c>
      <c r="F1430" s="5" t="s">
        <v>2022</v>
      </c>
      <c r="G1430" s="5" t="s">
        <v>2061</v>
      </c>
      <c r="H1430" s="5" t="s">
        <v>1787</v>
      </c>
      <c r="I1430" s="33">
        <v>116.0</v>
      </c>
      <c r="J1430" s="18">
        <v>9.0</v>
      </c>
      <c r="K1430" s="19">
        <f t="shared" si="161"/>
        <v>8.59382518</v>
      </c>
      <c r="L1430" s="18">
        <v>10.0</v>
      </c>
      <c r="M1430" s="18"/>
      <c r="N1430" s="18">
        <v>10.0</v>
      </c>
      <c r="O1430" s="21">
        <f t="shared" si="2"/>
        <v>9.477967306</v>
      </c>
      <c r="P1430" s="18">
        <v>7.5</v>
      </c>
      <c r="Q1430" s="18"/>
      <c r="R1430" s="18">
        <v>7.5</v>
      </c>
      <c r="S1430" s="21">
        <f t="shared" si="125"/>
        <v>8.561522048</v>
      </c>
      <c r="T1430" s="18">
        <v>10.0</v>
      </c>
      <c r="U1430" s="21">
        <f t="shared" si="128"/>
        <v>8.333926031</v>
      </c>
      <c r="V1430" s="18">
        <v>10.0</v>
      </c>
      <c r="W1430" s="21">
        <f t="shared" si="124"/>
        <v>8.92991453</v>
      </c>
      <c r="X1430" s="27">
        <f t="shared" si="154"/>
        <v>9.142857143</v>
      </c>
      <c r="Y1430" s="80" t="s">
        <v>2911</v>
      </c>
      <c r="Z1430" s="61" t="s">
        <v>2912</v>
      </c>
      <c r="AA1430" s="31"/>
      <c r="AB1430" s="32"/>
      <c r="AC1430" s="32"/>
      <c r="AD1430" s="32"/>
      <c r="AE1430" s="33"/>
      <c r="AF1430" s="5"/>
      <c r="AG1430" s="1"/>
    </row>
    <row r="1431" ht="15.75" customHeight="1">
      <c r="A1431" s="1"/>
      <c r="B1431" s="5"/>
      <c r="C1431" s="16">
        <v>44709.0</v>
      </c>
      <c r="D1431" s="17">
        <v>3.48862967E9</v>
      </c>
      <c r="E1431" s="5" t="s">
        <v>1244</v>
      </c>
      <c r="F1431" s="5" t="s">
        <v>84</v>
      </c>
      <c r="G1431" s="5" t="s">
        <v>1975</v>
      </c>
      <c r="H1431" s="5" t="s">
        <v>60</v>
      </c>
      <c r="I1431" s="33" t="s">
        <v>111</v>
      </c>
      <c r="J1431" s="18">
        <v>2.0</v>
      </c>
      <c r="K1431" s="19">
        <f t="shared" si="161"/>
        <v>8.587409783</v>
      </c>
      <c r="L1431" s="18">
        <v>2.5</v>
      </c>
      <c r="M1431" s="18"/>
      <c r="N1431" s="18">
        <v>7.5</v>
      </c>
      <c r="O1431" s="21">
        <f t="shared" si="2"/>
        <v>9.4765625</v>
      </c>
      <c r="P1431" s="18">
        <v>5.0</v>
      </c>
      <c r="Q1431" s="18"/>
      <c r="R1431" s="18">
        <v>2.5</v>
      </c>
      <c r="S1431" s="21">
        <f t="shared" si="125"/>
        <v>8.55721393</v>
      </c>
      <c r="T1431" s="18">
        <v>2.5</v>
      </c>
      <c r="U1431" s="21">
        <f t="shared" si="128"/>
        <v>8.329779673</v>
      </c>
      <c r="V1431" s="18">
        <v>2.5</v>
      </c>
      <c r="W1431" s="21">
        <f t="shared" si="124"/>
        <v>8.925338078</v>
      </c>
      <c r="X1431" s="27">
        <f t="shared" si="154"/>
        <v>3.5</v>
      </c>
      <c r="Y1431" s="61" t="s">
        <v>2913</v>
      </c>
      <c r="Z1431" s="61"/>
      <c r="AA1431" s="31"/>
      <c r="AB1431" s="32"/>
      <c r="AC1431" s="32"/>
      <c r="AD1431" s="40"/>
      <c r="AE1431" s="33"/>
      <c r="AF1431" s="5"/>
      <c r="AG1431" s="1"/>
    </row>
    <row r="1432" ht="15.75" customHeight="1">
      <c r="A1432" s="1"/>
      <c r="B1432" s="5"/>
      <c r="C1432" s="16">
        <v>44709.0</v>
      </c>
      <c r="D1432" s="17">
        <v>2.73557848E9</v>
      </c>
      <c r="E1432" s="5" t="s">
        <v>2914</v>
      </c>
      <c r="F1432" s="5" t="s">
        <v>32</v>
      </c>
      <c r="G1432" s="5" t="s">
        <v>560</v>
      </c>
      <c r="H1432" s="5" t="s">
        <v>2001</v>
      </c>
      <c r="I1432" s="33">
        <v>301.0</v>
      </c>
      <c r="J1432" s="18">
        <v>8.0</v>
      </c>
      <c r="K1432" s="19">
        <f t="shared" si="161"/>
        <v>8.587489976</v>
      </c>
      <c r="L1432" s="18">
        <v>10.0</v>
      </c>
      <c r="M1432" s="18"/>
      <c r="N1432" s="18">
        <v>10.0</v>
      </c>
      <c r="O1432" s="21">
        <f t="shared" si="2"/>
        <v>9.476933996</v>
      </c>
      <c r="P1432" s="18">
        <v>10.0</v>
      </c>
      <c r="Q1432" s="18"/>
      <c r="R1432" s="18">
        <v>7.5</v>
      </c>
      <c r="S1432" s="21">
        <f t="shared" si="125"/>
        <v>8.556463068</v>
      </c>
      <c r="T1432" s="18">
        <v>10.0</v>
      </c>
      <c r="U1432" s="21">
        <f t="shared" si="128"/>
        <v>8.330965909</v>
      </c>
      <c r="V1432" s="18">
        <v>10.0</v>
      </c>
      <c r="W1432" s="21">
        <f t="shared" si="124"/>
        <v>8.926102418</v>
      </c>
      <c r="X1432" s="27">
        <f t="shared" si="154"/>
        <v>9.357142857</v>
      </c>
      <c r="Y1432" s="80"/>
      <c r="Z1432" s="61"/>
      <c r="AA1432" s="31"/>
      <c r="AB1432" s="32"/>
      <c r="AC1432" s="32"/>
      <c r="AD1432" s="32"/>
      <c r="AE1432" s="33"/>
      <c r="AF1432" s="5"/>
      <c r="AG1432" s="1"/>
    </row>
    <row r="1433" ht="15.75" customHeight="1">
      <c r="A1433" s="1"/>
      <c r="B1433" s="5"/>
      <c r="C1433" s="16">
        <v>44710.0</v>
      </c>
      <c r="D1433" s="85">
        <v>3.447654771E9</v>
      </c>
      <c r="E1433" s="108" t="s">
        <v>2915</v>
      </c>
      <c r="F1433" s="108" t="s">
        <v>2224</v>
      </c>
      <c r="G1433" s="108" t="s">
        <v>1975</v>
      </c>
      <c r="H1433" s="108" t="s">
        <v>60</v>
      </c>
      <c r="I1433" s="113">
        <v>301.0</v>
      </c>
      <c r="J1433" s="18">
        <v>8.0</v>
      </c>
      <c r="K1433" s="19">
        <f t="shared" si="161"/>
        <v>8.587249399</v>
      </c>
      <c r="L1433" s="18">
        <v>10.0</v>
      </c>
      <c r="M1433" s="18"/>
      <c r="N1433" s="18">
        <v>10.0</v>
      </c>
      <c r="O1433" s="21">
        <f t="shared" si="2"/>
        <v>9.477304965</v>
      </c>
      <c r="P1433" s="18">
        <v>10.0</v>
      </c>
      <c r="Q1433" s="18"/>
      <c r="R1433" s="18">
        <v>7.5</v>
      </c>
      <c r="S1433" s="21">
        <f t="shared" si="125"/>
        <v>8.555713272</v>
      </c>
      <c r="T1433" s="18">
        <v>7.5</v>
      </c>
      <c r="U1433" s="21">
        <f t="shared" si="128"/>
        <v>8.330376153</v>
      </c>
      <c r="V1433" s="18">
        <v>10.0</v>
      </c>
      <c r="W1433" s="21">
        <f t="shared" si="124"/>
        <v>8.926865672</v>
      </c>
      <c r="X1433" s="27">
        <f t="shared" si="154"/>
        <v>9</v>
      </c>
      <c r="Y1433" s="80" t="s">
        <v>2916</v>
      </c>
      <c r="Z1433" s="61" t="s">
        <v>2917</v>
      </c>
      <c r="AA1433" s="31"/>
      <c r="AB1433" s="32"/>
      <c r="AC1433" s="32"/>
      <c r="AD1433" s="32"/>
      <c r="AE1433" s="33"/>
      <c r="AF1433" s="5"/>
      <c r="AG1433" s="1"/>
    </row>
    <row r="1434" ht="15.75" customHeight="1">
      <c r="A1434" s="1"/>
      <c r="B1434" s="5"/>
      <c r="C1434" s="16">
        <v>44710.0</v>
      </c>
      <c r="D1434" s="17">
        <v>3.96587016E9</v>
      </c>
      <c r="E1434" s="108" t="s">
        <v>2918</v>
      </c>
      <c r="F1434" s="108" t="s">
        <v>2107</v>
      </c>
      <c r="G1434" s="108" t="s">
        <v>1975</v>
      </c>
      <c r="H1434" s="108" t="s">
        <v>2203</v>
      </c>
      <c r="I1434" s="113">
        <v>203.0</v>
      </c>
      <c r="J1434" s="18">
        <v>10.0</v>
      </c>
      <c r="K1434" s="19">
        <f t="shared" si="161"/>
        <v>8.587249399</v>
      </c>
      <c r="L1434" s="18">
        <v>10.0</v>
      </c>
      <c r="M1434" s="18"/>
      <c r="N1434" s="18">
        <v>10.0</v>
      </c>
      <c r="O1434" s="21">
        <f t="shared" si="2"/>
        <v>9.477675408</v>
      </c>
      <c r="P1434" s="18">
        <v>10.0</v>
      </c>
      <c r="Q1434" s="18"/>
      <c r="R1434" s="18">
        <v>10.0</v>
      </c>
      <c r="S1434" s="21">
        <f t="shared" si="125"/>
        <v>8.556737589</v>
      </c>
      <c r="T1434" s="18">
        <v>10.0</v>
      </c>
      <c r="U1434" s="21">
        <f t="shared" si="128"/>
        <v>8.331560284</v>
      </c>
      <c r="V1434" s="18">
        <v>10.0</v>
      </c>
      <c r="W1434" s="21">
        <f t="shared" si="124"/>
        <v>8.927627841</v>
      </c>
      <c r="X1434" s="27">
        <f t="shared" si="154"/>
        <v>10</v>
      </c>
      <c r="Y1434" s="80" t="s">
        <v>2919</v>
      </c>
      <c r="Z1434" s="61" t="s">
        <v>2920</v>
      </c>
      <c r="AA1434" s="31"/>
      <c r="AB1434" s="32"/>
      <c r="AC1434" s="32"/>
      <c r="AD1434" s="32"/>
      <c r="AE1434" s="33"/>
      <c r="AF1434" s="5"/>
      <c r="AG1434" s="1"/>
    </row>
    <row r="1435" ht="15.75" customHeight="1">
      <c r="A1435" s="1"/>
      <c r="B1435" s="5"/>
      <c r="C1435" s="16">
        <v>44711.0</v>
      </c>
      <c r="D1435" s="17">
        <v>2.748445673E9</v>
      </c>
      <c r="E1435" s="5" t="s">
        <v>1566</v>
      </c>
      <c r="F1435" s="5" t="s">
        <v>48</v>
      </c>
      <c r="G1435" s="5" t="s">
        <v>33</v>
      </c>
      <c r="H1435" s="5" t="s">
        <v>60</v>
      </c>
      <c r="I1435" s="33" t="s">
        <v>221</v>
      </c>
      <c r="J1435" s="18">
        <v>8.0</v>
      </c>
      <c r="K1435" s="19">
        <f t="shared" si="161"/>
        <v>8.586287089</v>
      </c>
      <c r="L1435" s="18">
        <v>10.0</v>
      </c>
      <c r="M1435" s="86">
        <f t="shared" ref="M1435:M1709" si="162">+AVERAGE($L$3:L1435)</f>
        <v>9.138908575</v>
      </c>
      <c r="N1435" s="18">
        <v>7.5</v>
      </c>
      <c r="O1435" s="21">
        <f t="shared" si="2"/>
        <v>9.476274788</v>
      </c>
      <c r="P1435" s="18">
        <v>7.5</v>
      </c>
      <c r="Q1435" s="86">
        <f t="shared" ref="Q1435:Q1709" si="163">+AVERAGE($P$3:P1435)</f>
        <v>8.448654391</v>
      </c>
      <c r="R1435" s="18">
        <v>7.5</v>
      </c>
      <c r="S1435" s="21">
        <f t="shared" si="125"/>
        <v>8.555988661</v>
      </c>
      <c r="T1435" s="18">
        <v>7.5</v>
      </c>
      <c r="U1435" s="21">
        <f t="shared" si="128"/>
        <v>8.330970943</v>
      </c>
      <c r="V1435" s="18">
        <v>10.0</v>
      </c>
      <c r="W1435" s="21">
        <f t="shared" si="124"/>
        <v>8.928388928</v>
      </c>
      <c r="X1435" s="27">
        <f t="shared" si="154"/>
        <v>8.285714286</v>
      </c>
      <c r="Y1435" s="80"/>
      <c r="Z1435" s="119"/>
      <c r="AA1435" s="32"/>
      <c r="AB1435" s="32"/>
      <c r="AC1435" s="32"/>
      <c r="AD1435" s="32"/>
      <c r="AE1435" s="33"/>
      <c r="AF1435" s="5"/>
      <c r="AG1435" s="1"/>
    </row>
    <row r="1436" ht="15.75" customHeight="1">
      <c r="A1436" s="1"/>
      <c r="B1436" s="5"/>
      <c r="C1436" s="16">
        <v>44711.0</v>
      </c>
      <c r="D1436" s="85">
        <v>2.276127989E9</v>
      </c>
      <c r="E1436" s="108" t="s">
        <v>1651</v>
      </c>
      <c r="F1436" s="108" t="s">
        <v>2921</v>
      </c>
      <c r="G1436" s="108" t="s">
        <v>33</v>
      </c>
      <c r="H1436" s="108" t="s">
        <v>261</v>
      </c>
      <c r="I1436" s="113" t="s">
        <v>420</v>
      </c>
      <c r="J1436" s="18">
        <v>9.0</v>
      </c>
      <c r="K1436" s="19">
        <f t="shared" si="161"/>
        <v>8.586848436</v>
      </c>
      <c r="L1436" s="18">
        <v>10.0</v>
      </c>
      <c r="M1436" s="86">
        <f t="shared" si="162"/>
        <v>9.139518414</v>
      </c>
      <c r="N1436" s="18">
        <v>10.0</v>
      </c>
      <c r="O1436" s="21">
        <f t="shared" si="2"/>
        <v>9.476645435</v>
      </c>
      <c r="P1436" s="18">
        <v>7.5</v>
      </c>
      <c r="Q1436" s="86">
        <f t="shared" si="163"/>
        <v>8.447983015</v>
      </c>
      <c r="R1436" s="18">
        <v>7.5</v>
      </c>
      <c r="S1436" s="21">
        <f t="shared" si="125"/>
        <v>8.555240793</v>
      </c>
      <c r="T1436" s="18">
        <v>7.5</v>
      </c>
      <c r="U1436" s="21">
        <f t="shared" si="128"/>
        <v>8.330382436</v>
      </c>
      <c r="V1436" s="18">
        <v>10.0</v>
      </c>
      <c r="W1436" s="21">
        <f t="shared" si="124"/>
        <v>8.929148936</v>
      </c>
      <c r="X1436" s="27">
        <f t="shared" si="154"/>
        <v>8.785714286</v>
      </c>
      <c r="Y1436" s="92"/>
      <c r="Z1436" s="119"/>
      <c r="AA1436" s="32"/>
      <c r="AB1436" s="32"/>
      <c r="AC1436" s="32"/>
      <c r="AD1436" s="32"/>
      <c r="AE1436" s="33"/>
      <c r="AF1436" s="5"/>
      <c r="AG1436" s="1"/>
    </row>
    <row r="1437" ht="15.75" customHeight="1">
      <c r="A1437" s="123"/>
      <c r="B1437" s="120"/>
      <c r="C1437" s="124">
        <v>44713.0</v>
      </c>
      <c r="D1437" s="134">
        <v>2.405758428E9</v>
      </c>
      <c r="E1437" s="135" t="s">
        <v>2922</v>
      </c>
      <c r="F1437" s="135" t="s">
        <v>52</v>
      </c>
      <c r="G1437" s="135" t="s">
        <v>33</v>
      </c>
      <c r="H1437" s="135" t="s">
        <v>1808</v>
      </c>
      <c r="I1437" s="136">
        <v>4307.0</v>
      </c>
      <c r="J1437" s="127">
        <v>5.0</v>
      </c>
      <c r="K1437" s="137">
        <f t="shared" ref="K1437:K1527" si="164">+AVERAGE(J142:J1437)</f>
        <v>8.606018519</v>
      </c>
      <c r="L1437" s="127">
        <v>7.5</v>
      </c>
      <c r="M1437" s="138">
        <f t="shared" si="162"/>
        <v>9.138358103</v>
      </c>
      <c r="N1437" s="127">
        <v>7.5</v>
      </c>
      <c r="O1437" s="21">
        <f t="shared" si="2"/>
        <v>9.475247525</v>
      </c>
      <c r="P1437" s="127">
        <v>5.0</v>
      </c>
      <c r="Q1437" s="138">
        <f t="shared" si="163"/>
        <v>8.445544554</v>
      </c>
      <c r="R1437" s="127">
        <v>5.0</v>
      </c>
      <c r="S1437" s="21">
        <f t="shared" si="125"/>
        <v>8.552724699</v>
      </c>
      <c r="T1437" s="127">
        <v>5.0</v>
      </c>
      <c r="U1437" s="21">
        <f t="shared" si="128"/>
        <v>8.328025478</v>
      </c>
      <c r="V1437" s="127">
        <v>7.5</v>
      </c>
      <c r="W1437" s="21">
        <f t="shared" si="124"/>
        <v>8.928136074</v>
      </c>
      <c r="X1437" s="128">
        <f t="shared" si="154"/>
        <v>6.071428571</v>
      </c>
      <c r="Y1437" s="139" t="s">
        <v>2923</v>
      </c>
      <c r="Z1437" s="140"/>
      <c r="AA1437" s="132"/>
      <c r="AB1437" s="132"/>
      <c r="AC1437" s="132"/>
      <c r="AD1437" s="132"/>
      <c r="AE1437" s="133"/>
      <c r="AF1437" s="120"/>
      <c r="AG1437" s="123"/>
    </row>
    <row r="1438" ht="15.75" customHeight="1">
      <c r="A1438" s="1"/>
      <c r="B1438" s="5"/>
      <c r="C1438" s="16">
        <v>44714.0</v>
      </c>
      <c r="D1438" s="17">
        <v>3.235966111E9</v>
      </c>
      <c r="E1438" s="5" t="s">
        <v>95</v>
      </c>
      <c r="F1438" s="5" t="s">
        <v>2924</v>
      </c>
      <c r="G1438" s="5" t="s">
        <v>33</v>
      </c>
      <c r="H1438" s="5" t="s">
        <v>2203</v>
      </c>
      <c r="I1438" s="33" t="s">
        <v>1245</v>
      </c>
      <c r="J1438" s="18">
        <v>7.0</v>
      </c>
      <c r="K1438" s="19">
        <f t="shared" si="164"/>
        <v>8.604320988</v>
      </c>
      <c r="L1438" s="18">
        <v>10.0</v>
      </c>
      <c r="M1438" s="86">
        <f t="shared" si="162"/>
        <v>9.138967468</v>
      </c>
      <c r="N1438" s="18">
        <v>10.0</v>
      </c>
      <c r="O1438" s="21">
        <f t="shared" si="2"/>
        <v>9.475618375</v>
      </c>
      <c r="P1438" s="18">
        <v>7.5</v>
      </c>
      <c r="Q1438" s="86">
        <f t="shared" si="163"/>
        <v>8.444876325</v>
      </c>
      <c r="R1438" s="18">
        <v>7.5</v>
      </c>
      <c r="S1438" s="21">
        <f t="shared" si="125"/>
        <v>8.551980198</v>
      </c>
      <c r="T1438" s="18">
        <v>7.5</v>
      </c>
      <c r="U1438" s="21">
        <f t="shared" si="128"/>
        <v>8.327439887</v>
      </c>
      <c r="V1438" s="18">
        <v>7.5</v>
      </c>
      <c r="W1438" s="21">
        <f t="shared" si="124"/>
        <v>8.927124646</v>
      </c>
      <c r="X1438" s="27">
        <f t="shared" si="154"/>
        <v>8.142857143</v>
      </c>
      <c r="Y1438" s="80"/>
      <c r="Z1438" s="119"/>
      <c r="AA1438" s="32"/>
      <c r="AB1438" s="32"/>
      <c r="AC1438" s="32"/>
      <c r="AD1438" s="32"/>
      <c r="AE1438" s="33"/>
      <c r="AF1438" s="5"/>
      <c r="AG1438" s="1"/>
    </row>
    <row r="1439" ht="15.75" customHeight="1">
      <c r="A1439" s="1"/>
      <c r="B1439" s="5"/>
      <c r="C1439" s="16">
        <v>44715.0</v>
      </c>
      <c r="D1439" s="17">
        <v>3.178996273E9</v>
      </c>
      <c r="E1439" s="122" t="s">
        <v>2925</v>
      </c>
      <c r="F1439" s="5" t="s">
        <v>48</v>
      </c>
      <c r="G1439" s="5" t="s">
        <v>33</v>
      </c>
      <c r="H1439" s="5" t="s">
        <v>60</v>
      </c>
      <c r="I1439" s="115" t="s">
        <v>111</v>
      </c>
      <c r="J1439" s="18">
        <v>10.0</v>
      </c>
      <c r="K1439" s="19">
        <f t="shared" si="164"/>
        <v>8.605632716</v>
      </c>
      <c r="L1439" s="18">
        <v>10.0</v>
      </c>
      <c r="M1439" s="86">
        <f t="shared" si="162"/>
        <v>9.139575972</v>
      </c>
      <c r="N1439" s="18">
        <v>10.0</v>
      </c>
      <c r="O1439" s="21">
        <f t="shared" si="2"/>
        <v>9.475988701</v>
      </c>
      <c r="P1439" s="18">
        <v>10.0</v>
      </c>
      <c r="Q1439" s="86">
        <f t="shared" si="163"/>
        <v>8.445974576</v>
      </c>
      <c r="R1439" s="18">
        <v>7.5</v>
      </c>
      <c r="S1439" s="21">
        <f t="shared" si="125"/>
        <v>8.551236749</v>
      </c>
      <c r="T1439" s="18">
        <v>10.0</v>
      </c>
      <c r="U1439" s="21">
        <f t="shared" si="128"/>
        <v>8.328621908</v>
      </c>
      <c r="V1439" s="18">
        <v>10.0</v>
      </c>
      <c r="W1439" s="21">
        <f t="shared" si="124"/>
        <v>8.927883935</v>
      </c>
      <c r="X1439" s="27">
        <f t="shared" si="154"/>
        <v>9.642857143</v>
      </c>
      <c r="Y1439" s="61" t="s">
        <v>2926</v>
      </c>
      <c r="Z1439" s="119"/>
      <c r="AA1439" s="32"/>
      <c r="AB1439" s="32"/>
      <c r="AC1439" s="32"/>
      <c r="AD1439" s="32"/>
      <c r="AE1439" s="33"/>
      <c r="AF1439" s="5"/>
      <c r="AG1439" s="1"/>
    </row>
    <row r="1440" ht="15.75" customHeight="1">
      <c r="A1440" s="1"/>
      <c r="B1440" s="5"/>
      <c r="C1440" s="16">
        <v>44715.0</v>
      </c>
      <c r="D1440" s="17">
        <v>2.627221012E9</v>
      </c>
      <c r="E1440" s="5" t="s">
        <v>1802</v>
      </c>
      <c r="F1440" s="5" t="s">
        <v>32</v>
      </c>
      <c r="G1440" s="5" t="s">
        <v>33</v>
      </c>
      <c r="H1440" s="5" t="s">
        <v>1782</v>
      </c>
      <c r="I1440" s="33">
        <v>4217.0</v>
      </c>
      <c r="J1440" s="18">
        <v>10.0</v>
      </c>
      <c r="K1440" s="19">
        <f t="shared" si="164"/>
        <v>8.605632716</v>
      </c>
      <c r="L1440" s="18">
        <v>10.0</v>
      </c>
      <c r="M1440" s="86">
        <f t="shared" si="162"/>
        <v>9.140183616</v>
      </c>
      <c r="N1440" s="18">
        <v>10.0</v>
      </c>
      <c r="O1440" s="21">
        <f t="shared" si="2"/>
        <v>9.476358504</v>
      </c>
      <c r="P1440" s="18">
        <v>10.0</v>
      </c>
      <c r="Q1440" s="86">
        <f t="shared" si="163"/>
        <v>8.447071277</v>
      </c>
      <c r="R1440" s="18">
        <v>10.0</v>
      </c>
      <c r="S1440" s="21">
        <f t="shared" si="125"/>
        <v>8.552259887</v>
      </c>
      <c r="T1440" s="18">
        <v>10.0</v>
      </c>
      <c r="U1440" s="21">
        <f t="shared" si="128"/>
        <v>8.32980226</v>
      </c>
      <c r="V1440" s="18">
        <v>10.0</v>
      </c>
      <c r="W1440" s="21">
        <f t="shared" si="124"/>
        <v>8.92864215</v>
      </c>
      <c r="X1440" s="27">
        <f t="shared" si="154"/>
        <v>10</v>
      </c>
      <c r="Y1440" s="61"/>
      <c r="Z1440" s="119"/>
      <c r="AA1440" s="32"/>
      <c r="AB1440" s="32"/>
      <c r="AC1440" s="32"/>
      <c r="AD1440" s="32"/>
      <c r="AE1440" s="33"/>
      <c r="AF1440" s="5"/>
      <c r="AG1440" s="1"/>
    </row>
    <row r="1441" ht="15.75" customHeight="1">
      <c r="A1441" s="1"/>
      <c r="B1441" s="5"/>
      <c r="C1441" s="16">
        <v>44716.0</v>
      </c>
      <c r="D1441" s="17">
        <v>2.807014369E9</v>
      </c>
      <c r="E1441" s="5" t="s">
        <v>664</v>
      </c>
      <c r="F1441" s="5" t="s">
        <v>2927</v>
      </c>
      <c r="G1441" s="5" t="s">
        <v>33</v>
      </c>
      <c r="H1441" s="5" t="s">
        <v>60</v>
      </c>
      <c r="I1441" s="33" t="s">
        <v>61</v>
      </c>
      <c r="J1441" s="18">
        <v>7.0</v>
      </c>
      <c r="K1441" s="19">
        <f t="shared" si="164"/>
        <v>8.603317901</v>
      </c>
      <c r="L1441" s="18">
        <v>10.0</v>
      </c>
      <c r="M1441" s="86">
        <f t="shared" si="162"/>
        <v>9.140790402</v>
      </c>
      <c r="N1441" s="18">
        <v>10.0</v>
      </c>
      <c r="O1441" s="21">
        <f t="shared" si="2"/>
        <v>9.476727786</v>
      </c>
      <c r="P1441" s="18">
        <v>7.5</v>
      </c>
      <c r="Q1441" s="86">
        <f t="shared" si="163"/>
        <v>8.446403385</v>
      </c>
      <c r="R1441" s="18">
        <v>7.5</v>
      </c>
      <c r="S1441" s="21">
        <f t="shared" si="125"/>
        <v>8.55151729</v>
      </c>
      <c r="T1441" s="18">
        <v>7.5</v>
      </c>
      <c r="U1441" s="21">
        <f t="shared" si="128"/>
        <v>8.329216655</v>
      </c>
      <c r="V1441" s="18">
        <v>7.5</v>
      </c>
      <c r="W1441" s="21">
        <f t="shared" si="124"/>
        <v>8.927632509</v>
      </c>
      <c r="X1441" s="27">
        <f t="shared" si="154"/>
        <v>8.142857143</v>
      </c>
      <c r="Y1441" s="80"/>
      <c r="Z1441" s="119"/>
      <c r="AA1441" s="32"/>
      <c r="AB1441" s="32"/>
      <c r="AC1441" s="32"/>
      <c r="AD1441" s="32"/>
      <c r="AE1441" s="33"/>
      <c r="AF1441" s="5"/>
      <c r="AG1441" s="1"/>
    </row>
    <row r="1442" ht="15.75" customHeight="1">
      <c r="A1442" s="1"/>
      <c r="B1442" s="5"/>
      <c r="C1442" s="16">
        <v>44716.0</v>
      </c>
      <c r="D1442" s="17">
        <v>3.97183654E9</v>
      </c>
      <c r="E1442" s="5" t="s">
        <v>2832</v>
      </c>
      <c r="F1442" s="5" t="s">
        <v>48</v>
      </c>
      <c r="G1442" s="5" t="s">
        <v>2061</v>
      </c>
      <c r="H1442" s="5" t="s">
        <v>45</v>
      </c>
      <c r="I1442" s="33">
        <v>302.0</v>
      </c>
      <c r="J1442" s="18">
        <v>8.0</v>
      </c>
      <c r="K1442" s="19">
        <f t="shared" si="164"/>
        <v>8.601774691</v>
      </c>
      <c r="L1442" s="18">
        <v>7.5</v>
      </c>
      <c r="M1442" s="86">
        <f t="shared" si="162"/>
        <v>9.139633286</v>
      </c>
      <c r="N1442" s="18">
        <v>10.0</v>
      </c>
      <c r="O1442" s="21">
        <f t="shared" si="2"/>
        <v>9.477096547</v>
      </c>
      <c r="P1442" s="18">
        <v>10.0</v>
      </c>
      <c r="Q1442" s="86">
        <f t="shared" si="163"/>
        <v>8.447498238</v>
      </c>
      <c r="R1442" s="18">
        <v>7.5</v>
      </c>
      <c r="S1442" s="21">
        <f t="shared" si="125"/>
        <v>8.55077574</v>
      </c>
      <c r="T1442" s="18">
        <v>7.5</v>
      </c>
      <c r="U1442" s="21">
        <f t="shared" si="128"/>
        <v>8.328631876</v>
      </c>
      <c r="V1442" s="18">
        <v>7.5</v>
      </c>
      <c r="W1442" s="21">
        <f t="shared" si="124"/>
        <v>8.926624294</v>
      </c>
      <c r="X1442" s="27">
        <f t="shared" si="154"/>
        <v>8.285714286</v>
      </c>
      <c r="Y1442" s="84" t="s">
        <v>2928</v>
      </c>
      <c r="Z1442" s="119"/>
      <c r="AA1442" s="32"/>
      <c r="AB1442" s="32"/>
      <c r="AC1442" s="32"/>
      <c r="AD1442" s="32"/>
      <c r="AE1442" s="33"/>
      <c r="AF1442" s="5"/>
      <c r="AG1442" s="1"/>
    </row>
    <row r="1443" ht="15.75" customHeight="1">
      <c r="A1443" s="1"/>
      <c r="B1443" s="5"/>
      <c r="C1443" s="16">
        <v>44716.0</v>
      </c>
      <c r="D1443" s="17">
        <v>2.935349531E9</v>
      </c>
      <c r="E1443" s="5" t="s">
        <v>895</v>
      </c>
      <c r="F1443" s="5" t="s">
        <v>126</v>
      </c>
      <c r="G1443" s="5" t="s">
        <v>2061</v>
      </c>
      <c r="H1443" s="5" t="s">
        <v>1787</v>
      </c>
      <c r="I1443" s="33">
        <v>4311.0</v>
      </c>
      <c r="J1443" s="18">
        <v>10.0</v>
      </c>
      <c r="K1443" s="19">
        <f t="shared" si="164"/>
        <v>8.601774691</v>
      </c>
      <c r="L1443" s="18">
        <v>10.0</v>
      </c>
      <c r="M1443" s="86">
        <f t="shared" si="162"/>
        <v>9.140239605</v>
      </c>
      <c r="N1443" s="18">
        <v>10.0</v>
      </c>
      <c r="O1443" s="21">
        <f t="shared" si="2"/>
        <v>9.477464789</v>
      </c>
      <c r="P1443" s="18">
        <v>10.0</v>
      </c>
      <c r="Q1443" s="86">
        <f t="shared" si="163"/>
        <v>8.448591549</v>
      </c>
      <c r="R1443" s="18">
        <v>10.0</v>
      </c>
      <c r="S1443" s="21">
        <f t="shared" si="125"/>
        <v>8.55179704</v>
      </c>
      <c r="T1443" s="18">
        <v>10.0</v>
      </c>
      <c r="U1443" s="21">
        <f t="shared" si="128"/>
        <v>8.329809725</v>
      </c>
      <c r="V1443" s="18">
        <v>10.0</v>
      </c>
      <c r="W1443" s="21">
        <f t="shared" si="124"/>
        <v>8.927381793</v>
      </c>
      <c r="X1443" s="27">
        <f t="shared" si="154"/>
        <v>10</v>
      </c>
      <c r="Y1443" s="61" t="s">
        <v>2929</v>
      </c>
      <c r="Z1443" s="119"/>
      <c r="AA1443" s="32"/>
      <c r="AB1443" s="32"/>
      <c r="AC1443" s="32"/>
      <c r="AD1443" s="32"/>
      <c r="AE1443" s="33"/>
      <c r="AF1443" s="5"/>
      <c r="AG1443" s="1"/>
    </row>
    <row r="1444" ht="15.75" customHeight="1">
      <c r="A1444" s="1"/>
      <c r="B1444" s="5"/>
      <c r="C1444" s="16">
        <v>44718.0</v>
      </c>
      <c r="D1444" s="17">
        <v>3.471395625E9</v>
      </c>
      <c r="E1444" s="5" t="s">
        <v>2930</v>
      </c>
      <c r="F1444" s="5" t="s">
        <v>494</v>
      </c>
      <c r="G1444" s="5" t="s">
        <v>2061</v>
      </c>
      <c r="H1444" s="5" t="s">
        <v>1787</v>
      </c>
      <c r="I1444" s="33">
        <v>4312.0</v>
      </c>
      <c r="J1444" s="18">
        <v>9.0</v>
      </c>
      <c r="K1444" s="19">
        <f t="shared" si="164"/>
        <v>8.602314815</v>
      </c>
      <c r="L1444" s="18">
        <v>10.0</v>
      </c>
      <c r="M1444" s="86">
        <f t="shared" si="162"/>
        <v>9.14084507</v>
      </c>
      <c r="N1444" s="18">
        <v>10.0</v>
      </c>
      <c r="O1444" s="21">
        <f t="shared" si="2"/>
        <v>9.477832512</v>
      </c>
      <c r="P1444" s="18">
        <v>7.5</v>
      </c>
      <c r="Q1444" s="86">
        <f t="shared" si="163"/>
        <v>8.447923997</v>
      </c>
      <c r="R1444" s="18">
        <v>10.0</v>
      </c>
      <c r="S1444" s="21">
        <f t="shared" si="125"/>
        <v>8.552816901</v>
      </c>
      <c r="T1444" s="18">
        <v>7.5</v>
      </c>
      <c r="U1444" s="21">
        <f t="shared" si="128"/>
        <v>8.329225352</v>
      </c>
      <c r="V1444" s="18">
        <v>10.0</v>
      </c>
      <c r="W1444" s="21">
        <f t="shared" si="124"/>
        <v>8.928138223</v>
      </c>
      <c r="X1444" s="27">
        <f t="shared" si="154"/>
        <v>9.142857143</v>
      </c>
      <c r="Y1444" s="61" t="s">
        <v>2931</v>
      </c>
      <c r="Z1444" s="119"/>
      <c r="AA1444" s="32"/>
      <c r="AB1444" s="32"/>
      <c r="AC1444" s="32"/>
      <c r="AD1444" s="32"/>
      <c r="AE1444" s="33"/>
      <c r="AF1444" s="5"/>
      <c r="AG1444" s="1"/>
    </row>
    <row r="1445" ht="15.75" customHeight="1">
      <c r="A1445" s="1"/>
      <c r="B1445" s="5"/>
      <c r="C1445" s="16">
        <v>44718.0</v>
      </c>
      <c r="D1445" s="17">
        <v>3.216630182E9</v>
      </c>
      <c r="E1445" s="5" t="s">
        <v>2701</v>
      </c>
      <c r="F1445" s="5" t="s">
        <v>126</v>
      </c>
      <c r="G1445" s="5" t="s">
        <v>33</v>
      </c>
      <c r="H1445" s="5" t="s">
        <v>60</v>
      </c>
      <c r="I1445" s="33" t="s">
        <v>61</v>
      </c>
      <c r="J1445" s="18">
        <v>9.0</v>
      </c>
      <c r="K1445" s="19">
        <f t="shared" si="164"/>
        <v>8.60154321</v>
      </c>
      <c r="L1445" s="18">
        <v>10.0</v>
      </c>
      <c r="M1445" s="86">
        <f t="shared" si="162"/>
        <v>9.141449683</v>
      </c>
      <c r="N1445" s="18">
        <v>10.0</v>
      </c>
      <c r="O1445" s="21">
        <f t="shared" si="2"/>
        <v>9.478199719</v>
      </c>
      <c r="P1445" s="18">
        <v>7.5</v>
      </c>
      <c r="Q1445" s="86">
        <f t="shared" si="163"/>
        <v>8.447257384</v>
      </c>
      <c r="R1445" s="18">
        <v>7.5</v>
      </c>
      <c r="S1445" s="21">
        <f t="shared" si="125"/>
        <v>8.552076003</v>
      </c>
      <c r="T1445" s="18">
        <v>10.0</v>
      </c>
      <c r="U1445" s="21">
        <f t="shared" si="128"/>
        <v>8.330401126</v>
      </c>
      <c r="V1445" s="18">
        <v>10.0</v>
      </c>
      <c r="W1445" s="21">
        <f t="shared" si="124"/>
        <v>8.928893587</v>
      </c>
      <c r="X1445" s="27">
        <f t="shared" si="154"/>
        <v>9.142857143</v>
      </c>
      <c r="Y1445" s="141"/>
      <c r="Z1445" s="119"/>
      <c r="AA1445" s="32"/>
      <c r="AB1445" s="32"/>
      <c r="AC1445" s="32"/>
      <c r="AD1445" s="32"/>
      <c r="AE1445" s="33"/>
      <c r="AF1445" s="5"/>
      <c r="AG1445" s="1"/>
    </row>
    <row r="1446" ht="15.75" customHeight="1">
      <c r="A1446" s="1"/>
      <c r="B1446" s="5"/>
      <c r="C1446" s="16">
        <v>44719.0</v>
      </c>
      <c r="D1446" s="17">
        <v>2.150294192E9</v>
      </c>
      <c r="E1446" s="5" t="s">
        <v>2932</v>
      </c>
      <c r="F1446" s="5" t="s">
        <v>510</v>
      </c>
      <c r="G1446" s="5" t="s">
        <v>33</v>
      </c>
      <c r="H1446" s="5" t="s">
        <v>60</v>
      </c>
      <c r="I1446" s="33" t="s">
        <v>187</v>
      </c>
      <c r="J1446" s="18">
        <v>6.0</v>
      </c>
      <c r="K1446" s="19">
        <f t="shared" si="164"/>
        <v>8.59845679</v>
      </c>
      <c r="L1446" s="18">
        <v>10.0</v>
      </c>
      <c r="M1446" s="86">
        <f t="shared" si="162"/>
        <v>9.142053446</v>
      </c>
      <c r="N1446" s="18">
        <v>10.0</v>
      </c>
      <c r="O1446" s="21">
        <f t="shared" si="2"/>
        <v>9.478566409</v>
      </c>
      <c r="P1446" s="18">
        <v>7.5</v>
      </c>
      <c r="Q1446" s="86">
        <f t="shared" si="163"/>
        <v>8.446591708</v>
      </c>
      <c r="R1446" s="18">
        <v>7.5</v>
      </c>
      <c r="S1446" s="21">
        <f t="shared" si="125"/>
        <v>8.551336146</v>
      </c>
      <c r="T1446" s="18">
        <v>5.0</v>
      </c>
      <c r="U1446" s="21">
        <f t="shared" si="128"/>
        <v>8.328059072</v>
      </c>
      <c r="V1446" s="18">
        <v>5.0</v>
      </c>
      <c r="W1446" s="21">
        <f t="shared" si="124"/>
        <v>8.926126761</v>
      </c>
      <c r="X1446" s="27">
        <f t="shared" si="154"/>
        <v>7.285714286</v>
      </c>
      <c r="Y1446" s="61" t="s">
        <v>2933</v>
      </c>
      <c r="Z1446" s="119"/>
      <c r="AA1446" s="32"/>
      <c r="AB1446" s="32"/>
      <c r="AC1446" s="32"/>
      <c r="AD1446" s="32"/>
      <c r="AE1446" s="33"/>
      <c r="AF1446" s="5"/>
      <c r="AG1446" s="1"/>
    </row>
    <row r="1447" ht="15.75" customHeight="1">
      <c r="A1447" s="1"/>
      <c r="B1447" s="5"/>
      <c r="C1447" s="16">
        <v>44719.0</v>
      </c>
      <c r="D1447" s="17">
        <v>2.5237185E9</v>
      </c>
      <c r="E1447" s="5" t="s">
        <v>2934</v>
      </c>
      <c r="F1447" s="5" t="s">
        <v>1974</v>
      </c>
      <c r="G1447" s="5" t="s">
        <v>33</v>
      </c>
      <c r="H1447" s="5" t="s">
        <v>2001</v>
      </c>
      <c r="I1447" s="33" t="s">
        <v>2248</v>
      </c>
      <c r="J1447" s="18">
        <v>9.0</v>
      </c>
      <c r="K1447" s="19">
        <f t="shared" si="164"/>
        <v>8.597993827</v>
      </c>
      <c r="L1447" s="18">
        <v>10.0</v>
      </c>
      <c r="M1447" s="86">
        <f t="shared" si="162"/>
        <v>9.14265636</v>
      </c>
      <c r="N1447" s="18">
        <v>10.0</v>
      </c>
      <c r="O1447" s="21">
        <f t="shared" si="2"/>
        <v>9.478932584</v>
      </c>
      <c r="P1447" s="18">
        <v>7.5</v>
      </c>
      <c r="Q1447" s="86">
        <f t="shared" si="163"/>
        <v>8.445926966</v>
      </c>
      <c r="R1447" s="18">
        <v>10.0</v>
      </c>
      <c r="S1447" s="21">
        <f t="shared" si="125"/>
        <v>8.552354181</v>
      </c>
      <c r="T1447" s="18">
        <v>7.5</v>
      </c>
      <c r="U1447" s="21">
        <f t="shared" si="128"/>
        <v>8.327477161</v>
      </c>
      <c r="V1447" s="18">
        <v>10.0</v>
      </c>
      <c r="W1447" s="21">
        <f t="shared" si="124"/>
        <v>8.926882477</v>
      </c>
      <c r="X1447" s="27">
        <f t="shared" si="154"/>
        <v>9.142857143</v>
      </c>
      <c r="Y1447" s="61" t="s">
        <v>2935</v>
      </c>
      <c r="Z1447" s="119"/>
      <c r="AA1447" s="32"/>
      <c r="AB1447" s="32"/>
      <c r="AC1447" s="32"/>
      <c r="AD1447" s="32"/>
      <c r="AE1447" s="33"/>
      <c r="AF1447" s="5"/>
      <c r="AG1447" s="1"/>
    </row>
    <row r="1448" ht="15.75" customHeight="1">
      <c r="A1448" s="1"/>
      <c r="B1448" s="5"/>
      <c r="C1448" s="16">
        <v>44719.0</v>
      </c>
      <c r="D1448" s="17" t="s">
        <v>2936</v>
      </c>
      <c r="E1448" s="5" t="s">
        <v>2937</v>
      </c>
      <c r="F1448" s="5" t="s">
        <v>2351</v>
      </c>
      <c r="G1448" s="5" t="s">
        <v>1998</v>
      </c>
      <c r="H1448" s="5" t="s">
        <v>2005</v>
      </c>
      <c r="I1448" s="33">
        <v>302.0</v>
      </c>
      <c r="J1448" s="18">
        <v>9.0</v>
      </c>
      <c r="K1448" s="19">
        <f t="shared" si="164"/>
        <v>8.597222222</v>
      </c>
      <c r="L1448" s="18">
        <v>10.0</v>
      </c>
      <c r="M1448" s="86">
        <f t="shared" si="162"/>
        <v>9.143258427</v>
      </c>
      <c r="N1448" s="18">
        <v>10.0</v>
      </c>
      <c r="O1448" s="21">
        <f t="shared" si="2"/>
        <v>9.479298246</v>
      </c>
      <c r="P1448" s="18">
        <v>10.0</v>
      </c>
      <c r="Q1448" s="86">
        <f t="shared" si="163"/>
        <v>8.447017544</v>
      </c>
      <c r="R1448" s="18">
        <v>10.0</v>
      </c>
      <c r="S1448" s="21">
        <f t="shared" si="125"/>
        <v>8.553370787</v>
      </c>
      <c r="T1448" s="18">
        <v>7.5</v>
      </c>
      <c r="U1448" s="21">
        <f t="shared" si="128"/>
        <v>8.326896067</v>
      </c>
      <c r="V1448" s="18">
        <v>10.0</v>
      </c>
      <c r="W1448" s="21">
        <f t="shared" si="124"/>
        <v>8.927637131</v>
      </c>
      <c r="X1448" s="27">
        <f t="shared" si="154"/>
        <v>9.5</v>
      </c>
      <c r="Y1448" s="61" t="s">
        <v>2935</v>
      </c>
      <c r="Z1448" s="119"/>
      <c r="AA1448" s="32"/>
      <c r="AB1448" s="32"/>
      <c r="AC1448" s="32"/>
      <c r="AD1448" s="32"/>
      <c r="AE1448" s="33"/>
      <c r="AF1448" s="5"/>
      <c r="AG1448" s="1"/>
    </row>
    <row r="1449" ht="15.75" customHeight="1">
      <c r="A1449" s="1"/>
      <c r="B1449" s="5"/>
      <c r="C1449" s="16">
        <v>44720.0</v>
      </c>
      <c r="D1449" s="17">
        <v>2.980795777E9</v>
      </c>
      <c r="E1449" s="5" t="s">
        <v>2938</v>
      </c>
      <c r="F1449" s="5" t="s">
        <v>2236</v>
      </c>
      <c r="G1449" s="5" t="s">
        <v>1975</v>
      </c>
      <c r="H1449" s="5" t="s">
        <v>2256</v>
      </c>
      <c r="I1449" s="33" t="s">
        <v>2939</v>
      </c>
      <c r="J1449" s="18">
        <v>10.0</v>
      </c>
      <c r="K1449" s="19">
        <f t="shared" si="164"/>
        <v>8.597222222</v>
      </c>
      <c r="L1449" s="18">
        <v>10.0</v>
      </c>
      <c r="M1449" s="86">
        <f t="shared" si="162"/>
        <v>9.143859649</v>
      </c>
      <c r="N1449" s="18">
        <v>10.0</v>
      </c>
      <c r="O1449" s="21">
        <f t="shared" si="2"/>
        <v>9.479663394</v>
      </c>
      <c r="P1449" s="18">
        <v>10.0</v>
      </c>
      <c r="Q1449" s="86">
        <f t="shared" si="163"/>
        <v>8.448106592</v>
      </c>
      <c r="R1449" s="18">
        <v>10.0</v>
      </c>
      <c r="S1449" s="21">
        <f t="shared" si="125"/>
        <v>8.554385965</v>
      </c>
      <c r="T1449" s="18">
        <v>10.0</v>
      </c>
      <c r="U1449" s="21">
        <f t="shared" si="128"/>
        <v>8.328070175</v>
      </c>
      <c r="V1449" s="18">
        <v>10.0</v>
      </c>
      <c r="W1449" s="21">
        <f t="shared" si="124"/>
        <v>8.928390724</v>
      </c>
      <c r="X1449" s="27">
        <f t="shared" si="154"/>
        <v>10</v>
      </c>
      <c r="Y1449" s="61" t="s">
        <v>2940</v>
      </c>
      <c r="Z1449" s="119"/>
      <c r="AA1449" s="32"/>
      <c r="AB1449" s="32"/>
      <c r="AC1449" s="32"/>
      <c r="AD1449" s="32"/>
      <c r="AE1449" s="33"/>
      <c r="AF1449" s="5"/>
      <c r="AG1449" s="1"/>
    </row>
    <row r="1450" ht="15.75" customHeight="1">
      <c r="A1450" s="1"/>
      <c r="B1450" s="5"/>
      <c r="C1450" s="16">
        <v>44722.0</v>
      </c>
      <c r="D1450" s="17">
        <v>2.928960317E9</v>
      </c>
      <c r="E1450" s="5" t="s">
        <v>2941</v>
      </c>
      <c r="F1450" s="5" t="s">
        <v>2407</v>
      </c>
      <c r="G1450" s="5" t="s">
        <v>1975</v>
      </c>
      <c r="H1450" s="5" t="s">
        <v>2070</v>
      </c>
      <c r="I1450" s="33">
        <v>217.0</v>
      </c>
      <c r="J1450" s="18">
        <v>10.0</v>
      </c>
      <c r="K1450" s="19">
        <f t="shared" si="164"/>
        <v>8.597530864</v>
      </c>
      <c r="L1450" s="18">
        <v>10.0</v>
      </c>
      <c r="M1450" s="86">
        <f t="shared" si="162"/>
        <v>9.144460028</v>
      </c>
      <c r="N1450" s="18">
        <v>10.0</v>
      </c>
      <c r="O1450" s="21">
        <f t="shared" si="2"/>
        <v>9.480028031</v>
      </c>
      <c r="P1450" s="18">
        <v>10.0</v>
      </c>
      <c r="Q1450" s="86">
        <f t="shared" si="163"/>
        <v>8.449194114</v>
      </c>
      <c r="R1450" s="18">
        <v>10.0</v>
      </c>
      <c r="S1450" s="21">
        <f t="shared" si="125"/>
        <v>8.555399719</v>
      </c>
      <c r="T1450" s="18">
        <v>10.0</v>
      </c>
      <c r="U1450" s="21">
        <f t="shared" si="128"/>
        <v>8.329242637</v>
      </c>
      <c r="V1450" s="18">
        <v>10.0</v>
      </c>
      <c r="W1450" s="21">
        <f t="shared" si="124"/>
        <v>8.929143258</v>
      </c>
      <c r="X1450" s="27">
        <f t="shared" si="154"/>
        <v>10</v>
      </c>
      <c r="Y1450" s="61" t="s">
        <v>2935</v>
      </c>
      <c r="Z1450" s="119"/>
      <c r="AA1450" s="32"/>
      <c r="AB1450" s="32"/>
      <c r="AC1450" s="32"/>
      <c r="AD1450" s="32"/>
      <c r="AE1450" s="33"/>
      <c r="AF1450" s="5"/>
      <c r="AG1450" s="1"/>
    </row>
    <row r="1451" ht="15.75" customHeight="1">
      <c r="A1451" s="1"/>
      <c r="B1451" s="5"/>
      <c r="C1451" s="16">
        <v>44723.0</v>
      </c>
      <c r="D1451" s="17">
        <v>2.383061375E9</v>
      </c>
      <c r="E1451" s="5" t="s">
        <v>2942</v>
      </c>
      <c r="F1451" s="5" t="s">
        <v>1974</v>
      </c>
      <c r="G1451" s="5" t="s">
        <v>1975</v>
      </c>
      <c r="H1451" s="5" t="s">
        <v>2470</v>
      </c>
      <c r="I1451" s="33">
        <v>207.0</v>
      </c>
      <c r="J1451" s="18">
        <v>10.0</v>
      </c>
      <c r="K1451" s="19">
        <f t="shared" si="164"/>
        <v>8.597530864</v>
      </c>
      <c r="L1451" s="18">
        <v>10.0</v>
      </c>
      <c r="M1451" s="86">
        <f t="shared" si="162"/>
        <v>9.145059566</v>
      </c>
      <c r="N1451" s="18">
        <v>10.0</v>
      </c>
      <c r="O1451" s="21">
        <f t="shared" si="2"/>
        <v>9.480392157</v>
      </c>
      <c r="P1451" s="18">
        <v>10.0</v>
      </c>
      <c r="Q1451" s="86">
        <f t="shared" si="163"/>
        <v>8.450280112</v>
      </c>
      <c r="R1451" s="18">
        <v>10.0</v>
      </c>
      <c r="S1451" s="21">
        <f t="shared" si="125"/>
        <v>8.556412053</v>
      </c>
      <c r="T1451" s="18">
        <v>10.0</v>
      </c>
      <c r="U1451" s="21">
        <f t="shared" si="128"/>
        <v>8.330413455</v>
      </c>
      <c r="V1451" s="18">
        <v>10.0</v>
      </c>
      <c r="W1451" s="21">
        <f t="shared" si="124"/>
        <v>8.929894737</v>
      </c>
      <c r="X1451" s="27">
        <f t="shared" si="154"/>
        <v>10</v>
      </c>
      <c r="Y1451" s="61" t="s">
        <v>2935</v>
      </c>
      <c r="Z1451" s="119"/>
      <c r="AA1451" s="32"/>
      <c r="AB1451" s="32"/>
      <c r="AC1451" s="32"/>
      <c r="AD1451" s="32"/>
      <c r="AE1451" s="33"/>
      <c r="AF1451" s="5"/>
      <c r="AG1451" s="1"/>
    </row>
    <row r="1452" ht="15.75" customHeight="1">
      <c r="A1452" s="1"/>
      <c r="B1452" s="5"/>
      <c r="C1452" s="16">
        <v>44723.0</v>
      </c>
      <c r="D1452" s="17">
        <v>2.413883743E9</v>
      </c>
      <c r="E1452" s="5" t="s">
        <v>2943</v>
      </c>
      <c r="F1452" s="5" t="s">
        <v>2515</v>
      </c>
      <c r="G1452" s="5" t="s">
        <v>33</v>
      </c>
      <c r="H1452" s="5" t="s">
        <v>2070</v>
      </c>
      <c r="I1452" s="33">
        <v>217.0</v>
      </c>
      <c r="J1452" s="18">
        <v>10.0</v>
      </c>
      <c r="K1452" s="19">
        <f t="shared" si="164"/>
        <v>8.599459877</v>
      </c>
      <c r="L1452" s="18">
        <v>10.0</v>
      </c>
      <c r="M1452" s="86">
        <f t="shared" si="162"/>
        <v>9.145658263</v>
      </c>
      <c r="N1452" s="18">
        <v>10.0</v>
      </c>
      <c r="O1452" s="21">
        <f t="shared" si="2"/>
        <v>9.480755773</v>
      </c>
      <c r="P1452" s="18">
        <v>7.5</v>
      </c>
      <c r="Q1452" s="86">
        <f t="shared" si="163"/>
        <v>8.449615115</v>
      </c>
      <c r="R1452" s="18">
        <v>7.5</v>
      </c>
      <c r="S1452" s="21">
        <f t="shared" si="125"/>
        <v>8.555672269</v>
      </c>
      <c r="T1452" s="18">
        <v>7.5</v>
      </c>
      <c r="U1452" s="21">
        <f t="shared" si="128"/>
        <v>8.329831933</v>
      </c>
      <c r="V1452" s="18">
        <v>10.0</v>
      </c>
      <c r="W1452" s="21">
        <f t="shared" si="124"/>
        <v>8.930645161</v>
      </c>
      <c r="X1452" s="27">
        <f t="shared" si="154"/>
        <v>8.928571429</v>
      </c>
      <c r="Y1452" s="61" t="s">
        <v>2935</v>
      </c>
      <c r="Z1452" s="119"/>
      <c r="AA1452" s="32"/>
      <c r="AB1452" s="32"/>
      <c r="AC1452" s="32"/>
      <c r="AD1452" s="32"/>
      <c r="AE1452" s="33"/>
      <c r="AF1452" s="5"/>
      <c r="AG1452" s="1"/>
    </row>
    <row r="1453" ht="15.75" customHeight="1">
      <c r="A1453" s="1"/>
      <c r="B1453" s="5"/>
      <c r="C1453" s="16">
        <v>44723.0</v>
      </c>
      <c r="D1453" s="17">
        <v>3.393595946E9</v>
      </c>
      <c r="E1453" s="5" t="s">
        <v>2944</v>
      </c>
      <c r="F1453" s="5" t="s">
        <v>72</v>
      </c>
      <c r="G1453" s="5" t="s">
        <v>33</v>
      </c>
      <c r="H1453" s="5" t="s">
        <v>2001</v>
      </c>
      <c r="I1453" s="33" t="s">
        <v>2945</v>
      </c>
      <c r="J1453" s="18">
        <v>10.0</v>
      </c>
      <c r="K1453" s="19">
        <f t="shared" si="164"/>
        <v>8.599459877</v>
      </c>
      <c r="L1453" s="18">
        <v>10.0</v>
      </c>
      <c r="M1453" s="86">
        <f t="shared" si="162"/>
        <v>9.146256123</v>
      </c>
      <c r="N1453" s="18">
        <v>10.0</v>
      </c>
      <c r="O1453" s="21">
        <f t="shared" si="2"/>
        <v>9.481118881</v>
      </c>
      <c r="P1453" s="18">
        <v>10.0</v>
      </c>
      <c r="Q1453" s="86">
        <f t="shared" si="163"/>
        <v>8.450699301</v>
      </c>
      <c r="R1453" s="18">
        <v>10.0</v>
      </c>
      <c r="S1453" s="21">
        <f t="shared" si="125"/>
        <v>8.556682995</v>
      </c>
      <c r="T1453" s="18">
        <v>10.0</v>
      </c>
      <c r="U1453" s="21">
        <f t="shared" si="128"/>
        <v>8.3310007</v>
      </c>
      <c r="V1453" s="18">
        <v>10.0</v>
      </c>
      <c r="W1453" s="21">
        <f t="shared" si="124"/>
        <v>8.931394534</v>
      </c>
      <c r="X1453" s="27">
        <f t="shared" si="154"/>
        <v>10</v>
      </c>
      <c r="Y1453" s="61" t="s">
        <v>2946</v>
      </c>
      <c r="Z1453" s="119"/>
      <c r="AA1453" s="32"/>
      <c r="AB1453" s="32"/>
      <c r="AC1453" s="32"/>
      <c r="AD1453" s="32"/>
      <c r="AE1453" s="33"/>
      <c r="AF1453" s="5"/>
      <c r="AG1453" s="1"/>
    </row>
    <row r="1454" ht="15.75" customHeight="1">
      <c r="A1454" s="1"/>
      <c r="B1454" s="5"/>
      <c r="C1454" s="16">
        <v>44723.0</v>
      </c>
      <c r="D1454" s="17">
        <v>3.680190686E9</v>
      </c>
      <c r="E1454" s="5" t="s">
        <v>1763</v>
      </c>
      <c r="F1454" s="5" t="s">
        <v>494</v>
      </c>
      <c r="G1454" s="5" t="s">
        <v>1975</v>
      </c>
      <c r="H1454" s="5" t="s">
        <v>2070</v>
      </c>
      <c r="I1454" s="33">
        <v>216.0</v>
      </c>
      <c r="J1454" s="18">
        <v>10.0</v>
      </c>
      <c r="K1454" s="19">
        <f t="shared" si="164"/>
        <v>8.599459877</v>
      </c>
      <c r="L1454" s="18">
        <v>7.5</v>
      </c>
      <c r="M1454" s="86">
        <f t="shared" si="162"/>
        <v>9.145104895</v>
      </c>
      <c r="N1454" s="18">
        <v>7.5</v>
      </c>
      <c r="O1454" s="21">
        <f t="shared" si="2"/>
        <v>9.479734451</v>
      </c>
      <c r="P1454" s="18">
        <v>10.0</v>
      </c>
      <c r="Q1454" s="86">
        <f t="shared" si="163"/>
        <v>8.451781971</v>
      </c>
      <c r="R1454" s="18">
        <v>7.5</v>
      </c>
      <c r="S1454" s="21">
        <f t="shared" si="125"/>
        <v>8.555944056</v>
      </c>
      <c r="T1454" s="18">
        <v>7.5</v>
      </c>
      <c r="U1454" s="21">
        <f t="shared" si="128"/>
        <v>8.33041958</v>
      </c>
      <c r="V1454" s="18">
        <v>7.5</v>
      </c>
      <c r="W1454" s="21">
        <f t="shared" si="124"/>
        <v>8.930392157</v>
      </c>
      <c r="X1454" s="27">
        <f t="shared" si="154"/>
        <v>8.214285714</v>
      </c>
      <c r="Y1454" s="61" t="s">
        <v>2947</v>
      </c>
      <c r="Z1454" s="119"/>
      <c r="AA1454" s="32"/>
      <c r="AB1454" s="32"/>
      <c r="AC1454" s="32"/>
      <c r="AD1454" s="32"/>
      <c r="AE1454" s="33"/>
      <c r="AF1454" s="5"/>
      <c r="AG1454" s="1"/>
    </row>
    <row r="1455" ht="15.75" customHeight="1">
      <c r="A1455" s="1"/>
      <c r="B1455" s="5"/>
      <c r="C1455" s="16">
        <v>44723.0</v>
      </c>
      <c r="D1455" s="17">
        <v>2.966167216E9</v>
      </c>
      <c r="E1455" s="5" t="s">
        <v>2948</v>
      </c>
      <c r="F1455" s="5" t="s">
        <v>72</v>
      </c>
      <c r="G1455" s="5" t="s">
        <v>1975</v>
      </c>
      <c r="H1455" s="5" t="s">
        <v>2470</v>
      </c>
      <c r="I1455" s="33">
        <v>307.0</v>
      </c>
      <c r="J1455" s="18">
        <v>7.0</v>
      </c>
      <c r="K1455" s="19">
        <f t="shared" si="164"/>
        <v>8.597762346</v>
      </c>
      <c r="L1455" s="18">
        <v>7.5</v>
      </c>
      <c r="M1455" s="86">
        <f t="shared" si="162"/>
        <v>9.143955276</v>
      </c>
      <c r="N1455" s="18">
        <v>10.0</v>
      </c>
      <c r="O1455" s="21">
        <f t="shared" si="2"/>
        <v>9.480097765</v>
      </c>
      <c r="P1455" s="18">
        <v>5.0</v>
      </c>
      <c r="Q1455" s="86">
        <f t="shared" si="163"/>
        <v>8.449371508</v>
      </c>
      <c r="R1455" s="18">
        <v>7.5</v>
      </c>
      <c r="S1455" s="21">
        <f t="shared" si="125"/>
        <v>8.55520615</v>
      </c>
      <c r="T1455" s="18">
        <v>5.0</v>
      </c>
      <c r="U1455" s="21">
        <f t="shared" si="128"/>
        <v>8.328092243</v>
      </c>
      <c r="V1455" s="18">
        <v>10.0</v>
      </c>
      <c r="W1455" s="21">
        <f t="shared" si="124"/>
        <v>8.931140658</v>
      </c>
      <c r="X1455" s="27">
        <f t="shared" si="154"/>
        <v>7.428571429</v>
      </c>
      <c r="Y1455" s="61" t="s">
        <v>2949</v>
      </c>
      <c r="Z1455" s="119"/>
      <c r="AA1455" s="32"/>
      <c r="AB1455" s="32"/>
      <c r="AC1455" s="32"/>
      <c r="AD1455" s="32"/>
      <c r="AE1455" s="33"/>
      <c r="AF1455" s="5"/>
      <c r="AG1455" s="1"/>
    </row>
    <row r="1456" ht="15.75" customHeight="1">
      <c r="A1456" s="1"/>
      <c r="B1456" s="5"/>
      <c r="C1456" s="16">
        <v>44724.0</v>
      </c>
      <c r="D1456" s="17">
        <v>2.67947001E9</v>
      </c>
      <c r="E1456" s="5" t="s">
        <v>2950</v>
      </c>
      <c r="F1456" s="5" t="s">
        <v>217</v>
      </c>
      <c r="G1456" s="5" t="s">
        <v>2951</v>
      </c>
      <c r="H1456" s="5" t="s">
        <v>45</v>
      </c>
      <c r="I1456" s="33">
        <v>302.0</v>
      </c>
      <c r="J1456" s="18">
        <v>7.0</v>
      </c>
      <c r="K1456" s="19">
        <f t="shared" si="164"/>
        <v>8.597376543</v>
      </c>
      <c r="L1456" s="18">
        <v>7.5</v>
      </c>
      <c r="M1456" s="86">
        <f t="shared" si="162"/>
        <v>9.142807263</v>
      </c>
      <c r="N1456" s="18">
        <v>10.0</v>
      </c>
      <c r="O1456" s="21">
        <f t="shared" si="2"/>
        <v>9.480460572</v>
      </c>
      <c r="P1456" s="18">
        <v>5.0</v>
      </c>
      <c r="Q1456" s="86">
        <f t="shared" si="163"/>
        <v>8.44696441</v>
      </c>
      <c r="R1456" s="18">
        <v>7.5</v>
      </c>
      <c r="S1456" s="21">
        <f t="shared" si="125"/>
        <v>8.554469274</v>
      </c>
      <c r="T1456" s="18">
        <v>7.5</v>
      </c>
      <c r="U1456" s="21">
        <f t="shared" si="128"/>
        <v>8.327513966</v>
      </c>
      <c r="V1456" s="18">
        <v>7.5</v>
      </c>
      <c r="W1456" s="21">
        <f t="shared" si="124"/>
        <v>8.93013986</v>
      </c>
      <c r="X1456" s="27">
        <f t="shared" si="154"/>
        <v>7.428571429</v>
      </c>
      <c r="Y1456" s="61" t="s">
        <v>2952</v>
      </c>
      <c r="Z1456" s="119"/>
      <c r="AA1456" s="32"/>
      <c r="AB1456" s="32"/>
      <c r="AC1456" s="32"/>
      <c r="AD1456" s="32"/>
      <c r="AE1456" s="33"/>
      <c r="AF1456" s="5"/>
      <c r="AG1456" s="1"/>
    </row>
    <row r="1457" ht="15.75" customHeight="1">
      <c r="A1457" s="1"/>
      <c r="B1457" s="5"/>
      <c r="C1457" s="16">
        <v>44724.0</v>
      </c>
      <c r="D1457" s="17">
        <v>3.895787785E9</v>
      </c>
      <c r="E1457" s="5" t="s">
        <v>2953</v>
      </c>
      <c r="F1457" s="5" t="s">
        <v>72</v>
      </c>
      <c r="G1457" s="5" t="s">
        <v>1975</v>
      </c>
      <c r="H1457" s="5" t="s">
        <v>60</v>
      </c>
      <c r="I1457" s="33" t="s">
        <v>2270</v>
      </c>
      <c r="J1457" s="18">
        <v>9.0</v>
      </c>
      <c r="K1457" s="19">
        <f t="shared" si="164"/>
        <v>8.596604938</v>
      </c>
      <c r="L1457" s="18">
        <v>10.0</v>
      </c>
      <c r="M1457" s="86">
        <f t="shared" si="162"/>
        <v>9.143405443</v>
      </c>
      <c r="N1457" s="18">
        <v>10.0</v>
      </c>
      <c r="O1457" s="21">
        <f t="shared" si="2"/>
        <v>9.480822873</v>
      </c>
      <c r="P1457" s="18">
        <v>7.5</v>
      </c>
      <c r="Q1457" s="86">
        <f t="shared" si="163"/>
        <v>8.446304045</v>
      </c>
      <c r="R1457" s="18">
        <v>10.0</v>
      </c>
      <c r="S1457" s="21">
        <f t="shared" si="125"/>
        <v>8.555478018</v>
      </c>
      <c r="T1457" s="18">
        <v>10.0</v>
      </c>
      <c r="U1457" s="21">
        <f t="shared" si="128"/>
        <v>8.328681089</v>
      </c>
      <c r="V1457" s="18">
        <v>10.0</v>
      </c>
      <c r="W1457" s="21">
        <f t="shared" si="124"/>
        <v>8.930887491</v>
      </c>
      <c r="X1457" s="27">
        <f t="shared" si="154"/>
        <v>9.5</v>
      </c>
      <c r="Y1457" s="61" t="s">
        <v>2935</v>
      </c>
      <c r="Z1457" s="119"/>
      <c r="AA1457" s="32"/>
      <c r="AB1457" s="32"/>
      <c r="AC1457" s="32"/>
      <c r="AD1457" s="32"/>
      <c r="AE1457" s="33"/>
      <c r="AF1457" s="5"/>
      <c r="AG1457" s="1"/>
    </row>
    <row r="1458" ht="15.75" customHeight="1">
      <c r="A1458" s="1"/>
      <c r="B1458" s="5"/>
      <c r="C1458" s="16">
        <v>44725.0</v>
      </c>
      <c r="D1458" s="17">
        <v>3.188543177E9</v>
      </c>
      <c r="E1458" s="5" t="s">
        <v>2954</v>
      </c>
      <c r="F1458" s="5" t="s">
        <v>72</v>
      </c>
      <c r="G1458" s="5" t="s">
        <v>1975</v>
      </c>
      <c r="H1458" s="5" t="s">
        <v>2001</v>
      </c>
      <c r="I1458" s="33" t="s">
        <v>2829</v>
      </c>
      <c r="J1458" s="18">
        <v>9.0</v>
      </c>
      <c r="K1458" s="19">
        <f t="shared" si="164"/>
        <v>8.596141975</v>
      </c>
      <c r="L1458" s="18">
        <v>10.0</v>
      </c>
      <c r="M1458" s="86">
        <f t="shared" si="162"/>
        <v>9.144002789</v>
      </c>
      <c r="N1458" s="18">
        <v>10.0</v>
      </c>
      <c r="O1458" s="21">
        <f t="shared" si="2"/>
        <v>9.481184669</v>
      </c>
      <c r="P1458" s="18">
        <v>10.0</v>
      </c>
      <c r="Q1458" s="86">
        <f t="shared" si="163"/>
        <v>8.44738676</v>
      </c>
      <c r="R1458" s="18">
        <v>10.0</v>
      </c>
      <c r="S1458" s="21">
        <f t="shared" si="125"/>
        <v>8.556485356</v>
      </c>
      <c r="T1458" s="18">
        <v>10.0</v>
      </c>
      <c r="U1458" s="21">
        <f t="shared" si="128"/>
        <v>8.329846583</v>
      </c>
      <c r="V1458" s="18">
        <v>10.0</v>
      </c>
      <c r="W1458" s="21">
        <f t="shared" si="124"/>
        <v>8.931634078</v>
      </c>
      <c r="X1458" s="27">
        <f t="shared" si="154"/>
        <v>9.857142857</v>
      </c>
      <c r="Y1458" s="61" t="s">
        <v>2955</v>
      </c>
      <c r="Z1458" s="119"/>
      <c r="AA1458" s="32"/>
      <c r="AB1458" s="32"/>
      <c r="AC1458" s="32"/>
      <c r="AD1458" s="32"/>
      <c r="AE1458" s="33"/>
      <c r="AF1458" s="5"/>
      <c r="AG1458" s="1"/>
    </row>
    <row r="1459" ht="15.75" customHeight="1">
      <c r="A1459" s="1"/>
      <c r="B1459" s="5"/>
      <c r="C1459" s="16">
        <v>44728.0</v>
      </c>
      <c r="D1459" s="17">
        <v>3.990877775E9</v>
      </c>
      <c r="E1459" s="5" t="s">
        <v>2956</v>
      </c>
      <c r="F1459" s="5" t="s">
        <v>510</v>
      </c>
      <c r="G1459" s="5" t="s">
        <v>1998</v>
      </c>
      <c r="H1459" s="5" t="s">
        <v>1868</v>
      </c>
      <c r="I1459" s="33">
        <v>206.0</v>
      </c>
      <c r="J1459" s="18">
        <v>3.0</v>
      </c>
      <c r="K1459" s="19">
        <f t="shared" si="164"/>
        <v>8.591049383</v>
      </c>
      <c r="L1459" s="18">
        <v>2.5</v>
      </c>
      <c r="M1459" s="86">
        <f t="shared" si="162"/>
        <v>9.139372822</v>
      </c>
      <c r="N1459" s="18">
        <v>10.0</v>
      </c>
      <c r="O1459" s="21">
        <f t="shared" si="2"/>
        <v>9.481545961</v>
      </c>
      <c r="P1459" s="18">
        <v>2.5</v>
      </c>
      <c r="Q1459" s="86">
        <f t="shared" si="163"/>
        <v>8.443245125</v>
      </c>
      <c r="R1459" s="18">
        <v>5.0</v>
      </c>
      <c r="S1459" s="21">
        <f t="shared" si="125"/>
        <v>8.554006969</v>
      </c>
      <c r="T1459" s="18">
        <v>2.5</v>
      </c>
      <c r="U1459" s="21">
        <f t="shared" si="128"/>
        <v>8.325783972</v>
      </c>
      <c r="V1459" s="18">
        <v>2.5</v>
      </c>
      <c r="W1459" s="21">
        <f t="shared" si="124"/>
        <v>8.927145848</v>
      </c>
      <c r="X1459" s="27">
        <f t="shared" si="154"/>
        <v>4</v>
      </c>
      <c r="Y1459" s="61" t="s">
        <v>2935</v>
      </c>
      <c r="Z1459" s="119"/>
      <c r="AA1459" s="32"/>
      <c r="AB1459" s="32"/>
      <c r="AC1459" s="32"/>
      <c r="AD1459" s="32"/>
      <c r="AE1459" s="33"/>
      <c r="AF1459" s="5"/>
      <c r="AG1459" s="1"/>
    </row>
    <row r="1460" ht="15.75" customHeight="1">
      <c r="A1460" s="1"/>
      <c r="B1460" s="5"/>
      <c r="C1460" s="16">
        <v>44728.0</v>
      </c>
      <c r="D1460" s="17">
        <v>3.696918251E9</v>
      </c>
      <c r="E1460" s="5" t="s">
        <v>2957</v>
      </c>
      <c r="F1460" s="5" t="s">
        <v>84</v>
      </c>
      <c r="G1460" s="5" t="s">
        <v>1975</v>
      </c>
      <c r="H1460" s="5" t="s">
        <v>2001</v>
      </c>
      <c r="I1460" s="33" t="s">
        <v>90</v>
      </c>
      <c r="J1460" s="18">
        <v>9.0</v>
      </c>
      <c r="K1460" s="19">
        <f t="shared" si="164"/>
        <v>8.590277778</v>
      </c>
      <c r="L1460" s="18">
        <v>10.0</v>
      </c>
      <c r="M1460" s="86">
        <f t="shared" si="162"/>
        <v>9.139972145</v>
      </c>
      <c r="N1460" s="18">
        <v>10.0</v>
      </c>
      <c r="O1460" s="21">
        <f t="shared" si="2"/>
        <v>9.48190675</v>
      </c>
      <c r="P1460" s="18">
        <v>10.0</v>
      </c>
      <c r="Q1460" s="86">
        <f t="shared" si="163"/>
        <v>8.444328462</v>
      </c>
      <c r="R1460" s="18">
        <v>10.0</v>
      </c>
      <c r="S1460" s="21">
        <f t="shared" si="125"/>
        <v>8.555013928</v>
      </c>
      <c r="T1460" s="18">
        <v>10.0</v>
      </c>
      <c r="U1460" s="21">
        <f t="shared" si="128"/>
        <v>8.326949861</v>
      </c>
      <c r="V1460" s="18">
        <v>10.0</v>
      </c>
      <c r="W1460" s="21">
        <f t="shared" si="124"/>
        <v>8.927894003</v>
      </c>
      <c r="X1460" s="27">
        <f t="shared" si="154"/>
        <v>9.857142857</v>
      </c>
      <c r="Y1460" s="61" t="s">
        <v>2935</v>
      </c>
      <c r="Z1460" s="119"/>
      <c r="AA1460" s="32"/>
      <c r="AB1460" s="32"/>
      <c r="AC1460" s="32"/>
      <c r="AD1460" s="32"/>
      <c r="AE1460" s="33"/>
      <c r="AF1460" s="5"/>
      <c r="AG1460" s="1"/>
    </row>
    <row r="1461" ht="15.75" customHeight="1">
      <c r="A1461" s="1"/>
      <c r="B1461" s="5"/>
      <c r="C1461" s="16">
        <v>44729.0</v>
      </c>
      <c r="D1461" s="17">
        <v>2.394466723E9</v>
      </c>
      <c r="E1461" s="5" t="s">
        <v>2958</v>
      </c>
      <c r="F1461" s="5" t="s">
        <v>2805</v>
      </c>
      <c r="G1461" s="5" t="s">
        <v>1975</v>
      </c>
      <c r="H1461" s="5" t="s">
        <v>2001</v>
      </c>
      <c r="I1461" s="33" t="s">
        <v>163</v>
      </c>
      <c r="J1461" s="18">
        <v>4.0</v>
      </c>
      <c r="K1461" s="19">
        <f t="shared" si="164"/>
        <v>8.585648148</v>
      </c>
      <c r="L1461" s="18">
        <v>10.0</v>
      </c>
      <c r="M1461" s="86">
        <f t="shared" si="162"/>
        <v>9.140570633</v>
      </c>
      <c r="N1461" s="18">
        <v>10.0</v>
      </c>
      <c r="O1461" s="21">
        <f t="shared" si="2"/>
        <v>9.482267038</v>
      </c>
      <c r="P1461" s="18">
        <v>7.5</v>
      </c>
      <c r="Q1461" s="86">
        <f t="shared" si="163"/>
        <v>8.443671766</v>
      </c>
      <c r="R1461" s="18">
        <v>2.5</v>
      </c>
      <c r="S1461" s="21">
        <f t="shared" si="125"/>
        <v>8.550800278</v>
      </c>
      <c r="T1461" s="18">
        <v>5.0</v>
      </c>
      <c r="U1461" s="21">
        <f t="shared" si="128"/>
        <v>8.324634656</v>
      </c>
      <c r="V1461" s="18">
        <v>5.0</v>
      </c>
      <c r="W1461" s="21">
        <f t="shared" si="124"/>
        <v>8.925156794</v>
      </c>
      <c r="X1461" s="27">
        <f t="shared" si="154"/>
        <v>6.285714286</v>
      </c>
      <c r="Y1461" s="61" t="s">
        <v>2959</v>
      </c>
      <c r="Z1461" s="119"/>
      <c r="AA1461" s="32"/>
      <c r="AB1461" s="32"/>
      <c r="AC1461" s="32"/>
      <c r="AD1461" s="32"/>
      <c r="AE1461" s="33"/>
      <c r="AF1461" s="5"/>
      <c r="AG1461" s="1"/>
    </row>
    <row r="1462" ht="15.75" customHeight="1">
      <c r="A1462" s="1"/>
      <c r="B1462" s="5"/>
      <c r="C1462" s="16">
        <v>44729.0</v>
      </c>
      <c r="D1462" s="17">
        <v>2.699271854E9</v>
      </c>
      <c r="E1462" s="5" t="s">
        <v>2960</v>
      </c>
      <c r="F1462" s="5" t="s">
        <v>600</v>
      </c>
      <c r="G1462" s="5" t="s">
        <v>1975</v>
      </c>
      <c r="H1462" s="5" t="s">
        <v>1808</v>
      </c>
      <c r="I1462" s="33">
        <v>210.0</v>
      </c>
      <c r="J1462" s="18">
        <v>10.0</v>
      </c>
      <c r="K1462" s="19">
        <f t="shared" si="164"/>
        <v>8.587268519</v>
      </c>
      <c r="L1462" s="18">
        <v>10.0</v>
      </c>
      <c r="M1462" s="86">
        <f t="shared" si="162"/>
        <v>9.141168289</v>
      </c>
      <c r="N1462" s="18">
        <v>10.0</v>
      </c>
      <c r="O1462" s="21">
        <f t="shared" si="2"/>
        <v>9.482626824</v>
      </c>
      <c r="P1462" s="18">
        <v>7.5</v>
      </c>
      <c r="Q1462" s="86">
        <f t="shared" si="163"/>
        <v>8.443015983</v>
      </c>
      <c r="R1462" s="18">
        <v>10.0</v>
      </c>
      <c r="S1462" s="21">
        <f t="shared" si="125"/>
        <v>8.551808067</v>
      </c>
      <c r="T1462" s="18">
        <v>10.0</v>
      </c>
      <c r="U1462" s="21">
        <f t="shared" si="128"/>
        <v>8.325799722</v>
      </c>
      <c r="V1462" s="18">
        <v>10.0</v>
      </c>
      <c r="W1462" s="21">
        <f t="shared" si="124"/>
        <v>8.925905292</v>
      </c>
      <c r="X1462" s="27">
        <f t="shared" si="154"/>
        <v>9.642857143</v>
      </c>
      <c r="Y1462" s="61" t="s">
        <v>2961</v>
      </c>
      <c r="Z1462" s="119"/>
      <c r="AA1462" s="32"/>
      <c r="AB1462" s="32"/>
      <c r="AC1462" s="32"/>
      <c r="AD1462" s="32"/>
      <c r="AE1462" s="33"/>
      <c r="AF1462" s="5"/>
      <c r="AG1462" s="1"/>
    </row>
    <row r="1463" ht="15.75" customHeight="1">
      <c r="A1463" s="1"/>
      <c r="B1463" s="5"/>
      <c r="C1463" s="16">
        <v>44729.0</v>
      </c>
      <c r="D1463" s="17">
        <v>3.197985318E9</v>
      </c>
      <c r="E1463" s="5" t="s">
        <v>2962</v>
      </c>
      <c r="F1463" s="5" t="s">
        <v>1974</v>
      </c>
      <c r="G1463" s="5" t="s">
        <v>1975</v>
      </c>
      <c r="H1463" s="5" t="s">
        <v>2203</v>
      </c>
      <c r="I1463" s="33" t="s">
        <v>1077</v>
      </c>
      <c r="J1463" s="18">
        <v>9.0</v>
      </c>
      <c r="K1463" s="19">
        <f t="shared" si="164"/>
        <v>8.58742284</v>
      </c>
      <c r="L1463" s="18">
        <v>7.5</v>
      </c>
      <c r="M1463" s="86">
        <f t="shared" si="162"/>
        <v>9.140027797</v>
      </c>
      <c r="N1463" s="18">
        <v>7.5</v>
      </c>
      <c r="O1463" s="21">
        <f t="shared" si="2"/>
        <v>9.48125</v>
      </c>
      <c r="P1463" s="18">
        <v>7.5</v>
      </c>
      <c r="Q1463" s="86">
        <f t="shared" si="163"/>
        <v>8.442361111</v>
      </c>
      <c r="R1463" s="18">
        <v>7.5</v>
      </c>
      <c r="S1463" s="21">
        <f t="shared" si="125"/>
        <v>8.551077137</v>
      </c>
      <c r="T1463" s="18">
        <v>7.5</v>
      </c>
      <c r="U1463" s="21">
        <f t="shared" si="128"/>
        <v>8.325225851</v>
      </c>
      <c r="V1463" s="18">
        <v>7.5</v>
      </c>
      <c r="W1463" s="21">
        <f t="shared" si="124"/>
        <v>8.924913013</v>
      </c>
      <c r="X1463" s="27">
        <f t="shared" si="154"/>
        <v>7.714285714</v>
      </c>
      <c r="Y1463" s="61" t="s">
        <v>2963</v>
      </c>
      <c r="Z1463" s="119"/>
      <c r="AA1463" s="32"/>
      <c r="AB1463" s="32"/>
      <c r="AC1463" s="32"/>
      <c r="AD1463" s="32"/>
      <c r="AE1463" s="33"/>
      <c r="AF1463" s="5"/>
      <c r="AG1463" s="1"/>
    </row>
    <row r="1464" ht="15.75" customHeight="1">
      <c r="A1464" s="1"/>
      <c r="B1464" s="5"/>
      <c r="C1464" s="16">
        <v>44730.0</v>
      </c>
      <c r="D1464" s="17">
        <v>2.106348506E9</v>
      </c>
      <c r="E1464" s="5" t="s">
        <v>2964</v>
      </c>
      <c r="F1464" s="5" t="s">
        <v>126</v>
      </c>
      <c r="G1464" s="5" t="s">
        <v>1975</v>
      </c>
      <c r="H1464" s="5">
        <v>304.0</v>
      </c>
      <c r="I1464" s="33" t="s">
        <v>45</v>
      </c>
      <c r="J1464" s="18">
        <v>10.0</v>
      </c>
      <c r="K1464" s="19">
        <f t="shared" si="164"/>
        <v>8.587731481</v>
      </c>
      <c r="L1464" s="18">
        <v>10.0</v>
      </c>
      <c r="M1464" s="86">
        <f t="shared" si="162"/>
        <v>9.140625</v>
      </c>
      <c r="N1464" s="18">
        <v>10.0</v>
      </c>
      <c r="O1464" s="21">
        <f t="shared" si="2"/>
        <v>9.481609993</v>
      </c>
      <c r="P1464" s="18">
        <v>10.0</v>
      </c>
      <c r="Q1464" s="86">
        <f t="shared" si="163"/>
        <v>8.443442054</v>
      </c>
      <c r="R1464" s="18">
        <v>10.0</v>
      </c>
      <c r="S1464" s="21">
        <f t="shared" si="125"/>
        <v>8.552083333</v>
      </c>
      <c r="T1464" s="18">
        <v>10.0</v>
      </c>
      <c r="U1464" s="21">
        <f t="shared" si="128"/>
        <v>8.326388889</v>
      </c>
      <c r="V1464" s="18">
        <v>10.0</v>
      </c>
      <c r="W1464" s="21">
        <f t="shared" si="124"/>
        <v>8.92566064</v>
      </c>
      <c r="X1464" s="27">
        <f t="shared" si="154"/>
        <v>10</v>
      </c>
      <c r="Y1464" s="61" t="s">
        <v>2935</v>
      </c>
      <c r="Z1464" s="119"/>
      <c r="AA1464" s="32"/>
      <c r="AB1464" s="32"/>
      <c r="AC1464" s="32"/>
      <c r="AD1464" s="32"/>
      <c r="AE1464" s="33"/>
      <c r="AF1464" s="5"/>
      <c r="AG1464" s="1"/>
    </row>
    <row r="1465" ht="15.75" customHeight="1">
      <c r="A1465" s="1"/>
      <c r="B1465" s="5"/>
      <c r="C1465" s="16">
        <v>44730.0</v>
      </c>
      <c r="D1465" s="17">
        <v>3.197963739E9</v>
      </c>
      <c r="E1465" s="5" t="s">
        <v>2965</v>
      </c>
      <c r="F1465" s="5" t="s">
        <v>510</v>
      </c>
      <c r="G1465" s="5" t="s">
        <v>2061</v>
      </c>
      <c r="H1465" s="5" t="s">
        <v>120</v>
      </c>
      <c r="I1465" s="33" t="s">
        <v>60</v>
      </c>
      <c r="J1465" s="18">
        <v>10.0</v>
      </c>
      <c r="K1465" s="19">
        <f t="shared" si="164"/>
        <v>8.587731481</v>
      </c>
      <c r="L1465" s="18">
        <v>10.0</v>
      </c>
      <c r="M1465" s="86">
        <f t="shared" si="162"/>
        <v>9.141221374</v>
      </c>
      <c r="N1465" s="18">
        <v>10.0</v>
      </c>
      <c r="O1465" s="21">
        <f t="shared" si="2"/>
        <v>9.481969487</v>
      </c>
      <c r="P1465" s="18">
        <v>10.0</v>
      </c>
      <c r="Q1465" s="86">
        <f t="shared" si="163"/>
        <v>8.444521498</v>
      </c>
      <c r="R1465" s="18">
        <v>10.0</v>
      </c>
      <c r="S1465" s="21">
        <f t="shared" si="125"/>
        <v>8.553088133</v>
      </c>
      <c r="T1465" s="18">
        <v>10.0</v>
      </c>
      <c r="U1465" s="21">
        <f t="shared" si="128"/>
        <v>8.327550312</v>
      </c>
      <c r="V1465" s="18">
        <v>10.0</v>
      </c>
      <c r="W1465" s="21">
        <f t="shared" si="124"/>
        <v>8.926407227</v>
      </c>
      <c r="X1465" s="27">
        <f t="shared" si="154"/>
        <v>10</v>
      </c>
      <c r="Y1465" s="61" t="s">
        <v>2935</v>
      </c>
      <c r="Z1465" s="119"/>
      <c r="AA1465" s="32"/>
      <c r="AB1465" s="32"/>
      <c r="AC1465" s="32"/>
      <c r="AD1465" s="32"/>
      <c r="AE1465" s="33"/>
      <c r="AF1465" s="5"/>
      <c r="AG1465" s="1"/>
    </row>
    <row r="1466" ht="15.75" customHeight="1">
      <c r="A1466" s="1"/>
      <c r="B1466" s="5"/>
      <c r="C1466" s="16">
        <v>44730.0</v>
      </c>
      <c r="D1466" s="17">
        <v>2.759510742E9</v>
      </c>
      <c r="E1466" s="5" t="s">
        <v>1409</v>
      </c>
      <c r="F1466" s="5" t="s">
        <v>32</v>
      </c>
      <c r="G1466" s="5" t="s">
        <v>1975</v>
      </c>
      <c r="H1466" s="5">
        <v>207.0</v>
      </c>
      <c r="I1466" s="33" t="s">
        <v>1808</v>
      </c>
      <c r="J1466" s="18">
        <v>10.0</v>
      </c>
      <c r="K1466" s="19">
        <f t="shared" si="164"/>
        <v>8.587731481</v>
      </c>
      <c r="L1466" s="18">
        <v>10.0</v>
      </c>
      <c r="M1466" s="86">
        <f t="shared" si="162"/>
        <v>9.141816921</v>
      </c>
      <c r="N1466" s="18">
        <v>10.0</v>
      </c>
      <c r="O1466" s="21">
        <f t="shared" si="2"/>
        <v>9.482328482</v>
      </c>
      <c r="P1466" s="18">
        <v>10.0</v>
      </c>
      <c r="Q1466" s="86">
        <f t="shared" si="163"/>
        <v>8.445599446</v>
      </c>
      <c r="R1466" s="18">
        <v>10.0</v>
      </c>
      <c r="S1466" s="21">
        <f t="shared" si="125"/>
        <v>8.55409154</v>
      </c>
      <c r="T1466" s="18">
        <v>10.0</v>
      </c>
      <c r="U1466" s="21">
        <f t="shared" si="128"/>
        <v>8.328710125</v>
      </c>
      <c r="V1466" s="18">
        <v>10.0</v>
      </c>
      <c r="W1466" s="21">
        <f t="shared" si="124"/>
        <v>8.927152778</v>
      </c>
      <c r="X1466" s="27">
        <f t="shared" si="154"/>
        <v>10</v>
      </c>
      <c r="Y1466" s="61" t="s">
        <v>2935</v>
      </c>
      <c r="Z1466" s="119"/>
      <c r="AA1466" s="32"/>
      <c r="AB1466" s="32"/>
      <c r="AC1466" s="32"/>
      <c r="AD1466" s="32"/>
      <c r="AE1466" s="33"/>
      <c r="AF1466" s="5"/>
      <c r="AG1466" s="1"/>
    </row>
    <row r="1467" ht="15.75" customHeight="1">
      <c r="A1467" s="1"/>
      <c r="B1467" s="5"/>
      <c r="C1467" s="16">
        <v>44730.0</v>
      </c>
      <c r="D1467" s="17">
        <v>2.681886839E9</v>
      </c>
      <c r="E1467" s="5" t="s">
        <v>317</v>
      </c>
      <c r="F1467" s="5" t="s">
        <v>2924</v>
      </c>
      <c r="G1467" s="5" t="s">
        <v>1975</v>
      </c>
      <c r="H1467" s="5">
        <v>217.0</v>
      </c>
      <c r="I1467" s="33" t="s">
        <v>1782</v>
      </c>
      <c r="J1467" s="18">
        <v>9.0</v>
      </c>
      <c r="K1467" s="19">
        <f t="shared" si="164"/>
        <v>8.588271605</v>
      </c>
      <c r="L1467" s="18">
        <v>10.0</v>
      </c>
      <c r="M1467" s="86">
        <f t="shared" si="162"/>
        <v>9.142411642</v>
      </c>
      <c r="N1467" s="18">
        <v>10.0</v>
      </c>
      <c r="O1467" s="21">
        <f t="shared" si="2"/>
        <v>9.482686981</v>
      </c>
      <c r="P1467" s="18">
        <v>7.5</v>
      </c>
      <c r="Q1467" s="86">
        <f t="shared" si="163"/>
        <v>8.444944598</v>
      </c>
      <c r="R1467" s="18">
        <v>5.0</v>
      </c>
      <c r="S1467" s="21">
        <f t="shared" si="125"/>
        <v>8.551628552</v>
      </c>
      <c r="T1467" s="18">
        <v>10.0</v>
      </c>
      <c r="U1467" s="21">
        <f t="shared" si="128"/>
        <v>8.32986833</v>
      </c>
      <c r="V1467" s="18">
        <v>7.5</v>
      </c>
      <c r="W1467" s="21">
        <f t="shared" si="124"/>
        <v>8.926162387</v>
      </c>
      <c r="X1467" s="27">
        <f t="shared" si="154"/>
        <v>8.428571429</v>
      </c>
      <c r="Y1467" s="61" t="s">
        <v>2966</v>
      </c>
      <c r="Z1467" s="119"/>
      <c r="AA1467" s="32"/>
      <c r="AB1467" s="32"/>
      <c r="AC1467" s="32"/>
      <c r="AD1467" s="32"/>
      <c r="AE1467" s="33"/>
      <c r="AF1467" s="5"/>
      <c r="AG1467" s="1"/>
    </row>
    <row r="1468" ht="15.75" customHeight="1">
      <c r="A1468" s="1"/>
      <c r="B1468" s="5"/>
      <c r="C1468" s="16">
        <v>44731.0</v>
      </c>
      <c r="D1468" s="17"/>
      <c r="E1468" s="5" t="s">
        <v>514</v>
      </c>
      <c r="F1468" s="5" t="s">
        <v>84</v>
      </c>
      <c r="G1468" s="5"/>
      <c r="H1468" s="5"/>
      <c r="I1468" s="33"/>
      <c r="J1468" s="18">
        <v>6.0</v>
      </c>
      <c r="K1468" s="19">
        <f t="shared" si="164"/>
        <v>8.586111111</v>
      </c>
      <c r="L1468" s="18">
        <v>7.5</v>
      </c>
      <c r="M1468" s="86">
        <f t="shared" si="162"/>
        <v>9.141274238</v>
      </c>
      <c r="N1468" s="18">
        <v>10.0</v>
      </c>
      <c r="O1468" s="21">
        <f t="shared" si="2"/>
        <v>9.483044983</v>
      </c>
      <c r="P1468" s="18">
        <v>7.5</v>
      </c>
      <c r="Q1468" s="86">
        <f t="shared" si="163"/>
        <v>8.444290657</v>
      </c>
      <c r="R1468" s="18">
        <v>7.5</v>
      </c>
      <c r="S1468" s="21">
        <f t="shared" si="125"/>
        <v>8.550900277</v>
      </c>
      <c r="T1468" s="18">
        <v>5.0</v>
      </c>
      <c r="U1468" s="21">
        <f t="shared" si="128"/>
        <v>8.327562327</v>
      </c>
      <c r="V1468" s="18">
        <v>5.0</v>
      </c>
      <c r="W1468" s="21">
        <f t="shared" si="124"/>
        <v>8.923439667</v>
      </c>
      <c r="X1468" s="27">
        <f t="shared" si="154"/>
        <v>6.928571429</v>
      </c>
      <c r="Y1468" s="61" t="s">
        <v>2967</v>
      </c>
      <c r="Z1468" s="119"/>
      <c r="AA1468" s="32"/>
      <c r="AB1468" s="32"/>
      <c r="AC1468" s="32"/>
      <c r="AD1468" s="32"/>
      <c r="AE1468" s="33"/>
      <c r="AF1468" s="5"/>
      <c r="AG1468" s="1"/>
    </row>
    <row r="1469" ht="15.75" customHeight="1">
      <c r="A1469" s="1"/>
      <c r="B1469" s="5"/>
      <c r="C1469" s="16">
        <v>44731.0</v>
      </c>
      <c r="D1469" s="17">
        <v>2.613416656E9</v>
      </c>
      <c r="E1469" s="5" t="s">
        <v>2968</v>
      </c>
      <c r="F1469" s="5" t="s">
        <v>2022</v>
      </c>
      <c r="G1469" s="5" t="s">
        <v>1975</v>
      </c>
      <c r="H1469" s="5" t="s">
        <v>1245</v>
      </c>
      <c r="I1469" s="33" t="s">
        <v>2203</v>
      </c>
      <c r="J1469" s="18">
        <v>10.0</v>
      </c>
      <c r="K1469" s="19">
        <f t="shared" si="164"/>
        <v>8.586111111</v>
      </c>
      <c r="L1469" s="18">
        <v>10.0</v>
      </c>
      <c r="M1469" s="86">
        <f t="shared" si="162"/>
        <v>9.141868512</v>
      </c>
      <c r="N1469" s="18">
        <v>10.0</v>
      </c>
      <c r="O1469" s="21">
        <f t="shared" si="2"/>
        <v>9.48340249</v>
      </c>
      <c r="P1469" s="18">
        <v>7.5</v>
      </c>
      <c r="Q1469" s="86">
        <f t="shared" si="163"/>
        <v>8.443637621</v>
      </c>
      <c r="R1469" s="18">
        <v>10.0</v>
      </c>
      <c r="S1469" s="21">
        <f t="shared" si="125"/>
        <v>8.551903114</v>
      </c>
      <c r="T1469" s="18">
        <v>10.0</v>
      </c>
      <c r="U1469" s="21">
        <f t="shared" si="128"/>
        <v>8.328719723</v>
      </c>
      <c r="V1469" s="18">
        <v>7.5</v>
      </c>
      <c r="W1469" s="21">
        <f t="shared" si="124"/>
        <v>8.922453222</v>
      </c>
      <c r="X1469" s="27">
        <f t="shared" si="154"/>
        <v>9.285714286</v>
      </c>
      <c r="Y1469" s="61" t="s">
        <v>2969</v>
      </c>
      <c r="Z1469" s="119"/>
      <c r="AA1469" s="32"/>
      <c r="AB1469" s="32"/>
      <c r="AC1469" s="32"/>
      <c r="AD1469" s="32"/>
      <c r="AE1469" s="33"/>
      <c r="AF1469" s="5"/>
      <c r="AG1469" s="1"/>
    </row>
    <row r="1470" ht="15.75" customHeight="1">
      <c r="A1470" s="1"/>
      <c r="B1470" s="5"/>
      <c r="C1470" s="16">
        <v>44731.0</v>
      </c>
      <c r="D1470" s="17">
        <v>3.32434652E9</v>
      </c>
      <c r="E1470" s="5" t="s">
        <v>2970</v>
      </c>
      <c r="F1470" s="5" t="s">
        <v>1974</v>
      </c>
      <c r="G1470" s="5" t="s">
        <v>1975</v>
      </c>
      <c r="H1470" s="5" t="s">
        <v>101</v>
      </c>
      <c r="I1470" s="33" t="s">
        <v>2001</v>
      </c>
      <c r="J1470" s="18">
        <v>10.0</v>
      </c>
      <c r="K1470" s="19">
        <f t="shared" si="164"/>
        <v>8.589969136</v>
      </c>
      <c r="L1470" s="18">
        <v>10.0</v>
      </c>
      <c r="M1470" s="86">
        <f t="shared" si="162"/>
        <v>9.142461964</v>
      </c>
      <c r="N1470" s="18">
        <v>10.0</v>
      </c>
      <c r="O1470" s="21">
        <f t="shared" si="2"/>
        <v>9.483759502</v>
      </c>
      <c r="P1470" s="18">
        <v>10.0</v>
      </c>
      <c r="Q1470" s="86">
        <f t="shared" si="163"/>
        <v>8.4447132</v>
      </c>
      <c r="R1470" s="18">
        <v>10.0</v>
      </c>
      <c r="S1470" s="21">
        <f t="shared" si="125"/>
        <v>8.552904564</v>
      </c>
      <c r="T1470" s="18">
        <v>10.0</v>
      </c>
      <c r="U1470" s="21">
        <f t="shared" si="128"/>
        <v>8.329875519</v>
      </c>
      <c r="V1470" s="18">
        <v>10.0</v>
      </c>
      <c r="W1470" s="21">
        <f t="shared" si="124"/>
        <v>8.923199446</v>
      </c>
      <c r="X1470" s="27">
        <f t="shared" si="154"/>
        <v>10</v>
      </c>
      <c r="Y1470" s="61" t="s">
        <v>2971</v>
      </c>
      <c r="Z1470" s="119"/>
      <c r="AA1470" s="32"/>
      <c r="AB1470" s="32"/>
      <c r="AC1470" s="32"/>
      <c r="AD1470" s="32"/>
      <c r="AE1470" s="33"/>
      <c r="AF1470" s="5"/>
      <c r="AG1470" s="1"/>
    </row>
    <row r="1471" ht="15.75" customHeight="1">
      <c r="A1471" s="1"/>
      <c r="B1471" s="5"/>
      <c r="C1471" s="16">
        <v>44731.0</v>
      </c>
      <c r="D1471" s="17">
        <v>3.619993992E9</v>
      </c>
      <c r="E1471" s="5" t="s">
        <v>2972</v>
      </c>
      <c r="F1471" s="5" t="s">
        <v>510</v>
      </c>
      <c r="G1471" s="5" t="s">
        <v>33</v>
      </c>
      <c r="H1471" s="5" t="s">
        <v>1133</v>
      </c>
      <c r="I1471" s="33" t="s">
        <v>2203</v>
      </c>
      <c r="J1471" s="18">
        <v>7.0</v>
      </c>
      <c r="K1471" s="19">
        <f t="shared" si="164"/>
        <v>8.587654321</v>
      </c>
      <c r="L1471" s="18">
        <v>10.0</v>
      </c>
      <c r="M1471" s="86">
        <f t="shared" si="162"/>
        <v>9.143054596</v>
      </c>
      <c r="N1471" s="18">
        <v>7.5</v>
      </c>
      <c r="O1471" s="21">
        <f t="shared" si="2"/>
        <v>9.482389503</v>
      </c>
      <c r="P1471" s="18">
        <v>7.5</v>
      </c>
      <c r="Q1471" s="86">
        <f t="shared" si="163"/>
        <v>8.444060773</v>
      </c>
      <c r="R1471" s="18">
        <v>5.0</v>
      </c>
      <c r="S1471" s="21">
        <f t="shared" si="125"/>
        <v>8.550449205</v>
      </c>
      <c r="T1471" s="18">
        <v>7.5</v>
      </c>
      <c r="U1471" s="21">
        <f t="shared" si="128"/>
        <v>8.329302004</v>
      </c>
      <c r="V1471" s="18">
        <v>5.0</v>
      </c>
      <c r="W1471" s="21">
        <f t="shared" si="124"/>
        <v>8.920484429</v>
      </c>
      <c r="X1471" s="27">
        <f t="shared" si="154"/>
        <v>7.071428571</v>
      </c>
      <c r="Y1471" s="61" t="s">
        <v>2973</v>
      </c>
      <c r="Z1471" s="119"/>
      <c r="AA1471" s="32"/>
      <c r="AB1471" s="32"/>
      <c r="AC1471" s="32"/>
      <c r="AD1471" s="32"/>
      <c r="AE1471" s="33"/>
      <c r="AF1471" s="5"/>
      <c r="AG1471" s="1"/>
    </row>
    <row r="1472" ht="15.75" customHeight="1">
      <c r="A1472" s="1"/>
      <c r="B1472" s="5"/>
      <c r="C1472" s="16">
        <v>44732.0</v>
      </c>
      <c r="D1472" s="17">
        <v>2.605748851E9</v>
      </c>
      <c r="E1472" s="5" t="s">
        <v>273</v>
      </c>
      <c r="F1472" s="5" t="s">
        <v>72</v>
      </c>
      <c r="G1472" s="5" t="s">
        <v>1975</v>
      </c>
      <c r="H1472" s="5" t="s">
        <v>227</v>
      </c>
      <c r="I1472" s="33" t="s">
        <v>60</v>
      </c>
      <c r="J1472" s="18">
        <v>10.0</v>
      </c>
      <c r="K1472" s="19">
        <f t="shared" si="164"/>
        <v>8.588271605</v>
      </c>
      <c r="L1472" s="18">
        <v>10.0</v>
      </c>
      <c r="M1472" s="86">
        <f t="shared" si="162"/>
        <v>9.143646409</v>
      </c>
      <c r="N1472" s="18">
        <v>10.0</v>
      </c>
      <c r="O1472" s="21">
        <f t="shared" si="2"/>
        <v>9.482746722</v>
      </c>
      <c r="P1472" s="18">
        <v>10.0</v>
      </c>
      <c r="Q1472" s="86">
        <f t="shared" si="163"/>
        <v>8.445134576</v>
      </c>
      <c r="R1472" s="18">
        <v>10.0</v>
      </c>
      <c r="S1472" s="21">
        <f t="shared" si="125"/>
        <v>8.551450276</v>
      </c>
      <c r="T1472" s="18">
        <v>10.0</v>
      </c>
      <c r="U1472" s="21">
        <f t="shared" si="128"/>
        <v>8.330455801</v>
      </c>
      <c r="V1472" s="18">
        <v>10.0</v>
      </c>
      <c r="W1472" s="21">
        <f t="shared" si="124"/>
        <v>8.921230982</v>
      </c>
      <c r="X1472" s="27">
        <f t="shared" si="154"/>
        <v>10</v>
      </c>
      <c r="Y1472" s="61" t="s">
        <v>2935</v>
      </c>
      <c r="Z1472" s="119"/>
      <c r="AA1472" s="32"/>
      <c r="AB1472" s="32"/>
      <c r="AC1472" s="32"/>
      <c r="AD1472" s="32"/>
      <c r="AE1472" s="33"/>
      <c r="AF1472" s="5"/>
      <c r="AG1472" s="1"/>
    </row>
    <row r="1473" ht="15.75" customHeight="1">
      <c r="A1473" s="1"/>
      <c r="B1473" s="5"/>
      <c r="C1473" s="16">
        <v>44732.0</v>
      </c>
      <c r="D1473" s="17">
        <v>2.148882018E9</v>
      </c>
      <c r="E1473" s="5" t="s">
        <v>2974</v>
      </c>
      <c r="F1473" s="5" t="s">
        <v>107</v>
      </c>
      <c r="G1473" s="5" t="s">
        <v>1975</v>
      </c>
      <c r="H1473" s="5" t="s">
        <v>1133</v>
      </c>
      <c r="I1473" s="33" t="s">
        <v>2203</v>
      </c>
      <c r="J1473" s="18">
        <v>9.0</v>
      </c>
      <c r="K1473" s="19">
        <f t="shared" si="164"/>
        <v>8.587808642</v>
      </c>
      <c r="L1473" s="18">
        <v>10.0</v>
      </c>
      <c r="M1473" s="86">
        <f t="shared" si="162"/>
        <v>9.144237405</v>
      </c>
      <c r="N1473" s="18">
        <v>10.0</v>
      </c>
      <c r="O1473" s="21">
        <f t="shared" si="2"/>
        <v>9.483103448</v>
      </c>
      <c r="P1473" s="18">
        <v>10.0</v>
      </c>
      <c r="Q1473" s="86">
        <f t="shared" si="163"/>
        <v>8.446206897</v>
      </c>
      <c r="R1473" s="18">
        <v>10.0</v>
      </c>
      <c r="S1473" s="21">
        <f t="shared" si="125"/>
        <v>8.552449965</v>
      </c>
      <c r="T1473" s="18">
        <v>10.0</v>
      </c>
      <c r="U1473" s="21">
        <f t="shared" si="128"/>
        <v>8.331608006</v>
      </c>
      <c r="V1473" s="18">
        <v>10.0</v>
      </c>
      <c r="W1473" s="21">
        <f t="shared" si="124"/>
        <v>8.921976503</v>
      </c>
      <c r="X1473" s="27">
        <f t="shared" si="154"/>
        <v>9.857142857</v>
      </c>
      <c r="Y1473" s="61" t="s">
        <v>2975</v>
      </c>
      <c r="Z1473" s="119"/>
      <c r="AA1473" s="32"/>
      <c r="AB1473" s="32"/>
      <c r="AC1473" s="32"/>
      <c r="AD1473" s="32"/>
      <c r="AE1473" s="33"/>
      <c r="AF1473" s="5"/>
      <c r="AG1473" s="1"/>
    </row>
    <row r="1474" ht="15.75" customHeight="1">
      <c r="A1474" s="1"/>
      <c r="B1474" s="5"/>
      <c r="C1474" s="16">
        <v>44733.0</v>
      </c>
      <c r="D1474" s="17">
        <v>2.7156044E9</v>
      </c>
      <c r="E1474" s="5" t="s">
        <v>2976</v>
      </c>
      <c r="F1474" s="5" t="s">
        <v>600</v>
      </c>
      <c r="G1474" s="5" t="s">
        <v>1975</v>
      </c>
      <c r="H1474" s="5">
        <v>204.0</v>
      </c>
      <c r="I1474" s="33" t="s">
        <v>45</v>
      </c>
      <c r="J1474" s="18">
        <v>7.0</v>
      </c>
      <c r="K1474" s="19">
        <f t="shared" si="164"/>
        <v>8.586111111</v>
      </c>
      <c r="L1474" s="18">
        <v>10.0</v>
      </c>
      <c r="M1474" s="86">
        <f t="shared" si="162"/>
        <v>9.144827586</v>
      </c>
      <c r="N1474" s="18">
        <v>7.5</v>
      </c>
      <c r="O1474" s="21">
        <f t="shared" si="2"/>
        <v>9.481736733</v>
      </c>
      <c r="P1474" s="18">
        <v>7.5</v>
      </c>
      <c r="Q1474" s="86">
        <f t="shared" si="163"/>
        <v>8.44555479</v>
      </c>
      <c r="R1474" s="18">
        <v>10.0</v>
      </c>
      <c r="S1474" s="21">
        <f t="shared" si="125"/>
        <v>8.553448276</v>
      </c>
      <c r="T1474" s="18">
        <v>7.5</v>
      </c>
      <c r="U1474" s="21">
        <f t="shared" si="128"/>
        <v>8.331034483</v>
      </c>
      <c r="V1474" s="18">
        <v>7.5</v>
      </c>
      <c r="W1474" s="21">
        <f t="shared" si="124"/>
        <v>8.920994475</v>
      </c>
      <c r="X1474" s="27">
        <f t="shared" si="154"/>
        <v>8.142857143</v>
      </c>
      <c r="Y1474" s="61" t="s">
        <v>2977</v>
      </c>
      <c r="Z1474" s="119"/>
      <c r="AA1474" s="32"/>
      <c r="AB1474" s="32"/>
      <c r="AC1474" s="32"/>
      <c r="AD1474" s="32"/>
      <c r="AE1474" s="33"/>
      <c r="AF1474" s="5"/>
      <c r="AG1474" s="1"/>
    </row>
    <row r="1475" ht="15.75" customHeight="1">
      <c r="A1475" s="1"/>
      <c r="B1475" s="5"/>
      <c r="C1475" s="16">
        <v>44734.0</v>
      </c>
      <c r="D1475" s="17">
        <v>3.393319878E9</v>
      </c>
      <c r="E1475" s="5" t="s">
        <v>1399</v>
      </c>
      <c r="F1475" s="5" t="s">
        <v>2022</v>
      </c>
      <c r="G1475" s="5" t="s">
        <v>1975</v>
      </c>
      <c r="H1475" s="5">
        <v>217.0</v>
      </c>
      <c r="I1475" s="33" t="s">
        <v>1782</v>
      </c>
      <c r="J1475" s="18">
        <v>10.0</v>
      </c>
      <c r="K1475" s="19">
        <f t="shared" si="164"/>
        <v>8.58742284</v>
      </c>
      <c r="L1475" s="18">
        <v>10.0</v>
      </c>
      <c r="M1475" s="86">
        <f t="shared" si="162"/>
        <v>9.145416954</v>
      </c>
      <c r="N1475" s="18">
        <v>10.0</v>
      </c>
      <c r="O1475" s="21">
        <f t="shared" si="2"/>
        <v>9.482093664</v>
      </c>
      <c r="P1475" s="18">
        <v>10.0</v>
      </c>
      <c r="Q1475" s="86">
        <f t="shared" si="163"/>
        <v>8.446625344</v>
      </c>
      <c r="R1475" s="18">
        <v>10.0</v>
      </c>
      <c r="S1475" s="21">
        <f t="shared" si="125"/>
        <v>8.55444521</v>
      </c>
      <c r="T1475" s="18">
        <v>10.0</v>
      </c>
      <c r="U1475" s="21">
        <f t="shared" si="128"/>
        <v>8.3321847</v>
      </c>
      <c r="V1475" s="18">
        <v>10.0</v>
      </c>
      <c r="W1475" s="21">
        <f t="shared" si="124"/>
        <v>8.92173913</v>
      </c>
      <c r="X1475" s="27">
        <f t="shared" si="154"/>
        <v>10</v>
      </c>
      <c r="Y1475" s="61" t="s">
        <v>2978</v>
      </c>
      <c r="Z1475" s="119"/>
      <c r="AA1475" s="32"/>
      <c r="AB1475" s="32"/>
      <c r="AC1475" s="32"/>
      <c r="AD1475" s="32"/>
      <c r="AE1475" s="33"/>
      <c r="AF1475" s="5"/>
      <c r="AG1475" s="1"/>
    </row>
    <row r="1476" ht="15.75" customHeight="1">
      <c r="A1476" s="1"/>
      <c r="B1476" s="5"/>
      <c r="C1476" s="16">
        <v>44735.0</v>
      </c>
      <c r="D1476" s="17">
        <v>3.150777439E9</v>
      </c>
      <c r="E1476" s="5" t="s">
        <v>2960</v>
      </c>
      <c r="F1476" s="5" t="s">
        <v>48</v>
      </c>
      <c r="G1476" s="5" t="s">
        <v>1975</v>
      </c>
      <c r="H1476" s="5">
        <v>211.0</v>
      </c>
      <c r="I1476" s="33" t="s">
        <v>1808</v>
      </c>
      <c r="J1476" s="18">
        <v>6.0</v>
      </c>
      <c r="K1476" s="19">
        <f t="shared" si="164"/>
        <v>8.58433642</v>
      </c>
      <c r="L1476" s="18">
        <v>10.0</v>
      </c>
      <c r="M1476" s="86">
        <f t="shared" si="162"/>
        <v>9.14600551</v>
      </c>
      <c r="N1476" s="18">
        <v>7.5</v>
      </c>
      <c r="O1476" s="21">
        <f t="shared" si="2"/>
        <v>9.480729525</v>
      </c>
      <c r="P1476" s="18">
        <v>7.5</v>
      </c>
      <c r="Q1476" s="86">
        <f t="shared" si="163"/>
        <v>8.445973847</v>
      </c>
      <c r="R1476" s="18">
        <v>5.0</v>
      </c>
      <c r="S1476" s="21">
        <f t="shared" si="125"/>
        <v>8.551997245</v>
      </c>
      <c r="T1476" s="18">
        <v>7.5</v>
      </c>
      <c r="U1476" s="21">
        <f t="shared" si="128"/>
        <v>8.33161157</v>
      </c>
      <c r="V1476" s="18">
        <v>7.5</v>
      </c>
      <c r="W1476" s="21">
        <f t="shared" si="124"/>
        <v>8.920758621</v>
      </c>
      <c r="X1476" s="27">
        <f t="shared" si="154"/>
        <v>7.285714286</v>
      </c>
      <c r="Y1476" s="61" t="s">
        <v>2935</v>
      </c>
      <c r="Z1476" s="119"/>
      <c r="AA1476" s="32"/>
      <c r="AB1476" s="32"/>
      <c r="AC1476" s="32"/>
      <c r="AD1476" s="32"/>
      <c r="AE1476" s="33"/>
      <c r="AF1476" s="5"/>
      <c r="AG1476" s="1"/>
    </row>
    <row r="1477" ht="15.75" customHeight="1">
      <c r="A1477" s="1"/>
      <c r="B1477" s="5"/>
      <c r="C1477" s="16">
        <v>44737.0</v>
      </c>
      <c r="D1477" s="17">
        <v>2.807024193E9</v>
      </c>
      <c r="E1477" s="5" t="s">
        <v>1534</v>
      </c>
      <c r="F1477" s="5" t="s">
        <v>399</v>
      </c>
      <c r="G1477" s="5" t="s">
        <v>2979</v>
      </c>
      <c r="H1477" s="5" t="s">
        <v>163</v>
      </c>
      <c r="I1477" s="33" t="s">
        <v>60</v>
      </c>
      <c r="J1477" s="18">
        <v>7.0</v>
      </c>
      <c r="K1477" s="19">
        <f t="shared" si="164"/>
        <v>8.582947531</v>
      </c>
      <c r="L1477" s="18">
        <v>5.0</v>
      </c>
      <c r="M1477" s="86">
        <f t="shared" si="162"/>
        <v>9.143152099</v>
      </c>
      <c r="N1477" s="18">
        <v>7.5</v>
      </c>
      <c r="O1477" s="21">
        <f t="shared" si="2"/>
        <v>9.479367263</v>
      </c>
      <c r="P1477" s="18">
        <v>7.5</v>
      </c>
      <c r="Q1477" s="86">
        <f t="shared" si="163"/>
        <v>8.445323246</v>
      </c>
      <c r="R1477" s="18">
        <v>5.0</v>
      </c>
      <c r="S1477" s="21">
        <f t="shared" si="125"/>
        <v>8.54955265</v>
      </c>
      <c r="T1477" s="18">
        <v>5.0</v>
      </c>
      <c r="U1477" s="21">
        <f t="shared" si="128"/>
        <v>8.329318651</v>
      </c>
      <c r="V1477" s="18">
        <v>5.0</v>
      </c>
      <c r="W1477" s="21">
        <f t="shared" si="124"/>
        <v>8.918056513</v>
      </c>
      <c r="X1477" s="27">
        <f t="shared" si="154"/>
        <v>6</v>
      </c>
      <c r="Y1477" s="61" t="s">
        <v>2935</v>
      </c>
      <c r="Z1477" s="119"/>
      <c r="AA1477" s="32"/>
      <c r="AB1477" s="32"/>
      <c r="AC1477" s="32"/>
      <c r="AD1477" s="32"/>
      <c r="AE1477" s="33"/>
      <c r="AF1477" s="5"/>
      <c r="AG1477" s="1"/>
    </row>
    <row r="1478" ht="15.75" customHeight="1">
      <c r="A1478" s="1"/>
      <c r="B1478" s="5"/>
      <c r="C1478" s="16">
        <v>44739.0</v>
      </c>
      <c r="D1478" s="17">
        <v>3.81005086E9</v>
      </c>
      <c r="E1478" s="5" t="s">
        <v>2980</v>
      </c>
      <c r="F1478" s="5" t="s">
        <v>107</v>
      </c>
      <c r="G1478" s="5" t="s">
        <v>2979</v>
      </c>
      <c r="H1478" s="5" t="s">
        <v>101</v>
      </c>
      <c r="I1478" s="33" t="s">
        <v>60</v>
      </c>
      <c r="J1478" s="18">
        <v>9.0</v>
      </c>
      <c r="K1478" s="19">
        <f t="shared" si="164"/>
        <v>8.585108025</v>
      </c>
      <c r="L1478" s="18">
        <v>10.0</v>
      </c>
      <c r="M1478" s="86">
        <f t="shared" si="162"/>
        <v>9.143741403</v>
      </c>
      <c r="N1478" s="18">
        <v>10.0</v>
      </c>
      <c r="O1478" s="21">
        <f t="shared" si="2"/>
        <v>9.479725086</v>
      </c>
      <c r="P1478" s="18">
        <v>10.0</v>
      </c>
      <c r="Q1478" s="86">
        <f t="shared" si="163"/>
        <v>8.446391753</v>
      </c>
      <c r="R1478" s="18">
        <v>10.0</v>
      </c>
      <c r="S1478" s="21">
        <f t="shared" si="125"/>
        <v>8.550550206</v>
      </c>
      <c r="T1478" s="18">
        <v>10.0</v>
      </c>
      <c r="U1478" s="21">
        <f t="shared" si="128"/>
        <v>8.330467675</v>
      </c>
      <c r="V1478" s="18">
        <v>10.0</v>
      </c>
      <c r="W1478" s="21">
        <f t="shared" si="124"/>
        <v>8.918801653</v>
      </c>
      <c r="X1478" s="27">
        <f t="shared" si="154"/>
        <v>9.857142857</v>
      </c>
      <c r="Y1478" s="61" t="s">
        <v>2935</v>
      </c>
      <c r="Z1478" s="119"/>
      <c r="AA1478" s="32"/>
      <c r="AB1478" s="32"/>
      <c r="AC1478" s="32"/>
      <c r="AD1478" s="32"/>
      <c r="AE1478" s="33"/>
      <c r="AF1478" s="5"/>
      <c r="AG1478" s="1"/>
    </row>
    <row r="1479" ht="15.75" customHeight="1">
      <c r="A1479" s="1"/>
      <c r="B1479" s="5"/>
      <c r="C1479" s="16">
        <v>44740.0</v>
      </c>
      <c r="D1479" s="17">
        <v>3.375675051E9</v>
      </c>
      <c r="E1479" s="5" t="s">
        <v>1609</v>
      </c>
      <c r="F1479" s="5" t="s">
        <v>306</v>
      </c>
      <c r="G1479" s="5" t="s">
        <v>2017</v>
      </c>
      <c r="H1479" s="5" t="s">
        <v>221</v>
      </c>
      <c r="I1479" s="33" t="s">
        <v>60</v>
      </c>
      <c r="J1479" s="18">
        <v>9.0</v>
      </c>
      <c r="K1479" s="19">
        <f t="shared" si="164"/>
        <v>8.585262346</v>
      </c>
      <c r="L1479" s="18">
        <v>10.0</v>
      </c>
      <c r="M1479" s="86">
        <f t="shared" si="162"/>
        <v>9.144329897</v>
      </c>
      <c r="N1479" s="18">
        <v>10.0</v>
      </c>
      <c r="O1479" s="21">
        <f t="shared" si="2"/>
        <v>9.480082418</v>
      </c>
      <c r="P1479" s="18">
        <v>10.0</v>
      </c>
      <c r="Q1479" s="86">
        <f t="shared" si="163"/>
        <v>8.447458791</v>
      </c>
      <c r="R1479" s="18">
        <v>10.0</v>
      </c>
      <c r="S1479" s="21">
        <f t="shared" si="125"/>
        <v>8.551546392</v>
      </c>
      <c r="T1479" s="18">
        <v>10.0</v>
      </c>
      <c r="U1479" s="21">
        <f t="shared" si="128"/>
        <v>8.33161512</v>
      </c>
      <c r="V1479" s="18">
        <v>10.0</v>
      </c>
      <c r="W1479" s="21">
        <f t="shared" si="124"/>
        <v>8.919545767</v>
      </c>
      <c r="X1479" s="27">
        <f t="shared" si="154"/>
        <v>9.857142857</v>
      </c>
      <c r="Y1479" s="61" t="s">
        <v>2935</v>
      </c>
      <c r="Z1479" s="119"/>
      <c r="AA1479" s="32"/>
      <c r="AB1479" s="32"/>
      <c r="AC1479" s="32"/>
      <c r="AD1479" s="32"/>
      <c r="AE1479" s="33"/>
      <c r="AF1479" s="5"/>
      <c r="AG1479" s="1"/>
    </row>
    <row r="1480" ht="15.75" customHeight="1">
      <c r="A1480" s="1"/>
      <c r="B1480" s="5"/>
      <c r="C1480" s="16">
        <v>44740.0</v>
      </c>
      <c r="D1480" s="17">
        <v>3.160691432E9</v>
      </c>
      <c r="E1480" s="5" t="s">
        <v>2981</v>
      </c>
      <c r="F1480" s="5" t="s">
        <v>40</v>
      </c>
      <c r="G1480" s="5" t="s">
        <v>2017</v>
      </c>
      <c r="H1480" s="5" t="s">
        <v>221</v>
      </c>
      <c r="I1480" s="33" t="s">
        <v>60</v>
      </c>
      <c r="J1480" s="18">
        <v>8.0</v>
      </c>
      <c r="K1480" s="19">
        <f t="shared" si="164"/>
        <v>8.583719136</v>
      </c>
      <c r="L1480" s="18">
        <v>7.5</v>
      </c>
      <c r="M1480" s="86">
        <f t="shared" si="162"/>
        <v>9.143200549</v>
      </c>
      <c r="N1480" s="18">
        <v>10.0</v>
      </c>
      <c r="O1480" s="21">
        <f t="shared" si="2"/>
        <v>9.480439259</v>
      </c>
      <c r="P1480" s="18">
        <v>7.5</v>
      </c>
      <c r="Q1480" s="86">
        <f t="shared" si="163"/>
        <v>8.446808511</v>
      </c>
      <c r="R1480" s="18">
        <v>5.0</v>
      </c>
      <c r="S1480" s="21">
        <f t="shared" si="125"/>
        <v>8.549107143</v>
      </c>
      <c r="T1480" s="18">
        <v>5.0</v>
      </c>
      <c r="U1480" s="21">
        <f t="shared" si="128"/>
        <v>8.329326923</v>
      </c>
      <c r="V1480" s="18">
        <v>5.0</v>
      </c>
      <c r="W1480" s="21">
        <f t="shared" si="124"/>
        <v>8.916850069</v>
      </c>
      <c r="X1480" s="27">
        <f t="shared" si="154"/>
        <v>6.857142857</v>
      </c>
      <c r="Y1480" s="61" t="s">
        <v>2935</v>
      </c>
      <c r="Z1480" s="119"/>
      <c r="AA1480" s="32"/>
      <c r="AB1480" s="32"/>
      <c r="AC1480" s="32"/>
      <c r="AD1480" s="32"/>
      <c r="AE1480" s="33"/>
      <c r="AF1480" s="5"/>
      <c r="AG1480" s="1"/>
    </row>
    <row r="1481" ht="15.75" customHeight="1">
      <c r="A1481" s="1"/>
      <c r="B1481" s="5"/>
      <c r="C1481" s="16">
        <v>44740.0</v>
      </c>
      <c r="D1481" s="17">
        <v>2.841671728E9</v>
      </c>
      <c r="E1481" s="5" t="s">
        <v>2982</v>
      </c>
      <c r="F1481" s="5" t="s">
        <v>510</v>
      </c>
      <c r="G1481" s="5" t="s">
        <v>2979</v>
      </c>
      <c r="H1481" s="5">
        <v>311.0</v>
      </c>
      <c r="I1481" s="33" t="s">
        <v>1787</v>
      </c>
      <c r="J1481" s="18">
        <v>10.0</v>
      </c>
      <c r="K1481" s="19">
        <f t="shared" si="164"/>
        <v>8.585339506</v>
      </c>
      <c r="L1481" s="18">
        <v>10.0</v>
      </c>
      <c r="M1481" s="86">
        <f t="shared" si="162"/>
        <v>9.143788607</v>
      </c>
      <c r="N1481" s="18">
        <v>10.0</v>
      </c>
      <c r="O1481" s="21">
        <f t="shared" si="2"/>
        <v>9.48079561</v>
      </c>
      <c r="P1481" s="18">
        <v>10.0</v>
      </c>
      <c r="Q1481" s="86">
        <f t="shared" si="163"/>
        <v>8.4478738</v>
      </c>
      <c r="R1481" s="18">
        <v>10.0</v>
      </c>
      <c r="S1481" s="21">
        <f t="shared" si="125"/>
        <v>8.550102951</v>
      </c>
      <c r="T1481" s="18">
        <v>10.0</v>
      </c>
      <c r="U1481" s="21">
        <f t="shared" si="128"/>
        <v>8.330473576</v>
      </c>
      <c r="V1481" s="18">
        <v>10.0</v>
      </c>
      <c r="W1481" s="21">
        <f t="shared" si="124"/>
        <v>8.917594502</v>
      </c>
      <c r="X1481" s="27">
        <f t="shared" si="154"/>
        <v>10</v>
      </c>
      <c r="Y1481" s="61" t="s">
        <v>2935</v>
      </c>
      <c r="Z1481" s="119"/>
      <c r="AA1481" s="32"/>
      <c r="AB1481" s="32"/>
      <c r="AC1481" s="32"/>
      <c r="AD1481" s="32"/>
      <c r="AE1481" s="33"/>
      <c r="AF1481" s="5"/>
      <c r="AG1481" s="1"/>
    </row>
    <row r="1482" ht="15.75" customHeight="1">
      <c r="A1482" s="1"/>
      <c r="B1482" s="5"/>
      <c r="C1482" s="16">
        <v>44740.0</v>
      </c>
      <c r="D1482" s="17">
        <v>3.661546607E9</v>
      </c>
      <c r="E1482" s="5" t="s">
        <v>1162</v>
      </c>
      <c r="F1482" s="5" t="s">
        <v>32</v>
      </c>
      <c r="G1482" s="5" t="s">
        <v>33</v>
      </c>
      <c r="H1482" s="5" t="s">
        <v>1039</v>
      </c>
      <c r="I1482" s="33" t="s">
        <v>2203</v>
      </c>
      <c r="J1482" s="18">
        <v>10.0</v>
      </c>
      <c r="K1482" s="19">
        <f t="shared" si="164"/>
        <v>8.586651235</v>
      </c>
      <c r="L1482" s="18">
        <v>10.0</v>
      </c>
      <c r="M1482" s="86">
        <f t="shared" si="162"/>
        <v>9.144375857</v>
      </c>
      <c r="N1482" s="18">
        <v>10.0</v>
      </c>
      <c r="O1482" s="21">
        <f t="shared" si="2"/>
        <v>9.481151474</v>
      </c>
      <c r="P1482" s="18">
        <v>10.0</v>
      </c>
      <c r="Q1482" s="86">
        <f t="shared" si="163"/>
        <v>8.448937629</v>
      </c>
      <c r="R1482" s="18">
        <v>10.0</v>
      </c>
      <c r="S1482" s="21">
        <f t="shared" si="125"/>
        <v>8.551097394</v>
      </c>
      <c r="T1482" s="18">
        <v>10.0</v>
      </c>
      <c r="U1482" s="21">
        <f t="shared" si="128"/>
        <v>8.331618656</v>
      </c>
      <c r="V1482" s="18">
        <v>10.0</v>
      </c>
      <c r="W1482" s="21">
        <f t="shared" si="124"/>
        <v>8.918337912</v>
      </c>
      <c r="X1482" s="27">
        <f t="shared" si="154"/>
        <v>10</v>
      </c>
      <c r="Y1482" s="61" t="s">
        <v>2983</v>
      </c>
      <c r="Z1482" s="119"/>
      <c r="AA1482" s="32"/>
      <c r="AB1482" s="32"/>
      <c r="AC1482" s="32"/>
      <c r="AD1482" s="32"/>
      <c r="AE1482" s="33"/>
      <c r="AF1482" s="5"/>
      <c r="AG1482" s="1"/>
    </row>
    <row r="1483" ht="15.75" customHeight="1">
      <c r="A1483" s="1"/>
      <c r="B1483" s="5"/>
      <c r="C1483" s="16">
        <v>44741.0</v>
      </c>
      <c r="D1483" s="17">
        <v>2.52930555E9</v>
      </c>
      <c r="E1483" s="5" t="s">
        <v>2984</v>
      </c>
      <c r="F1483" s="5" t="s">
        <v>600</v>
      </c>
      <c r="G1483" s="5" t="s">
        <v>33</v>
      </c>
      <c r="H1483" s="5" t="s">
        <v>1077</v>
      </c>
      <c r="I1483" s="33" t="s">
        <v>2203</v>
      </c>
      <c r="J1483" s="18">
        <v>7.0</v>
      </c>
      <c r="K1483" s="19">
        <f t="shared" si="164"/>
        <v>8.58433642</v>
      </c>
      <c r="L1483" s="18">
        <v>10.0</v>
      </c>
      <c r="M1483" s="86">
        <f t="shared" si="162"/>
        <v>9.144962303</v>
      </c>
      <c r="N1483" s="18">
        <v>7.5</v>
      </c>
      <c r="O1483" s="21">
        <f t="shared" si="2"/>
        <v>9.479794521</v>
      </c>
      <c r="P1483" s="18">
        <v>7.5</v>
      </c>
      <c r="Q1483" s="86">
        <f t="shared" si="163"/>
        <v>8.448287671</v>
      </c>
      <c r="R1483" s="18">
        <v>7.5</v>
      </c>
      <c r="S1483" s="21">
        <f t="shared" si="125"/>
        <v>8.550376971</v>
      </c>
      <c r="T1483" s="18">
        <v>7.5</v>
      </c>
      <c r="U1483" s="21">
        <f t="shared" si="128"/>
        <v>8.331048663</v>
      </c>
      <c r="V1483" s="18">
        <v>7.5</v>
      </c>
      <c r="W1483" s="21">
        <f t="shared" si="124"/>
        <v>8.917364447</v>
      </c>
      <c r="X1483" s="27">
        <f t="shared" si="154"/>
        <v>7.785714286</v>
      </c>
      <c r="Y1483" s="61" t="s">
        <v>2985</v>
      </c>
      <c r="Z1483" s="119"/>
      <c r="AA1483" s="32"/>
      <c r="AB1483" s="32"/>
      <c r="AC1483" s="32"/>
      <c r="AD1483" s="32"/>
      <c r="AE1483" s="33"/>
      <c r="AF1483" s="5"/>
      <c r="AG1483" s="1"/>
    </row>
    <row r="1484" ht="15.75" customHeight="1">
      <c r="A1484" s="1"/>
      <c r="B1484" s="5"/>
      <c r="C1484" s="16">
        <v>44741.0</v>
      </c>
      <c r="D1484" s="17">
        <v>2.123767895E9</v>
      </c>
      <c r="E1484" s="5" t="s">
        <v>210</v>
      </c>
      <c r="F1484" s="5" t="s">
        <v>2731</v>
      </c>
      <c r="G1484" s="5" t="s">
        <v>2979</v>
      </c>
      <c r="H1484" s="5">
        <v>206.0</v>
      </c>
      <c r="I1484" s="33" t="s">
        <v>1868</v>
      </c>
      <c r="J1484" s="18">
        <v>7.0</v>
      </c>
      <c r="K1484" s="19">
        <f t="shared" si="164"/>
        <v>8.582638889</v>
      </c>
      <c r="L1484" s="18">
        <v>7.5</v>
      </c>
      <c r="M1484" s="86">
        <f t="shared" si="162"/>
        <v>9.143835616</v>
      </c>
      <c r="N1484" s="18">
        <v>10.0</v>
      </c>
      <c r="O1484" s="21">
        <f t="shared" si="2"/>
        <v>9.480150582</v>
      </c>
      <c r="P1484" s="18">
        <v>5.0</v>
      </c>
      <c r="Q1484" s="86">
        <f t="shared" si="163"/>
        <v>8.445927447</v>
      </c>
      <c r="R1484" s="18">
        <v>7.5</v>
      </c>
      <c r="S1484" s="21">
        <f t="shared" si="125"/>
        <v>8.549657534</v>
      </c>
      <c r="T1484" s="18">
        <v>7.5</v>
      </c>
      <c r="U1484" s="21">
        <f t="shared" si="128"/>
        <v>8.330479452</v>
      </c>
      <c r="V1484" s="18">
        <v>7.5</v>
      </c>
      <c r="W1484" s="21">
        <f t="shared" si="124"/>
        <v>8.916392318</v>
      </c>
      <c r="X1484" s="27">
        <f t="shared" si="154"/>
        <v>7.428571429</v>
      </c>
      <c r="Y1484" s="61" t="s">
        <v>2986</v>
      </c>
      <c r="Z1484" s="119"/>
      <c r="AA1484" s="32"/>
      <c r="AB1484" s="32"/>
      <c r="AC1484" s="32"/>
      <c r="AD1484" s="32"/>
      <c r="AE1484" s="33"/>
      <c r="AF1484" s="5"/>
      <c r="AG1484" s="1"/>
    </row>
    <row r="1485" ht="15.75" customHeight="1">
      <c r="A1485" s="1"/>
      <c r="B1485" s="5"/>
      <c r="C1485" s="16">
        <v>44742.0</v>
      </c>
      <c r="D1485" s="17">
        <v>2.368722423E9</v>
      </c>
      <c r="E1485" s="5" t="s">
        <v>2987</v>
      </c>
      <c r="F1485" s="5" t="s">
        <v>494</v>
      </c>
      <c r="G1485" s="5" t="s">
        <v>2017</v>
      </c>
      <c r="H1485" s="5" t="s">
        <v>471</v>
      </c>
      <c r="I1485" s="33" t="s">
        <v>261</v>
      </c>
      <c r="J1485" s="18">
        <v>9.0</v>
      </c>
      <c r="K1485" s="19">
        <f t="shared" si="164"/>
        <v>8.583179012</v>
      </c>
      <c r="L1485" s="18"/>
      <c r="M1485" s="86">
        <f t="shared" si="162"/>
        <v>9.143835616</v>
      </c>
      <c r="N1485" s="18"/>
      <c r="O1485" s="21">
        <f t="shared" si="2"/>
        <v>9.480150582</v>
      </c>
      <c r="P1485" s="18"/>
      <c r="Q1485" s="86">
        <f t="shared" si="163"/>
        <v>8.445927447</v>
      </c>
      <c r="R1485" s="18"/>
      <c r="S1485" s="21">
        <f t="shared" si="125"/>
        <v>8.549657534</v>
      </c>
      <c r="T1485" s="18"/>
      <c r="U1485" s="21">
        <f t="shared" si="128"/>
        <v>8.330479452</v>
      </c>
      <c r="V1485" s="18"/>
      <c r="W1485" s="21">
        <f t="shared" si="124"/>
        <v>8.916392318</v>
      </c>
      <c r="X1485" s="27">
        <f t="shared" si="154"/>
        <v>9</v>
      </c>
      <c r="Y1485" s="61" t="s">
        <v>2935</v>
      </c>
      <c r="Z1485" s="119"/>
      <c r="AA1485" s="32"/>
      <c r="AB1485" s="32"/>
      <c r="AC1485" s="32"/>
      <c r="AD1485" s="32"/>
      <c r="AE1485" s="33"/>
      <c r="AF1485" s="5"/>
      <c r="AG1485" s="1"/>
    </row>
    <row r="1486" ht="15.75" customHeight="1">
      <c r="A1486" s="1"/>
      <c r="B1486" s="5"/>
      <c r="C1486" s="16">
        <v>44742.0</v>
      </c>
      <c r="D1486" s="17">
        <v>2.396793954E9</v>
      </c>
      <c r="E1486" s="5" t="s">
        <v>2988</v>
      </c>
      <c r="F1486" s="5" t="s">
        <v>48</v>
      </c>
      <c r="G1486" s="5" t="s">
        <v>33</v>
      </c>
      <c r="H1486" s="5" t="s">
        <v>120</v>
      </c>
      <c r="I1486" s="33" t="s">
        <v>60</v>
      </c>
      <c r="J1486" s="18">
        <v>8.0</v>
      </c>
      <c r="K1486" s="19">
        <f t="shared" si="164"/>
        <v>8.582947531</v>
      </c>
      <c r="L1486" s="18">
        <v>10.0</v>
      </c>
      <c r="M1486" s="86">
        <f t="shared" si="162"/>
        <v>9.144421629</v>
      </c>
      <c r="N1486" s="18">
        <v>10.0</v>
      </c>
      <c r="O1486" s="21">
        <f t="shared" si="2"/>
        <v>9.480506156</v>
      </c>
      <c r="P1486" s="18">
        <v>7.5</v>
      </c>
      <c r="Q1486" s="86">
        <f t="shared" si="163"/>
        <v>8.445280438</v>
      </c>
      <c r="R1486" s="18">
        <v>10.0</v>
      </c>
      <c r="S1486" s="21">
        <f t="shared" si="125"/>
        <v>8.55065024</v>
      </c>
      <c r="T1486" s="18">
        <v>10.0</v>
      </c>
      <c r="U1486" s="21">
        <f t="shared" si="128"/>
        <v>8.331622177</v>
      </c>
      <c r="V1486" s="18">
        <v>10.0</v>
      </c>
      <c r="W1486" s="21">
        <f t="shared" si="124"/>
        <v>8.917135024</v>
      </c>
      <c r="X1486" s="27">
        <f t="shared" si="154"/>
        <v>9.357142857</v>
      </c>
      <c r="Y1486" s="61" t="s">
        <v>2989</v>
      </c>
      <c r="Z1486" s="119"/>
      <c r="AA1486" s="32"/>
      <c r="AB1486" s="32"/>
      <c r="AC1486" s="32"/>
      <c r="AD1486" s="32"/>
      <c r="AE1486" s="33"/>
      <c r="AF1486" s="5"/>
      <c r="AG1486" s="1"/>
    </row>
    <row r="1487" ht="15.75" customHeight="1">
      <c r="A1487" s="1"/>
      <c r="B1487" s="5"/>
      <c r="C1487" s="16">
        <v>44743.0</v>
      </c>
      <c r="D1487" s="17">
        <v>3.054662323E9</v>
      </c>
      <c r="E1487" s="5" t="s">
        <v>2064</v>
      </c>
      <c r="F1487" s="5" t="s">
        <v>2924</v>
      </c>
      <c r="G1487" s="5" t="s">
        <v>2017</v>
      </c>
      <c r="H1487" s="5">
        <v>210.0</v>
      </c>
      <c r="I1487" s="33" t="s">
        <v>1808</v>
      </c>
      <c r="J1487" s="18">
        <v>10.0</v>
      </c>
      <c r="K1487" s="19">
        <f t="shared" si="164"/>
        <v>8.583873457</v>
      </c>
      <c r="L1487" s="18"/>
      <c r="M1487" s="86">
        <f t="shared" si="162"/>
        <v>9.144421629</v>
      </c>
      <c r="N1487" s="18"/>
      <c r="O1487" s="21">
        <f t="shared" si="2"/>
        <v>9.480506156</v>
      </c>
      <c r="P1487" s="18"/>
      <c r="Q1487" s="86">
        <f t="shared" si="163"/>
        <v>8.445280438</v>
      </c>
      <c r="R1487" s="18"/>
      <c r="S1487" s="21">
        <f t="shared" si="125"/>
        <v>8.55065024</v>
      </c>
      <c r="T1487" s="18"/>
      <c r="U1487" s="21">
        <f t="shared" si="128"/>
        <v>8.331622177</v>
      </c>
      <c r="V1487" s="18"/>
      <c r="W1487" s="21">
        <f t="shared" si="124"/>
        <v>8.917135024</v>
      </c>
      <c r="X1487" s="27">
        <f t="shared" si="154"/>
        <v>10</v>
      </c>
      <c r="Y1487" s="61" t="s">
        <v>2935</v>
      </c>
      <c r="Z1487" s="119"/>
      <c r="AA1487" s="32"/>
      <c r="AB1487" s="32"/>
      <c r="AC1487" s="32"/>
      <c r="AD1487" s="32"/>
      <c r="AE1487" s="33"/>
      <c r="AF1487" s="5"/>
      <c r="AG1487" s="1"/>
    </row>
    <row r="1488" ht="15.75" customHeight="1">
      <c r="A1488" s="1"/>
      <c r="B1488" s="5"/>
      <c r="C1488" s="16">
        <v>44744.0</v>
      </c>
      <c r="D1488" s="17">
        <v>3.111231164E9</v>
      </c>
      <c r="E1488" s="5" t="s">
        <v>2990</v>
      </c>
      <c r="F1488" s="5" t="s">
        <v>510</v>
      </c>
      <c r="G1488" s="5" t="s">
        <v>2017</v>
      </c>
      <c r="H1488" s="5">
        <v>115.0</v>
      </c>
      <c r="I1488" s="33" t="s">
        <v>1012</v>
      </c>
      <c r="J1488" s="18">
        <v>10.0</v>
      </c>
      <c r="K1488" s="19">
        <f t="shared" si="164"/>
        <v>8.584182099</v>
      </c>
      <c r="L1488" s="18">
        <v>10.0</v>
      </c>
      <c r="M1488" s="86">
        <f t="shared" si="162"/>
        <v>9.14500684</v>
      </c>
      <c r="N1488" s="18">
        <v>10.0</v>
      </c>
      <c r="O1488" s="21">
        <f t="shared" si="2"/>
        <v>9.480861244</v>
      </c>
      <c r="P1488" s="18">
        <v>5.0</v>
      </c>
      <c r="Q1488" s="86">
        <f t="shared" si="163"/>
        <v>8.442925496</v>
      </c>
      <c r="R1488" s="18">
        <v>7.5</v>
      </c>
      <c r="S1488" s="21">
        <f t="shared" si="125"/>
        <v>8.549931601</v>
      </c>
      <c r="T1488" s="18">
        <v>7.5</v>
      </c>
      <c r="U1488" s="21">
        <f t="shared" si="128"/>
        <v>8.331053352</v>
      </c>
      <c r="V1488" s="18">
        <v>10.0</v>
      </c>
      <c r="W1488" s="21">
        <f t="shared" si="124"/>
        <v>8.917876712</v>
      </c>
      <c r="X1488" s="27">
        <f t="shared" si="154"/>
        <v>8.571428571</v>
      </c>
      <c r="Y1488" s="61" t="s">
        <v>2935</v>
      </c>
      <c r="Z1488" s="119"/>
      <c r="AA1488" s="32"/>
      <c r="AB1488" s="32"/>
      <c r="AC1488" s="32"/>
      <c r="AD1488" s="32"/>
      <c r="AE1488" s="33"/>
      <c r="AF1488" s="5"/>
      <c r="AG1488" s="1"/>
    </row>
    <row r="1489" ht="15.75" customHeight="1">
      <c r="A1489" s="1"/>
      <c r="B1489" s="5"/>
      <c r="C1489" s="16">
        <v>44744.0</v>
      </c>
      <c r="D1489" s="17">
        <v>3.910717703E9</v>
      </c>
      <c r="E1489" s="5" t="s">
        <v>2991</v>
      </c>
      <c r="F1489" s="5" t="s">
        <v>510</v>
      </c>
      <c r="G1489" s="5" t="s">
        <v>33</v>
      </c>
      <c r="H1489" s="5" t="s">
        <v>236</v>
      </c>
      <c r="I1489" s="33" t="s">
        <v>261</v>
      </c>
      <c r="J1489" s="18">
        <v>10.0</v>
      </c>
      <c r="K1489" s="19">
        <f t="shared" si="164"/>
        <v>8.584182099</v>
      </c>
      <c r="L1489" s="18">
        <v>10.0</v>
      </c>
      <c r="M1489" s="86">
        <f t="shared" si="162"/>
        <v>9.145591251</v>
      </c>
      <c r="N1489" s="18">
        <v>10.0</v>
      </c>
      <c r="O1489" s="21">
        <f t="shared" si="2"/>
        <v>9.481215847</v>
      </c>
      <c r="P1489" s="18">
        <v>10.0</v>
      </c>
      <c r="Q1489" s="86">
        <f t="shared" si="163"/>
        <v>8.443989071</v>
      </c>
      <c r="R1489" s="18">
        <v>10.0</v>
      </c>
      <c r="S1489" s="21">
        <f t="shared" si="125"/>
        <v>8.550922761</v>
      </c>
      <c r="T1489" s="18">
        <v>10.0</v>
      </c>
      <c r="U1489" s="21">
        <f t="shared" si="128"/>
        <v>8.332194122</v>
      </c>
      <c r="V1489" s="18">
        <v>10.0</v>
      </c>
      <c r="W1489" s="21">
        <f t="shared" si="124"/>
        <v>8.918617385</v>
      </c>
      <c r="X1489" s="27">
        <f t="shared" si="154"/>
        <v>10</v>
      </c>
      <c r="Y1489" s="61" t="s">
        <v>2935</v>
      </c>
      <c r="Z1489" s="119"/>
      <c r="AA1489" s="32"/>
      <c r="AB1489" s="32"/>
      <c r="AC1489" s="32"/>
      <c r="AD1489" s="32"/>
      <c r="AE1489" s="33"/>
      <c r="AF1489" s="5"/>
      <c r="AG1489" s="1"/>
    </row>
    <row r="1490" ht="15.75" customHeight="1">
      <c r="A1490" s="1"/>
      <c r="B1490" s="5"/>
      <c r="C1490" s="16">
        <v>44745.0</v>
      </c>
      <c r="D1490" s="17">
        <v>3.798559303E9</v>
      </c>
      <c r="E1490" s="5" t="s">
        <v>2992</v>
      </c>
      <c r="F1490" s="5" t="s">
        <v>72</v>
      </c>
      <c r="G1490" s="5" t="s">
        <v>33</v>
      </c>
      <c r="H1490" s="5" t="s">
        <v>90</v>
      </c>
      <c r="I1490" s="33" t="s">
        <v>60</v>
      </c>
      <c r="J1490" s="18">
        <v>4.0</v>
      </c>
      <c r="K1490" s="19">
        <f t="shared" si="164"/>
        <v>8.58117284</v>
      </c>
      <c r="L1490" s="18">
        <v>7.5</v>
      </c>
      <c r="M1490" s="86">
        <f t="shared" si="162"/>
        <v>9.144467213</v>
      </c>
      <c r="N1490" s="18">
        <v>10.0</v>
      </c>
      <c r="O1490" s="21">
        <f t="shared" si="2"/>
        <v>9.481569966</v>
      </c>
      <c r="P1490" s="18">
        <v>5.0</v>
      </c>
      <c r="Q1490" s="86">
        <f t="shared" si="163"/>
        <v>8.441638225</v>
      </c>
      <c r="R1490" s="18">
        <v>7.5</v>
      </c>
      <c r="S1490" s="21">
        <f t="shared" si="125"/>
        <v>8.550204918</v>
      </c>
      <c r="T1490" s="18">
        <v>5.0</v>
      </c>
      <c r="U1490" s="21">
        <f t="shared" si="128"/>
        <v>8.329918033</v>
      </c>
      <c r="V1490" s="18">
        <v>5.0</v>
      </c>
      <c r="W1490" s="21">
        <f t="shared" si="124"/>
        <v>8.915937073</v>
      </c>
      <c r="X1490" s="27">
        <f t="shared" si="154"/>
        <v>6.285714286</v>
      </c>
      <c r="Y1490" s="61" t="s">
        <v>2993</v>
      </c>
      <c r="Z1490" s="119"/>
      <c r="AA1490" s="32"/>
      <c r="AB1490" s="32"/>
      <c r="AC1490" s="32"/>
      <c r="AD1490" s="32"/>
      <c r="AE1490" s="33"/>
      <c r="AF1490" s="5"/>
      <c r="AG1490" s="1"/>
    </row>
    <row r="1491" ht="15.75" customHeight="1">
      <c r="A1491" s="1"/>
      <c r="B1491" s="5"/>
      <c r="C1491" s="16">
        <v>44746.0</v>
      </c>
      <c r="D1491" s="17">
        <v>3.51805266E9</v>
      </c>
      <c r="E1491" s="5" t="s">
        <v>2994</v>
      </c>
      <c r="F1491" s="5" t="s">
        <v>84</v>
      </c>
      <c r="G1491" s="5" t="s">
        <v>2979</v>
      </c>
      <c r="H1491" s="5">
        <v>314.0</v>
      </c>
      <c r="I1491" s="33" t="s">
        <v>79</v>
      </c>
      <c r="J1491" s="18">
        <v>8.0</v>
      </c>
      <c r="K1491" s="19">
        <f t="shared" si="164"/>
        <v>8.57962963</v>
      </c>
      <c r="L1491" s="18">
        <v>10.0</v>
      </c>
      <c r="M1491" s="86">
        <f t="shared" si="162"/>
        <v>9.145051195</v>
      </c>
      <c r="N1491" s="18">
        <v>10.0</v>
      </c>
      <c r="O1491" s="21">
        <f t="shared" si="2"/>
        <v>9.481923602</v>
      </c>
      <c r="P1491" s="18">
        <v>7.5</v>
      </c>
      <c r="Q1491" s="86">
        <f t="shared" si="163"/>
        <v>8.440995907</v>
      </c>
      <c r="R1491" s="18">
        <v>7.5</v>
      </c>
      <c r="S1491" s="21">
        <f t="shared" si="125"/>
        <v>8.549488055</v>
      </c>
      <c r="T1491" s="18">
        <v>7.5</v>
      </c>
      <c r="U1491" s="21">
        <f t="shared" si="128"/>
        <v>8.329351536</v>
      </c>
      <c r="V1491" s="18">
        <v>10.0</v>
      </c>
      <c r="W1491" s="21">
        <f t="shared" si="124"/>
        <v>8.916678059</v>
      </c>
      <c r="X1491" s="27">
        <f t="shared" si="154"/>
        <v>8.642857143</v>
      </c>
      <c r="Y1491" s="61" t="s">
        <v>2935</v>
      </c>
      <c r="Z1491" s="119"/>
      <c r="AA1491" s="32"/>
      <c r="AB1491" s="32"/>
      <c r="AC1491" s="32"/>
      <c r="AD1491" s="32"/>
      <c r="AE1491" s="33"/>
      <c r="AF1491" s="5"/>
      <c r="AG1491" s="1"/>
    </row>
    <row r="1492" ht="15.75" customHeight="1">
      <c r="A1492" s="1"/>
      <c r="B1492" s="5"/>
      <c r="C1492" s="16">
        <v>44746.0</v>
      </c>
      <c r="D1492" s="17">
        <v>3.910709254E9</v>
      </c>
      <c r="E1492" s="5" t="s">
        <v>2995</v>
      </c>
      <c r="F1492" s="5" t="s">
        <v>126</v>
      </c>
      <c r="G1492" s="5" t="s">
        <v>2017</v>
      </c>
      <c r="H1492" s="5">
        <v>207.0</v>
      </c>
      <c r="I1492" s="33" t="s">
        <v>1808</v>
      </c>
      <c r="J1492" s="18">
        <v>9.0</v>
      </c>
      <c r="K1492" s="19">
        <f t="shared" si="164"/>
        <v>8.579475309</v>
      </c>
      <c r="L1492" s="18">
        <v>10.0</v>
      </c>
      <c r="M1492" s="86">
        <f t="shared" si="162"/>
        <v>9.145634379</v>
      </c>
      <c r="N1492" s="18">
        <v>7.5</v>
      </c>
      <c r="O1492" s="21">
        <f t="shared" si="2"/>
        <v>9.480572597</v>
      </c>
      <c r="P1492" s="18">
        <v>7.5</v>
      </c>
      <c r="Q1492" s="86">
        <f t="shared" si="163"/>
        <v>8.440354465</v>
      </c>
      <c r="R1492" s="18">
        <v>7.5</v>
      </c>
      <c r="S1492" s="21">
        <f t="shared" si="125"/>
        <v>8.548772169</v>
      </c>
      <c r="T1492" s="18">
        <v>7.5</v>
      </c>
      <c r="U1492" s="21">
        <f t="shared" si="128"/>
        <v>8.328785812</v>
      </c>
      <c r="V1492" s="18">
        <v>7.5</v>
      </c>
      <c r="W1492" s="21">
        <f t="shared" si="124"/>
        <v>8.915710383</v>
      </c>
      <c r="X1492" s="27">
        <f t="shared" si="154"/>
        <v>8.071428571</v>
      </c>
      <c r="Y1492" s="61" t="s">
        <v>2935</v>
      </c>
      <c r="Z1492" s="119"/>
      <c r="AA1492" s="32"/>
      <c r="AB1492" s="32"/>
      <c r="AC1492" s="32"/>
      <c r="AD1492" s="32"/>
      <c r="AE1492" s="33"/>
      <c r="AF1492" s="5"/>
      <c r="AG1492" s="1"/>
    </row>
    <row r="1493" ht="15.75" customHeight="1">
      <c r="A1493" s="1"/>
      <c r="B1493" s="5"/>
      <c r="C1493" s="16">
        <v>44747.0</v>
      </c>
      <c r="D1493" s="17">
        <v>2.514035997E9</v>
      </c>
      <c r="E1493" s="5" t="s">
        <v>2996</v>
      </c>
      <c r="F1493" s="5" t="s">
        <v>510</v>
      </c>
      <c r="G1493" s="5" t="s">
        <v>2979</v>
      </c>
      <c r="H1493" s="5">
        <v>311.0</v>
      </c>
      <c r="I1493" s="33" t="s">
        <v>1787</v>
      </c>
      <c r="J1493" s="18">
        <v>10.0</v>
      </c>
      <c r="K1493" s="19">
        <f t="shared" si="164"/>
        <v>8.580787037</v>
      </c>
      <c r="L1493" s="18">
        <v>10.0</v>
      </c>
      <c r="M1493" s="86">
        <f t="shared" si="162"/>
        <v>9.146216769</v>
      </c>
      <c r="N1493" s="18">
        <v>10.0</v>
      </c>
      <c r="O1493" s="21">
        <f t="shared" si="2"/>
        <v>9.480926431</v>
      </c>
      <c r="P1493" s="18">
        <v>10.0</v>
      </c>
      <c r="Q1493" s="86">
        <f t="shared" si="163"/>
        <v>8.441416894</v>
      </c>
      <c r="R1493" s="18">
        <v>10.0</v>
      </c>
      <c r="S1493" s="21">
        <f t="shared" si="125"/>
        <v>8.549761418</v>
      </c>
      <c r="T1493" s="18">
        <v>10.0</v>
      </c>
      <c r="U1493" s="21">
        <f t="shared" si="128"/>
        <v>8.329925017</v>
      </c>
      <c r="V1493" s="18">
        <v>10.0</v>
      </c>
      <c r="W1493" s="21">
        <f t="shared" si="124"/>
        <v>8.916450512</v>
      </c>
      <c r="X1493" s="27">
        <f t="shared" si="154"/>
        <v>10</v>
      </c>
      <c r="Y1493" s="61" t="s">
        <v>2997</v>
      </c>
      <c r="Z1493" s="119"/>
      <c r="AA1493" s="32"/>
      <c r="AB1493" s="32"/>
      <c r="AC1493" s="32"/>
      <c r="AD1493" s="32"/>
      <c r="AE1493" s="33"/>
      <c r="AF1493" s="5"/>
      <c r="AG1493" s="1"/>
    </row>
    <row r="1494" ht="15.75" customHeight="1">
      <c r="A1494" s="1"/>
      <c r="B1494" s="5"/>
      <c r="C1494" s="16">
        <v>44747.0</v>
      </c>
      <c r="D1494" s="17">
        <v>2.684816164E9</v>
      </c>
      <c r="E1494" s="5" t="s">
        <v>2998</v>
      </c>
      <c r="F1494" s="5" t="s">
        <v>72</v>
      </c>
      <c r="G1494" s="5" t="s">
        <v>33</v>
      </c>
      <c r="H1494" s="5">
        <v>216.0</v>
      </c>
      <c r="I1494" s="33" t="s">
        <v>1782</v>
      </c>
      <c r="J1494" s="18">
        <v>9.0</v>
      </c>
      <c r="K1494" s="19">
        <f t="shared" si="164"/>
        <v>8.580015432</v>
      </c>
      <c r="L1494" s="18">
        <v>10.0</v>
      </c>
      <c r="M1494" s="86">
        <f t="shared" si="162"/>
        <v>9.146798365</v>
      </c>
      <c r="N1494" s="18">
        <v>10.0</v>
      </c>
      <c r="O1494" s="21">
        <f t="shared" si="2"/>
        <v>9.481279782</v>
      </c>
      <c r="P1494" s="18">
        <v>7.5</v>
      </c>
      <c r="Q1494" s="86">
        <f t="shared" si="163"/>
        <v>8.440776038</v>
      </c>
      <c r="R1494" s="18">
        <v>10.0</v>
      </c>
      <c r="S1494" s="21">
        <f t="shared" si="125"/>
        <v>8.550749319</v>
      </c>
      <c r="T1494" s="18">
        <v>5.0</v>
      </c>
      <c r="U1494" s="21">
        <f t="shared" si="128"/>
        <v>8.327656676</v>
      </c>
      <c r="V1494" s="18">
        <v>10.0</v>
      </c>
      <c r="W1494" s="21">
        <f t="shared" si="124"/>
        <v>8.917189632</v>
      </c>
      <c r="X1494" s="27">
        <f t="shared" si="154"/>
        <v>8.785714286</v>
      </c>
      <c r="Y1494" s="61" t="s">
        <v>2999</v>
      </c>
      <c r="Z1494" s="119"/>
      <c r="AA1494" s="32"/>
      <c r="AB1494" s="32"/>
      <c r="AC1494" s="32"/>
      <c r="AD1494" s="32"/>
      <c r="AE1494" s="33"/>
      <c r="AF1494" s="5"/>
      <c r="AG1494" s="1"/>
    </row>
    <row r="1495" ht="15.75" customHeight="1">
      <c r="A1495" s="1"/>
      <c r="B1495" s="5"/>
      <c r="C1495" s="16">
        <v>44747.0</v>
      </c>
      <c r="D1495" s="17">
        <v>2.332580349E9</v>
      </c>
      <c r="E1495" s="5" t="s">
        <v>3000</v>
      </c>
      <c r="F1495" s="5" t="s">
        <v>494</v>
      </c>
      <c r="G1495" s="5" t="s">
        <v>2017</v>
      </c>
      <c r="H1495" s="5" t="s">
        <v>120</v>
      </c>
      <c r="I1495" s="33" t="s">
        <v>60</v>
      </c>
      <c r="J1495" s="18">
        <v>8.0</v>
      </c>
      <c r="K1495" s="19">
        <f t="shared" si="164"/>
        <v>8.579398148</v>
      </c>
      <c r="L1495" s="18">
        <v>7.5</v>
      </c>
      <c r="M1495" s="86">
        <f t="shared" si="162"/>
        <v>9.145677332</v>
      </c>
      <c r="N1495" s="18">
        <v>10.0</v>
      </c>
      <c r="O1495" s="21">
        <f t="shared" si="2"/>
        <v>9.481632653</v>
      </c>
      <c r="P1495" s="18">
        <v>7.5</v>
      </c>
      <c r="Q1495" s="86">
        <f t="shared" si="163"/>
        <v>8.440136054</v>
      </c>
      <c r="R1495" s="18">
        <v>7.5</v>
      </c>
      <c r="S1495" s="21">
        <f t="shared" si="125"/>
        <v>8.550034037</v>
      </c>
      <c r="T1495" s="18">
        <v>7.5</v>
      </c>
      <c r="U1495" s="21">
        <f t="shared" si="128"/>
        <v>8.327093261</v>
      </c>
      <c r="V1495" s="18">
        <v>7.5</v>
      </c>
      <c r="W1495" s="21">
        <f t="shared" si="124"/>
        <v>8.916223586</v>
      </c>
      <c r="X1495" s="27">
        <f t="shared" si="154"/>
        <v>7.928571429</v>
      </c>
      <c r="Y1495" s="61" t="s">
        <v>3001</v>
      </c>
      <c r="Z1495" s="119"/>
      <c r="AA1495" s="32"/>
      <c r="AB1495" s="32"/>
      <c r="AC1495" s="32"/>
      <c r="AD1495" s="32"/>
      <c r="AE1495" s="33"/>
      <c r="AF1495" s="5"/>
      <c r="AG1495" s="1"/>
    </row>
    <row r="1496" ht="15.75" customHeight="1">
      <c r="A1496" s="1"/>
      <c r="B1496" s="5"/>
      <c r="C1496" s="16">
        <v>44747.0</v>
      </c>
      <c r="D1496" s="17">
        <v>2.156208482E9</v>
      </c>
      <c r="E1496" s="5" t="s">
        <v>3002</v>
      </c>
      <c r="F1496" s="5" t="s">
        <v>494</v>
      </c>
      <c r="G1496" s="5" t="s">
        <v>2979</v>
      </c>
      <c r="H1496" s="5">
        <v>311.0</v>
      </c>
      <c r="I1496" s="33" t="s">
        <v>1787</v>
      </c>
      <c r="J1496" s="18">
        <v>4.0</v>
      </c>
      <c r="K1496" s="19">
        <f t="shared" si="164"/>
        <v>8.574768519</v>
      </c>
      <c r="L1496" s="18">
        <v>5.0</v>
      </c>
      <c r="M1496" s="86">
        <f t="shared" si="162"/>
        <v>9.142857143</v>
      </c>
      <c r="N1496" s="18">
        <v>10.0</v>
      </c>
      <c r="O1496" s="21">
        <f t="shared" si="2"/>
        <v>9.481985044</v>
      </c>
      <c r="P1496" s="18">
        <v>5.0</v>
      </c>
      <c r="Q1496" s="86">
        <f t="shared" si="163"/>
        <v>8.437797417</v>
      </c>
      <c r="R1496" s="18">
        <v>7.5</v>
      </c>
      <c r="S1496" s="21">
        <f t="shared" si="125"/>
        <v>8.549319728</v>
      </c>
      <c r="T1496" s="18">
        <v>5.0</v>
      </c>
      <c r="U1496" s="21">
        <f t="shared" si="128"/>
        <v>8.324829932</v>
      </c>
      <c r="V1496" s="18">
        <v>5.0</v>
      </c>
      <c r="W1496" s="21">
        <f t="shared" si="124"/>
        <v>8.913555858</v>
      </c>
      <c r="X1496" s="27">
        <f t="shared" si="154"/>
        <v>5.928571429</v>
      </c>
      <c r="Y1496" s="61" t="s">
        <v>3003</v>
      </c>
      <c r="Z1496" s="119"/>
      <c r="AA1496" s="32"/>
      <c r="AB1496" s="32"/>
      <c r="AC1496" s="32"/>
      <c r="AD1496" s="32"/>
      <c r="AE1496" s="33"/>
      <c r="AF1496" s="5"/>
      <c r="AG1496" s="1"/>
    </row>
    <row r="1497" ht="15.75" customHeight="1">
      <c r="A1497" s="1"/>
      <c r="B1497" s="5"/>
      <c r="C1497" s="16">
        <v>44747.0</v>
      </c>
      <c r="D1497" s="17">
        <v>3.518002589E9</v>
      </c>
      <c r="E1497" s="5" t="s">
        <v>3004</v>
      </c>
      <c r="F1497" s="5" t="s">
        <v>510</v>
      </c>
      <c r="G1497" s="5" t="s">
        <v>2979</v>
      </c>
      <c r="H1497" s="5" t="s">
        <v>120</v>
      </c>
      <c r="I1497" s="33" t="s">
        <v>60</v>
      </c>
      <c r="J1497" s="18">
        <v>10.0</v>
      </c>
      <c r="K1497" s="19">
        <f t="shared" si="164"/>
        <v>8.575385802</v>
      </c>
      <c r="L1497" s="18">
        <v>10.0</v>
      </c>
      <c r="M1497" s="86">
        <f t="shared" si="162"/>
        <v>9.143439837</v>
      </c>
      <c r="N1497" s="18">
        <v>10.0</v>
      </c>
      <c r="O1497" s="21">
        <f t="shared" si="2"/>
        <v>9.482336957</v>
      </c>
      <c r="P1497" s="18">
        <v>10.0</v>
      </c>
      <c r="Q1497" s="86">
        <f t="shared" si="163"/>
        <v>8.438858696</v>
      </c>
      <c r="R1497" s="18">
        <v>10.0</v>
      </c>
      <c r="S1497" s="21">
        <f t="shared" si="125"/>
        <v>8.550305914</v>
      </c>
      <c r="T1497" s="18">
        <v>10.0</v>
      </c>
      <c r="U1497" s="21">
        <f t="shared" si="128"/>
        <v>8.325968729</v>
      </c>
      <c r="V1497" s="18">
        <v>10.0</v>
      </c>
      <c r="W1497" s="21">
        <f t="shared" si="124"/>
        <v>8.914295439</v>
      </c>
      <c r="X1497" s="27">
        <f t="shared" si="154"/>
        <v>10</v>
      </c>
      <c r="Y1497" s="61" t="s">
        <v>2935</v>
      </c>
      <c r="Z1497" s="119"/>
      <c r="AA1497" s="32"/>
      <c r="AB1497" s="32"/>
      <c r="AC1497" s="32"/>
      <c r="AD1497" s="32"/>
      <c r="AE1497" s="33"/>
      <c r="AF1497" s="5"/>
      <c r="AG1497" s="1"/>
    </row>
    <row r="1498" ht="15.75" customHeight="1">
      <c r="A1498" s="1"/>
      <c r="B1498" s="5"/>
      <c r="C1498" s="16">
        <v>44748.0</v>
      </c>
      <c r="D1498" s="17">
        <v>2.849360529E9</v>
      </c>
      <c r="E1498" s="5" t="s">
        <v>3005</v>
      </c>
      <c r="F1498" s="5" t="s">
        <v>126</v>
      </c>
      <c r="G1498" s="5" t="s">
        <v>2979</v>
      </c>
      <c r="H1498" s="5">
        <v>311.0</v>
      </c>
      <c r="I1498" s="33" t="s">
        <v>1787</v>
      </c>
      <c r="J1498" s="18">
        <v>9.0</v>
      </c>
      <c r="K1498" s="19">
        <f t="shared" si="164"/>
        <v>8.575925926</v>
      </c>
      <c r="L1498" s="18">
        <v>10.0</v>
      </c>
      <c r="M1498" s="86">
        <f t="shared" si="162"/>
        <v>9.144021739</v>
      </c>
      <c r="N1498" s="18">
        <v>10.0</v>
      </c>
      <c r="O1498" s="21">
        <f t="shared" si="2"/>
        <v>9.482688391</v>
      </c>
      <c r="P1498" s="18">
        <v>5.0</v>
      </c>
      <c r="Q1498" s="86">
        <f t="shared" si="163"/>
        <v>8.4365241</v>
      </c>
      <c r="R1498" s="18">
        <v>7.5</v>
      </c>
      <c r="S1498" s="21">
        <f t="shared" si="125"/>
        <v>8.549592391</v>
      </c>
      <c r="T1498" s="18">
        <v>5.0</v>
      </c>
      <c r="U1498" s="21">
        <f t="shared" si="128"/>
        <v>8.323709239</v>
      </c>
      <c r="V1498" s="18">
        <v>10.0</v>
      </c>
      <c r="W1498" s="21">
        <f t="shared" si="124"/>
        <v>8.915034014</v>
      </c>
      <c r="X1498" s="27">
        <f t="shared" si="154"/>
        <v>8.071428571</v>
      </c>
      <c r="Y1498" s="61" t="s">
        <v>3006</v>
      </c>
      <c r="Z1498" s="119"/>
      <c r="AA1498" s="32"/>
      <c r="AB1498" s="32"/>
      <c r="AC1498" s="32"/>
      <c r="AD1498" s="32"/>
      <c r="AE1498" s="33"/>
      <c r="AF1498" s="5"/>
      <c r="AG1498" s="1"/>
    </row>
    <row r="1499" ht="15.75" customHeight="1">
      <c r="A1499" s="1"/>
      <c r="B1499" s="5"/>
      <c r="C1499" s="16">
        <v>44748.0</v>
      </c>
      <c r="D1499" s="17">
        <v>2.78710751E9</v>
      </c>
      <c r="E1499" s="5" t="s">
        <v>515</v>
      </c>
      <c r="F1499" s="5" t="s">
        <v>126</v>
      </c>
      <c r="G1499" s="5" t="s">
        <v>2017</v>
      </c>
      <c r="H1499" s="5">
        <v>304.0</v>
      </c>
      <c r="I1499" s="33" t="s">
        <v>45</v>
      </c>
      <c r="J1499" s="18">
        <v>7.0</v>
      </c>
      <c r="K1499" s="19">
        <f t="shared" si="164"/>
        <v>8.57492284</v>
      </c>
      <c r="L1499" s="18">
        <v>10.0</v>
      </c>
      <c r="M1499" s="86">
        <f t="shared" si="162"/>
        <v>9.144602851</v>
      </c>
      <c r="N1499" s="18">
        <v>10.0</v>
      </c>
      <c r="O1499" s="21">
        <f t="shared" si="2"/>
        <v>9.483039349</v>
      </c>
      <c r="P1499" s="18">
        <v>5.0</v>
      </c>
      <c r="Q1499" s="86">
        <f t="shared" si="163"/>
        <v>8.434192673</v>
      </c>
      <c r="R1499" s="18">
        <v>7.5</v>
      </c>
      <c r="S1499" s="21">
        <f t="shared" si="125"/>
        <v>8.548879837</v>
      </c>
      <c r="T1499" s="18">
        <v>7.5</v>
      </c>
      <c r="U1499" s="21">
        <f t="shared" si="128"/>
        <v>8.323150034</v>
      </c>
      <c r="V1499" s="18">
        <v>7.5</v>
      </c>
      <c r="W1499" s="21">
        <f t="shared" si="124"/>
        <v>8.91407206</v>
      </c>
      <c r="X1499" s="27">
        <f t="shared" si="154"/>
        <v>7.785714286</v>
      </c>
      <c r="Y1499" s="61" t="s">
        <v>2935</v>
      </c>
      <c r="Z1499" s="119"/>
      <c r="AA1499" s="32"/>
      <c r="AB1499" s="32"/>
      <c r="AC1499" s="32"/>
      <c r="AD1499" s="32"/>
      <c r="AE1499" s="33"/>
      <c r="AF1499" s="5"/>
      <c r="AG1499" s="1"/>
    </row>
    <row r="1500" ht="15.75" customHeight="1">
      <c r="A1500" s="1"/>
      <c r="B1500" s="5"/>
      <c r="C1500" s="16">
        <v>44750.0</v>
      </c>
      <c r="D1500" s="17">
        <v>3.369183945E9</v>
      </c>
      <c r="E1500" s="5" t="s">
        <v>2692</v>
      </c>
      <c r="F1500" s="5" t="s">
        <v>600</v>
      </c>
      <c r="G1500" s="5" t="s">
        <v>2017</v>
      </c>
      <c r="H1500" s="5" t="s">
        <v>85</v>
      </c>
      <c r="I1500" s="33" t="s">
        <v>60</v>
      </c>
      <c r="J1500" s="18">
        <v>8.0</v>
      </c>
      <c r="K1500" s="19">
        <f t="shared" si="164"/>
        <v>8.57337963</v>
      </c>
      <c r="L1500" s="18">
        <v>10.0</v>
      </c>
      <c r="M1500" s="86">
        <f t="shared" si="162"/>
        <v>9.145183175</v>
      </c>
      <c r="N1500" s="18">
        <v>7.5</v>
      </c>
      <c r="O1500" s="21">
        <f t="shared" si="2"/>
        <v>9.481694915</v>
      </c>
      <c r="P1500" s="18">
        <v>7.5</v>
      </c>
      <c r="Q1500" s="86">
        <f t="shared" si="163"/>
        <v>8.433559322</v>
      </c>
      <c r="R1500" s="18">
        <v>7.5</v>
      </c>
      <c r="S1500" s="21">
        <f t="shared" si="125"/>
        <v>8.54816825</v>
      </c>
      <c r="T1500" s="18">
        <v>7.5</v>
      </c>
      <c r="U1500" s="21">
        <f t="shared" si="128"/>
        <v>8.322591588</v>
      </c>
      <c r="V1500" s="18">
        <v>7.5</v>
      </c>
      <c r="W1500" s="21">
        <f t="shared" si="124"/>
        <v>8.913111413</v>
      </c>
      <c r="X1500" s="27">
        <f t="shared" si="154"/>
        <v>7.928571429</v>
      </c>
      <c r="Y1500" s="61" t="s">
        <v>2935</v>
      </c>
      <c r="Z1500" s="119"/>
      <c r="AA1500" s="32"/>
      <c r="AB1500" s="32"/>
      <c r="AC1500" s="32"/>
      <c r="AD1500" s="32"/>
      <c r="AE1500" s="33"/>
      <c r="AF1500" s="5"/>
      <c r="AG1500" s="1"/>
    </row>
    <row r="1501" ht="15.75" customHeight="1">
      <c r="A1501" s="1"/>
      <c r="B1501" s="5"/>
      <c r="C1501" s="16">
        <v>44750.0</v>
      </c>
      <c r="D1501" s="17">
        <v>2.413126378E9</v>
      </c>
      <c r="E1501" s="5" t="s">
        <v>3007</v>
      </c>
      <c r="F1501" s="5" t="s">
        <v>563</v>
      </c>
      <c r="G1501" s="5" t="s">
        <v>2979</v>
      </c>
      <c r="H1501" s="5">
        <v>313.0</v>
      </c>
      <c r="I1501" s="33" t="s">
        <v>79</v>
      </c>
      <c r="J1501" s="18">
        <v>7.0</v>
      </c>
      <c r="K1501" s="19">
        <f t="shared" si="164"/>
        <v>8.571373457</v>
      </c>
      <c r="L1501" s="18">
        <v>7.5</v>
      </c>
      <c r="M1501" s="86">
        <f t="shared" si="162"/>
        <v>9.144067797</v>
      </c>
      <c r="N1501" s="18">
        <v>5.0</v>
      </c>
      <c r="O1501" s="21">
        <f t="shared" si="2"/>
        <v>9.478658537</v>
      </c>
      <c r="P1501" s="18">
        <v>7.5</v>
      </c>
      <c r="Q1501" s="86">
        <f t="shared" si="163"/>
        <v>8.432926829</v>
      </c>
      <c r="R1501" s="18">
        <v>7.5</v>
      </c>
      <c r="S1501" s="21">
        <f t="shared" si="125"/>
        <v>8.547457627</v>
      </c>
      <c r="T1501" s="18">
        <v>5.0</v>
      </c>
      <c r="U1501" s="21">
        <f t="shared" si="128"/>
        <v>8.320338983</v>
      </c>
      <c r="V1501" s="18">
        <v>7.5</v>
      </c>
      <c r="W1501" s="21">
        <f t="shared" si="124"/>
        <v>8.912152071</v>
      </c>
      <c r="X1501" s="27">
        <f t="shared" si="154"/>
        <v>6.714285714</v>
      </c>
      <c r="Y1501" s="61" t="s">
        <v>2935</v>
      </c>
      <c r="Z1501" s="119"/>
      <c r="AA1501" s="32"/>
      <c r="AB1501" s="32"/>
      <c r="AC1501" s="32"/>
      <c r="AD1501" s="32"/>
      <c r="AE1501" s="33"/>
      <c r="AF1501" s="5"/>
      <c r="AG1501" s="1"/>
    </row>
    <row r="1502" ht="15.75" customHeight="1">
      <c r="A1502" s="1"/>
      <c r="B1502" s="5"/>
      <c r="C1502" s="16">
        <v>44750.0</v>
      </c>
      <c r="D1502" s="17">
        <v>2.968478555E9</v>
      </c>
      <c r="E1502" s="5" t="s">
        <v>1799</v>
      </c>
      <c r="F1502" s="5" t="s">
        <v>200</v>
      </c>
      <c r="G1502" s="5" t="s">
        <v>2017</v>
      </c>
      <c r="H1502" s="5" t="s">
        <v>1077</v>
      </c>
      <c r="I1502" s="33" t="s">
        <v>2203</v>
      </c>
      <c r="J1502" s="18">
        <v>10.0</v>
      </c>
      <c r="K1502" s="19">
        <f t="shared" si="164"/>
        <v>8.572299383</v>
      </c>
      <c r="L1502" s="18">
        <v>10.0</v>
      </c>
      <c r="M1502" s="86">
        <f t="shared" si="162"/>
        <v>9.144647696</v>
      </c>
      <c r="N1502" s="18">
        <v>10.0</v>
      </c>
      <c r="O1502" s="21">
        <f t="shared" si="2"/>
        <v>9.47901151</v>
      </c>
      <c r="P1502" s="18">
        <v>10.0</v>
      </c>
      <c r="Q1502" s="86">
        <f t="shared" si="163"/>
        <v>8.433987813</v>
      </c>
      <c r="R1502" s="18">
        <v>7.5</v>
      </c>
      <c r="S1502" s="21">
        <f t="shared" si="125"/>
        <v>8.546747967</v>
      </c>
      <c r="T1502" s="18">
        <v>7.5</v>
      </c>
      <c r="U1502" s="21">
        <f t="shared" si="128"/>
        <v>8.319783198</v>
      </c>
      <c r="V1502" s="18">
        <v>10.0</v>
      </c>
      <c r="W1502" s="21">
        <f t="shared" si="124"/>
        <v>8.912890095</v>
      </c>
      <c r="X1502" s="27">
        <f t="shared" si="154"/>
        <v>9.285714286</v>
      </c>
      <c r="Y1502" s="61" t="s">
        <v>3008</v>
      </c>
      <c r="Z1502" s="119"/>
      <c r="AA1502" s="32"/>
      <c r="AB1502" s="32"/>
      <c r="AC1502" s="32"/>
      <c r="AD1502" s="32"/>
      <c r="AE1502" s="33"/>
      <c r="AF1502" s="5"/>
      <c r="AG1502" s="1"/>
    </row>
    <row r="1503" ht="15.75" customHeight="1">
      <c r="A1503" s="1"/>
      <c r="B1503" s="5"/>
      <c r="C1503" s="16">
        <v>44750.0</v>
      </c>
      <c r="D1503" s="17">
        <v>2.961302002E9</v>
      </c>
      <c r="E1503" s="5" t="s">
        <v>1171</v>
      </c>
      <c r="F1503" s="5" t="s">
        <v>32</v>
      </c>
      <c r="G1503" s="5" t="s">
        <v>2979</v>
      </c>
      <c r="H1503" s="5">
        <v>202.0</v>
      </c>
      <c r="I1503" s="33" t="s">
        <v>45</v>
      </c>
      <c r="J1503" s="18">
        <v>7.0</v>
      </c>
      <c r="K1503" s="19">
        <f t="shared" si="164"/>
        <v>8.569984568</v>
      </c>
      <c r="L1503" s="18">
        <v>7.5</v>
      </c>
      <c r="M1503" s="86">
        <f t="shared" si="162"/>
        <v>9.143534191</v>
      </c>
      <c r="N1503" s="18">
        <v>7.5</v>
      </c>
      <c r="O1503" s="21">
        <f t="shared" si="2"/>
        <v>9.47767253</v>
      </c>
      <c r="P1503" s="18">
        <v>7.5</v>
      </c>
      <c r="Q1503" s="86">
        <f t="shared" si="163"/>
        <v>8.433355886</v>
      </c>
      <c r="R1503" s="18">
        <v>7.5</v>
      </c>
      <c r="S1503" s="21">
        <f t="shared" si="125"/>
        <v>8.546039269</v>
      </c>
      <c r="T1503" s="18">
        <v>7.5</v>
      </c>
      <c r="U1503" s="21">
        <f t="shared" si="128"/>
        <v>8.319228165</v>
      </c>
      <c r="V1503" s="18">
        <v>7.5</v>
      </c>
      <c r="W1503" s="21">
        <f t="shared" si="124"/>
        <v>8.911932203</v>
      </c>
      <c r="X1503" s="27">
        <f t="shared" si="154"/>
        <v>7.428571429</v>
      </c>
      <c r="Y1503" s="61" t="s">
        <v>3009</v>
      </c>
      <c r="Z1503" s="119"/>
      <c r="AA1503" s="32"/>
      <c r="AB1503" s="32"/>
      <c r="AC1503" s="32"/>
      <c r="AD1503" s="32"/>
      <c r="AE1503" s="33"/>
      <c r="AF1503" s="5"/>
      <c r="AG1503" s="1"/>
    </row>
    <row r="1504" ht="15.75" customHeight="1">
      <c r="A1504" s="1"/>
      <c r="B1504" s="5"/>
      <c r="C1504" s="16">
        <v>44751.0</v>
      </c>
      <c r="D1504" s="17">
        <v>3.274333116E9</v>
      </c>
      <c r="E1504" s="5" t="s">
        <v>3010</v>
      </c>
      <c r="F1504" s="5" t="s">
        <v>32</v>
      </c>
      <c r="G1504" s="5" t="s">
        <v>2979</v>
      </c>
      <c r="H1504" s="5">
        <v>311.0</v>
      </c>
      <c r="I1504" s="33" t="s">
        <v>1787</v>
      </c>
      <c r="J1504" s="18">
        <v>5.0</v>
      </c>
      <c r="K1504" s="19">
        <f t="shared" si="164"/>
        <v>8.566126543</v>
      </c>
      <c r="L1504" s="18">
        <v>10.0</v>
      </c>
      <c r="M1504" s="86">
        <f t="shared" si="162"/>
        <v>9.144113667</v>
      </c>
      <c r="N1504" s="18">
        <v>10.0</v>
      </c>
      <c r="O1504" s="21">
        <f t="shared" si="2"/>
        <v>9.478025693</v>
      </c>
      <c r="P1504" s="18">
        <v>2.5</v>
      </c>
      <c r="Q1504" s="86">
        <f t="shared" si="163"/>
        <v>8.429344151</v>
      </c>
      <c r="R1504" s="18">
        <v>2.5</v>
      </c>
      <c r="S1504" s="21">
        <f t="shared" si="125"/>
        <v>8.541948579</v>
      </c>
      <c r="T1504" s="18">
        <v>5.0</v>
      </c>
      <c r="U1504" s="21">
        <f t="shared" si="128"/>
        <v>8.316982409</v>
      </c>
      <c r="V1504" s="18">
        <v>5.0</v>
      </c>
      <c r="W1504" s="21">
        <f t="shared" si="124"/>
        <v>8.909281843</v>
      </c>
      <c r="X1504" s="27">
        <f t="shared" si="154"/>
        <v>5.714285714</v>
      </c>
      <c r="Y1504" s="61" t="s">
        <v>3011</v>
      </c>
      <c r="Z1504" s="119"/>
      <c r="AA1504" s="32"/>
      <c r="AB1504" s="32"/>
      <c r="AC1504" s="32"/>
      <c r="AD1504" s="32"/>
      <c r="AE1504" s="33"/>
      <c r="AF1504" s="5"/>
      <c r="AG1504" s="1"/>
    </row>
    <row r="1505" ht="15.75" customHeight="1">
      <c r="A1505" s="1"/>
      <c r="B1505" s="5"/>
      <c r="C1505" s="16">
        <v>44751.0</v>
      </c>
      <c r="D1505" s="17">
        <v>3.684692075E9</v>
      </c>
      <c r="E1505" s="5" t="s">
        <v>3012</v>
      </c>
      <c r="F1505" s="5" t="s">
        <v>510</v>
      </c>
      <c r="G1505" s="5" t="s">
        <v>2979</v>
      </c>
      <c r="H1505" s="5">
        <v>311.0</v>
      </c>
      <c r="I1505" s="33" t="s">
        <v>1787</v>
      </c>
      <c r="J1505" s="18">
        <v>8.0</v>
      </c>
      <c r="K1505" s="19">
        <f t="shared" si="164"/>
        <v>8.565509259</v>
      </c>
      <c r="L1505" s="18">
        <v>10.0</v>
      </c>
      <c r="M1505" s="86">
        <f t="shared" si="162"/>
        <v>9.14469236</v>
      </c>
      <c r="N1505" s="18">
        <v>7.5</v>
      </c>
      <c r="O1505" s="21">
        <f t="shared" si="2"/>
        <v>9.476689189</v>
      </c>
      <c r="P1505" s="18">
        <v>10.0</v>
      </c>
      <c r="Q1505" s="86">
        <f t="shared" si="163"/>
        <v>8.430405405</v>
      </c>
      <c r="R1505" s="18">
        <v>10.0</v>
      </c>
      <c r="S1505" s="21">
        <f t="shared" si="125"/>
        <v>8.542934415</v>
      </c>
      <c r="T1505" s="18">
        <v>10.0</v>
      </c>
      <c r="U1505" s="21">
        <f t="shared" si="128"/>
        <v>8.318120352</v>
      </c>
      <c r="V1505" s="18">
        <v>7.5</v>
      </c>
      <c r="W1505" s="21">
        <f t="shared" si="124"/>
        <v>8.908327691</v>
      </c>
      <c r="X1505" s="27">
        <f t="shared" si="154"/>
        <v>9</v>
      </c>
      <c r="Y1505" s="61" t="s">
        <v>3013</v>
      </c>
      <c r="Z1505" s="119"/>
      <c r="AA1505" s="32"/>
      <c r="AB1505" s="32"/>
      <c r="AC1505" s="32"/>
      <c r="AD1505" s="32"/>
      <c r="AE1505" s="33"/>
      <c r="AF1505" s="5"/>
      <c r="AG1505" s="1"/>
    </row>
    <row r="1506" ht="15.75" customHeight="1">
      <c r="A1506" s="1"/>
      <c r="B1506" s="5"/>
      <c r="C1506" s="16">
        <v>44752.0</v>
      </c>
      <c r="D1506" s="17">
        <v>2.308009876E9</v>
      </c>
      <c r="E1506" s="5" t="s">
        <v>3014</v>
      </c>
      <c r="F1506" s="5" t="s">
        <v>84</v>
      </c>
      <c r="G1506" s="5" t="s">
        <v>2017</v>
      </c>
      <c r="H1506" s="5">
        <v>312.0</v>
      </c>
      <c r="I1506" s="33" t="s">
        <v>1787</v>
      </c>
      <c r="J1506" s="18">
        <v>9.0</v>
      </c>
      <c r="K1506" s="19">
        <f t="shared" si="164"/>
        <v>8.565046296</v>
      </c>
      <c r="L1506" s="18">
        <v>10.0</v>
      </c>
      <c r="M1506" s="86">
        <f t="shared" si="162"/>
        <v>9.14527027</v>
      </c>
      <c r="N1506" s="18">
        <v>10.0</v>
      </c>
      <c r="O1506" s="21">
        <f t="shared" si="2"/>
        <v>9.477042539</v>
      </c>
      <c r="P1506" s="18">
        <v>10.0</v>
      </c>
      <c r="Q1506" s="86">
        <f t="shared" si="163"/>
        <v>8.431465226</v>
      </c>
      <c r="R1506" s="18">
        <v>10.0</v>
      </c>
      <c r="S1506" s="21">
        <f t="shared" si="125"/>
        <v>8.543918919</v>
      </c>
      <c r="T1506" s="18">
        <v>7.5</v>
      </c>
      <c r="U1506" s="21">
        <f t="shared" si="128"/>
        <v>8.317567568</v>
      </c>
      <c r="V1506" s="18">
        <v>10.0</v>
      </c>
      <c r="W1506" s="21">
        <f t="shared" si="124"/>
        <v>8.909066306</v>
      </c>
      <c r="X1506" s="27">
        <f t="shared" si="154"/>
        <v>9.5</v>
      </c>
      <c r="Y1506" s="61" t="s">
        <v>3015</v>
      </c>
      <c r="Z1506" s="119"/>
      <c r="AA1506" s="32"/>
      <c r="AB1506" s="32"/>
      <c r="AC1506" s="32"/>
      <c r="AD1506" s="32"/>
      <c r="AE1506" s="33"/>
      <c r="AF1506" s="5"/>
      <c r="AG1506" s="1"/>
    </row>
    <row r="1507" ht="15.75" customHeight="1">
      <c r="A1507" s="1"/>
      <c r="B1507" s="5"/>
      <c r="C1507" s="16">
        <v>44753.0</v>
      </c>
      <c r="D1507" s="17">
        <v>2.868959797E9</v>
      </c>
      <c r="E1507" s="5" t="s">
        <v>526</v>
      </c>
      <c r="F1507" s="5" t="s">
        <v>32</v>
      </c>
      <c r="G1507" s="5" t="s">
        <v>2017</v>
      </c>
      <c r="H1507" s="5">
        <v>216.0</v>
      </c>
      <c r="I1507" s="33" t="s">
        <v>1782</v>
      </c>
      <c r="J1507" s="18">
        <v>9.0</v>
      </c>
      <c r="K1507" s="19">
        <f t="shared" si="164"/>
        <v>8.566203704</v>
      </c>
      <c r="L1507" s="18">
        <v>10.0</v>
      </c>
      <c r="M1507" s="86">
        <f t="shared" si="162"/>
        <v>9.1458474</v>
      </c>
      <c r="N1507" s="18">
        <v>10.0</v>
      </c>
      <c r="O1507" s="21">
        <f t="shared" si="2"/>
        <v>9.477395412</v>
      </c>
      <c r="P1507" s="18">
        <v>7.5</v>
      </c>
      <c r="Q1507" s="86">
        <f t="shared" si="163"/>
        <v>8.430836707</v>
      </c>
      <c r="R1507" s="18">
        <v>10.0</v>
      </c>
      <c r="S1507" s="21">
        <f t="shared" si="125"/>
        <v>8.544902093</v>
      </c>
      <c r="T1507" s="18">
        <v>10.0</v>
      </c>
      <c r="U1507" s="21">
        <f t="shared" si="128"/>
        <v>8.318703579</v>
      </c>
      <c r="V1507" s="18">
        <v>10.0</v>
      </c>
      <c r="W1507" s="21">
        <f t="shared" si="124"/>
        <v>8.909803922</v>
      </c>
      <c r="X1507" s="27">
        <f t="shared" si="154"/>
        <v>9.5</v>
      </c>
      <c r="Y1507" s="61" t="s">
        <v>3016</v>
      </c>
      <c r="Z1507" s="119"/>
      <c r="AA1507" s="32"/>
      <c r="AB1507" s="32"/>
      <c r="AC1507" s="32"/>
      <c r="AD1507" s="32"/>
      <c r="AE1507" s="33"/>
      <c r="AF1507" s="5"/>
      <c r="AG1507" s="1"/>
    </row>
    <row r="1508" ht="15.75" customHeight="1">
      <c r="A1508" s="1"/>
      <c r="B1508" s="5"/>
      <c r="C1508" s="16">
        <v>44753.0</v>
      </c>
      <c r="D1508" s="17">
        <v>2.542598257E9</v>
      </c>
      <c r="E1508" s="5" t="s">
        <v>3017</v>
      </c>
      <c r="F1508" s="5" t="s">
        <v>48</v>
      </c>
      <c r="G1508" s="5" t="s">
        <v>33</v>
      </c>
      <c r="H1508" s="5">
        <v>217.0</v>
      </c>
      <c r="I1508" s="33" t="s">
        <v>1782</v>
      </c>
      <c r="J1508" s="18">
        <v>5.0</v>
      </c>
      <c r="K1508" s="19">
        <f t="shared" si="164"/>
        <v>8.564583333</v>
      </c>
      <c r="L1508" s="18">
        <v>7.5</v>
      </c>
      <c r="M1508" s="86">
        <f t="shared" si="162"/>
        <v>9.144736842</v>
      </c>
      <c r="N1508" s="18">
        <v>7.5</v>
      </c>
      <c r="O1508" s="21">
        <f t="shared" si="2"/>
        <v>9.476062036</v>
      </c>
      <c r="P1508" s="18">
        <v>5.0</v>
      </c>
      <c r="Q1508" s="86">
        <f t="shared" si="163"/>
        <v>8.428523264</v>
      </c>
      <c r="R1508" s="18">
        <v>5.0</v>
      </c>
      <c r="S1508" s="21">
        <f t="shared" si="125"/>
        <v>8.542510121</v>
      </c>
      <c r="T1508" s="18">
        <v>5.0</v>
      </c>
      <c r="U1508" s="21">
        <f t="shared" si="128"/>
        <v>8.316464238</v>
      </c>
      <c r="V1508" s="18">
        <v>2.5</v>
      </c>
      <c r="W1508" s="21">
        <f t="shared" si="124"/>
        <v>8.905472973</v>
      </c>
      <c r="X1508" s="27">
        <f t="shared" si="154"/>
        <v>5.357142857</v>
      </c>
      <c r="Y1508" s="61" t="s">
        <v>3018</v>
      </c>
      <c r="Z1508" s="119"/>
      <c r="AA1508" s="32"/>
      <c r="AB1508" s="32"/>
      <c r="AC1508" s="32"/>
      <c r="AD1508" s="32"/>
      <c r="AE1508" s="33"/>
      <c r="AF1508" s="5"/>
      <c r="AG1508" s="1"/>
    </row>
    <row r="1509" ht="15.75" customHeight="1">
      <c r="A1509" s="1"/>
      <c r="B1509" s="5"/>
      <c r="C1509" s="16">
        <v>44753.0</v>
      </c>
      <c r="D1509" s="17">
        <v>3.990880556E9</v>
      </c>
      <c r="E1509" s="5" t="s">
        <v>3019</v>
      </c>
      <c r="F1509" s="5" t="s">
        <v>72</v>
      </c>
      <c r="G1509" s="5" t="s">
        <v>33</v>
      </c>
      <c r="H1509" s="5">
        <v>216.0</v>
      </c>
      <c r="I1509" s="33" t="s">
        <v>1782</v>
      </c>
      <c r="J1509" s="18">
        <v>1.0</v>
      </c>
      <c r="K1509" s="19">
        <f t="shared" si="164"/>
        <v>8.557947531</v>
      </c>
      <c r="L1509" s="18">
        <v>5.0</v>
      </c>
      <c r="M1509" s="86">
        <f t="shared" si="162"/>
        <v>9.141942009</v>
      </c>
      <c r="N1509" s="18">
        <v>5.0</v>
      </c>
      <c r="O1509" s="21">
        <f t="shared" si="2"/>
        <v>9.473045822</v>
      </c>
      <c r="P1509" s="18">
        <v>2.5</v>
      </c>
      <c r="Q1509" s="86">
        <f t="shared" si="163"/>
        <v>8.424528302</v>
      </c>
      <c r="R1509" s="18">
        <v>2.5</v>
      </c>
      <c r="S1509" s="21">
        <f t="shared" si="125"/>
        <v>8.538435604</v>
      </c>
      <c r="T1509" s="18">
        <v>2.5</v>
      </c>
      <c r="U1509" s="21">
        <f t="shared" si="128"/>
        <v>8.312542144</v>
      </c>
      <c r="V1509" s="18">
        <v>2.5</v>
      </c>
      <c r="W1509" s="21">
        <f t="shared" si="124"/>
        <v>8.901147873</v>
      </c>
      <c r="X1509" s="27">
        <f t="shared" si="154"/>
        <v>3</v>
      </c>
      <c r="Y1509" s="61" t="s">
        <v>3020</v>
      </c>
      <c r="Z1509" s="119"/>
      <c r="AA1509" s="32"/>
      <c r="AB1509" s="32"/>
      <c r="AC1509" s="32"/>
      <c r="AD1509" s="32"/>
      <c r="AE1509" s="33"/>
      <c r="AF1509" s="5"/>
      <c r="AG1509" s="1"/>
    </row>
    <row r="1510" ht="15.75" customHeight="1">
      <c r="A1510" s="1"/>
      <c r="B1510" s="5"/>
      <c r="C1510" s="16">
        <v>44753.0</v>
      </c>
      <c r="D1510" s="17">
        <v>3.513988256E9</v>
      </c>
      <c r="E1510" s="5" t="s">
        <v>1122</v>
      </c>
      <c r="F1510" s="5" t="s">
        <v>48</v>
      </c>
      <c r="G1510" s="5" t="s">
        <v>33</v>
      </c>
      <c r="H1510" s="5" t="s">
        <v>187</v>
      </c>
      <c r="I1510" s="33" t="s">
        <v>60</v>
      </c>
      <c r="J1510" s="18">
        <v>9.0</v>
      </c>
      <c r="K1510" s="19">
        <f t="shared" si="164"/>
        <v>8.558796296</v>
      </c>
      <c r="L1510" s="18">
        <v>7.5</v>
      </c>
      <c r="M1510" s="86">
        <f t="shared" si="162"/>
        <v>9.14083558</v>
      </c>
      <c r="N1510" s="18">
        <v>10.0</v>
      </c>
      <c r="O1510" s="21">
        <f t="shared" si="2"/>
        <v>9.473400673</v>
      </c>
      <c r="P1510" s="18">
        <v>7.5</v>
      </c>
      <c r="Q1510" s="86">
        <f t="shared" si="163"/>
        <v>8.423905724</v>
      </c>
      <c r="R1510" s="18">
        <v>7.5</v>
      </c>
      <c r="S1510" s="21">
        <f t="shared" si="125"/>
        <v>8.537735849</v>
      </c>
      <c r="T1510" s="18">
        <v>7.5</v>
      </c>
      <c r="U1510" s="21">
        <f t="shared" si="128"/>
        <v>8.311994609</v>
      </c>
      <c r="V1510" s="18">
        <v>7.5</v>
      </c>
      <c r="W1510" s="21">
        <f t="shared" si="124"/>
        <v>8.900202429</v>
      </c>
      <c r="X1510" s="27">
        <f t="shared" si="154"/>
        <v>8.071428571</v>
      </c>
      <c r="Y1510" s="61" t="s">
        <v>3021</v>
      </c>
      <c r="Z1510" s="119"/>
      <c r="AA1510" s="32"/>
      <c r="AB1510" s="32"/>
      <c r="AC1510" s="32"/>
      <c r="AD1510" s="32"/>
      <c r="AE1510" s="33"/>
      <c r="AF1510" s="5"/>
      <c r="AG1510" s="1"/>
    </row>
    <row r="1511" ht="15.75" customHeight="1">
      <c r="A1511" s="1"/>
      <c r="B1511" s="5"/>
      <c r="C1511" s="16">
        <v>44753.0</v>
      </c>
      <c r="D1511" s="17">
        <v>2.726973905E9</v>
      </c>
      <c r="E1511" s="5" t="s">
        <v>3022</v>
      </c>
      <c r="F1511" s="5" t="s">
        <v>126</v>
      </c>
      <c r="G1511" s="5" t="s">
        <v>33</v>
      </c>
      <c r="H1511" s="5">
        <v>216.0</v>
      </c>
      <c r="I1511" s="33" t="s">
        <v>1782</v>
      </c>
      <c r="J1511" s="18">
        <v>10.0</v>
      </c>
      <c r="K1511" s="19">
        <f t="shared" si="164"/>
        <v>8.55941358</v>
      </c>
      <c r="L1511" s="18">
        <v>10.0</v>
      </c>
      <c r="M1511" s="86">
        <f t="shared" si="162"/>
        <v>9.141414141</v>
      </c>
      <c r="N1511" s="18">
        <v>10.0</v>
      </c>
      <c r="O1511" s="21">
        <f t="shared" si="2"/>
        <v>9.473755047</v>
      </c>
      <c r="P1511" s="18">
        <v>10.0</v>
      </c>
      <c r="Q1511" s="86">
        <f t="shared" si="163"/>
        <v>8.424966353</v>
      </c>
      <c r="R1511" s="18">
        <v>10.0</v>
      </c>
      <c r="S1511" s="21">
        <f t="shared" si="125"/>
        <v>8.538720539</v>
      </c>
      <c r="T1511" s="18">
        <v>10.0</v>
      </c>
      <c r="U1511" s="21">
        <f t="shared" si="128"/>
        <v>8.313131313</v>
      </c>
      <c r="V1511" s="18">
        <v>10.0</v>
      </c>
      <c r="W1511" s="21">
        <f t="shared" si="124"/>
        <v>8.900944032</v>
      </c>
      <c r="X1511" s="27">
        <f t="shared" si="154"/>
        <v>10</v>
      </c>
      <c r="Y1511" s="61" t="s">
        <v>2935</v>
      </c>
      <c r="Z1511" s="119"/>
      <c r="AA1511" s="32"/>
      <c r="AB1511" s="32"/>
      <c r="AC1511" s="32"/>
      <c r="AD1511" s="32"/>
      <c r="AE1511" s="33"/>
      <c r="AF1511" s="5"/>
      <c r="AG1511" s="1"/>
    </row>
    <row r="1512" ht="15.75" customHeight="1">
      <c r="A1512" s="1"/>
      <c r="B1512" s="5"/>
      <c r="C1512" s="16">
        <v>44753.0</v>
      </c>
      <c r="D1512" s="17">
        <v>2.439319951E9</v>
      </c>
      <c r="E1512" s="5" t="s">
        <v>3023</v>
      </c>
      <c r="F1512" s="5" t="s">
        <v>510</v>
      </c>
      <c r="G1512" s="5" t="s">
        <v>2979</v>
      </c>
      <c r="H1512" s="5">
        <v>302.0</v>
      </c>
      <c r="I1512" s="33" t="s">
        <v>45</v>
      </c>
      <c r="J1512" s="18">
        <v>8.0</v>
      </c>
      <c r="K1512" s="19">
        <f t="shared" si="164"/>
        <v>8.55787037</v>
      </c>
      <c r="L1512" s="18">
        <v>10.0</v>
      </c>
      <c r="M1512" s="86">
        <f t="shared" si="162"/>
        <v>9.141991925</v>
      </c>
      <c r="N1512" s="18">
        <v>10.0</v>
      </c>
      <c r="O1512" s="21">
        <f t="shared" si="2"/>
        <v>9.474108944</v>
      </c>
      <c r="P1512" s="18">
        <v>7.5</v>
      </c>
      <c r="Q1512" s="86">
        <f t="shared" si="163"/>
        <v>8.424344317</v>
      </c>
      <c r="R1512" s="18">
        <v>7.5</v>
      </c>
      <c r="S1512" s="21">
        <f t="shared" si="125"/>
        <v>8.538021534</v>
      </c>
      <c r="T1512" s="18">
        <v>7.5</v>
      </c>
      <c r="U1512" s="21">
        <f t="shared" si="128"/>
        <v>8.312584118</v>
      </c>
      <c r="V1512" s="18">
        <v>10.0</v>
      </c>
      <c r="W1512" s="21">
        <f t="shared" si="124"/>
        <v>8.901684636</v>
      </c>
      <c r="X1512" s="27">
        <f t="shared" si="154"/>
        <v>8.642857143</v>
      </c>
      <c r="Y1512" s="61" t="s">
        <v>3024</v>
      </c>
      <c r="Z1512" s="119"/>
      <c r="AA1512" s="32"/>
      <c r="AB1512" s="32"/>
      <c r="AC1512" s="32"/>
      <c r="AD1512" s="32"/>
      <c r="AE1512" s="33"/>
      <c r="AF1512" s="5"/>
      <c r="AG1512" s="1"/>
    </row>
    <row r="1513" ht="15.75" customHeight="1">
      <c r="A1513" s="1"/>
      <c r="B1513" s="5"/>
      <c r="C1513" s="16">
        <v>44754.0</v>
      </c>
      <c r="D1513" s="17">
        <v>2.953331977E9</v>
      </c>
      <c r="E1513" s="5" t="s">
        <v>267</v>
      </c>
      <c r="F1513" s="5" t="s">
        <v>373</v>
      </c>
      <c r="G1513" s="5" t="s">
        <v>2979</v>
      </c>
      <c r="H1513" s="5">
        <v>313.0</v>
      </c>
      <c r="I1513" s="33" t="s">
        <v>79</v>
      </c>
      <c r="J1513" s="18">
        <v>7.0</v>
      </c>
      <c r="K1513" s="19">
        <f t="shared" si="164"/>
        <v>8.55617284</v>
      </c>
      <c r="L1513" s="18">
        <v>7.5</v>
      </c>
      <c r="M1513" s="86">
        <f t="shared" si="162"/>
        <v>9.140887693</v>
      </c>
      <c r="N1513" s="18">
        <v>7.5</v>
      </c>
      <c r="O1513" s="21">
        <f t="shared" si="2"/>
        <v>9.472782258</v>
      </c>
      <c r="P1513" s="18">
        <v>5.0</v>
      </c>
      <c r="Q1513" s="86">
        <f t="shared" si="163"/>
        <v>8.422043011</v>
      </c>
      <c r="R1513" s="18">
        <v>7.5</v>
      </c>
      <c r="S1513" s="21">
        <f t="shared" si="125"/>
        <v>8.53732347</v>
      </c>
      <c r="T1513" s="18">
        <v>5.0</v>
      </c>
      <c r="U1513" s="21">
        <f t="shared" si="128"/>
        <v>8.310356422</v>
      </c>
      <c r="V1513" s="18">
        <v>5.0</v>
      </c>
      <c r="W1513" s="21">
        <f t="shared" si="124"/>
        <v>8.899057239</v>
      </c>
      <c r="X1513" s="27">
        <f t="shared" si="154"/>
        <v>6.357142857</v>
      </c>
      <c r="Y1513" s="61" t="s">
        <v>2935</v>
      </c>
      <c r="Z1513" s="119"/>
      <c r="AA1513" s="32"/>
      <c r="AB1513" s="32"/>
      <c r="AC1513" s="32"/>
      <c r="AD1513" s="32"/>
      <c r="AE1513" s="33"/>
      <c r="AF1513" s="5"/>
      <c r="AG1513" s="1"/>
    </row>
    <row r="1514" ht="15.75" customHeight="1">
      <c r="A1514" s="1"/>
      <c r="B1514" s="5"/>
      <c r="C1514" s="16">
        <v>44754.0</v>
      </c>
      <c r="D1514" s="17">
        <v>2.604565117E9</v>
      </c>
      <c r="E1514" s="5" t="s">
        <v>3025</v>
      </c>
      <c r="F1514" s="5" t="s">
        <v>126</v>
      </c>
      <c r="G1514" s="5" t="s">
        <v>2979</v>
      </c>
      <c r="H1514" s="5">
        <v>302.0</v>
      </c>
      <c r="I1514" s="33" t="s">
        <v>45</v>
      </c>
      <c r="J1514" s="18">
        <v>10.0</v>
      </c>
      <c r="K1514" s="19">
        <f t="shared" si="164"/>
        <v>8.556481481</v>
      </c>
      <c r="L1514" s="18">
        <v>10.0</v>
      </c>
      <c r="M1514" s="86">
        <f t="shared" si="162"/>
        <v>9.141465054</v>
      </c>
      <c r="N1514" s="18">
        <v>10.0</v>
      </c>
      <c r="O1514" s="21">
        <f t="shared" si="2"/>
        <v>9.473136333</v>
      </c>
      <c r="P1514" s="18">
        <v>10.0</v>
      </c>
      <c r="Q1514" s="86">
        <f t="shared" si="163"/>
        <v>8.423102754</v>
      </c>
      <c r="R1514" s="18">
        <v>10.0</v>
      </c>
      <c r="S1514" s="21">
        <f t="shared" si="125"/>
        <v>8.538306452</v>
      </c>
      <c r="T1514" s="18">
        <v>7.5</v>
      </c>
      <c r="U1514" s="21">
        <f t="shared" si="128"/>
        <v>8.309811828</v>
      </c>
      <c r="V1514" s="18">
        <v>10.0</v>
      </c>
      <c r="W1514" s="21">
        <f t="shared" si="124"/>
        <v>8.899798116</v>
      </c>
      <c r="X1514" s="27">
        <f t="shared" si="154"/>
        <v>9.642857143</v>
      </c>
      <c r="Y1514" s="61" t="s">
        <v>3026</v>
      </c>
      <c r="Z1514" s="119"/>
      <c r="AA1514" s="32"/>
      <c r="AB1514" s="32"/>
      <c r="AC1514" s="32"/>
      <c r="AD1514" s="32"/>
      <c r="AE1514" s="33"/>
      <c r="AF1514" s="5"/>
      <c r="AG1514" s="1"/>
    </row>
    <row r="1515" ht="15.75" customHeight="1">
      <c r="A1515" s="1"/>
      <c r="B1515" s="5"/>
      <c r="C1515" s="16">
        <v>44754.0</v>
      </c>
      <c r="D1515" s="17">
        <v>2.122039677E9</v>
      </c>
      <c r="E1515" s="5" t="s">
        <v>3027</v>
      </c>
      <c r="F1515" s="5" t="s">
        <v>72</v>
      </c>
      <c r="G1515" s="5" t="s">
        <v>33</v>
      </c>
      <c r="H1515" s="5">
        <v>215.0</v>
      </c>
      <c r="I1515" s="33" t="s">
        <v>1808</v>
      </c>
      <c r="J1515" s="18">
        <v>8.0</v>
      </c>
      <c r="K1515" s="19">
        <f t="shared" si="164"/>
        <v>8.55625</v>
      </c>
      <c r="L1515" s="18">
        <v>10.0</v>
      </c>
      <c r="M1515" s="86">
        <f t="shared" si="162"/>
        <v>9.142041639</v>
      </c>
      <c r="N1515" s="18">
        <v>10.0</v>
      </c>
      <c r="O1515" s="21">
        <f t="shared" si="2"/>
        <v>9.473489933</v>
      </c>
      <c r="P1515" s="18">
        <v>7.5</v>
      </c>
      <c r="Q1515" s="86">
        <f t="shared" si="163"/>
        <v>8.422483221</v>
      </c>
      <c r="R1515" s="18">
        <v>7.5</v>
      </c>
      <c r="S1515" s="21">
        <f t="shared" si="125"/>
        <v>8.537609134</v>
      </c>
      <c r="T1515" s="18">
        <v>7.5</v>
      </c>
      <c r="U1515" s="21">
        <f t="shared" si="128"/>
        <v>8.309267965</v>
      </c>
      <c r="V1515" s="18">
        <v>7.5</v>
      </c>
      <c r="W1515" s="21">
        <f t="shared" si="124"/>
        <v>8.898856759</v>
      </c>
      <c r="X1515" s="27">
        <f t="shared" si="154"/>
        <v>8.285714286</v>
      </c>
      <c r="Y1515" s="61" t="s">
        <v>3028</v>
      </c>
      <c r="Z1515" s="119"/>
      <c r="AA1515" s="32"/>
      <c r="AB1515" s="32"/>
      <c r="AC1515" s="32"/>
      <c r="AD1515" s="32"/>
      <c r="AE1515" s="33"/>
      <c r="AF1515" s="5"/>
      <c r="AG1515" s="1"/>
    </row>
    <row r="1516" ht="15.75" customHeight="1">
      <c r="A1516" s="1"/>
      <c r="B1516" s="5"/>
      <c r="C1516" s="16">
        <v>44755.0</v>
      </c>
      <c r="D1516" s="17">
        <v>3.164154224E9</v>
      </c>
      <c r="E1516" s="5" t="s">
        <v>1872</v>
      </c>
      <c r="F1516" s="5" t="s">
        <v>2731</v>
      </c>
      <c r="G1516" s="5" t="s">
        <v>2017</v>
      </c>
      <c r="H1516" s="5">
        <v>215.0</v>
      </c>
      <c r="I1516" s="33" t="s">
        <v>1808</v>
      </c>
      <c r="J1516" s="18">
        <v>8.0</v>
      </c>
      <c r="K1516" s="19">
        <f t="shared" si="164"/>
        <v>8.556018519</v>
      </c>
      <c r="L1516" s="18">
        <v>10.0</v>
      </c>
      <c r="M1516" s="86">
        <f t="shared" si="162"/>
        <v>9.14261745</v>
      </c>
      <c r="N1516" s="18">
        <v>10.0</v>
      </c>
      <c r="O1516" s="21">
        <f t="shared" si="2"/>
        <v>9.473843058</v>
      </c>
      <c r="P1516" s="18">
        <v>5.0</v>
      </c>
      <c r="Q1516" s="86">
        <f t="shared" si="163"/>
        <v>8.420187793</v>
      </c>
      <c r="R1516" s="18">
        <v>7.5</v>
      </c>
      <c r="S1516" s="21">
        <f t="shared" si="125"/>
        <v>8.536912752</v>
      </c>
      <c r="T1516" s="18">
        <v>7.5</v>
      </c>
      <c r="U1516" s="21">
        <f t="shared" si="128"/>
        <v>8.308724832</v>
      </c>
      <c r="V1516" s="18">
        <v>7.5</v>
      </c>
      <c r="W1516" s="21">
        <f t="shared" si="124"/>
        <v>8.897916667</v>
      </c>
      <c r="X1516" s="27">
        <f t="shared" si="154"/>
        <v>7.928571429</v>
      </c>
      <c r="Y1516" s="61" t="s">
        <v>3029</v>
      </c>
      <c r="Z1516" s="119"/>
      <c r="AA1516" s="32"/>
      <c r="AB1516" s="32"/>
      <c r="AC1516" s="32"/>
      <c r="AD1516" s="32"/>
      <c r="AE1516" s="33"/>
      <c r="AF1516" s="5"/>
      <c r="AG1516" s="1"/>
    </row>
    <row r="1517" ht="15.75" customHeight="1">
      <c r="A1517" s="1"/>
      <c r="B1517" s="5"/>
      <c r="C1517" s="16">
        <v>44755.0</v>
      </c>
      <c r="D1517" s="17">
        <v>3.441536549E9</v>
      </c>
      <c r="E1517" s="5" t="s">
        <v>1117</v>
      </c>
      <c r="F1517" s="5" t="s">
        <v>72</v>
      </c>
      <c r="G1517" s="5" t="s">
        <v>2979</v>
      </c>
      <c r="H1517" s="5">
        <v>202.0</v>
      </c>
      <c r="I1517" s="33" t="s">
        <v>45</v>
      </c>
      <c r="J1517" s="18">
        <v>8.0</v>
      </c>
      <c r="K1517" s="19">
        <f t="shared" si="164"/>
        <v>8.555092593</v>
      </c>
      <c r="L1517" s="18">
        <v>10.0</v>
      </c>
      <c r="M1517" s="86">
        <f t="shared" si="162"/>
        <v>9.143192488</v>
      </c>
      <c r="N1517" s="18">
        <v>10.0</v>
      </c>
      <c r="O1517" s="21">
        <f t="shared" si="2"/>
        <v>9.47419571</v>
      </c>
      <c r="P1517" s="18">
        <v>10.0</v>
      </c>
      <c r="Q1517" s="86">
        <f t="shared" si="163"/>
        <v>8.421246649</v>
      </c>
      <c r="R1517" s="18">
        <v>7.5</v>
      </c>
      <c r="S1517" s="21">
        <f t="shared" si="125"/>
        <v>8.536217304</v>
      </c>
      <c r="T1517" s="18">
        <v>7.5</v>
      </c>
      <c r="U1517" s="21">
        <f t="shared" si="128"/>
        <v>8.308182428</v>
      </c>
      <c r="V1517" s="18">
        <v>10.0</v>
      </c>
      <c r="W1517" s="21">
        <f t="shared" si="124"/>
        <v>8.898656817</v>
      </c>
      <c r="X1517" s="27">
        <f t="shared" si="154"/>
        <v>9</v>
      </c>
      <c r="Y1517" s="61" t="s">
        <v>3030</v>
      </c>
      <c r="Z1517" s="119"/>
      <c r="AA1517" s="32"/>
      <c r="AB1517" s="32"/>
      <c r="AC1517" s="32"/>
      <c r="AD1517" s="32"/>
      <c r="AE1517" s="33"/>
      <c r="AF1517" s="5"/>
      <c r="AG1517" s="1"/>
    </row>
    <row r="1518" ht="15.75" customHeight="1">
      <c r="A1518" s="1"/>
      <c r="B1518" s="5"/>
      <c r="C1518" s="16">
        <v>44755.0</v>
      </c>
      <c r="D1518" s="17">
        <v>3.975865118E9</v>
      </c>
      <c r="E1518" s="5" t="s">
        <v>3031</v>
      </c>
      <c r="F1518" s="5" t="s">
        <v>600</v>
      </c>
      <c r="G1518" s="5" t="s">
        <v>2979</v>
      </c>
      <c r="H1518" s="5">
        <v>204.0</v>
      </c>
      <c r="I1518" s="33" t="s">
        <v>45</v>
      </c>
      <c r="J1518" s="18">
        <v>7.0</v>
      </c>
      <c r="K1518" s="19">
        <f t="shared" si="164"/>
        <v>8.55470679</v>
      </c>
      <c r="L1518" s="18">
        <v>10.0</v>
      </c>
      <c r="M1518" s="86">
        <f t="shared" si="162"/>
        <v>9.143766756</v>
      </c>
      <c r="N1518" s="18">
        <v>10.0</v>
      </c>
      <c r="O1518" s="21">
        <f t="shared" si="2"/>
        <v>9.47454789</v>
      </c>
      <c r="P1518" s="18">
        <v>10.0</v>
      </c>
      <c r="Q1518" s="86">
        <f t="shared" si="163"/>
        <v>8.422304086</v>
      </c>
      <c r="R1518" s="18">
        <v>10.0</v>
      </c>
      <c r="S1518" s="21">
        <f t="shared" si="125"/>
        <v>8.537198391</v>
      </c>
      <c r="T1518" s="18">
        <v>7.5</v>
      </c>
      <c r="U1518" s="21">
        <f t="shared" si="128"/>
        <v>8.307640751</v>
      </c>
      <c r="V1518" s="18">
        <v>10.0</v>
      </c>
      <c r="W1518" s="21">
        <f t="shared" si="124"/>
        <v>8.899395973</v>
      </c>
      <c r="X1518" s="27">
        <f t="shared" si="154"/>
        <v>9.214285714</v>
      </c>
      <c r="Y1518" s="61" t="s">
        <v>3032</v>
      </c>
      <c r="Z1518" s="119"/>
      <c r="AA1518" s="32"/>
      <c r="AB1518" s="32"/>
      <c r="AC1518" s="32"/>
      <c r="AD1518" s="32"/>
      <c r="AE1518" s="33"/>
      <c r="AF1518" s="5"/>
      <c r="AG1518" s="1"/>
    </row>
    <row r="1519" ht="15.75" customHeight="1">
      <c r="A1519" s="1"/>
      <c r="B1519" s="5"/>
      <c r="C1519" s="16">
        <v>44757.0</v>
      </c>
      <c r="D1519" s="17">
        <v>3.172655756E9</v>
      </c>
      <c r="E1519" s="5" t="s">
        <v>3033</v>
      </c>
      <c r="F1519" s="5" t="s">
        <v>510</v>
      </c>
      <c r="G1519" s="5" t="s">
        <v>2979</v>
      </c>
      <c r="H1519" s="5" t="s">
        <v>70</v>
      </c>
      <c r="I1519" s="33" t="s">
        <v>60</v>
      </c>
      <c r="J1519" s="18">
        <v>8.0</v>
      </c>
      <c r="K1519" s="19">
        <f t="shared" si="164"/>
        <v>8.553780864</v>
      </c>
      <c r="L1519" s="18"/>
      <c r="M1519" s="86">
        <f t="shared" si="162"/>
        <v>9.143766756</v>
      </c>
      <c r="N1519" s="18"/>
      <c r="O1519" s="21">
        <f t="shared" si="2"/>
        <v>9.47454789</v>
      </c>
      <c r="P1519" s="18"/>
      <c r="Q1519" s="86">
        <f t="shared" si="163"/>
        <v>8.422304086</v>
      </c>
      <c r="R1519" s="18"/>
      <c r="S1519" s="21">
        <f t="shared" si="125"/>
        <v>8.537198391</v>
      </c>
      <c r="T1519" s="18"/>
      <c r="U1519" s="21">
        <f t="shared" si="128"/>
        <v>8.307640751</v>
      </c>
      <c r="V1519" s="18"/>
      <c r="W1519" s="21">
        <f t="shared" si="124"/>
        <v>8.899395973</v>
      </c>
      <c r="X1519" s="27">
        <f t="shared" si="154"/>
        <v>8</v>
      </c>
      <c r="Y1519" s="61" t="s">
        <v>2935</v>
      </c>
      <c r="Z1519" s="119"/>
      <c r="AA1519" s="32"/>
      <c r="AB1519" s="32"/>
      <c r="AC1519" s="32"/>
      <c r="AD1519" s="32"/>
      <c r="AE1519" s="33"/>
      <c r="AF1519" s="5"/>
      <c r="AG1519" s="1"/>
    </row>
    <row r="1520" ht="15.75" customHeight="1">
      <c r="A1520" s="1"/>
      <c r="B1520" s="5"/>
      <c r="C1520" s="16">
        <v>44758.0</v>
      </c>
      <c r="D1520" s="17">
        <v>2.622860478E9</v>
      </c>
      <c r="E1520" s="5" t="s">
        <v>3034</v>
      </c>
      <c r="F1520" s="5" t="s">
        <v>32</v>
      </c>
      <c r="G1520" s="5" t="s">
        <v>2017</v>
      </c>
      <c r="H1520" s="5">
        <v>304.0</v>
      </c>
      <c r="I1520" s="33" t="s">
        <v>45</v>
      </c>
      <c r="J1520" s="18">
        <v>7.0</v>
      </c>
      <c r="K1520" s="19">
        <f t="shared" si="164"/>
        <v>8.551466049</v>
      </c>
      <c r="L1520" s="18">
        <v>7.5</v>
      </c>
      <c r="M1520" s="86">
        <f t="shared" si="162"/>
        <v>9.142665774</v>
      </c>
      <c r="N1520" s="18">
        <v>7.5</v>
      </c>
      <c r="O1520" s="21">
        <f t="shared" si="2"/>
        <v>9.473226238</v>
      </c>
      <c r="P1520" s="18">
        <v>7.5</v>
      </c>
      <c r="Q1520" s="86">
        <f t="shared" si="163"/>
        <v>8.421686747</v>
      </c>
      <c r="R1520" s="18">
        <v>7.5</v>
      </c>
      <c r="S1520" s="21">
        <f t="shared" si="125"/>
        <v>8.536503684</v>
      </c>
      <c r="T1520" s="18">
        <v>5.0</v>
      </c>
      <c r="U1520" s="21">
        <f t="shared" si="128"/>
        <v>8.305425318</v>
      </c>
      <c r="V1520" s="18">
        <v>5.0</v>
      </c>
      <c r="W1520" s="21">
        <f t="shared" si="124"/>
        <v>8.896780684</v>
      </c>
      <c r="X1520" s="27">
        <f t="shared" si="154"/>
        <v>6.714285714</v>
      </c>
      <c r="Y1520" s="61" t="s">
        <v>3035</v>
      </c>
      <c r="Z1520" s="119"/>
      <c r="AA1520" s="32"/>
      <c r="AB1520" s="32"/>
      <c r="AC1520" s="32"/>
      <c r="AD1520" s="32"/>
      <c r="AE1520" s="33"/>
      <c r="AF1520" s="5"/>
      <c r="AG1520" s="1"/>
    </row>
    <row r="1521" ht="15.75" customHeight="1">
      <c r="A1521" s="1"/>
      <c r="B1521" s="5"/>
      <c r="C1521" s="16">
        <v>44759.0</v>
      </c>
      <c r="D1521" s="17">
        <v>2.603308974E9</v>
      </c>
      <c r="E1521" s="5" t="s">
        <v>3036</v>
      </c>
      <c r="F1521" s="5" t="s">
        <v>510</v>
      </c>
      <c r="G1521" s="5" t="s">
        <v>2017</v>
      </c>
      <c r="H1521" s="5" t="s">
        <v>388</v>
      </c>
      <c r="I1521" s="33" t="s">
        <v>261</v>
      </c>
      <c r="J1521" s="18">
        <v>10.0</v>
      </c>
      <c r="K1521" s="19">
        <f t="shared" si="164"/>
        <v>8.554320988</v>
      </c>
      <c r="L1521" s="18">
        <v>10.0</v>
      </c>
      <c r="M1521" s="86">
        <f t="shared" si="162"/>
        <v>9.143239625</v>
      </c>
      <c r="N1521" s="18">
        <v>5.0</v>
      </c>
      <c r="O1521" s="21">
        <f t="shared" si="2"/>
        <v>9.470234114</v>
      </c>
      <c r="P1521" s="18">
        <v>10.0</v>
      </c>
      <c r="Q1521" s="86">
        <f t="shared" si="163"/>
        <v>8.422742475</v>
      </c>
      <c r="R1521" s="18">
        <v>10.0</v>
      </c>
      <c r="S1521" s="21">
        <f t="shared" si="125"/>
        <v>8.537483266</v>
      </c>
      <c r="T1521" s="18">
        <v>10.0</v>
      </c>
      <c r="U1521" s="21">
        <f t="shared" si="128"/>
        <v>8.306559572</v>
      </c>
      <c r="V1521" s="18">
        <v>10.0</v>
      </c>
      <c r="W1521" s="21">
        <f t="shared" si="124"/>
        <v>8.897520107</v>
      </c>
      <c r="X1521" s="27">
        <f t="shared" si="154"/>
        <v>9.285714286</v>
      </c>
      <c r="Y1521" s="61" t="s">
        <v>2935</v>
      </c>
      <c r="Z1521" s="119"/>
      <c r="AA1521" s="32"/>
      <c r="AB1521" s="32"/>
      <c r="AC1521" s="32"/>
      <c r="AD1521" s="32"/>
      <c r="AE1521" s="33"/>
      <c r="AF1521" s="5"/>
      <c r="AG1521" s="1"/>
    </row>
    <row r="1522" ht="15.75" customHeight="1">
      <c r="A1522" s="1"/>
      <c r="B1522" s="5"/>
      <c r="C1522" s="16">
        <v>44759.0</v>
      </c>
      <c r="D1522" s="17">
        <v>2.603308974E9</v>
      </c>
      <c r="E1522" s="5" t="s">
        <v>1763</v>
      </c>
      <c r="F1522" s="5" t="s">
        <v>2022</v>
      </c>
      <c r="G1522" s="5" t="s">
        <v>2017</v>
      </c>
      <c r="H1522" s="5">
        <v>211.0</v>
      </c>
      <c r="I1522" s="33" t="s">
        <v>1808</v>
      </c>
      <c r="J1522" s="18">
        <v>8.0</v>
      </c>
      <c r="K1522" s="19">
        <f t="shared" si="164"/>
        <v>8.552777778</v>
      </c>
      <c r="L1522" s="18">
        <v>10.0</v>
      </c>
      <c r="M1522" s="86">
        <f t="shared" si="162"/>
        <v>9.143812709</v>
      </c>
      <c r="N1522" s="18">
        <v>10.0</v>
      </c>
      <c r="O1522" s="21">
        <f t="shared" si="2"/>
        <v>9.470588235</v>
      </c>
      <c r="P1522" s="18">
        <v>7.5</v>
      </c>
      <c r="Q1522" s="86">
        <f t="shared" si="163"/>
        <v>8.422125668</v>
      </c>
      <c r="R1522" s="18">
        <v>10.0</v>
      </c>
      <c r="S1522" s="21">
        <f t="shared" si="125"/>
        <v>8.538461538</v>
      </c>
      <c r="T1522" s="18">
        <v>7.5</v>
      </c>
      <c r="U1522" s="21">
        <f t="shared" si="128"/>
        <v>8.306020067</v>
      </c>
      <c r="V1522" s="18">
        <v>7.5</v>
      </c>
      <c r="W1522" s="21">
        <f t="shared" si="124"/>
        <v>8.896584059</v>
      </c>
      <c r="X1522" s="27">
        <f t="shared" si="154"/>
        <v>8.642857143</v>
      </c>
      <c r="Y1522" s="61" t="s">
        <v>2935</v>
      </c>
      <c r="Z1522" s="119"/>
      <c r="AA1522" s="32"/>
      <c r="AB1522" s="32"/>
      <c r="AC1522" s="32"/>
      <c r="AD1522" s="32"/>
      <c r="AE1522" s="33"/>
      <c r="AF1522" s="5"/>
      <c r="AG1522" s="1"/>
    </row>
    <row r="1523" ht="15.75" customHeight="1">
      <c r="A1523" s="1"/>
      <c r="B1523" s="5"/>
      <c r="C1523" s="16">
        <v>44759.0</v>
      </c>
      <c r="D1523" s="17">
        <v>3.652073383E9</v>
      </c>
      <c r="E1523" s="5" t="s">
        <v>2957</v>
      </c>
      <c r="F1523" s="5" t="s">
        <v>56</v>
      </c>
      <c r="G1523" s="5" t="s">
        <v>2979</v>
      </c>
      <c r="H1523" s="5" t="s">
        <v>1077</v>
      </c>
      <c r="I1523" s="33" t="s">
        <v>2203</v>
      </c>
      <c r="J1523" s="18">
        <v>10.0</v>
      </c>
      <c r="K1523" s="19">
        <f t="shared" si="164"/>
        <v>8.55470679</v>
      </c>
      <c r="L1523" s="18">
        <v>10.0</v>
      </c>
      <c r="M1523" s="86">
        <f t="shared" si="162"/>
        <v>9.144385027</v>
      </c>
      <c r="N1523" s="18">
        <v>7.5</v>
      </c>
      <c r="O1523" s="21">
        <f t="shared" si="2"/>
        <v>9.469271877</v>
      </c>
      <c r="P1523" s="18">
        <v>7.5</v>
      </c>
      <c r="Q1523" s="86">
        <f t="shared" si="163"/>
        <v>8.421509686</v>
      </c>
      <c r="R1523" s="18">
        <v>7.5</v>
      </c>
      <c r="S1523" s="21">
        <f t="shared" si="125"/>
        <v>8.53776738</v>
      </c>
      <c r="T1523" s="18">
        <v>7.5</v>
      </c>
      <c r="U1523" s="21">
        <f t="shared" si="128"/>
        <v>8.305481283</v>
      </c>
      <c r="V1523" s="18">
        <v>10.0</v>
      </c>
      <c r="W1523" s="21">
        <f t="shared" si="124"/>
        <v>8.897322624</v>
      </c>
      <c r="X1523" s="27">
        <f t="shared" si="154"/>
        <v>8.571428571</v>
      </c>
      <c r="Y1523" s="61" t="s">
        <v>2935</v>
      </c>
      <c r="Z1523" s="119"/>
      <c r="AA1523" s="32"/>
      <c r="AB1523" s="32"/>
      <c r="AC1523" s="32"/>
      <c r="AD1523" s="32"/>
      <c r="AE1523" s="33"/>
      <c r="AF1523" s="5"/>
      <c r="AG1523" s="1"/>
    </row>
    <row r="1524" ht="15.75" customHeight="1">
      <c r="A1524" s="1"/>
      <c r="B1524" s="5"/>
      <c r="C1524" s="16">
        <v>44759.0</v>
      </c>
      <c r="D1524" s="17">
        <v>3.394488165E9</v>
      </c>
      <c r="E1524" s="5" t="s">
        <v>2352</v>
      </c>
      <c r="F1524" s="5" t="s">
        <v>510</v>
      </c>
      <c r="G1524" s="5" t="s">
        <v>2979</v>
      </c>
      <c r="H1524" s="5" t="s">
        <v>388</v>
      </c>
      <c r="I1524" s="33" t="s">
        <v>261</v>
      </c>
      <c r="J1524" s="18">
        <v>10.0</v>
      </c>
      <c r="K1524" s="19">
        <f t="shared" si="164"/>
        <v>8.55470679</v>
      </c>
      <c r="L1524" s="18">
        <v>10.0</v>
      </c>
      <c r="M1524" s="86">
        <f t="shared" si="162"/>
        <v>9.14495658</v>
      </c>
      <c r="N1524" s="18">
        <v>7.5</v>
      </c>
      <c r="O1524" s="21">
        <f t="shared" si="2"/>
        <v>9.467957276</v>
      </c>
      <c r="P1524" s="18">
        <v>10.0</v>
      </c>
      <c r="Q1524" s="86">
        <f t="shared" si="163"/>
        <v>8.422563418</v>
      </c>
      <c r="R1524" s="18">
        <v>10.0</v>
      </c>
      <c r="S1524" s="21">
        <f t="shared" si="125"/>
        <v>8.538744155</v>
      </c>
      <c r="T1524" s="18">
        <v>7.5</v>
      </c>
      <c r="U1524" s="21">
        <f t="shared" si="128"/>
        <v>8.30494322</v>
      </c>
      <c r="V1524" s="18">
        <v>10.0</v>
      </c>
      <c r="W1524" s="21">
        <f t="shared" si="124"/>
        <v>8.898060201</v>
      </c>
      <c r="X1524" s="27">
        <f t="shared" si="154"/>
        <v>9.285714286</v>
      </c>
      <c r="Y1524" s="61" t="s">
        <v>3037</v>
      </c>
      <c r="Z1524" s="119"/>
      <c r="AA1524" s="32"/>
      <c r="AB1524" s="32"/>
      <c r="AC1524" s="32"/>
      <c r="AD1524" s="32"/>
      <c r="AE1524" s="33"/>
      <c r="AF1524" s="5"/>
      <c r="AG1524" s="1"/>
    </row>
    <row r="1525" ht="15.75" customHeight="1">
      <c r="A1525" s="1"/>
      <c r="B1525" s="5"/>
      <c r="C1525" s="16">
        <v>44760.0</v>
      </c>
      <c r="D1525" s="17">
        <v>3.266548507E9</v>
      </c>
      <c r="E1525" s="5" t="s">
        <v>3038</v>
      </c>
      <c r="F1525" s="5" t="s">
        <v>84</v>
      </c>
      <c r="G1525" s="5" t="s">
        <v>2979</v>
      </c>
      <c r="H1525" s="5" t="s">
        <v>85</v>
      </c>
      <c r="I1525" s="33" t="s">
        <v>60</v>
      </c>
      <c r="J1525" s="18">
        <v>9.0</v>
      </c>
      <c r="K1525" s="19">
        <f t="shared" si="164"/>
        <v>8.554552469</v>
      </c>
      <c r="L1525" s="18">
        <v>10.0</v>
      </c>
      <c r="M1525" s="86">
        <f t="shared" si="162"/>
        <v>9.14552737</v>
      </c>
      <c r="N1525" s="18">
        <v>10.0</v>
      </c>
      <c r="O1525" s="21">
        <f t="shared" si="2"/>
        <v>9.468312208</v>
      </c>
      <c r="P1525" s="18">
        <v>10.0</v>
      </c>
      <c r="Q1525" s="86">
        <f t="shared" si="163"/>
        <v>8.423615744</v>
      </c>
      <c r="R1525" s="18">
        <v>10.0</v>
      </c>
      <c r="S1525" s="21">
        <f t="shared" si="125"/>
        <v>8.539719626</v>
      </c>
      <c r="T1525" s="18">
        <v>7.5</v>
      </c>
      <c r="U1525" s="21">
        <f t="shared" si="128"/>
        <v>8.304405874</v>
      </c>
      <c r="V1525" s="18">
        <v>10.0</v>
      </c>
      <c r="W1525" s="21">
        <f t="shared" si="124"/>
        <v>8.898796791</v>
      </c>
      <c r="X1525" s="27">
        <f t="shared" si="154"/>
        <v>9.5</v>
      </c>
      <c r="Y1525" s="61" t="s">
        <v>2935</v>
      </c>
      <c r="Z1525" s="119"/>
      <c r="AA1525" s="32"/>
      <c r="AB1525" s="32"/>
      <c r="AC1525" s="32"/>
      <c r="AD1525" s="32"/>
      <c r="AE1525" s="33"/>
      <c r="AF1525" s="5"/>
      <c r="AG1525" s="1"/>
    </row>
    <row r="1526" ht="15.75" customHeight="1">
      <c r="A1526" s="1"/>
      <c r="B1526" s="5"/>
      <c r="C1526" s="16">
        <v>44760.0</v>
      </c>
      <c r="D1526" s="17">
        <v>2.301136677E9</v>
      </c>
      <c r="E1526" s="5" t="s">
        <v>3039</v>
      </c>
      <c r="F1526" s="5" t="s">
        <v>72</v>
      </c>
      <c r="G1526" s="5" t="s">
        <v>2979</v>
      </c>
      <c r="H1526" s="5">
        <v>302.0</v>
      </c>
      <c r="I1526" s="33" t="s">
        <v>45</v>
      </c>
      <c r="J1526" s="18">
        <v>10.0</v>
      </c>
      <c r="K1526" s="19">
        <f t="shared" si="164"/>
        <v>8.555864198</v>
      </c>
      <c r="L1526" s="18">
        <v>10.0</v>
      </c>
      <c r="M1526" s="86">
        <f t="shared" si="162"/>
        <v>9.146097398</v>
      </c>
      <c r="N1526" s="18">
        <v>10.0</v>
      </c>
      <c r="O1526" s="21">
        <f t="shared" si="2"/>
        <v>9.468666667</v>
      </c>
      <c r="P1526" s="18">
        <v>10.0</v>
      </c>
      <c r="Q1526" s="86">
        <f t="shared" si="163"/>
        <v>8.424666667</v>
      </c>
      <c r="R1526" s="18">
        <v>7.5</v>
      </c>
      <c r="S1526" s="21">
        <f t="shared" si="125"/>
        <v>8.539026017</v>
      </c>
      <c r="T1526" s="18">
        <v>7.5</v>
      </c>
      <c r="U1526" s="21">
        <f t="shared" si="128"/>
        <v>8.303869246</v>
      </c>
      <c r="V1526" s="18">
        <v>10.0</v>
      </c>
      <c r="W1526" s="21">
        <f t="shared" si="124"/>
        <v>8.899532398</v>
      </c>
      <c r="X1526" s="27">
        <f t="shared" si="154"/>
        <v>9.285714286</v>
      </c>
      <c r="Y1526" s="61" t="s">
        <v>2935</v>
      </c>
      <c r="Z1526" s="119"/>
      <c r="AA1526" s="32"/>
      <c r="AB1526" s="32"/>
      <c r="AC1526" s="32"/>
      <c r="AD1526" s="32"/>
      <c r="AE1526" s="33"/>
      <c r="AF1526" s="5"/>
      <c r="AG1526" s="1"/>
    </row>
    <row r="1527" ht="15.75" customHeight="1">
      <c r="A1527" s="1"/>
      <c r="B1527" s="5"/>
      <c r="C1527" s="16">
        <v>44760.0</v>
      </c>
      <c r="D1527" s="17">
        <v>2.70692719E9</v>
      </c>
      <c r="E1527" s="5" t="s">
        <v>452</v>
      </c>
      <c r="F1527" s="5" t="s">
        <v>72</v>
      </c>
      <c r="G1527" s="5" t="s">
        <v>2017</v>
      </c>
      <c r="H1527" s="5">
        <v>217.0</v>
      </c>
      <c r="I1527" s="33" t="s">
        <v>1782</v>
      </c>
      <c r="J1527" s="18">
        <v>8.0</v>
      </c>
      <c r="K1527" s="19">
        <f t="shared" si="164"/>
        <v>8.55462963</v>
      </c>
      <c r="L1527" s="18">
        <v>10.0</v>
      </c>
      <c r="M1527" s="86">
        <f t="shared" si="162"/>
        <v>9.146666667</v>
      </c>
      <c r="N1527" s="18">
        <v>10.0</v>
      </c>
      <c r="O1527" s="21">
        <f t="shared" si="2"/>
        <v>9.469020653</v>
      </c>
      <c r="P1527" s="18">
        <v>7.5</v>
      </c>
      <c r="Q1527" s="86">
        <f t="shared" si="163"/>
        <v>8.424050633</v>
      </c>
      <c r="R1527" s="18">
        <v>7.5</v>
      </c>
      <c r="S1527" s="21">
        <f t="shared" si="125"/>
        <v>8.538333333</v>
      </c>
      <c r="T1527" s="18">
        <v>7.5</v>
      </c>
      <c r="U1527" s="21">
        <f t="shared" si="128"/>
        <v>8.303333333</v>
      </c>
      <c r="V1527" s="18">
        <v>10.0</v>
      </c>
      <c r="W1527" s="21">
        <f t="shared" si="124"/>
        <v>8.900267023</v>
      </c>
      <c r="X1527" s="27">
        <f t="shared" si="154"/>
        <v>8.642857143</v>
      </c>
      <c r="Y1527" s="61" t="s">
        <v>3040</v>
      </c>
      <c r="Z1527" s="119"/>
      <c r="AA1527" s="32"/>
      <c r="AB1527" s="32"/>
      <c r="AC1527" s="32"/>
      <c r="AD1527" s="32"/>
      <c r="AE1527" s="33"/>
      <c r="AF1527" s="5"/>
      <c r="AG1527" s="1"/>
    </row>
    <row r="1528" ht="15.75" customHeight="1">
      <c r="A1528" s="1"/>
      <c r="B1528" s="120"/>
      <c r="C1528" s="124">
        <v>44760.0</v>
      </c>
      <c r="D1528" s="125">
        <v>3.298150807E9</v>
      </c>
      <c r="E1528" s="120" t="s">
        <v>1745</v>
      </c>
      <c r="F1528" s="120" t="s">
        <v>126</v>
      </c>
      <c r="G1528" s="120" t="s">
        <v>2979</v>
      </c>
      <c r="H1528" s="120">
        <v>107.0</v>
      </c>
      <c r="I1528" s="133" t="s">
        <v>1012</v>
      </c>
      <c r="J1528" s="127">
        <v>1.0</v>
      </c>
      <c r="K1528" s="137">
        <f>+AVERAGE(J221:J1528)</f>
        <v>8.550917431</v>
      </c>
      <c r="L1528" s="127">
        <v>7.5</v>
      </c>
      <c r="M1528" s="138">
        <f t="shared" si="162"/>
        <v>9.14556962</v>
      </c>
      <c r="N1528" s="127">
        <v>10.0</v>
      </c>
      <c r="O1528" s="21">
        <f t="shared" si="2"/>
        <v>9.469374168</v>
      </c>
      <c r="P1528" s="127">
        <v>2.5</v>
      </c>
      <c r="Q1528" s="138">
        <f t="shared" si="163"/>
        <v>8.420106525</v>
      </c>
      <c r="R1528" s="127">
        <v>2.5</v>
      </c>
      <c r="S1528" s="21">
        <f t="shared" si="125"/>
        <v>8.53431046</v>
      </c>
      <c r="T1528" s="127">
        <v>2.5</v>
      </c>
      <c r="U1528" s="21">
        <f t="shared" si="128"/>
        <v>8.299467022</v>
      </c>
      <c r="V1528" s="127">
        <v>2.5</v>
      </c>
      <c r="W1528" s="21">
        <f t="shared" si="124"/>
        <v>8.895997332</v>
      </c>
      <c r="X1528" s="128">
        <f t="shared" si="154"/>
        <v>4.071428571</v>
      </c>
      <c r="Y1528" s="61" t="s">
        <v>3041</v>
      </c>
      <c r="Z1528" s="140"/>
      <c r="AA1528" s="132"/>
      <c r="AB1528" s="132"/>
      <c r="AC1528" s="132"/>
      <c r="AD1528" s="132"/>
      <c r="AE1528" s="133"/>
      <c r="AF1528" s="120"/>
      <c r="AG1528" s="1"/>
    </row>
    <row r="1529" ht="15.75" customHeight="1">
      <c r="A1529" s="1"/>
      <c r="B1529" s="5"/>
      <c r="C1529" s="16">
        <v>44761.0</v>
      </c>
      <c r="D1529" s="17">
        <v>3.237290739E9</v>
      </c>
      <c r="E1529" s="5" t="s">
        <v>3042</v>
      </c>
      <c r="F1529" s="5" t="s">
        <v>510</v>
      </c>
      <c r="G1529" s="5" t="s">
        <v>2017</v>
      </c>
      <c r="H1529" s="5">
        <v>216.0</v>
      </c>
      <c r="I1529" s="33" t="s">
        <v>1782</v>
      </c>
      <c r="J1529" s="18">
        <v>10.0</v>
      </c>
      <c r="K1529" s="19">
        <f t="shared" ref="K1529:K1579" si="165">+AVERAGE(J283:J1529)</f>
        <v>8.537931034</v>
      </c>
      <c r="L1529" s="18">
        <v>10.0</v>
      </c>
      <c r="M1529" s="86">
        <f t="shared" si="162"/>
        <v>9.146138482</v>
      </c>
      <c r="N1529" s="18">
        <v>10.0</v>
      </c>
      <c r="O1529" s="21">
        <f t="shared" si="2"/>
        <v>9.469727212</v>
      </c>
      <c r="P1529" s="18">
        <v>7.5</v>
      </c>
      <c r="Q1529" s="86">
        <f t="shared" si="163"/>
        <v>8.419494345</v>
      </c>
      <c r="R1529" s="18">
        <v>7.5</v>
      </c>
      <c r="S1529" s="21">
        <f t="shared" si="125"/>
        <v>8.533621838</v>
      </c>
      <c r="T1529" s="18">
        <v>7.5</v>
      </c>
      <c r="U1529" s="21">
        <f t="shared" si="128"/>
        <v>8.298934754</v>
      </c>
      <c r="V1529" s="18">
        <v>10.0</v>
      </c>
      <c r="W1529" s="21">
        <f t="shared" si="124"/>
        <v>8.896733333</v>
      </c>
      <c r="X1529" s="27">
        <f t="shared" si="154"/>
        <v>8.928571429</v>
      </c>
      <c r="Y1529" s="61" t="s">
        <v>3043</v>
      </c>
      <c r="Z1529" s="119"/>
      <c r="AA1529" s="32"/>
      <c r="AB1529" s="32"/>
      <c r="AC1529" s="32"/>
      <c r="AD1529" s="32"/>
      <c r="AE1529" s="33"/>
      <c r="AF1529" s="5"/>
      <c r="AG1529" s="1"/>
    </row>
    <row r="1530" ht="15.75" customHeight="1">
      <c r="A1530" s="1"/>
      <c r="B1530" s="5"/>
      <c r="C1530" s="16">
        <v>44761.0</v>
      </c>
      <c r="D1530" s="17">
        <v>3.550066029E9</v>
      </c>
      <c r="E1530" s="5" t="s">
        <v>1613</v>
      </c>
      <c r="F1530" s="5" t="s">
        <v>600</v>
      </c>
      <c r="G1530" s="5" t="s">
        <v>33</v>
      </c>
      <c r="H1530" s="5">
        <v>215.0</v>
      </c>
      <c r="I1530" s="33" t="s">
        <v>1808</v>
      </c>
      <c r="J1530" s="18">
        <v>10.0</v>
      </c>
      <c r="K1530" s="19">
        <f t="shared" si="165"/>
        <v>8.537931034</v>
      </c>
      <c r="L1530" s="18">
        <v>10.0</v>
      </c>
      <c r="M1530" s="86">
        <f t="shared" si="162"/>
        <v>9.146706587</v>
      </c>
      <c r="N1530" s="18">
        <v>10.0</v>
      </c>
      <c r="O1530" s="21">
        <f t="shared" si="2"/>
        <v>9.470079787</v>
      </c>
      <c r="P1530" s="18">
        <v>10.0</v>
      </c>
      <c r="Q1530" s="86">
        <f t="shared" si="163"/>
        <v>8.420545213</v>
      </c>
      <c r="R1530" s="18">
        <v>7.5</v>
      </c>
      <c r="S1530" s="21">
        <f t="shared" si="125"/>
        <v>8.532934132</v>
      </c>
      <c r="T1530" s="18">
        <v>10.0</v>
      </c>
      <c r="U1530" s="21">
        <f t="shared" si="128"/>
        <v>8.300066534</v>
      </c>
      <c r="V1530" s="18">
        <v>10.0</v>
      </c>
      <c r="W1530" s="21">
        <f t="shared" si="124"/>
        <v>8.897468354</v>
      </c>
      <c r="X1530" s="27">
        <f t="shared" si="154"/>
        <v>9.642857143</v>
      </c>
      <c r="Y1530" s="61" t="s">
        <v>2935</v>
      </c>
      <c r="Z1530" s="119"/>
      <c r="AA1530" s="32"/>
      <c r="AB1530" s="32"/>
      <c r="AC1530" s="32"/>
      <c r="AD1530" s="32"/>
      <c r="AE1530" s="33"/>
      <c r="AF1530" s="5"/>
      <c r="AG1530" s="1"/>
    </row>
    <row r="1531" ht="15.75" customHeight="1">
      <c r="A1531" s="1"/>
      <c r="B1531" s="5"/>
      <c r="C1531" s="16">
        <v>44761.0</v>
      </c>
      <c r="D1531" s="17">
        <v>3.394460435E9</v>
      </c>
      <c r="E1531" s="5" t="s">
        <v>939</v>
      </c>
      <c r="F1531" s="5" t="s">
        <v>2022</v>
      </c>
      <c r="G1531" s="5" t="s">
        <v>2979</v>
      </c>
      <c r="H1531" s="5">
        <v>313.0</v>
      </c>
      <c r="I1531" s="33" t="s">
        <v>79</v>
      </c>
      <c r="J1531" s="18">
        <v>10.0</v>
      </c>
      <c r="K1531" s="19">
        <f t="shared" si="165"/>
        <v>8.539615076</v>
      </c>
      <c r="L1531" s="18">
        <v>10.0</v>
      </c>
      <c r="M1531" s="86">
        <f t="shared" si="162"/>
        <v>9.147273936</v>
      </c>
      <c r="N1531" s="18">
        <v>10.0</v>
      </c>
      <c r="O1531" s="21">
        <f t="shared" si="2"/>
        <v>9.470431894</v>
      </c>
      <c r="P1531" s="18">
        <v>10.0</v>
      </c>
      <c r="Q1531" s="86">
        <f t="shared" si="163"/>
        <v>8.421594684</v>
      </c>
      <c r="R1531" s="18">
        <v>10.0</v>
      </c>
      <c r="S1531" s="21">
        <f t="shared" si="125"/>
        <v>8.533909574</v>
      </c>
      <c r="T1531" s="18">
        <v>10.0</v>
      </c>
      <c r="U1531" s="21">
        <f t="shared" si="128"/>
        <v>8.301196809</v>
      </c>
      <c r="V1531" s="18">
        <v>10.0</v>
      </c>
      <c r="W1531" s="21">
        <f t="shared" si="124"/>
        <v>8.898202397</v>
      </c>
      <c r="X1531" s="27">
        <f t="shared" si="154"/>
        <v>10</v>
      </c>
      <c r="Y1531" s="61" t="s">
        <v>3044</v>
      </c>
      <c r="Z1531" s="119"/>
      <c r="AA1531" s="32"/>
      <c r="AB1531" s="32"/>
      <c r="AC1531" s="32"/>
      <c r="AD1531" s="32"/>
      <c r="AE1531" s="33"/>
      <c r="AF1531" s="5"/>
      <c r="AG1531" s="1"/>
    </row>
    <row r="1532" ht="15.75" customHeight="1">
      <c r="A1532" s="1"/>
      <c r="B1532" s="5"/>
      <c r="C1532" s="16">
        <v>44761.0</v>
      </c>
      <c r="D1532" s="17">
        <v>3.679288828E9</v>
      </c>
      <c r="E1532" s="5" t="s">
        <v>3045</v>
      </c>
      <c r="F1532" s="5" t="s">
        <v>2731</v>
      </c>
      <c r="G1532" s="5" t="s">
        <v>2979</v>
      </c>
      <c r="H1532" s="5">
        <v>304.0</v>
      </c>
      <c r="I1532" s="33" t="s">
        <v>45</v>
      </c>
      <c r="J1532" s="18">
        <v>7.0</v>
      </c>
      <c r="K1532" s="19">
        <f t="shared" si="165"/>
        <v>8.538572574</v>
      </c>
      <c r="L1532" s="18">
        <v>10.0</v>
      </c>
      <c r="M1532" s="86">
        <f t="shared" si="162"/>
        <v>9.147840532</v>
      </c>
      <c r="N1532" s="18">
        <v>10.0</v>
      </c>
      <c r="O1532" s="21">
        <f t="shared" si="2"/>
        <v>9.470783533</v>
      </c>
      <c r="P1532" s="18">
        <v>7.5</v>
      </c>
      <c r="Q1532" s="86">
        <f t="shared" si="163"/>
        <v>8.420982736</v>
      </c>
      <c r="R1532" s="18">
        <v>7.5</v>
      </c>
      <c r="S1532" s="21">
        <f t="shared" si="125"/>
        <v>8.533222591</v>
      </c>
      <c r="T1532" s="18">
        <v>7.5</v>
      </c>
      <c r="U1532" s="21">
        <f t="shared" si="128"/>
        <v>8.300664452</v>
      </c>
      <c r="V1532" s="18">
        <v>7.5</v>
      </c>
      <c r="W1532" s="21">
        <f t="shared" si="124"/>
        <v>8.897272122</v>
      </c>
      <c r="X1532" s="27">
        <f t="shared" si="154"/>
        <v>8.142857143</v>
      </c>
      <c r="Y1532" s="61" t="s">
        <v>2935</v>
      </c>
      <c r="Z1532" s="119"/>
      <c r="AA1532" s="32"/>
      <c r="AB1532" s="32"/>
      <c r="AC1532" s="32"/>
      <c r="AD1532" s="32"/>
      <c r="AE1532" s="33"/>
      <c r="AF1532" s="5"/>
      <c r="AG1532" s="1"/>
    </row>
    <row r="1533" ht="15.75" customHeight="1">
      <c r="A1533" s="1"/>
      <c r="B1533" s="5"/>
      <c r="C1533" s="16">
        <v>44762.0</v>
      </c>
      <c r="D1533" s="17">
        <v>3.073572509E9</v>
      </c>
      <c r="E1533" s="5" t="s">
        <v>3046</v>
      </c>
      <c r="F1533" s="5" t="s">
        <v>32</v>
      </c>
      <c r="G1533" s="5" t="s">
        <v>2017</v>
      </c>
      <c r="H1533" s="5" t="s">
        <v>471</v>
      </c>
      <c r="I1533" s="33" t="s">
        <v>261</v>
      </c>
      <c r="J1533" s="18">
        <v>10.0</v>
      </c>
      <c r="K1533" s="19">
        <f t="shared" si="165"/>
        <v>8.538572574</v>
      </c>
      <c r="L1533" s="18">
        <v>10.0</v>
      </c>
      <c r="M1533" s="86">
        <f t="shared" si="162"/>
        <v>9.148406375</v>
      </c>
      <c r="N1533" s="18">
        <v>10.0</v>
      </c>
      <c r="O1533" s="21">
        <f t="shared" si="2"/>
        <v>9.471134705</v>
      </c>
      <c r="P1533" s="18">
        <v>10.0</v>
      </c>
      <c r="Q1533" s="86">
        <f t="shared" si="163"/>
        <v>8.422030524</v>
      </c>
      <c r="R1533" s="18">
        <v>10.0</v>
      </c>
      <c r="S1533" s="21">
        <f t="shared" si="125"/>
        <v>8.534196547</v>
      </c>
      <c r="T1533" s="18">
        <v>10.0</v>
      </c>
      <c r="U1533" s="21">
        <f t="shared" si="128"/>
        <v>8.301792829</v>
      </c>
      <c r="V1533" s="18">
        <v>10.0</v>
      </c>
      <c r="W1533" s="21">
        <f t="shared" si="124"/>
        <v>8.898005319</v>
      </c>
      <c r="X1533" s="27">
        <f t="shared" si="154"/>
        <v>10</v>
      </c>
      <c r="Y1533" s="61" t="s">
        <v>3047</v>
      </c>
      <c r="Z1533" s="119"/>
      <c r="AA1533" s="32"/>
      <c r="AB1533" s="32"/>
      <c r="AC1533" s="32"/>
      <c r="AD1533" s="32"/>
      <c r="AE1533" s="33"/>
      <c r="AF1533" s="5"/>
      <c r="AG1533" s="1"/>
    </row>
    <row r="1534" ht="15.75" customHeight="1">
      <c r="A1534" s="1"/>
      <c r="B1534" s="5"/>
      <c r="C1534" s="16">
        <v>44763.0</v>
      </c>
      <c r="D1534" s="17">
        <v>3.339343412E9</v>
      </c>
      <c r="E1534" s="5" t="s">
        <v>3048</v>
      </c>
      <c r="F1534" s="5" t="s">
        <v>2731</v>
      </c>
      <c r="G1534" s="5" t="s">
        <v>2979</v>
      </c>
      <c r="H1534" s="5">
        <v>314.0</v>
      </c>
      <c r="I1534" s="33" t="s">
        <v>79</v>
      </c>
      <c r="J1534" s="18">
        <v>6.0</v>
      </c>
      <c r="K1534" s="19">
        <f t="shared" si="165"/>
        <v>8.537690457</v>
      </c>
      <c r="L1534" s="18"/>
      <c r="M1534" s="86">
        <f t="shared" si="162"/>
        <v>9.148406375</v>
      </c>
      <c r="N1534" s="18"/>
      <c r="O1534" s="21">
        <f t="shared" si="2"/>
        <v>9.471134705</v>
      </c>
      <c r="P1534" s="18"/>
      <c r="Q1534" s="86">
        <f t="shared" si="163"/>
        <v>8.422030524</v>
      </c>
      <c r="R1534" s="18"/>
      <c r="S1534" s="21">
        <f t="shared" si="125"/>
        <v>8.534196547</v>
      </c>
      <c r="T1534" s="18"/>
      <c r="U1534" s="21">
        <f t="shared" si="128"/>
        <v>8.301792829</v>
      </c>
      <c r="V1534" s="18"/>
      <c r="W1534" s="21">
        <f t="shared" si="124"/>
        <v>8.898005319</v>
      </c>
      <c r="X1534" s="27">
        <f t="shared" si="154"/>
        <v>6</v>
      </c>
      <c r="Y1534" s="61" t="s">
        <v>2935</v>
      </c>
      <c r="Z1534" s="119"/>
      <c r="AA1534" s="32"/>
      <c r="AB1534" s="32"/>
      <c r="AC1534" s="32"/>
      <c r="AD1534" s="32"/>
      <c r="AE1534" s="33"/>
      <c r="AF1534" s="5"/>
      <c r="AG1534" s="1"/>
    </row>
    <row r="1535" ht="15.75" customHeight="1">
      <c r="A1535" s="1"/>
      <c r="B1535" s="5"/>
      <c r="C1535" s="16">
        <v>44763.0</v>
      </c>
      <c r="D1535" s="17">
        <v>2.627277923E9</v>
      </c>
      <c r="E1535" s="5" t="s">
        <v>2816</v>
      </c>
      <c r="F1535" s="5" t="s">
        <v>2022</v>
      </c>
      <c r="G1535" s="5" t="s">
        <v>33</v>
      </c>
      <c r="H1535" s="5" t="s">
        <v>111</v>
      </c>
      <c r="I1535" s="33" t="s">
        <v>60</v>
      </c>
      <c r="J1535" s="18">
        <v>10.0</v>
      </c>
      <c r="K1535" s="19">
        <f t="shared" si="165"/>
        <v>8.537690457</v>
      </c>
      <c r="L1535" s="18">
        <v>10.0</v>
      </c>
      <c r="M1535" s="86">
        <f t="shared" si="162"/>
        <v>9.148971466</v>
      </c>
      <c r="N1535" s="18">
        <v>10.0</v>
      </c>
      <c r="O1535" s="21">
        <f t="shared" si="2"/>
        <v>9.471485411</v>
      </c>
      <c r="P1535" s="18">
        <v>10.0</v>
      </c>
      <c r="Q1535" s="86">
        <f t="shared" si="163"/>
        <v>8.423076923</v>
      </c>
      <c r="R1535" s="18">
        <v>10.0</v>
      </c>
      <c r="S1535" s="21">
        <f t="shared" si="125"/>
        <v>8.53516921</v>
      </c>
      <c r="T1535" s="18">
        <v>10.0</v>
      </c>
      <c r="U1535" s="21">
        <f t="shared" si="128"/>
        <v>8.302919708</v>
      </c>
      <c r="V1535" s="18">
        <v>10.0</v>
      </c>
      <c r="W1535" s="21">
        <f t="shared" si="124"/>
        <v>8.898737542</v>
      </c>
      <c r="X1535" s="27">
        <f t="shared" si="154"/>
        <v>10</v>
      </c>
      <c r="Y1535" s="61" t="s">
        <v>2935</v>
      </c>
      <c r="Z1535" s="119"/>
      <c r="AA1535" s="32"/>
      <c r="AB1535" s="32"/>
      <c r="AC1535" s="32"/>
      <c r="AD1535" s="32"/>
      <c r="AE1535" s="33"/>
      <c r="AF1535" s="5"/>
      <c r="AG1535" s="1"/>
    </row>
    <row r="1536" ht="15.75" customHeight="1">
      <c r="A1536" s="1"/>
      <c r="B1536" s="5"/>
      <c r="C1536" s="16">
        <v>44764.0</v>
      </c>
      <c r="D1536" s="17">
        <v>3.927435224E9</v>
      </c>
      <c r="E1536" s="5" t="s">
        <v>457</v>
      </c>
      <c r="F1536" s="5" t="s">
        <v>84</v>
      </c>
      <c r="G1536" s="5" t="s">
        <v>33</v>
      </c>
      <c r="H1536" s="5">
        <v>216.0</v>
      </c>
      <c r="I1536" s="33" t="s">
        <v>1782</v>
      </c>
      <c r="J1536" s="18">
        <v>7.0</v>
      </c>
      <c r="K1536" s="19">
        <f t="shared" si="165"/>
        <v>8.535284683</v>
      </c>
      <c r="L1536" s="18">
        <v>10.0</v>
      </c>
      <c r="M1536" s="86">
        <f t="shared" si="162"/>
        <v>9.149535809</v>
      </c>
      <c r="N1536" s="18">
        <v>10.0</v>
      </c>
      <c r="O1536" s="21">
        <f t="shared" si="2"/>
        <v>9.471835653</v>
      </c>
      <c r="P1536" s="18">
        <v>5.0</v>
      </c>
      <c r="Q1536" s="86">
        <f t="shared" si="163"/>
        <v>8.420808482</v>
      </c>
      <c r="R1536" s="18">
        <v>7.5</v>
      </c>
      <c r="S1536" s="21">
        <f t="shared" si="125"/>
        <v>8.534482759</v>
      </c>
      <c r="T1536" s="18">
        <v>5.0</v>
      </c>
      <c r="U1536" s="21">
        <f t="shared" si="128"/>
        <v>8.300729443</v>
      </c>
      <c r="V1536" s="18">
        <v>7.5</v>
      </c>
      <c r="W1536" s="21">
        <f t="shared" si="124"/>
        <v>8.897808765</v>
      </c>
      <c r="X1536" s="27">
        <f t="shared" si="154"/>
        <v>7.428571429</v>
      </c>
      <c r="Y1536" s="61" t="s">
        <v>3049</v>
      </c>
      <c r="Z1536" s="119"/>
      <c r="AA1536" s="32"/>
      <c r="AB1536" s="32"/>
      <c r="AC1536" s="32"/>
      <c r="AD1536" s="32"/>
      <c r="AE1536" s="33"/>
      <c r="AF1536" s="5"/>
      <c r="AG1536" s="1"/>
    </row>
    <row r="1537" ht="15.75" customHeight="1">
      <c r="A1537" s="1"/>
      <c r="B1537" s="5"/>
      <c r="C1537" s="16">
        <v>44767.0</v>
      </c>
      <c r="D1537" s="17">
        <v>3.992251481E9</v>
      </c>
      <c r="E1537" s="5" t="s">
        <v>3050</v>
      </c>
      <c r="F1537" s="5" t="s">
        <v>126</v>
      </c>
      <c r="G1537" s="5" t="s">
        <v>33</v>
      </c>
      <c r="H1537" s="5">
        <v>216.0</v>
      </c>
      <c r="I1537" s="33" t="s">
        <v>1782</v>
      </c>
      <c r="J1537" s="18">
        <v>6.0</v>
      </c>
      <c r="K1537" s="19">
        <f t="shared" si="165"/>
        <v>8.534402566</v>
      </c>
      <c r="L1537" s="18">
        <v>7.5</v>
      </c>
      <c r="M1537" s="86">
        <f t="shared" si="162"/>
        <v>9.148442677</v>
      </c>
      <c r="N1537" s="18">
        <v>7.5</v>
      </c>
      <c r="O1537" s="21">
        <f t="shared" si="2"/>
        <v>9.470529801</v>
      </c>
      <c r="P1537" s="18">
        <v>5.0</v>
      </c>
      <c r="Q1537" s="86">
        <f t="shared" si="163"/>
        <v>8.418543046</v>
      </c>
      <c r="R1537" s="18">
        <v>5.0</v>
      </c>
      <c r="S1537" s="21">
        <f t="shared" si="125"/>
        <v>8.53214049</v>
      </c>
      <c r="T1537" s="18">
        <v>5.0</v>
      </c>
      <c r="U1537" s="21">
        <f t="shared" si="128"/>
        <v>8.298542081</v>
      </c>
      <c r="V1537" s="18">
        <v>7.5</v>
      </c>
      <c r="W1537" s="21">
        <f t="shared" si="124"/>
        <v>8.896881221</v>
      </c>
      <c r="X1537" s="27">
        <f t="shared" si="154"/>
        <v>6.214285714</v>
      </c>
      <c r="Y1537" s="61" t="s">
        <v>3051</v>
      </c>
      <c r="Z1537" s="119"/>
      <c r="AA1537" s="32"/>
      <c r="AB1537" s="32"/>
      <c r="AC1537" s="32"/>
      <c r="AD1537" s="32"/>
      <c r="AE1537" s="33"/>
      <c r="AF1537" s="5"/>
      <c r="AG1537" s="1"/>
    </row>
    <row r="1538" ht="15.75" customHeight="1">
      <c r="A1538" s="1"/>
      <c r="B1538" s="5"/>
      <c r="C1538" s="16">
        <v>44768.0</v>
      </c>
      <c r="D1538" s="17">
        <v>3.439840945E9</v>
      </c>
      <c r="E1538" s="5" t="s">
        <v>3052</v>
      </c>
      <c r="F1538" s="5" t="s">
        <v>2022</v>
      </c>
      <c r="G1538" s="5" t="s">
        <v>2979</v>
      </c>
      <c r="H1538" s="5" t="s">
        <v>420</v>
      </c>
      <c r="I1538" s="33" t="s">
        <v>261</v>
      </c>
      <c r="J1538" s="18">
        <v>9.0</v>
      </c>
      <c r="K1538" s="19">
        <f t="shared" si="165"/>
        <v>8.535605453</v>
      </c>
      <c r="L1538" s="18">
        <v>10.0</v>
      </c>
      <c r="M1538" s="86">
        <f t="shared" si="162"/>
        <v>9.149006623</v>
      </c>
      <c r="N1538" s="18">
        <v>10.0</v>
      </c>
      <c r="O1538" s="21">
        <f t="shared" si="2"/>
        <v>9.470880212</v>
      </c>
      <c r="P1538" s="18">
        <v>10.0</v>
      </c>
      <c r="Q1538" s="86">
        <f t="shared" si="163"/>
        <v>8.419589676</v>
      </c>
      <c r="R1538" s="18">
        <v>10.0</v>
      </c>
      <c r="S1538" s="21">
        <f t="shared" si="125"/>
        <v>8.533112583</v>
      </c>
      <c r="T1538" s="18">
        <v>10.0</v>
      </c>
      <c r="U1538" s="21">
        <f t="shared" si="128"/>
        <v>8.299668874</v>
      </c>
      <c r="V1538" s="18">
        <v>10.0</v>
      </c>
      <c r="W1538" s="21">
        <f t="shared" si="124"/>
        <v>8.897612732</v>
      </c>
      <c r="X1538" s="27">
        <f t="shared" si="154"/>
        <v>9.857142857</v>
      </c>
      <c r="Y1538" s="61" t="s">
        <v>3053</v>
      </c>
      <c r="Z1538" s="119"/>
      <c r="AA1538" s="32"/>
      <c r="AB1538" s="32"/>
      <c r="AC1538" s="32"/>
      <c r="AD1538" s="32"/>
      <c r="AE1538" s="33"/>
      <c r="AF1538" s="5"/>
      <c r="AG1538" s="1"/>
    </row>
    <row r="1539" ht="15.75" customHeight="1">
      <c r="A1539" s="1"/>
      <c r="B1539" s="5"/>
      <c r="C1539" s="16">
        <v>44768.0</v>
      </c>
      <c r="D1539" s="17">
        <v>3.667051498E9</v>
      </c>
      <c r="E1539" s="5" t="s">
        <v>3054</v>
      </c>
      <c r="F1539" s="5" t="s">
        <v>510</v>
      </c>
      <c r="G1539" s="5" t="s">
        <v>33</v>
      </c>
      <c r="H1539" s="5" t="s">
        <v>187</v>
      </c>
      <c r="I1539" s="33" t="s">
        <v>60</v>
      </c>
      <c r="J1539" s="18">
        <v>10.0</v>
      </c>
      <c r="K1539" s="19">
        <f t="shared" si="165"/>
        <v>8.535926223</v>
      </c>
      <c r="L1539" s="18">
        <v>10.0</v>
      </c>
      <c r="M1539" s="86">
        <f t="shared" si="162"/>
        <v>9.149569821</v>
      </c>
      <c r="N1539" s="18">
        <v>10.0</v>
      </c>
      <c r="O1539" s="21">
        <f t="shared" si="2"/>
        <v>9.471230159</v>
      </c>
      <c r="P1539" s="18">
        <v>10.0</v>
      </c>
      <c r="Q1539" s="86">
        <f t="shared" si="163"/>
        <v>8.420634921</v>
      </c>
      <c r="R1539" s="18">
        <v>10.0</v>
      </c>
      <c r="S1539" s="21">
        <f t="shared" si="125"/>
        <v>8.534083388</v>
      </c>
      <c r="T1539" s="18">
        <v>10.0</v>
      </c>
      <c r="U1539" s="21">
        <f t="shared" si="128"/>
        <v>8.300794176</v>
      </c>
      <c r="V1539" s="18">
        <v>10.0</v>
      </c>
      <c r="W1539" s="21">
        <f t="shared" si="124"/>
        <v>8.898343274</v>
      </c>
      <c r="X1539" s="27">
        <f t="shared" si="154"/>
        <v>10</v>
      </c>
      <c r="Y1539" s="61" t="s">
        <v>2935</v>
      </c>
      <c r="Z1539" s="119"/>
      <c r="AA1539" s="32"/>
      <c r="AB1539" s="32"/>
      <c r="AC1539" s="32"/>
      <c r="AD1539" s="32"/>
      <c r="AE1539" s="33"/>
      <c r="AF1539" s="5"/>
      <c r="AG1539" s="1"/>
    </row>
    <row r="1540" ht="15.75" customHeight="1">
      <c r="A1540" s="1"/>
      <c r="B1540" s="5"/>
      <c r="C1540" s="16">
        <v>44768.0</v>
      </c>
      <c r="D1540" s="17">
        <v>2.361490642E9</v>
      </c>
      <c r="E1540" s="5" t="s">
        <v>868</v>
      </c>
      <c r="F1540" s="5" t="s">
        <v>2731</v>
      </c>
      <c r="G1540" s="5" t="s">
        <v>2979</v>
      </c>
      <c r="H1540" s="5">
        <v>206.0</v>
      </c>
      <c r="I1540" s="33" t="s">
        <v>1868</v>
      </c>
      <c r="J1540" s="18">
        <v>7.0</v>
      </c>
      <c r="K1540" s="19">
        <f t="shared" si="165"/>
        <v>8.533520449</v>
      </c>
      <c r="L1540" s="18">
        <v>7.5</v>
      </c>
      <c r="M1540" s="86">
        <f t="shared" si="162"/>
        <v>9.148478836</v>
      </c>
      <c r="N1540" s="18">
        <v>10.0</v>
      </c>
      <c r="O1540" s="21">
        <f t="shared" si="2"/>
        <v>9.471579643</v>
      </c>
      <c r="P1540" s="18">
        <v>5.0</v>
      </c>
      <c r="Q1540" s="86">
        <f t="shared" si="163"/>
        <v>8.418374091</v>
      </c>
      <c r="R1540" s="18">
        <v>7.5</v>
      </c>
      <c r="S1540" s="21">
        <f t="shared" si="125"/>
        <v>8.533399471</v>
      </c>
      <c r="T1540" s="18">
        <v>7.5</v>
      </c>
      <c r="U1540" s="21">
        <f t="shared" si="128"/>
        <v>8.30026455</v>
      </c>
      <c r="V1540" s="18">
        <v>10.0</v>
      </c>
      <c r="W1540" s="21">
        <f t="shared" si="124"/>
        <v>8.899072848</v>
      </c>
      <c r="X1540" s="27">
        <f t="shared" si="154"/>
        <v>7.785714286</v>
      </c>
      <c r="Y1540" s="61" t="s">
        <v>2935</v>
      </c>
      <c r="Z1540" s="119"/>
      <c r="AA1540" s="32"/>
      <c r="AB1540" s="32"/>
      <c r="AC1540" s="32"/>
      <c r="AD1540" s="32"/>
      <c r="AE1540" s="33"/>
      <c r="AF1540" s="5"/>
      <c r="AG1540" s="1"/>
    </row>
    <row r="1541" ht="15.75" customHeight="1">
      <c r="A1541" s="1"/>
      <c r="B1541" s="5"/>
      <c r="C1541" s="16">
        <v>44768.0</v>
      </c>
      <c r="D1541" s="17">
        <v>3.096125806E9</v>
      </c>
      <c r="E1541" s="5" t="s">
        <v>3055</v>
      </c>
      <c r="F1541" s="5" t="s">
        <v>200</v>
      </c>
      <c r="G1541" s="5" t="s">
        <v>2979</v>
      </c>
      <c r="H1541" s="5">
        <v>312.0</v>
      </c>
      <c r="I1541" s="33" t="s">
        <v>1787</v>
      </c>
      <c r="J1541" s="18">
        <v>10.0</v>
      </c>
      <c r="K1541" s="19">
        <f t="shared" si="165"/>
        <v>8.533841219</v>
      </c>
      <c r="L1541" s="18">
        <v>10.0</v>
      </c>
      <c r="M1541" s="86">
        <f t="shared" si="162"/>
        <v>9.149041639</v>
      </c>
      <c r="N1541" s="18">
        <v>10.0</v>
      </c>
      <c r="O1541" s="21">
        <f t="shared" si="2"/>
        <v>9.471928666</v>
      </c>
      <c r="P1541" s="18">
        <v>10.0</v>
      </c>
      <c r="Q1541" s="86">
        <f t="shared" si="163"/>
        <v>8.419418758</v>
      </c>
      <c r="R1541" s="18">
        <v>10.0</v>
      </c>
      <c r="S1541" s="21">
        <f t="shared" si="125"/>
        <v>8.534368804</v>
      </c>
      <c r="T1541" s="18">
        <v>10.0</v>
      </c>
      <c r="U1541" s="21">
        <f t="shared" si="128"/>
        <v>8.301387971</v>
      </c>
      <c r="V1541" s="18">
        <v>10.0</v>
      </c>
      <c r="W1541" s="21">
        <f t="shared" si="124"/>
        <v>8.899801456</v>
      </c>
      <c r="X1541" s="27">
        <f t="shared" si="154"/>
        <v>10</v>
      </c>
      <c r="Y1541" s="61" t="s">
        <v>3056</v>
      </c>
      <c r="Z1541" s="119"/>
      <c r="AA1541" s="32"/>
      <c r="AB1541" s="32"/>
      <c r="AC1541" s="32"/>
      <c r="AD1541" s="32"/>
      <c r="AE1541" s="33"/>
      <c r="AF1541" s="5"/>
      <c r="AG1541" s="1"/>
    </row>
    <row r="1542" ht="15.75" customHeight="1">
      <c r="A1542" s="1"/>
      <c r="B1542" s="5"/>
      <c r="C1542" s="16">
        <v>44768.0</v>
      </c>
      <c r="D1542" s="17">
        <v>2.787980293E9</v>
      </c>
      <c r="E1542" s="5" t="s">
        <v>3057</v>
      </c>
      <c r="F1542" s="5" t="s">
        <v>48</v>
      </c>
      <c r="G1542" s="5" t="s">
        <v>2979</v>
      </c>
      <c r="H1542" s="5">
        <v>313.0</v>
      </c>
      <c r="I1542" s="33" t="s">
        <v>79</v>
      </c>
      <c r="J1542" s="18">
        <v>8.0</v>
      </c>
      <c r="K1542" s="19">
        <f t="shared" si="165"/>
        <v>8.536567763</v>
      </c>
      <c r="L1542" s="18">
        <v>7.5</v>
      </c>
      <c r="M1542" s="86">
        <f t="shared" si="162"/>
        <v>9.147952444</v>
      </c>
      <c r="N1542" s="18">
        <v>10.0</v>
      </c>
      <c r="O1542" s="21">
        <f t="shared" si="2"/>
        <v>9.472277228</v>
      </c>
      <c r="P1542" s="18">
        <v>7.5</v>
      </c>
      <c r="Q1542" s="86">
        <f t="shared" si="163"/>
        <v>8.418811881</v>
      </c>
      <c r="R1542" s="18">
        <v>5.0</v>
      </c>
      <c r="S1542" s="21">
        <f t="shared" si="125"/>
        <v>8.532034346</v>
      </c>
      <c r="T1542" s="18">
        <v>7.5</v>
      </c>
      <c r="U1542" s="21">
        <f t="shared" si="128"/>
        <v>8.300858653</v>
      </c>
      <c r="V1542" s="18">
        <v>10.0</v>
      </c>
      <c r="W1542" s="21">
        <f t="shared" si="124"/>
        <v>8.900529101</v>
      </c>
      <c r="X1542" s="27">
        <f t="shared" si="154"/>
        <v>7.928571429</v>
      </c>
      <c r="Y1542" s="61" t="s">
        <v>3058</v>
      </c>
      <c r="Z1542" s="119"/>
      <c r="AA1542" s="32"/>
      <c r="AB1542" s="32"/>
      <c r="AC1542" s="32"/>
      <c r="AD1542" s="32"/>
      <c r="AE1542" s="33"/>
      <c r="AF1542" s="5"/>
      <c r="AG1542" s="1"/>
    </row>
    <row r="1543" ht="15.75" customHeight="1">
      <c r="A1543" s="1"/>
      <c r="B1543" s="5"/>
      <c r="C1543" s="16">
        <v>44769.0</v>
      </c>
      <c r="D1543" s="17">
        <v>2.948655114E9</v>
      </c>
      <c r="E1543" s="5" t="s">
        <v>3059</v>
      </c>
      <c r="F1543" s="5" t="s">
        <v>494</v>
      </c>
      <c r="G1543" s="5" t="s">
        <v>33</v>
      </c>
      <c r="H1543" s="5" t="s">
        <v>128</v>
      </c>
      <c r="I1543" s="33" t="s">
        <v>60</v>
      </c>
      <c r="J1543" s="18">
        <v>8.0</v>
      </c>
      <c r="K1543" s="19">
        <f t="shared" si="165"/>
        <v>8.535284683</v>
      </c>
      <c r="L1543" s="18">
        <v>10.0</v>
      </c>
      <c r="M1543" s="86">
        <f t="shared" si="162"/>
        <v>9.148514851</v>
      </c>
      <c r="N1543" s="18">
        <v>10.0</v>
      </c>
      <c r="O1543" s="21">
        <f t="shared" si="2"/>
        <v>9.47262533</v>
      </c>
      <c r="P1543" s="18">
        <v>7.5</v>
      </c>
      <c r="Q1543" s="86">
        <f t="shared" si="163"/>
        <v>8.418205805</v>
      </c>
      <c r="R1543" s="18">
        <v>7.5</v>
      </c>
      <c r="S1543" s="21">
        <f t="shared" si="125"/>
        <v>8.531353135</v>
      </c>
      <c r="T1543" s="18">
        <v>7.5</v>
      </c>
      <c r="U1543" s="21">
        <f t="shared" si="128"/>
        <v>8.300330033</v>
      </c>
      <c r="V1543" s="18">
        <v>10.0</v>
      </c>
      <c r="W1543" s="21">
        <f t="shared" si="124"/>
        <v>8.901255783</v>
      </c>
      <c r="X1543" s="27">
        <f t="shared" si="154"/>
        <v>8.642857143</v>
      </c>
      <c r="Y1543" s="61" t="s">
        <v>2935</v>
      </c>
      <c r="Z1543" s="119"/>
      <c r="AA1543" s="32"/>
      <c r="AB1543" s="32"/>
      <c r="AC1543" s="32"/>
      <c r="AD1543" s="32"/>
      <c r="AE1543" s="33"/>
      <c r="AF1543" s="5"/>
      <c r="AG1543" s="1"/>
    </row>
    <row r="1544" ht="15.75" customHeight="1">
      <c r="A1544" s="1"/>
      <c r="B1544" s="5"/>
      <c r="C1544" s="16">
        <v>44770.0</v>
      </c>
      <c r="D1544" s="17"/>
      <c r="E1544" s="5" t="s">
        <v>514</v>
      </c>
      <c r="F1544" s="5"/>
      <c r="G1544" s="5"/>
      <c r="H1544" s="5"/>
      <c r="I1544" s="33"/>
      <c r="J1544" s="18">
        <v>10.0</v>
      </c>
      <c r="K1544" s="19">
        <f t="shared" si="165"/>
        <v>8.538652767</v>
      </c>
      <c r="L1544" s="18">
        <v>10.0</v>
      </c>
      <c r="M1544" s="86">
        <f t="shared" si="162"/>
        <v>9.149076517</v>
      </c>
      <c r="N1544" s="18">
        <v>10.0</v>
      </c>
      <c r="O1544" s="21">
        <f t="shared" si="2"/>
        <v>9.472972973</v>
      </c>
      <c r="P1544" s="18">
        <v>7.5</v>
      </c>
      <c r="Q1544" s="86">
        <f t="shared" si="163"/>
        <v>8.417600527</v>
      </c>
      <c r="R1544" s="18">
        <v>10.0</v>
      </c>
      <c r="S1544" s="21">
        <f t="shared" si="125"/>
        <v>8.5323219</v>
      </c>
      <c r="T1544" s="18">
        <v>10.0</v>
      </c>
      <c r="U1544" s="21">
        <f t="shared" si="128"/>
        <v>8.301451187</v>
      </c>
      <c r="V1544" s="18">
        <v>10.0</v>
      </c>
      <c r="W1544" s="21">
        <f t="shared" si="124"/>
        <v>8.901981506</v>
      </c>
      <c r="X1544" s="27">
        <f t="shared" si="154"/>
        <v>9.642857143</v>
      </c>
      <c r="Y1544" s="61" t="s">
        <v>3060</v>
      </c>
      <c r="Z1544" s="119"/>
      <c r="AA1544" s="32"/>
      <c r="AB1544" s="32"/>
      <c r="AC1544" s="32"/>
      <c r="AD1544" s="32"/>
      <c r="AE1544" s="33"/>
      <c r="AF1544" s="5"/>
      <c r="AG1544" s="1"/>
    </row>
    <row r="1545" ht="18.75" customHeight="1">
      <c r="A1545" s="1"/>
      <c r="B1545" s="5"/>
      <c r="C1545" s="16">
        <v>44770.0</v>
      </c>
      <c r="D1545" s="17">
        <v>3.152652071E9</v>
      </c>
      <c r="E1545" s="5" t="s">
        <v>3061</v>
      </c>
      <c r="F1545" s="5" t="s">
        <v>32</v>
      </c>
      <c r="G1545" s="5" t="s">
        <v>2979</v>
      </c>
      <c r="H1545" s="5">
        <v>311.0</v>
      </c>
      <c r="I1545" s="33" t="s">
        <v>1787</v>
      </c>
      <c r="J1545" s="18">
        <v>9.0</v>
      </c>
      <c r="K1545" s="19">
        <f t="shared" si="165"/>
        <v>8.538813152</v>
      </c>
      <c r="L1545" s="18">
        <v>10.0</v>
      </c>
      <c r="M1545" s="86">
        <f t="shared" si="162"/>
        <v>9.149637442</v>
      </c>
      <c r="N1545" s="18">
        <v>10.0</v>
      </c>
      <c r="O1545" s="21">
        <f t="shared" si="2"/>
        <v>9.473320158</v>
      </c>
      <c r="P1545" s="18">
        <v>7.5</v>
      </c>
      <c r="Q1545" s="86">
        <f t="shared" si="163"/>
        <v>8.416996047</v>
      </c>
      <c r="R1545" s="18">
        <v>7.5</v>
      </c>
      <c r="S1545" s="21">
        <f t="shared" si="125"/>
        <v>8.531641397</v>
      </c>
      <c r="T1545" s="18">
        <v>7.5</v>
      </c>
      <c r="U1545" s="21">
        <f t="shared" si="128"/>
        <v>8.300922874</v>
      </c>
      <c r="V1545" s="18">
        <v>10.0</v>
      </c>
      <c r="W1545" s="21">
        <f t="shared" si="124"/>
        <v>8.902706271</v>
      </c>
      <c r="X1545" s="27"/>
      <c r="Y1545" s="61" t="s">
        <v>3062</v>
      </c>
      <c r="Z1545" s="24"/>
      <c r="AA1545" s="40"/>
      <c r="AB1545" s="40"/>
      <c r="AC1545" s="40"/>
      <c r="AD1545" s="40"/>
      <c r="AE1545" s="39"/>
      <c r="AF1545" s="5"/>
      <c r="AG1545" s="1"/>
    </row>
    <row r="1546" ht="15.75" customHeight="1">
      <c r="A1546" s="1"/>
      <c r="B1546" s="5"/>
      <c r="C1546" s="16">
        <v>44771.0</v>
      </c>
      <c r="D1546" s="17">
        <v>2.437128692E9</v>
      </c>
      <c r="E1546" s="5" t="s">
        <v>3063</v>
      </c>
      <c r="F1546" s="5" t="s">
        <v>126</v>
      </c>
      <c r="G1546" s="5" t="s">
        <v>2017</v>
      </c>
      <c r="H1546" s="5" t="s">
        <v>90</v>
      </c>
      <c r="I1546" s="33" t="s">
        <v>60</v>
      </c>
      <c r="J1546" s="18">
        <v>10.0</v>
      </c>
      <c r="K1546" s="19">
        <f t="shared" si="165"/>
        <v>8.538813152</v>
      </c>
      <c r="L1546" s="18">
        <v>7.5</v>
      </c>
      <c r="M1546" s="86">
        <f t="shared" si="162"/>
        <v>9.148550725</v>
      </c>
      <c r="N1546" s="18">
        <v>10.0</v>
      </c>
      <c r="O1546" s="21">
        <f t="shared" si="2"/>
        <v>9.473666886</v>
      </c>
      <c r="P1546" s="18">
        <v>7.5</v>
      </c>
      <c r="Q1546" s="86">
        <f t="shared" si="163"/>
        <v>8.416392363</v>
      </c>
      <c r="R1546" s="18">
        <v>10.0</v>
      </c>
      <c r="S1546" s="21">
        <f t="shared" si="125"/>
        <v>8.532608696</v>
      </c>
      <c r="T1546" s="18">
        <v>10.0</v>
      </c>
      <c r="U1546" s="21">
        <f t="shared" si="128"/>
        <v>8.302042161</v>
      </c>
      <c r="V1546" s="18">
        <v>7.5</v>
      </c>
      <c r="W1546" s="21">
        <f t="shared" si="124"/>
        <v>8.901781003</v>
      </c>
      <c r="X1546" s="27"/>
      <c r="Y1546" s="61" t="s">
        <v>3064</v>
      </c>
      <c r="Z1546" s="24"/>
      <c r="AA1546" s="40"/>
      <c r="AB1546" s="40"/>
      <c r="AC1546" s="40"/>
      <c r="AD1546" s="40"/>
      <c r="AE1546" s="39"/>
      <c r="AF1546" s="5"/>
      <c r="AG1546" s="1"/>
    </row>
    <row r="1547" ht="15.75" customHeight="1">
      <c r="A1547" s="1"/>
      <c r="B1547" s="5"/>
      <c r="C1547" s="16">
        <v>44771.0</v>
      </c>
      <c r="D1547" s="17">
        <v>3.460491628E9</v>
      </c>
      <c r="E1547" s="5" t="s">
        <v>1072</v>
      </c>
      <c r="F1547" s="5" t="s">
        <v>600</v>
      </c>
      <c r="G1547" s="5" t="s">
        <v>33</v>
      </c>
      <c r="H1547" s="5" t="s">
        <v>111</v>
      </c>
      <c r="I1547" s="33" t="s">
        <v>60</v>
      </c>
      <c r="J1547" s="18">
        <v>9.0</v>
      </c>
      <c r="K1547" s="19">
        <f t="shared" si="165"/>
        <v>8.538331997</v>
      </c>
      <c r="L1547" s="18">
        <v>10.0</v>
      </c>
      <c r="M1547" s="86">
        <f t="shared" si="162"/>
        <v>9.149111257</v>
      </c>
      <c r="N1547" s="18">
        <v>10.0</v>
      </c>
      <c r="O1547" s="21">
        <f t="shared" si="2"/>
        <v>9.474013158</v>
      </c>
      <c r="P1547" s="18">
        <v>10.0</v>
      </c>
      <c r="Q1547" s="86">
        <f t="shared" si="163"/>
        <v>8.417434211</v>
      </c>
      <c r="R1547" s="18">
        <v>10.0</v>
      </c>
      <c r="S1547" s="21">
        <f t="shared" si="125"/>
        <v>8.53357472</v>
      </c>
      <c r="T1547" s="18">
        <v>10.0</v>
      </c>
      <c r="U1547" s="21">
        <f t="shared" si="128"/>
        <v>8.303159974</v>
      </c>
      <c r="V1547" s="18">
        <v>10.0</v>
      </c>
      <c r="W1547" s="21">
        <f t="shared" si="124"/>
        <v>8.902504944</v>
      </c>
      <c r="X1547" s="27">
        <f t="shared" ref="X1547:X1687" si="166">+AVERAGE(V1547,T1547,R1547,P1547,N1547,L1547,J1547)</f>
        <v>9.857142857</v>
      </c>
      <c r="Y1547" s="61" t="s">
        <v>2935</v>
      </c>
      <c r="Z1547" s="24"/>
      <c r="AA1547" s="40"/>
      <c r="AB1547" s="40"/>
      <c r="AC1547" s="40"/>
      <c r="AD1547" s="40"/>
      <c r="AE1547" s="39"/>
      <c r="AF1547" s="5"/>
      <c r="AG1547" s="1"/>
    </row>
    <row r="1548" ht="15.75" customHeight="1">
      <c r="A1548" s="1"/>
      <c r="B1548" s="5"/>
      <c r="C1548" s="16">
        <v>44771.0</v>
      </c>
      <c r="D1548" s="17">
        <v>2.944033472E9</v>
      </c>
      <c r="E1548" s="5" t="s">
        <v>3065</v>
      </c>
      <c r="F1548" s="5" t="s">
        <v>510</v>
      </c>
      <c r="G1548" s="5" t="s">
        <v>33</v>
      </c>
      <c r="H1548" s="5" t="s">
        <v>428</v>
      </c>
      <c r="I1548" s="33" t="s">
        <v>261</v>
      </c>
      <c r="J1548" s="18">
        <v>10.0</v>
      </c>
      <c r="K1548" s="19">
        <f t="shared" si="165"/>
        <v>8.540336808</v>
      </c>
      <c r="L1548" s="18">
        <v>10.0</v>
      </c>
      <c r="M1548" s="86">
        <f t="shared" si="162"/>
        <v>9.149671053</v>
      </c>
      <c r="N1548" s="18">
        <v>10.0</v>
      </c>
      <c r="O1548" s="21">
        <f t="shared" si="2"/>
        <v>9.474358974</v>
      </c>
      <c r="P1548" s="18">
        <v>10.0</v>
      </c>
      <c r="Q1548" s="86">
        <f t="shared" si="163"/>
        <v>8.418474688</v>
      </c>
      <c r="R1548" s="18">
        <v>10.0</v>
      </c>
      <c r="S1548" s="21">
        <f t="shared" si="125"/>
        <v>8.534539474</v>
      </c>
      <c r="T1548" s="18">
        <v>10.0</v>
      </c>
      <c r="U1548" s="21">
        <f t="shared" si="128"/>
        <v>8.304276316</v>
      </c>
      <c r="V1548" s="18">
        <v>10.0</v>
      </c>
      <c r="W1548" s="21">
        <f t="shared" si="124"/>
        <v>8.903227931</v>
      </c>
      <c r="X1548" s="27">
        <f t="shared" si="166"/>
        <v>10</v>
      </c>
      <c r="Y1548" s="142" t="s">
        <v>3066</v>
      </c>
      <c r="Z1548" s="24"/>
      <c r="AA1548" s="40"/>
      <c r="AB1548" s="40"/>
      <c r="AC1548" s="40"/>
      <c r="AD1548" s="40"/>
      <c r="AE1548" s="39"/>
      <c r="AF1548" s="5"/>
      <c r="AG1548" s="1"/>
    </row>
    <row r="1549" ht="15.75" customHeight="1">
      <c r="A1549" s="1"/>
      <c r="B1549" s="5"/>
      <c r="C1549" s="16">
        <v>44772.0</v>
      </c>
      <c r="D1549" s="17">
        <v>2.705494377E9</v>
      </c>
      <c r="E1549" s="5" t="s">
        <v>205</v>
      </c>
      <c r="F1549" s="5" t="s">
        <v>56</v>
      </c>
      <c r="G1549" s="5" t="s">
        <v>2017</v>
      </c>
      <c r="H1549" s="5">
        <v>202.0</v>
      </c>
      <c r="I1549" s="33" t="s">
        <v>45</v>
      </c>
      <c r="J1549" s="18">
        <v>10.0</v>
      </c>
      <c r="K1549" s="19">
        <f t="shared" si="165"/>
        <v>8.540978348</v>
      </c>
      <c r="L1549" s="18">
        <v>10.0</v>
      </c>
      <c r="M1549" s="86">
        <f t="shared" si="162"/>
        <v>9.150230112</v>
      </c>
      <c r="N1549" s="18">
        <v>10.0</v>
      </c>
      <c r="O1549" s="21">
        <f t="shared" si="2"/>
        <v>9.474704336</v>
      </c>
      <c r="P1549" s="18">
        <v>10.0</v>
      </c>
      <c r="Q1549" s="86">
        <f t="shared" si="163"/>
        <v>8.419513798</v>
      </c>
      <c r="R1549" s="18">
        <v>10.0</v>
      </c>
      <c r="S1549" s="21">
        <f t="shared" si="125"/>
        <v>8.535502959</v>
      </c>
      <c r="T1549" s="18">
        <v>10.0</v>
      </c>
      <c r="U1549" s="21">
        <f t="shared" si="128"/>
        <v>8.30539119</v>
      </c>
      <c r="V1549" s="18">
        <v>10.0</v>
      </c>
      <c r="W1549" s="21">
        <f t="shared" si="124"/>
        <v>8.903949967</v>
      </c>
      <c r="X1549" s="27">
        <f t="shared" si="166"/>
        <v>10</v>
      </c>
      <c r="Y1549" s="61" t="s">
        <v>3067</v>
      </c>
      <c r="Z1549" s="24"/>
      <c r="AA1549" s="40"/>
      <c r="AB1549" s="40"/>
      <c r="AC1549" s="40"/>
      <c r="AD1549" s="40"/>
      <c r="AE1549" s="39"/>
      <c r="AF1549" s="5"/>
      <c r="AG1549" s="1"/>
    </row>
    <row r="1550" ht="15.75" customHeight="1">
      <c r="A1550" s="1"/>
      <c r="B1550" s="5"/>
      <c r="C1550" s="16">
        <v>44772.0</v>
      </c>
      <c r="D1550" s="117">
        <v>2.264790851E9</v>
      </c>
      <c r="E1550" s="5" t="s">
        <v>3068</v>
      </c>
      <c r="F1550" s="5" t="s">
        <v>72</v>
      </c>
      <c r="G1550" s="5" t="s">
        <v>2017</v>
      </c>
      <c r="H1550" s="5">
        <v>210.0</v>
      </c>
      <c r="I1550" s="33" t="s">
        <v>1808</v>
      </c>
      <c r="J1550" s="18">
        <v>5.0</v>
      </c>
      <c r="K1550" s="19">
        <f t="shared" si="165"/>
        <v>8.536968725</v>
      </c>
      <c r="L1550" s="18">
        <v>7.5</v>
      </c>
      <c r="M1550" s="86">
        <f t="shared" si="162"/>
        <v>9.149145861</v>
      </c>
      <c r="N1550" s="18">
        <v>7.5</v>
      </c>
      <c r="O1550" s="21">
        <f t="shared" si="2"/>
        <v>9.473407748</v>
      </c>
      <c r="P1550" s="18">
        <v>5.0</v>
      </c>
      <c r="Q1550" s="86">
        <f t="shared" si="163"/>
        <v>8.417268549</v>
      </c>
      <c r="R1550" s="18">
        <v>7.5</v>
      </c>
      <c r="S1550" s="21">
        <f t="shared" si="125"/>
        <v>8.534822602</v>
      </c>
      <c r="T1550" s="18">
        <v>5.0</v>
      </c>
      <c r="U1550" s="21">
        <f t="shared" si="128"/>
        <v>8.303219448</v>
      </c>
      <c r="V1550" s="18">
        <v>7.5</v>
      </c>
      <c r="W1550" s="21">
        <f t="shared" si="124"/>
        <v>8.903026316</v>
      </c>
      <c r="X1550" s="27">
        <f t="shared" si="166"/>
        <v>6.428571429</v>
      </c>
      <c r="Y1550" s="61" t="s">
        <v>3069</v>
      </c>
      <c r="Z1550" s="24"/>
      <c r="AA1550" s="40"/>
      <c r="AB1550" s="40"/>
      <c r="AC1550" s="40"/>
      <c r="AD1550" s="40"/>
      <c r="AE1550" s="39"/>
      <c r="AF1550" s="5"/>
      <c r="AG1550" s="1"/>
    </row>
    <row r="1551" ht="15.75" customHeight="1">
      <c r="A1551" s="1"/>
      <c r="B1551" s="5"/>
      <c r="C1551" s="16">
        <v>44773.0</v>
      </c>
      <c r="D1551" s="17">
        <v>2.956990527E9</v>
      </c>
      <c r="E1551" s="5" t="s">
        <v>1733</v>
      </c>
      <c r="F1551" s="5" t="s">
        <v>72</v>
      </c>
      <c r="G1551" s="5" t="s">
        <v>2979</v>
      </c>
      <c r="H1551" s="5">
        <v>302.0</v>
      </c>
      <c r="I1551" s="33" t="s">
        <v>45</v>
      </c>
      <c r="J1551" s="18">
        <v>9.0</v>
      </c>
      <c r="K1551" s="19">
        <f t="shared" si="165"/>
        <v>8.53680834</v>
      </c>
      <c r="L1551" s="18">
        <v>10.0</v>
      </c>
      <c r="M1551" s="86">
        <f t="shared" si="162"/>
        <v>9.149704531</v>
      </c>
      <c r="N1551" s="18">
        <v>10.0</v>
      </c>
      <c r="O1551" s="21">
        <f t="shared" si="2"/>
        <v>9.473753281</v>
      </c>
      <c r="P1551" s="18">
        <v>7.5</v>
      </c>
      <c r="Q1551" s="86">
        <f t="shared" si="163"/>
        <v>8.416666667</v>
      </c>
      <c r="R1551" s="18">
        <v>7.5</v>
      </c>
      <c r="S1551" s="21">
        <f t="shared" si="125"/>
        <v>8.534143139</v>
      </c>
      <c r="T1551" s="18">
        <v>5.0</v>
      </c>
      <c r="U1551" s="21">
        <f t="shared" si="128"/>
        <v>8.301050558</v>
      </c>
      <c r="V1551" s="18">
        <v>10.0</v>
      </c>
      <c r="W1551" s="21">
        <f t="shared" si="124"/>
        <v>8.903747535</v>
      </c>
      <c r="X1551" s="27">
        <f t="shared" si="166"/>
        <v>8.428571429</v>
      </c>
      <c r="Y1551" s="61" t="s">
        <v>3070</v>
      </c>
      <c r="Z1551" s="24"/>
      <c r="AA1551" s="40"/>
      <c r="AB1551" s="40"/>
      <c r="AC1551" s="40"/>
      <c r="AD1551" s="40"/>
      <c r="AE1551" s="39"/>
      <c r="AF1551" s="5"/>
      <c r="AG1551" s="1"/>
    </row>
    <row r="1552" ht="15.75" customHeight="1">
      <c r="A1552" s="1"/>
      <c r="B1552" s="5"/>
      <c r="C1552" s="16">
        <v>44774.0</v>
      </c>
      <c r="D1552" s="17">
        <v>2.586944756E9</v>
      </c>
      <c r="E1552" s="5" t="s">
        <v>572</v>
      </c>
      <c r="F1552" s="5" t="s">
        <v>48</v>
      </c>
      <c r="G1552" s="5" t="s">
        <v>2017</v>
      </c>
      <c r="H1552" s="5" t="s">
        <v>221</v>
      </c>
      <c r="I1552" s="33" t="s">
        <v>60</v>
      </c>
      <c r="J1552" s="18">
        <v>8.0</v>
      </c>
      <c r="K1552" s="19">
        <f t="shared" si="165"/>
        <v>8.535204491</v>
      </c>
      <c r="L1552" s="18">
        <v>10.0</v>
      </c>
      <c r="M1552" s="86">
        <f t="shared" si="162"/>
        <v>9.150262467</v>
      </c>
      <c r="N1552" s="18">
        <v>10.0</v>
      </c>
      <c r="O1552" s="21">
        <f t="shared" si="2"/>
        <v>9.474098361</v>
      </c>
      <c r="P1552" s="18">
        <v>7.5</v>
      </c>
      <c r="Q1552" s="86">
        <f t="shared" si="163"/>
        <v>8.416065574</v>
      </c>
      <c r="R1552" s="18">
        <v>7.5</v>
      </c>
      <c r="S1552" s="21">
        <f t="shared" si="125"/>
        <v>8.533464567</v>
      </c>
      <c r="T1552" s="18">
        <v>7.5</v>
      </c>
      <c r="U1552" s="21">
        <f t="shared" si="128"/>
        <v>8.300524934</v>
      </c>
      <c r="V1552" s="18">
        <v>7.5</v>
      </c>
      <c r="W1552" s="21">
        <f t="shared" si="124"/>
        <v>8.90282523</v>
      </c>
      <c r="X1552" s="27">
        <f t="shared" si="166"/>
        <v>8.285714286</v>
      </c>
      <c r="Y1552" s="61" t="s">
        <v>2935</v>
      </c>
      <c r="Z1552" s="24"/>
      <c r="AA1552" s="40"/>
      <c r="AB1552" s="40"/>
      <c r="AC1552" s="40"/>
      <c r="AD1552" s="40"/>
      <c r="AE1552" s="39"/>
      <c r="AF1552" s="5"/>
      <c r="AG1552" s="1"/>
    </row>
    <row r="1553" ht="15.75" customHeight="1">
      <c r="A1553" s="1"/>
      <c r="B1553" s="5"/>
      <c r="C1553" s="16">
        <v>44775.0</v>
      </c>
      <c r="D1553" s="17">
        <v>2.584933067E9</v>
      </c>
      <c r="E1553" s="5" t="s">
        <v>2156</v>
      </c>
      <c r="F1553" s="5" t="s">
        <v>72</v>
      </c>
      <c r="G1553" s="5" t="s">
        <v>2017</v>
      </c>
      <c r="H1553" s="5" t="s">
        <v>388</v>
      </c>
      <c r="I1553" s="33" t="s">
        <v>261</v>
      </c>
      <c r="J1553" s="18">
        <v>10.0</v>
      </c>
      <c r="K1553" s="19">
        <f t="shared" si="165"/>
        <v>8.53584603</v>
      </c>
      <c r="L1553" s="18">
        <v>10.0</v>
      </c>
      <c r="M1553" s="86">
        <f t="shared" si="162"/>
        <v>9.150819672</v>
      </c>
      <c r="N1553" s="18">
        <v>10.0</v>
      </c>
      <c r="O1553" s="21">
        <f t="shared" si="2"/>
        <v>9.474442988</v>
      </c>
      <c r="P1553" s="18">
        <v>10.0</v>
      </c>
      <c r="Q1553" s="86">
        <f t="shared" si="163"/>
        <v>8.417103539</v>
      </c>
      <c r="R1553" s="18">
        <v>10.0</v>
      </c>
      <c r="S1553" s="21">
        <f t="shared" si="125"/>
        <v>8.53442623</v>
      </c>
      <c r="T1553" s="18">
        <v>10.0</v>
      </c>
      <c r="U1553" s="21">
        <f t="shared" si="128"/>
        <v>8.301639344</v>
      </c>
      <c r="V1553" s="18">
        <v>10.0</v>
      </c>
      <c r="W1553" s="21">
        <f t="shared" si="124"/>
        <v>8.903545634</v>
      </c>
      <c r="X1553" s="27">
        <f t="shared" si="166"/>
        <v>10</v>
      </c>
      <c r="Y1553" s="61" t="s">
        <v>2935</v>
      </c>
      <c r="Z1553" s="24"/>
      <c r="AA1553" s="40"/>
      <c r="AB1553" s="40"/>
      <c r="AC1553" s="40"/>
      <c r="AD1553" s="40"/>
      <c r="AE1553" s="39"/>
      <c r="AF1553" s="5"/>
      <c r="AG1553" s="1"/>
    </row>
    <row r="1554" ht="15.75" customHeight="1">
      <c r="A1554" s="1"/>
      <c r="B1554" s="5"/>
      <c r="C1554" s="16">
        <v>44775.0</v>
      </c>
      <c r="D1554" s="34">
        <v>3.145501988E9</v>
      </c>
      <c r="E1554" s="5" t="s">
        <v>2156</v>
      </c>
      <c r="F1554" s="5" t="s">
        <v>72</v>
      </c>
      <c r="G1554" s="5" t="s">
        <v>33</v>
      </c>
      <c r="H1554" s="5" t="s">
        <v>388</v>
      </c>
      <c r="I1554" s="33" t="s">
        <v>261</v>
      </c>
      <c r="J1554" s="18">
        <v>10.0</v>
      </c>
      <c r="K1554" s="19">
        <f t="shared" si="165"/>
        <v>8.53584603</v>
      </c>
      <c r="L1554" s="18">
        <v>10.0</v>
      </c>
      <c r="M1554" s="86">
        <f t="shared" si="162"/>
        <v>9.151376147</v>
      </c>
      <c r="N1554" s="18">
        <v>10.0</v>
      </c>
      <c r="O1554" s="21">
        <f t="shared" si="2"/>
        <v>9.474787164</v>
      </c>
      <c r="P1554" s="18">
        <v>10.0</v>
      </c>
      <c r="Q1554" s="86">
        <f t="shared" si="163"/>
        <v>8.418140144</v>
      </c>
      <c r="R1554" s="18">
        <v>10.0</v>
      </c>
      <c r="S1554" s="21">
        <f t="shared" si="125"/>
        <v>8.535386632</v>
      </c>
      <c r="T1554" s="18">
        <v>10.0</v>
      </c>
      <c r="U1554" s="21">
        <f t="shared" si="128"/>
        <v>8.302752294</v>
      </c>
      <c r="V1554" s="18">
        <v>10.0</v>
      </c>
      <c r="W1554" s="21">
        <f t="shared" si="124"/>
        <v>8.904265092</v>
      </c>
      <c r="X1554" s="27">
        <f t="shared" si="166"/>
        <v>10</v>
      </c>
      <c r="Y1554" s="61" t="s">
        <v>2935</v>
      </c>
      <c r="Z1554" s="24"/>
      <c r="AA1554" s="40"/>
      <c r="AB1554" s="40"/>
      <c r="AC1554" s="40"/>
      <c r="AD1554" s="40"/>
      <c r="AE1554" s="39"/>
      <c r="AF1554" s="5"/>
      <c r="AG1554" s="1"/>
    </row>
    <row r="1555" ht="15.75" customHeight="1">
      <c r="A1555" s="1"/>
      <c r="B1555" s="5"/>
      <c r="C1555" s="16">
        <v>44775.0</v>
      </c>
      <c r="D1555" s="17">
        <v>3.494425685E9</v>
      </c>
      <c r="E1555" s="5" t="s">
        <v>3071</v>
      </c>
      <c r="F1555" s="5" t="s">
        <v>126</v>
      </c>
      <c r="G1555" s="5" t="s">
        <v>2017</v>
      </c>
      <c r="H1555" s="5">
        <v>204.0</v>
      </c>
      <c r="I1555" s="33" t="s">
        <v>45</v>
      </c>
      <c r="J1555" s="18">
        <v>8.0</v>
      </c>
      <c r="K1555" s="19">
        <f t="shared" si="165"/>
        <v>8.534242181</v>
      </c>
      <c r="L1555" s="18">
        <v>10.0</v>
      </c>
      <c r="M1555" s="86">
        <f t="shared" si="162"/>
        <v>9.151931893</v>
      </c>
      <c r="N1555" s="18">
        <v>10.0</v>
      </c>
      <c r="O1555" s="21">
        <f t="shared" si="2"/>
        <v>9.47513089</v>
      </c>
      <c r="P1555" s="18">
        <v>7.5</v>
      </c>
      <c r="Q1555" s="86">
        <f t="shared" si="163"/>
        <v>8.417539267</v>
      </c>
      <c r="R1555" s="18">
        <v>7.5</v>
      </c>
      <c r="S1555" s="21">
        <f t="shared" si="125"/>
        <v>8.534708579</v>
      </c>
      <c r="T1555" s="18">
        <v>7.5</v>
      </c>
      <c r="U1555" s="21">
        <f t="shared" si="128"/>
        <v>8.302226588</v>
      </c>
      <c r="V1555" s="18">
        <v>10.0</v>
      </c>
      <c r="W1555" s="21">
        <f t="shared" si="124"/>
        <v>8.904983607</v>
      </c>
      <c r="X1555" s="27">
        <f t="shared" si="166"/>
        <v>8.642857143</v>
      </c>
      <c r="Y1555" s="61" t="s">
        <v>3072</v>
      </c>
      <c r="Z1555" s="24"/>
      <c r="AA1555" s="40"/>
      <c r="AB1555" s="40"/>
      <c r="AC1555" s="40"/>
      <c r="AD1555" s="40"/>
      <c r="AE1555" s="39"/>
      <c r="AF1555" s="5"/>
      <c r="AG1555" s="1"/>
    </row>
    <row r="1556" ht="15.75" customHeight="1">
      <c r="A1556" s="1"/>
      <c r="B1556" s="5"/>
      <c r="C1556" s="16">
        <v>44775.0</v>
      </c>
      <c r="D1556" s="17">
        <v>2.261167044E9</v>
      </c>
      <c r="E1556" s="5" t="s">
        <v>3073</v>
      </c>
      <c r="F1556" s="5" t="s">
        <v>600</v>
      </c>
      <c r="G1556" s="5" t="s">
        <v>2979</v>
      </c>
      <c r="H1556" s="5" t="s">
        <v>471</v>
      </c>
      <c r="I1556" s="33" t="s">
        <v>261</v>
      </c>
      <c r="J1556" s="18">
        <v>9.0</v>
      </c>
      <c r="K1556" s="19">
        <f t="shared" si="165"/>
        <v>8.533761026</v>
      </c>
      <c r="L1556" s="18">
        <v>10.0</v>
      </c>
      <c r="M1556" s="86">
        <f t="shared" si="162"/>
        <v>9.152486911</v>
      </c>
      <c r="N1556" s="18">
        <v>10.0</v>
      </c>
      <c r="O1556" s="21">
        <f t="shared" si="2"/>
        <v>9.475474166</v>
      </c>
      <c r="P1556" s="18">
        <v>10.0</v>
      </c>
      <c r="Q1556" s="86">
        <f t="shared" si="163"/>
        <v>8.418574232</v>
      </c>
      <c r="R1556" s="18">
        <v>10.0</v>
      </c>
      <c r="S1556" s="21">
        <f t="shared" si="125"/>
        <v>8.535667539</v>
      </c>
      <c r="T1556" s="18">
        <v>7.5</v>
      </c>
      <c r="U1556" s="21">
        <f t="shared" si="128"/>
        <v>8.301701571</v>
      </c>
      <c r="V1556" s="18">
        <v>7.5</v>
      </c>
      <c r="W1556" s="21">
        <f t="shared" si="124"/>
        <v>8.90406291</v>
      </c>
      <c r="X1556" s="27">
        <f t="shared" si="166"/>
        <v>9.142857143</v>
      </c>
      <c r="Y1556" s="61" t="s">
        <v>3074</v>
      </c>
      <c r="Z1556" s="24"/>
      <c r="AA1556" s="40"/>
      <c r="AB1556" s="40"/>
      <c r="AC1556" s="40"/>
      <c r="AD1556" s="40"/>
      <c r="AE1556" s="39"/>
      <c r="AF1556" s="5"/>
      <c r="AG1556" s="1"/>
    </row>
    <row r="1557" ht="15.75" customHeight="1">
      <c r="A1557" s="1"/>
      <c r="B1557" s="5"/>
      <c r="C1557" s="16">
        <v>44775.0</v>
      </c>
      <c r="D1557" s="17">
        <v>2.719275749E9</v>
      </c>
      <c r="E1557" s="5" t="s">
        <v>419</v>
      </c>
      <c r="F1557" s="5" t="s">
        <v>126</v>
      </c>
      <c r="G1557" s="5" t="s">
        <v>2979</v>
      </c>
      <c r="H1557" s="5">
        <v>204.0</v>
      </c>
      <c r="I1557" s="33" t="s">
        <v>45</v>
      </c>
      <c r="J1557" s="18">
        <v>9.0</v>
      </c>
      <c r="K1557" s="19">
        <f t="shared" si="165"/>
        <v>8.535284683</v>
      </c>
      <c r="L1557" s="18">
        <v>10.0</v>
      </c>
      <c r="M1557" s="86">
        <f t="shared" si="162"/>
        <v>9.153041203</v>
      </c>
      <c r="N1557" s="18">
        <v>10.0</v>
      </c>
      <c r="O1557" s="21">
        <f t="shared" si="2"/>
        <v>9.475816993</v>
      </c>
      <c r="P1557" s="18">
        <v>10.0</v>
      </c>
      <c r="Q1557" s="86">
        <f t="shared" si="163"/>
        <v>8.419607843</v>
      </c>
      <c r="R1557" s="18">
        <v>7.5</v>
      </c>
      <c r="S1557" s="21">
        <f t="shared" si="125"/>
        <v>8.53499019</v>
      </c>
      <c r="T1557" s="18">
        <v>7.5</v>
      </c>
      <c r="U1557" s="21">
        <f t="shared" si="128"/>
        <v>8.30117724</v>
      </c>
      <c r="V1557" s="18">
        <v>10.0</v>
      </c>
      <c r="W1557" s="21">
        <f t="shared" si="124"/>
        <v>8.904780616</v>
      </c>
      <c r="X1557" s="27">
        <f t="shared" si="166"/>
        <v>9.142857143</v>
      </c>
      <c r="Y1557" s="61" t="s">
        <v>3075</v>
      </c>
      <c r="Z1557" s="24"/>
      <c r="AA1557" s="40"/>
      <c r="AB1557" s="40"/>
      <c r="AC1557" s="40"/>
      <c r="AD1557" s="40"/>
      <c r="AE1557" s="39"/>
      <c r="AF1557" s="5"/>
      <c r="AG1557" s="1"/>
    </row>
    <row r="1558" ht="15.75" customHeight="1">
      <c r="A1558" s="1"/>
      <c r="B1558" s="5"/>
      <c r="C1558" s="16">
        <v>44776.0</v>
      </c>
      <c r="D1558" s="17">
        <v>3.894887328E9</v>
      </c>
      <c r="E1558" s="5" t="s">
        <v>3076</v>
      </c>
      <c r="F1558" s="5" t="s">
        <v>2731</v>
      </c>
      <c r="G1558" s="5" t="s">
        <v>2979</v>
      </c>
      <c r="H1558" s="5">
        <v>313.0</v>
      </c>
      <c r="I1558" s="33" t="s">
        <v>79</v>
      </c>
      <c r="J1558" s="18">
        <v>8.0</v>
      </c>
      <c r="K1558" s="19">
        <f t="shared" si="165"/>
        <v>8.534322374</v>
      </c>
      <c r="L1558" s="18">
        <v>10.0</v>
      </c>
      <c r="M1558" s="86">
        <f t="shared" si="162"/>
        <v>9.153594771</v>
      </c>
      <c r="N1558" s="18">
        <v>10.0</v>
      </c>
      <c r="O1558" s="21">
        <f t="shared" si="2"/>
        <v>9.476159373</v>
      </c>
      <c r="P1558" s="18">
        <v>7.5</v>
      </c>
      <c r="Q1558" s="86">
        <f t="shared" si="163"/>
        <v>8.419007185</v>
      </c>
      <c r="R1558" s="18">
        <v>10.0</v>
      </c>
      <c r="S1558" s="21">
        <f t="shared" si="125"/>
        <v>8.535947712</v>
      </c>
      <c r="T1558" s="18">
        <v>10.0</v>
      </c>
      <c r="U1558" s="21">
        <f t="shared" si="128"/>
        <v>8.302287582</v>
      </c>
      <c r="V1558" s="18">
        <v>10.0</v>
      </c>
      <c r="W1558" s="21">
        <f t="shared" si="124"/>
        <v>8.905497382</v>
      </c>
      <c r="X1558" s="27">
        <f t="shared" si="166"/>
        <v>9.357142857</v>
      </c>
      <c r="Y1558" s="61" t="s">
        <v>2935</v>
      </c>
      <c r="Z1558" s="24"/>
      <c r="AA1558" s="40"/>
      <c r="AB1558" s="40"/>
      <c r="AC1558" s="40"/>
      <c r="AD1558" s="40"/>
      <c r="AE1558" s="39"/>
      <c r="AF1558" s="5"/>
      <c r="AG1558" s="1"/>
    </row>
    <row r="1559" ht="15.75" customHeight="1">
      <c r="A1559" s="1"/>
      <c r="B1559" s="5"/>
      <c r="C1559" s="16">
        <v>44776.0</v>
      </c>
      <c r="D1559" s="17">
        <v>3.679293115E9</v>
      </c>
      <c r="E1559" s="5" t="s">
        <v>3077</v>
      </c>
      <c r="F1559" s="5" t="s">
        <v>40</v>
      </c>
      <c r="G1559" s="5" t="s">
        <v>2979</v>
      </c>
      <c r="H1559" s="5" t="s">
        <v>101</v>
      </c>
      <c r="I1559" s="33" t="s">
        <v>60</v>
      </c>
      <c r="J1559" s="18">
        <v>10.0</v>
      </c>
      <c r="K1559" s="19">
        <f t="shared" si="165"/>
        <v>8.534322374</v>
      </c>
      <c r="L1559" s="18">
        <v>10.0</v>
      </c>
      <c r="M1559" s="86">
        <f t="shared" si="162"/>
        <v>9.154147616</v>
      </c>
      <c r="N1559" s="18">
        <v>10.0</v>
      </c>
      <c r="O1559" s="21">
        <f t="shared" si="2"/>
        <v>9.476501305</v>
      </c>
      <c r="P1559" s="18">
        <v>10.0</v>
      </c>
      <c r="Q1559" s="86">
        <f t="shared" si="163"/>
        <v>8.420039164</v>
      </c>
      <c r="R1559" s="18">
        <v>10.0</v>
      </c>
      <c r="S1559" s="21">
        <f t="shared" si="125"/>
        <v>8.536903984</v>
      </c>
      <c r="T1559" s="18">
        <v>10.0</v>
      </c>
      <c r="U1559" s="21">
        <f t="shared" si="128"/>
        <v>8.303396473</v>
      </c>
      <c r="V1559" s="18">
        <v>10.0</v>
      </c>
      <c r="W1559" s="21">
        <f t="shared" si="124"/>
        <v>8.906213211</v>
      </c>
      <c r="X1559" s="27">
        <f t="shared" si="166"/>
        <v>10</v>
      </c>
      <c r="Y1559" s="61" t="s">
        <v>3078</v>
      </c>
      <c r="Z1559" s="24"/>
      <c r="AA1559" s="40"/>
      <c r="AB1559" s="40"/>
      <c r="AC1559" s="40"/>
      <c r="AD1559" s="40"/>
      <c r="AE1559" s="39"/>
      <c r="AF1559" s="5"/>
      <c r="AG1559" s="1"/>
    </row>
    <row r="1560" ht="15.75" customHeight="1">
      <c r="A1560" s="1"/>
      <c r="B1560" s="5"/>
      <c r="C1560" s="16">
        <v>44776.0</v>
      </c>
      <c r="D1560" s="17">
        <v>2.308212122E9</v>
      </c>
      <c r="E1560" s="5" t="s">
        <v>1244</v>
      </c>
      <c r="F1560" s="5" t="s">
        <v>84</v>
      </c>
      <c r="G1560" s="5" t="s">
        <v>3079</v>
      </c>
      <c r="H1560" s="5">
        <v>314.0</v>
      </c>
      <c r="I1560" s="33" t="s">
        <v>79</v>
      </c>
      <c r="J1560" s="18">
        <v>6.0</v>
      </c>
      <c r="K1560" s="19">
        <f t="shared" si="165"/>
        <v>8.531114675</v>
      </c>
      <c r="L1560" s="18">
        <v>10.0</v>
      </c>
      <c r="M1560" s="86">
        <f t="shared" si="162"/>
        <v>9.154699739</v>
      </c>
      <c r="N1560" s="18">
        <v>10.0</v>
      </c>
      <c r="O1560" s="21">
        <f t="shared" si="2"/>
        <v>9.476842792</v>
      </c>
      <c r="P1560" s="18">
        <v>10.0</v>
      </c>
      <c r="Q1560" s="86">
        <f t="shared" si="163"/>
        <v>8.421069798</v>
      </c>
      <c r="R1560" s="18">
        <v>10.0</v>
      </c>
      <c r="S1560" s="21">
        <f t="shared" si="125"/>
        <v>8.537859008</v>
      </c>
      <c r="T1560" s="18">
        <v>10.0</v>
      </c>
      <c r="U1560" s="21">
        <f t="shared" si="128"/>
        <v>8.304503916</v>
      </c>
      <c r="V1560" s="18">
        <v>10.0</v>
      </c>
      <c r="W1560" s="21">
        <f t="shared" si="124"/>
        <v>8.906928105</v>
      </c>
      <c r="X1560" s="27">
        <f t="shared" si="166"/>
        <v>9.428571429</v>
      </c>
      <c r="Y1560" s="61" t="s">
        <v>2935</v>
      </c>
      <c r="Z1560" s="24"/>
      <c r="AA1560" s="40"/>
      <c r="AB1560" s="40"/>
      <c r="AC1560" s="40"/>
      <c r="AD1560" s="40"/>
      <c r="AE1560" s="39"/>
      <c r="AF1560" s="5"/>
      <c r="AG1560" s="1"/>
    </row>
    <row r="1561" ht="15.75" customHeight="1">
      <c r="A1561" s="1"/>
      <c r="B1561" s="5"/>
      <c r="C1561" s="16">
        <v>44777.0</v>
      </c>
      <c r="D1561" s="17">
        <v>2.865769318E9</v>
      </c>
      <c r="E1561" s="5" t="s">
        <v>3080</v>
      </c>
      <c r="F1561" s="5" t="s">
        <v>72</v>
      </c>
      <c r="G1561" s="5" t="s">
        <v>2979</v>
      </c>
      <c r="H1561" s="5">
        <v>311.0</v>
      </c>
      <c r="I1561" s="33" t="s">
        <v>1787</v>
      </c>
      <c r="J1561" s="18">
        <v>8.0</v>
      </c>
      <c r="K1561" s="19">
        <f t="shared" si="165"/>
        <v>8.529510826</v>
      </c>
      <c r="L1561" s="18">
        <v>10.0</v>
      </c>
      <c r="M1561" s="86">
        <f t="shared" si="162"/>
        <v>9.155251142</v>
      </c>
      <c r="N1561" s="18">
        <v>10.0</v>
      </c>
      <c r="O1561" s="21">
        <f t="shared" si="2"/>
        <v>9.477183833</v>
      </c>
      <c r="P1561" s="18">
        <v>7.5</v>
      </c>
      <c r="Q1561" s="86">
        <f t="shared" si="163"/>
        <v>8.420469361</v>
      </c>
      <c r="R1561" s="18">
        <v>7.5</v>
      </c>
      <c r="S1561" s="21">
        <f t="shared" si="125"/>
        <v>8.537181996</v>
      </c>
      <c r="T1561" s="18">
        <v>7.5</v>
      </c>
      <c r="U1561" s="21">
        <f t="shared" si="128"/>
        <v>8.303979126</v>
      </c>
      <c r="V1561" s="18">
        <v>10.0</v>
      </c>
      <c r="W1561" s="21">
        <f t="shared" si="124"/>
        <v>8.907642064</v>
      </c>
      <c r="X1561" s="27">
        <f t="shared" si="166"/>
        <v>8.642857143</v>
      </c>
      <c r="Y1561" s="61" t="s">
        <v>2935</v>
      </c>
      <c r="Z1561" s="24"/>
      <c r="AA1561" s="40"/>
      <c r="AB1561" s="40"/>
      <c r="AC1561" s="40"/>
      <c r="AD1561" s="40"/>
      <c r="AE1561" s="39"/>
      <c r="AF1561" s="5"/>
      <c r="AG1561" s="1"/>
    </row>
    <row r="1562" ht="15.75" customHeight="1">
      <c r="A1562" s="1"/>
      <c r="B1562" s="5"/>
      <c r="C1562" s="16">
        <v>44777.0</v>
      </c>
      <c r="D1562" s="17">
        <v>3.491754408E9</v>
      </c>
      <c r="E1562" s="5" t="s">
        <v>3081</v>
      </c>
      <c r="F1562" s="5" t="s">
        <v>72</v>
      </c>
      <c r="G1562" s="5" t="s">
        <v>2979</v>
      </c>
      <c r="H1562" s="5">
        <v>204.0</v>
      </c>
      <c r="I1562" s="33" t="s">
        <v>45</v>
      </c>
      <c r="J1562" s="18">
        <v>9.0</v>
      </c>
      <c r="K1562" s="19">
        <f t="shared" si="165"/>
        <v>8.530392943</v>
      </c>
      <c r="L1562" s="18">
        <v>10.0</v>
      </c>
      <c r="M1562" s="86">
        <f t="shared" si="162"/>
        <v>9.155801825</v>
      </c>
      <c r="N1562" s="18">
        <v>10.0</v>
      </c>
      <c r="O1562" s="21">
        <f t="shared" si="2"/>
        <v>9.47752443</v>
      </c>
      <c r="P1562" s="18">
        <v>7.5</v>
      </c>
      <c r="Q1562" s="86">
        <f t="shared" si="163"/>
        <v>8.419869707</v>
      </c>
      <c r="R1562" s="18">
        <v>10.0</v>
      </c>
      <c r="S1562" s="21">
        <f t="shared" si="125"/>
        <v>8.538135593</v>
      </c>
      <c r="T1562" s="18">
        <v>10.0</v>
      </c>
      <c r="U1562" s="21">
        <f t="shared" si="128"/>
        <v>8.305084746</v>
      </c>
      <c r="V1562" s="18">
        <v>10.0</v>
      </c>
      <c r="W1562" s="21">
        <f t="shared" si="124"/>
        <v>8.908355091</v>
      </c>
      <c r="X1562" s="27">
        <f t="shared" si="166"/>
        <v>9.5</v>
      </c>
      <c r="Y1562" s="61" t="s">
        <v>3082</v>
      </c>
      <c r="Z1562" s="24"/>
      <c r="AA1562" s="40"/>
      <c r="AB1562" s="40"/>
      <c r="AC1562" s="40"/>
      <c r="AD1562" s="40"/>
      <c r="AE1562" s="39"/>
      <c r="AF1562" s="5"/>
      <c r="AG1562" s="1"/>
    </row>
    <row r="1563" ht="15.75" customHeight="1">
      <c r="A1563" s="1"/>
      <c r="B1563" s="5"/>
      <c r="C1563" s="16">
        <v>44777.0</v>
      </c>
      <c r="D1563" s="17">
        <v>2.59536915E9</v>
      </c>
      <c r="E1563" s="5" t="s">
        <v>3083</v>
      </c>
      <c r="F1563" s="5" t="s">
        <v>1180</v>
      </c>
      <c r="G1563" s="5" t="s">
        <v>2017</v>
      </c>
      <c r="H1563" s="5">
        <v>313.0</v>
      </c>
      <c r="I1563" s="33" t="s">
        <v>79</v>
      </c>
      <c r="J1563" s="18">
        <v>10.0</v>
      </c>
      <c r="K1563" s="19">
        <f t="shared" si="165"/>
        <v>8.535044106</v>
      </c>
      <c r="L1563" s="18">
        <v>10.0</v>
      </c>
      <c r="M1563" s="86">
        <f t="shared" si="162"/>
        <v>9.156351792</v>
      </c>
      <c r="N1563" s="18">
        <v>10.0</v>
      </c>
      <c r="O1563" s="21">
        <f t="shared" si="2"/>
        <v>9.477864583</v>
      </c>
      <c r="P1563" s="18">
        <v>10.0</v>
      </c>
      <c r="Q1563" s="86">
        <f t="shared" si="163"/>
        <v>8.420898438</v>
      </c>
      <c r="R1563" s="18">
        <v>10.0</v>
      </c>
      <c r="S1563" s="21">
        <f t="shared" si="125"/>
        <v>8.539087948</v>
      </c>
      <c r="T1563" s="18">
        <v>10.0</v>
      </c>
      <c r="U1563" s="21">
        <f t="shared" si="128"/>
        <v>8.306188925</v>
      </c>
      <c r="V1563" s="18">
        <v>10.0</v>
      </c>
      <c r="W1563" s="21">
        <f t="shared" si="124"/>
        <v>8.909067189</v>
      </c>
      <c r="X1563" s="27">
        <f t="shared" si="166"/>
        <v>10</v>
      </c>
      <c r="Y1563" s="61" t="s">
        <v>3084</v>
      </c>
      <c r="Z1563" s="24"/>
      <c r="AA1563" s="40"/>
      <c r="AB1563" s="40"/>
      <c r="AC1563" s="40"/>
      <c r="AD1563" s="40"/>
      <c r="AE1563" s="39"/>
      <c r="AF1563" s="5"/>
      <c r="AG1563" s="1"/>
    </row>
    <row r="1564" ht="15.75" customHeight="1">
      <c r="A1564" s="1"/>
      <c r="B1564" s="5"/>
      <c r="C1564" s="16">
        <v>44777.0</v>
      </c>
      <c r="D1564" s="17">
        <v>3.0607155E9</v>
      </c>
      <c r="E1564" s="5" t="s">
        <v>1171</v>
      </c>
      <c r="F1564" s="5" t="s">
        <v>32</v>
      </c>
      <c r="G1564" s="5" t="s">
        <v>2017</v>
      </c>
      <c r="H1564" s="5" t="s">
        <v>332</v>
      </c>
      <c r="I1564" s="33" t="s">
        <v>261</v>
      </c>
      <c r="J1564" s="18">
        <v>10.0</v>
      </c>
      <c r="K1564" s="19">
        <f t="shared" si="165"/>
        <v>8.535044106</v>
      </c>
      <c r="L1564" s="18">
        <v>10.0</v>
      </c>
      <c r="M1564" s="86">
        <f t="shared" si="162"/>
        <v>9.156901042</v>
      </c>
      <c r="N1564" s="18">
        <v>10.0</v>
      </c>
      <c r="O1564" s="21">
        <f t="shared" si="2"/>
        <v>9.478204294</v>
      </c>
      <c r="P1564" s="18">
        <v>10.0</v>
      </c>
      <c r="Q1564" s="86">
        <f t="shared" si="163"/>
        <v>8.42192583</v>
      </c>
      <c r="R1564" s="18">
        <v>10.0</v>
      </c>
      <c r="S1564" s="21">
        <f t="shared" si="125"/>
        <v>8.540039063</v>
      </c>
      <c r="T1564" s="18">
        <v>10.0</v>
      </c>
      <c r="U1564" s="21">
        <f t="shared" si="128"/>
        <v>8.307291667</v>
      </c>
      <c r="V1564" s="18">
        <v>10.0</v>
      </c>
      <c r="W1564" s="21">
        <f t="shared" si="124"/>
        <v>8.909778357</v>
      </c>
      <c r="X1564" s="27">
        <f t="shared" si="166"/>
        <v>10</v>
      </c>
      <c r="Y1564" s="61" t="s">
        <v>2935</v>
      </c>
      <c r="Z1564" s="24"/>
      <c r="AA1564" s="40"/>
      <c r="AB1564" s="40"/>
      <c r="AC1564" s="40"/>
      <c r="AD1564" s="40"/>
      <c r="AE1564" s="39"/>
      <c r="AF1564" s="5"/>
      <c r="AG1564" s="1"/>
    </row>
    <row r="1565" ht="15.75" customHeight="1">
      <c r="A1565" s="1"/>
      <c r="B1565" s="5"/>
      <c r="C1565" s="16">
        <v>44779.0</v>
      </c>
      <c r="D1565" s="17">
        <v>3.753569864E9</v>
      </c>
      <c r="E1565" s="5" t="s">
        <v>1135</v>
      </c>
      <c r="F1565" s="5" t="s">
        <v>72</v>
      </c>
      <c r="G1565" s="5" t="s">
        <v>2979</v>
      </c>
      <c r="H1565" s="5">
        <v>302.0</v>
      </c>
      <c r="I1565" s="33" t="s">
        <v>45</v>
      </c>
      <c r="J1565" s="18">
        <v>7.0</v>
      </c>
      <c r="K1565" s="19">
        <f t="shared" si="165"/>
        <v>8.534322374</v>
      </c>
      <c r="L1565" s="18">
        <v>10.0</v>
      </c>
      <c r="M1565" s="86">
        <f t="shared" si="162"/>
        <v>9.157449577</v>
      </c>
      <c r="N1565" s="18">
        <v>10.0</v>
      </c>
      <c r="O1565" s="21">
        <f t="shared" si="2"/>
        <v>9.478543563</v>
      </c>
      <c r="P1565" s="18">
        <v>5.0</v>
      </c>
      <c r="Q1565" s="86">
        <f t="shared" si="163"/>
        <v>8.41970091</v>
      </c>
      <c r="R1565" s="18">
        <v>5.0</v>
      </c>
      <c r="S1565" s="21">
        <f t="shared" si="125"/>
        <v>8.537735849</v>
      </c>
      <c r="T1565" s="18">
        <v>7.5</v>
      </c>
      <c r="U1565" s="21">
        <f t="shared" si="128"/>
        <v>8.306766428</v>
      </c>
      <c r="V1565" s="18">
        <v>7.5</v>
      </c>
      <c r="W1565" s="21">
        <f t="shared" si="124"/>
        <v>8.908859935</v>
      </c>
      <c r="X1565" s="27">
        <f t="shared" si="166"/>
        <v>7.428571429</v>
      </c>
      <c r="Y1565" s="61" t="s">
        <v>3085</v>
      </c>
      <c r="Z1565" s="24"/>
      <c r="AA1565" s="40"/>
      <c r="AB1565" s="40"/>
      <c r="AC1565" s="40"/>
      <c r="AD1565" s="40"/>
      <c r="AE1565" s="39"/>
      <c r="AF1565" s="5"/>
      <c r="AG1565" s="1"/>
    </row>
    <row r="1566" ht="15.75" customHeight="1">
      <c r="A1566" s="1"/>
      <c r="B1566" s="5"/>
      <c r="C1566" s="16">
        <v>44779.0</v>
      </c>
      <c r="D1566" s="17">
        <v>3.099038708E9</v>
      </c>
      <c r="E1566" s="5" t="s">
        <v>3086</v>
      </c>
      <c r="F1566" s="5" t="s">
        <v>72</v>
      </c>
      <c r="G1566" s="5" t="s">
        <v>2017</v>
      </c>
      <c r="H1566" s="5" t="s">
        <v>73</v>
      </c>
      <c r="I1566" s="33" t="s">
        <v>60</v>
      </c>
      <c r="J1566" s="18">
        <v>9.0</v>
      </c>
      <c r="K1566" s="19">
        <f t="shared" si="165"/>
        <v>8.533841219</v>
      </c>
      <c r="L1566" s="18">
        <v>10.0</v>
      </c>
      <c r="M1566" s="86">
        <f t="shared" si="162"/>
        <v>9.157997399</v>
      </c>
      <c r="N1566" s="18">
        <v>10.0</v>
      </c>
      <c r="O1566" s="21">
        <f t="shared" si="2"/>
        <v>9.478882391</v>
      </c>
      <c r="P1566" s="18">
        <v>10.0</v>
      </c>
      <c r="Q1566" s="86">
        <f t="shared" si="163"/>
        <v>8.420727745</v>
      </c>
      <c r="R1566" s="18">
        <v>10.0</v>
      </c>
      <c r="S1566" s="21">
        <f t="shared" si="125"/>
        <v>8.538686606</v>
      </c>
      <c r="T1566" s="18">
        <v>7.5</v>
      </c>
      <c r="U1566" s="21">
        <f t="shared" si="128"/>
        <v>8.306241873</v>
      </c>
      <c r="V1566" s="18">
        <v>10.0</v>
      </c>
      <c r="W1566" s="21">
        <f t="shared" si="124"/>
        <v>8.909570313</v>
      </c>
      <c r="X1566" s="27">
        <f t="shared" si="166"/>
        <v>9.5</v>
      </c>
      <c r="Y1566" s="61" t="s">
        <v>2935</v>
      </c>
      <c r="Z1566" s="24"/>
      <c r="AA1566" s="40"/>
      <c r="AB1566" s="40"/>
      <c r="AC1566" s="40"/>
      <c r="AD1566" s="40"/>
      <c r="AE1566" s="39"/>
      <c r="AF1566" s="5"/>
      <c r="AG1566" s="1"/>
    </row>
    <row r="1567" ht="15.75" customHeight="1">
      <c r="A1567" s="1"/>
      <c r="B1567" s="5"/>
      <c r="C1567" s="16">
        <v>44780.0</v>
      </c>
      <c r="D1567" s="17">
        <v>2.1370847E9</v>
      </c>
      <c r="E1567" s="5" t="s">
        <v>1002</v>
      </c>
      <c r="F1567" s="5" t="s">
        <v>32</v>
      </c>
      <c r="G1567" s="5" t="s">
        <v>33</v>
      </c>
      <c r="H1567" s="5" t="s">
        <v>1133</v>
      </c>
      <c r="I1567" s="33" t="s">
        <v>2203</v>
      </c>
      <c r="J1567" s="18">
        <v>10.0</v>
      </c>
      <c r="K1567" s="19">
        <f t="shared" si="165"/>
        <v>8.5361668</v>
      </c>
      <c r="L1567" s="18">
        <v>10.0</v>
      </c>
      <c r="M1567" s="86">
        <f t="shared" si="162"/>
        <v>9.158544509</v>
      </c>
      <c r="N1567" s="18">
        <v>10.0</v>
      </c>
      <c r="O1567" s="21">
        <f t="shared" si="2"/>
        <v>9.479220779</v>
      </c>
      <c r="P1567" s="18">
        <v>10.0</v>
      </c>
      <c r="Q1567" s="86">
        <f t="shared" si="163"/>
        <v>8.421753247</v>
      </c>
      <c r="R1567" s="18">
        <v>10.0</v>
      </c>
      <c r="S1567" s="21">
        <f t="shared" si="125"/>
        <v>8.539636127</v>
      </c>
      <c r="T1567" s="18">
        <v>10.0</v>
      </c>
      <c r="U1567" s="21">
        <f t="shared" si="128"/>
        <v>8.30734243</v>
      </c>
      <c r="V1567" s="18">
        <v>10.0</v>
      </c>
      <c r="W1567" s="21">
        <f t="shared" si="124"/>
        <v>8.910279766</v>
      </c>
      <c r="X1567" s="27">
        <f t="shared" si="166"/>
        <v>10</v>
      </c>
      <c r="Y1567" s="61" t="s">
        <v>2935</v>
      </c>
      <c r="Z1567" s="24"/>
      <c r="AA1567" s="40"/>
      <c r="AB1567" s="40"/>
      <c r="AC1567" s="40"/>
      <c r="AD1567" s="40"/>
      <c r="AE1567" s="39"/>
      <c r="AF1567" s="5"/>
      <c r="AG1567" s="1"/>
    </row>
    <row r="1568" ht="15.75" customHeight="1">
      <c r="A1568" s="1"/>
      <c r="B1568" s="5"/>
      <c r="C1568" s="16">
        <v>44780.0</v>
      </c>
      <c r="D1568" s="17">
        <v>2.916213635E9</v>
      </c>
      <c r="E1568" s="5" t="s">
        <v>3087</v>
      </c>
      <c r="F1568" s="5" t="s">
        <v>126</v>
      </c>
      <c r="G1568" s="5" t="s">
        <v>33</v>
      </c>
      <c r="H1568" s="5" t="s">
        <v>1133</v>
      </c>
      <c r="I1568" s="33" t="s">
        <v>2203</v>
      </c>
      <c r="J1568" s="18">
        <v>8.0</v>
      </c>
      <c r="K1568" s="19">
        <f t="shared" si="165"/>
        <v>8.535525261</v>
      </c>
      <c r="L1568" s="18">
        <v>10.0</v>
      </c>
      <c r="M1568" s="86">
        <f t="shared" si="162"/>
        <v>9.159090909</v>
      </c>
      <c r="N1568" s="18">
        <v>10.0</v>
      </c>
      <c r="O1568" s="21">
        <f t="shared" si="2"/>
        <v>9.479558728</v>
      </c>
      <c r="P1568" s="18">
        <v>10.0</v>
      </c>
      <c r="Q1568" s="86">
        <f t="shared" si="163"/>
        <v>8.422777417</v>
      </c>
      <c r="R1568" s="18">
        <v>7.5</v>
      </c>
      <c r="S1568" s="21">
        <f t="shared" si="125"/>
        <v>8.538961039</v>
      </c>
      <c r="T1568" s="18">
        <v>10.0</v>
      </c>
      <c r="U1568" s="21">
        <f t="shared" si="128"/>
        <v>8.308441558</v>
      </c>
      <c r="V1568" s="18">
        <v>10.0</v>
      </c>
      <c r="W1568" s="21">
        <f t="shared" si="124"/>
        <v>8.910988296</v>
      </c>
      <c r="X1568" s="27">
        <f t="shared" si="166"/>
        <v>9.357142857</v>
      </c>
      <c r="Y1568" s="61" t="s">
        <v>3088</v>
      </c>
      <c r="Z1568" s="24"/>
      <c r="AA1568" s="40"/>
      <c r="AB1568" s="40"/>
      <c r="AC1568" s="40"/>
      <c r="AD1568" s="40"/>
      <c r="AE1568" s="39"/>
      <c r="AF1568" s="5"/>
      <c r="AG1568" s="1"/>
    </row>
    <row r="1569" ht="15.75" customHeight="1">
      <c r="A1569" s="1"/>
      <c r="B1569" s="5"/>
      <c r="C1569" s="16">
        <v>44782.0</v>
      </c>
      <c r="D1569" s="17">
        <v>3.253709391E9</v>
      </c>
      <c r="E1569" s="5" t="s">
        <v>83</v>
      </c>
      <c r="F1569" s="5" t="s">
        <v>84</v>
      </c>
      <c r="G1569" s="5" t="s">
        <v>2017</v>
      </c>
      <c r="H1569" s="5">
        <v>211.0</v>
      </c>
      <c r="I1569" s="33" t="s">
        <v>1808</v>
      </c>
      <c r="J1569" s="18">
        <v>8.0</v>
      </c>
      <c r="K1569" s="19">
        <f t="shared" si="165"/>
        <v>8.533921411</v>
      </c>
      <c r="L1569" s="18">
        <v>7.5</v>
      </c>
      <c r="M1569" s="86">
        <f t="shared" si="162"/>
        <v>9.158014276</v>
      </c>
      <c r="N1569" s="18">
        <v>7.5</v>
      </c>
      <c r="O1569" s="21">
        <f t="shared" si="2"/>
        <v>9.478274968</v>
      </c>
      <c r="P1569" s="18">
        <v>7.5</v>
      </c>
      <c r="Q1569" s="86">
        <f t="shared" si="163"/>
        <v>8.422178988</v>
      </c>
      <c r="R1569" s="18">
        <v>10.0</v>
      </c>
      <c r="S1569" s="21">
        <f t="shared" si="125"/>
        <v>8.53990915</v>
      </c>
      <c r="T1569" s="18">
        <v>7.5</v>
      </c>
      <c r="U1569" s="21">
        <f t="shared" si="128"/>
        <v>8.307916937</v>
      </c>
      <c r="V1569" s="18">
        <v>7.5</v>
      </c>
      <c r="W1569" s="21">
        <f t="shared" si="124"/>
        <v>8.910071475</v>
      </c>
      <c r="X1569" s="27">
        <f t="shared" si="166"/>
        <v>7.928571429</v>
      </c>
      <c r="Y1569" s="61" t="s">
        <v>2935</v>
      </c>
      <c r="Z1569" s="24"/>
      <c r="AA1569" s="40"/>
      <c r="AB1569" s="40"/>
      <c r="AC1569" s="40"/>
      <c r="AD1569" s="40"/>
      <c r="AE1569" s="39"/>
      <c r="AF1569" s="5"/>
      <c r="AG1569" s="1"/>
    </row>
    <row r="1570" ht="15.75" customHeight="1">
      <c r="A1570" s="1"/>
      <c r="B1570" s="5"/>
      <c r="C1570" s="16">
        <v>44782.0</v>
      </c>
      <c r="D1570" s="17" t="s">
        <v>3089</v>
      </c>
      <c r="E1570" s="5" t="s">
        <v>3090</v>
      </c>
      <c r="F1570" s="5" t="s">
        <v>107</v>
      </c>
      <c r="G1570" s="5" t="s">
        <v>33</v>
      </c>
      <c r="H1570" s="5">
        <v>217.0</v>
      </c>
      <c r="I1570" s="33" t="s">
        <v>1782</v>
      </c>
      <c r="J1570" s="18">
        <v>6.0</v>
      </c>
      <c r="K1570" s="19">
        <f t="shared" si="165"/>
        <v>8.532076985</v>
      </c>
      <c r="L1570" s="18">
        <v>7.5</v>
      </c>
      <c r="M1570" s="86">
        <f t="shared" si="162"/>
        <v>9.15693904</v>
      </c>
      <c r="N1570" s="18">
        <v>10.0</v>
      </c>
      <c r="O1570" s="21">
        <f t="shared" si="2"/>
        <v>9.478613091</v>
      </c>
      <c r="P1570" s="18">
        <v>5.0</v>
      </c>
      <c r="Q1570" s="86">
        <f t="shared" si="163"/>
        <v>8.419961115</v>
      </c>
      <c r="R1570" s="18">
        <v>7.5</v>
      </c>
      <c r="S1570" s="21">
        <f t="shared" si="125"/>
        <v>8.53923476</v>
      </c>
      <c r="T1570" s="18">
        <v>5.0</v>
      </c>
      <c r="U1570" s="21">
        <f t="shared" si="128"/>
        <v>8.305771725</v>
      </c>
      <c r="V1570" s="18">
        <v>7.5</v>
      </c>
      <c r="W1570" s="21">
        <f t="shared" si="124"/>
        <v>8.909155844</v>
      </c>
      <c r="X1570" s="27">
        <f t="shared" si="166"/>
        <v>6.928571429</v>
      </c>
      <c r="Y1570" s="61" t="s">
        <v>3091</v>
      </c>
      <c r="Z1570" s="24"/>
      <c r="AA1570" s="40"/>
      <c r="AB1570" s="40"/>
      <c r="AC1570" s="40"/>
      <c r="AD1570" s="40"/>
      <c r="AE1570" s="39"/>
      <c r="AF1570" s="5"/>
      <c r="AG1570" s="1"/>
    </row>
    <row r="1571" ht="15.75" customHeight="1">
      <c r="A1571" s="1"/>
      <c r="B1571" s="5"/>
      <c r="C1571" s="16">
        <v>44782.0</v>
      </c>
      <c r="D1571" s="17">
        <v>2.296888771E9</v>
      </c>
      <c r="E1571" s="5" t="s">
        <v>3092</v>
      </c>
      <c r="F1571" s="5" t="s">
        <v>960</v>
      </c>
      <c r="G1571" s="5" t="s">
        <v>33</v>
      </c>
      <c r="H1571" s="5" t="s">
        <v>1245</v>
      </c>
      <c r="I1571" s="33" t="s">
        <v>2203</v>
      </c>
      <c r="J1571" s="18">
        <v>6.0</v>
      </c>
      <c r="K1571" s="19">
        <f t="shared" si="165"/>
        <v>8.530874098</v>
      </c>
      <c r="L1571" s="18">
        <v>10.0</v>
      </c>
      <c r="M1571" s="86">
        <f t="shared" si="162"/>
        <v>9.157485418</v>
      </c>
      <c r="N1571" s="18">
        <v>7.5</v>
      </c>
      <c r="O1571" s="21">
        <f t="shared" si="2"/>
        <v>9.477331606</v>
      </c>
      <c r="P1571" s="18">
        <v>7.5</v>
      </c>
      <c r="Q1571" s="86">
        <f t="shared" si="163"/>
        <v>8.419365285</v>
      </c>
      <c r="R1571" s="18">
        <v>5.0</v>
      </c>
      <c r="S1571" s="21">
        <f t="shared" si="125"/>
        <v>8.536941024</v>
      </c>
      <c r="T1571" s="18">
        <v>5.0</v>
      </c>
      <c r="U1571" s="21">
        <f t="shared" si="128"/>
        <v>8.303629294</v>
      </c>
      <c r="V1571" s="18">
        <v>5.0</v>
      </c>
      <c r="W1571" s="21">
        <f t="shared" si="124"/>
        <v>8.906619079</v>
      </c>
      <c r="X1571" s="27">
        <f t="shared" si="166"/>
        <v>6.571428571</v>
      </c>
      <c r="Y1571" s="61" t="s">
        <v>2935</v>
      </c>
      <c r="Z1571" s="24"/>
      <c r="AA1571" s="40"/>
      <c r="AB1571" s="40"/>
      <c r="AC1571" s="40"/>
      <c r="AD1571" s="40"/>
      <c r="AE1571" s="39"/>
      <c r="AF1571" s="5"/>
      <c r="AG1571" s="1"/>
    </row>
    <row r="1572" ht="15.75" customHeight="1">
      <c r="A1572" s="1"/>
      <c r="B1572" s="5"/>
      <c r="C1572" s="16">
        <v>44782.0</v>
      </c>
      <c r="D1572" s="17">
        <v>3.868473105E9</v>
      </c>
      <c r="E1572" s="5" t="s">
        <v>718</v>
      </c>
      <c r="F1572" s="5" t="s">
        <v>32</v>
      </c>
      <c r="G1572" s="5" t="s">
        <v>33</v>
      </c>
      <c r="H1572" s="5">
        <v>217.0</v>
      </c>
      <c r="I1572" s="33" t="s">
        <v>1782</v>
      </c>
      <c r="J1572" s="18">
        <v>10.0</v>
      </c>
      <c r="K1572" s="19">
        <f t="shared" si="165"/>
        <v>8.531515638</v>
      </c>
      <c r="L1572" s="18">
        <v>10.0</v>
      </c>
      <c r="M1572" s="86">
        <f t="shared" si="162"/>
        <v>9.158031088</v>
      </c>
      <c r="N1572" s="18">
        <v>10.0</v>
      </c>
      <c r="O1572" s="21">
        <f t="shared" si="2"/>
        <v>9.477669903</v>
      </c>
      <c r="P1572" s="18">
        <v>7.5</v>
      </c>
      <c r="Q1572" s="86">
        <f t="shared" si="163"/>
        <v>8.418770227</v>
      </c>
      <c r="R1572" s="18">
        <v>10.0</v>
      </c>
      <c r="S1572" s="21">
        <f t="shared" si="125"/>
        <v>8.537888601</v>
      </c>
      <c r="T1572" s="18">
        <v>10.0</v>
      </c>
      <c r="U1572" s="21">
        <f t="shared" si="128"/>
        <v>8.304727979</v>
      </c>
      <c r="V1572" s="18">
        <v>10.0</v>
      </c>
      <c r="W1572" s="21">
        <f t="shared" si="124"/>
        <v>8.907328145</v>
      </c>
      <c r="X1572" s="27">
        <f t="shared" si="166"/>
        <v>9.642857143</v>
      </c>
      <c r="Y1572" s="61" t="s">
        <v>3093</v>
      </c>
      <c r="Z1572" s="24"/>
      <c r="AA1572" s="40"/>
      <c r="AB1572" s="40"/>
      <c r="AC1572" s="40"/>
      <c r="AD1572" s="40"/>
      <c r="AE1572" s="39"/>
      <c r="AF1572" s="5"/>
      <c r="AG1572" s="1"/>
    </row>
    <row r="1573" ht="15.75" customHeight="1">
      <c r="A1573" s="1"/>
      <c r="B1573" s="5"/>
      <c r="C1573" s="16">
        <v>44782.0</v>
      </c>
      <c r="D1573" s="17">
        <v>2.835734042E9</v>
      </c>
      <c r="E1573" s="5" t="s">
        <v>3094</v>
      </c>
      <c r="F1573" s="5" t="s">
        <v>72</v>
      </c>
      <c r="G1573" s="5" t="s">
        <v>33</v>
      </c>
      <c r="H1573" s="5" t="s">
        <v>1077</v>
      </c>
      <c r="I1573" s="33" t="s">
        <v>2203</v>
      </c>
      <c r="J1573" s="18">
        <v>8.0</v>
      </c>
      <c r="K1573" s="19">
        <f t="shared" si="165"/>
        <v>8.529911788</v>
      </c>
      <c r="L1573" s="18">
        <v>10.0</v>
      </c>
      <c r="M1573" s="86">
        <f t="shared" si="162"/>
        <v>9.158576052</v>
      </c>
      <c r="N1573" s="18">
        <v>10.0</v>
      </c>
      <c r="O1573" s="21">
        <f t="shared" si="2"/>
        <v>9.478007762</v>
      </c>
      <c r="P1573" s="18">
        <v>7.5</v>
      </c>
      <c r="Q1573" s="86">
        <f t="shared" si="163"/>
        <v>8.418175938</v>
      </c>
      <c r="R1573" s="18">
        <v>2.5</v>
      </c>
      <c r="S1573" s="21">
        <f t="shared" si="125"/>
        <v>8.533980583</v>
      </c>
      <c r="T1573" s="18">
        <v>7.5</v>
      </c>
      <c r="U1573" s="21">
        <f t="shared" si="128"/>
        <v>8.30420712</v>
      </c>
      <c r="V1573" s="18">
        <v>7.5</v>
      </c>
      <c r="W1573" s="21">
        <f t="shared" si="124"/>
        <v>8.906416073</v>
      </c>
      <c r="X1573" s="27">
        <f t="shared" si="166"/>
        <v>7.571428571</v>
      </c>
      <c r="Y1573" s="61" t="s">
        <v>3095</v>
      </c>
      <c r="Z1573" s="24"/>
      <c r="AA1573" s="40"/>
      <c r="AB1573" s="40"/>
      <c r="AC1573" s="40"/>
      <c r="AD1573" s="40"/>
      <c r="AE1573" s="39"/>
      <c r="AF1573" s="5"/>
      <c r="AG1573" s="1"/>
    </row>
    <row r="1574" ht="15.75" customHeight="1">
      <c r="A1574" s="1"/>
      <c r="B1574" s="5"/>
      <c r="C1574" s="16">
        <v>44783.0</v>
      </c>
      <c r="D1574" s="17">
        <v>2.837147901E9</v>
      </c>
      <c r="E1574" s="5" t="s">
        <v>222</v>
      </c>
      <c r="F1574" s="5" t="s">
        <v>84</v>
      </c>
      <c r="G1574" s="5" t="s">
        <v>2979</v>
      </c>
      <c r="H1574" s="5">
        <v>311.0</v>
      </c>
      <c r="I1574" s="33" t="s">
        <v>1787</v>
      </c>
      <c r="J1574" s="18">
        <v>8.0</v>
      </c>
      <c r="K1574" s="19">
        <f t="shared" si="165"/>
        <v>8.528307939</v>
      </c>
      <c r="L1574" s="18">
        <v>7.5</v>
      </c>
      <c r="M1574" s="86">
        <f t="shared" si="162"/>
        <v>9.157503234</v>
      </c>
      <c r="N1574" s="18">
        <v>10.0</v>
      </c>
      <c r="O1574" s="21">
        <f t="shared" si="2"/>
        <v>9.478345184</v>
      </c>
      <c r="P1574" s="18">
        <v>7.5</v>
      </c>
      <c r="Q1574" s="86">
        <f t="shared" si="163"/>
        <v>8.417582418</v>
      </c>
      <c r="R1574" s="18">
        <v>5.0</v>
      </c>
      <c r="S1574" s="21">
        <f t="shared" si="125"/>
        <v>8.531694696</v>
      </c>
      <c r="T1574" s="18">
        <v>7.5</v>
      </c>
      <c r="U1574" s="21">
        <f t="shared" si="128"/>
        <v>8.303686934</v>
      </c>
      <c r="V1574" s="18">
        <v>10.0</v>
      </c>
      <c r="W1574" s="21">
        <f t="shared" si="124"/>
        <v>8.907124352</v>
      </c>
      <c r="X1574" s="27">
        <f t="shared" si="166"/>
        <v>7.928571429</v>
      </c>
      <c r="Y1574" s="61" t="s">
        <v>2935</v>
      </c>
      <c r="Z1574" s="24"/>
      <c r="AA1574" s="40"/>
      <c r="AB1574" s="40"/>
      <c r="AC1574" s="40"/>
      <c r="AD1574" s="40"/>
      <c r="AE1574" s="39"/>
      <c r="AF1574" s="5"/>
      <c r="AG1574" s="1"/>
    </row>
    <row r="1575" ht="15.75" customHeight="1">
      <c r="A1575" s="1"/>
      <c r="B1575" s="120"/>
      <c r="C1575" s="16">
        <v>44783.0</v>
      </c>
      <c r="D1575" s="17">
        <v>3.538230385E9</v>
      </c>
      <c r="E1575" s="5" t="s">
        <v>3096</v>
      </c>
      <c r="F1575" s="5" t="s">
        <v>72</v>
      </c>
      <c r="G1575" s="5" t="s">
        <v>2979</v>
      </c>
      <c r="H1575" s="5">
        <v>304.0</v>
      </c>
      <c r="I1575" s="33" t="s">
        <v>1787</v>
      </c>
      <c r="J1575" s="18">
        <v>10.0</v>
      </c>
      <c r="K1575" s="19">
        <f t="shared" si="165"/>
        <v>8.528949479</v>
      </c>
      <c r="L1575" s="18">
        <v>10.0</v>
      </c>
      <c r="M1575" s="86">
        <f t="shared" si="162"/>
        <v>9.158047835</v>
      </c>
      <c r="N1575" s="18">
        <v>10.0</v>
      </c>
      <c r="O1575" s="21">
        <f t="shared" si="2"/>
        <v>9.478682171</v>
      </c>
      <c r="P1575" s="18">
        <v>10.0</v>
      </c>
      <c r="Q1575" s="86">
        <f t="shared" si="163"/>
        <v>8.418604651</v>
      </c>
      <c r="R1575" s="18">
        <v>10.0</v>
      </c>
      <c r="S1575" s="21">
        <f t="shared" si="125"/>
        <v>8.532643827</v>
      </c>
      <c r="T1575" s="18">
        <v>10.0</v>
      </c>
      <c r="U1575" s="21">
        <f t="shared" si="128"/>
        <v>8.304783452</v>
      </c>
      <c r="V1575" s="18">
        <v>10.0</v>
      </c>
      <c r="W1575" s="21">
        <f t="shared" si="124"/>
        <v>8.907831715</v>
      </c>
      <c r="X1575" s="27">
        <f t="shared" si="166"/>
        <v>10</v>
      </c>
      <c r="Y1575" s="61" t="s">
        <v>3097</v>
      </c>
      <c r="Z1575" s="24"/>
      <c r="AA1575" s="40"/>
      <c r="AB1575" s="40"/>
      <c r="AC1575" s="40"/>
      <c r="AD1575" s="40"/>
      <c r="AE1575" s="39"/>
      <c r="AF1575" s="5"/>
      <c r="AG1575" s="1"/>
    </row>
    <row r="1576" ht="15.75" customHeight="1">
      <c r="A1576" s="1"/>
      <c r="B1576" s="5"/>
      <c r="C1576" s="16">
        <v>11.0</v>
      </c>
      <c r="D1576" s="17">
        <v>2.38604667E9</v>
      </c>
      <c r="E1576" s="5" t="s">
        <v>895</v>
      </c>
      <c r="F1576" s="5" t="s">
        <v>126</v>
      </c>
      <c r="G1576" s="5" t="s">
        <v>33</v>
      </c>
      <c r="H1576" s="5" t="s">
        <v>1077</v>
      </c>
      <c r="I1576" s="33" t="s">
        <v>2203</v>
      </c>
      <c r="J1576" s="18">
        <v>10.0</v>
      </c>
      <c r="K1576" s="19">
        <f t="shared" si="165"/>
        <v>8.528949479</v>
      </c>
      <c r="L1576" s="18">
        <v>10.0</v>
      </c>
      <c r="M1576" s="86">
        <f t="shared" si="162"/>
        <v>9.158591731</v>
      </c>
      <c r="N1576" s="18">
        <v>10.0</v>
      </c>
      <c r="O1576" s="21">
        <f t="shared" si="2"/>
        <v>9.479018722</v>
      </c>
      <c r="P1576" s="18">
        <v>7.5</v>
      </c>
      <c r="Q1576" s="86">
        <f t="shared" si="163"/>
        <v>8.41801162</v>
      </c>
      <c r="R1576" s="18">
        <v>7.5</v>
      </c>
      <c r="S1576" s="21">
        <f t="shared" si="125"/>
        <v>8.531976744</v>
      </c>
      <c r="T1576" s="18">
        <v>10.0</v>
      </c>
      <c r="U1576" s="21">
        <f t="shared" si="128"/>
        <v>8.305878553</v>
      </c>
      <c r="V1576" s="18">
        <v>10.0</v>
      </c>
      <c r="W1576" s="21">
        <f t="shared" si="124"/>
        <v>8.908538163</v>
      </c>
      <c r="X1576" s="27">
        <f t="shared" si="166"/>
        <v>9.285714286</v>
      </c>
      <c r="Y1576" s="61" t="s">
        <v>2935</v>
      </c>
      <c r="Z1576" s="24"/>
      <c r="AA1576" s="40"/>
      <c r="AB1576" s="40"/>
      <c r="AC1576" s="40"/>
      <c r="AD1576" s="40"/>
      <c r="AE1576" s="39"/>
      <c r="AF1576" s="5"/>
      <c r="AG1576" s="1"/>
    </row>
    <row r="1577" ht="15.75" customHeight="1">
      <c r="A1577" s="1"/>
      <c r="B1577" s="5"/>
      <c r="C1577" s="16">
        <v>44784.0</v>
      </c>
      <c r="D1577" s="17">
        <v>2.819297231E9</v>
      </c>
      <c r="E1577" s="5" t="s">
        <v>3098</v>
      </c>
      <c r="F1577" s="5" t="s">
        <v>510</v>
      </c>
      <c r="G1577" s="5" t="s">
        <v>2979</v>
      </c>
      <c r="H1577" s="5" t="s">
        <v>120</v>
      </c>
      <c r="I1577" s="33" t="s">
        <v>60</v>
      </c>
      <c r="J1577" s="18">
        <v>7.0</v>
      </c>
      <c r="K1577" s="19">
        <f t="shared" si="165"/>
        <v>8.526543705</v>
      </c>
      <c r="L1577" s="18">
        <v>10.0</v>
      </c>
      <c r="M1577" s="86">
        <f t="shared" si="162"/>
        <v>9.159134926</v>
      </c>
      <c r="N1577" s="18">
        <v>10.0</v>
      </c>
      <c r="O1577" s="21">
        <f t="shared" si="2"/>
        <v>9.479354839</v>
      </c>
      <c r="P1577" s="18">
        <v>7.5</v>
      </c>
      <c r="Q1577" s="86">
        <f t="shared" si="163"/>
        <v>8.417419355</v>
      </c>
      <c r="R1577" s="18">
        <v>7.5</v>
      </c>
      <c r="S1577" s="21">
        <f t="shared" si="125"/>
        <v>8.531310523</v>
      </c>
      <c r="T1577" s="18">
        <v>5.0</v>
      </c>
      <c r="U1577" s="21">
        <f t="shared" si="128"/>
        <v>8.303744351</v>
      </c>
      <c r="V1577" s="18">
        <v>10.0</v>
      </c>
      <c r="W1577" s="21">
        <f t="shared" si="124"/>
        <v>8.909243697</v>
      </c>
      <c r="X1577" s="27">
        <f t="shared" si="166"/>
        <v>8.142857143</v>
      </c>
      <c r="Y1577" s="61" t="s">
        <v>2935</v>
      </c>
      <c r="Z1577" s="24"/>
      <c r="AA1577" s="40"/>
      <c r="AB1577" s="40"/>
      <c r="AC1577" s="40"/>
      <c r="AD1577" s="40"/>
      <c r="AE1577" s="39"/>
      <c r="AF1577" s="5"/>
      <c r="AG1577" s="1"/>
    </row>
    <row r="1578" ht="15.75" customHeight="1">
      <c r="A1578" s="1"/>
      <c r="B1578" s="5"/>
      <c r="C1578" s="16">
        <v>44785.0</v>
      </c>
      <c r="D1578" s="17">
        <v>3.376291738E9</v>
      </c>
      <c r="E1578" s="5" t="s">
        <v>3099</v>
      </c>
      <c r="F1578" s="5" t="s">
        <v>56</v>
      </c>
      <c r="G1578" s="5" t="s">
        <v>2979</v>
      </c>
      <c r="H1578" s="5">
        <v>304.0</v>
      </c>
      <c r="I1578" s="33" t="s">
        <v>45</v>
      </c>
      <c r="J1578" s="18">
        <v>10.0</v>
      </c>
      <c r="K1578" s="19">
        <f t="shared" si="165"/>
        <v>8.526864475</v>
      </c>
      <c r="L1578" s="18">
        <v>10.0</v>
      </c>
      <c r="M1578" s="86">
        <f t="shared" si="162"/>
        <v>9.159677419</v>
      </c>
      <c r="N1578" s="18">
        <v>10.0</v>
      </c>
      <c r="O1578" s="21">
        <f t="shared" si="2"/>
        <v>9.479690522</v>
      </c>
      <c r="P1578" s="18">
        <v>10.0</v>
      </c>
      <c r="Q1578" s="86">
        <f t="shared" si="163"/>
        <v>8.418439716</v>
      </c>
      <c r="R1578" s="18">
        <v>10.0</v>
      </c>
      <c r="S1578" s="21">
        <f t="shared" si="125"/>
        <v>8.532258065</v>
      </c>
      <c r="T1578" s="18">
        <v>10.0</v>
      </c>
      <c r="U1578" s="21">
        <f t="shared" si="128"/>
        <v>8.30483871</v>
      </c>
      <c r="V1578" s="18">
        <v>10.0</v>
      </c>
      <c r="W1578" s="21">
        <f t="shared" si="124"/>
        <v>8.90994832</v>
      </c>
      <c r="X1578" s="27">
        <f t="shared" si="166"/>
        <v>10</v>
      </c>
      <c r="Y1578" s="61" t="s">
        <v>3100</v>
      </c>
      <c r="Z1578" s="24"/>
      <c r="AA1578" s="40"/>
      <c r="AB1578" s="40"/>
      <c r="AC1578" s="40"/>
      <c r="AD1578" s="40"/>
      <c r="AE1578" s="39"/>
      <c r="AF1578" s="5"/>
      <c r="AG1578" s="1"/>
    </row>
    <row r="1579" ht="15.75" customHeight="1">
      <c r="A1579" s="1"/>
      <c r="B1579" s="5"/>
      <c r="C1579" s="16">
        <v>44786.0</v>
      </c>
      <c r="D1579" s="17">
        <v>2.362701685E9</v>
      </c>
      <c r="E1579" s="5" t="s">
        <v>317</v>
      </c>
      <c r="F1579" s="5" t="s">
        <v>32</v>
      </c>
      <c r="G1579" s="5" t="s">
        <v>33</v>
      </c>
      <c r="H1579" s="5">
        <v>314.0</v>
      </c>
      <c r="I1579" s="33" t="s">
        <v>79</v>
      </c>
      <c r="J1579" s="18">
        <v>9.0</v>
      </c>
      <c r="K1579" s="19">
        <f t="shared" si="165"/>
        <v>8.52638332</v>
      </c>
      <c r="L1579" s="18">
        <v>7.5</v>
      </c>
      <c r="M1579" s="86">
        <f t="shared" si="162"/>
        <v>9.15860735</v>
      </c>
      <c r="N1579" s="18">
        <v>7.5</v>
      </c>
      <c r="O1579" s="21">
        <f t="shared" si="2"/>
        <v>9.478414948</v>
      </c>
      <c r="P1579" s="18">
        <v>7.5</v>
      </c>
      <c r="Q1579" s="86">
        <f t="shared" si="163"/>
        <v>8.417847938</v>
      </c>
      <c r="R1579" s="18">
        <v>7.5</v>
      </c>
      <c r="S1579" s="21">
        <f t="shared" si="125"/>
        <v>8.531592521</v>
      </c>
      <c r="T1579" s="18">
        <v>7.5</v>
      </c>
      <c r="U1579" s="21">
        <f t="shared" si="128"/>
        <v>8.304319794</v>
      </c>
      <c r="V1579" s="18">
        <v>7.5</v>
      </c>
      <c r="W1579" s="21">
        <f t="shared" si="124"/>
        <v>8.909038089</v>
      </c>
      <c r="X1579" s="27">
        <f t="shared" si="166"/>
        <v>7.714285714</v>
      </c>
      <c r="Y1579" s="61" t="s">
        <v>2935</v>
      </c>
      <c r="Z1579" s="24"/>
      <c r="AA1579" s="40"/>
      <c r="AB1579" s="40"/>
      <c r="AC1579" s="40"/>
      <c r="AD1579" s="40"/>
      <c r="AE1579" s="39"/>
      <c r="AF1579" s="5"/>
      <c r="AG1579" s="1"/>
    </row>
    <row r="1580" ht="15.75" customHeight="1">
      <c r="A1580" s="1"/>
      <c r="B1580" s="5"/>
      <c r="C1580" s="16">
        <v>44786.0</v>
      </c>
      <c r="D1580" s="17">
        <v>2.939345743E9</v>
      </c>
      <c r="E1580" s="5" t="s">
        <v>1613</v>
      </c>
      <c r="F1580" s="5" t="s">
        <v>600</v>
      </c>
      <c r="G1580" s="5" t="s">
        <v>33</v>
      </c>
      <c r="H1580" s="5" t="s">
        <v>1245</v>
      </c>
      <c r="I1580" s="33" t="s">
        <v>2203</v>
      </c>
      <c r="J1580" s="18">
        <v>10.0</v>
      </c>
      <c r="K1580" s="19">
        <f>+AVERAGE(J1579:J1580)</f>
        <v>9.5</v>
      </c>
      <c r="L1580" s="18">
        <v>10.0</v>
      </c>
      <c r="M1580" s="86">
        <f t="shared" si="162"/>
        <v>9.159149485</v>
      </c>
      <c r="N1580" s="18">
        <v>10.0</v>
      </c>
      <c r="O1580" s="21">
        <f t="shared" si="2"/>
        <v>9.478750805</v>
      </c>
      <c r="P1580" s="18">
        <v>10.0</v>
      </c>
      <c r="Q1580" s="86">
        <f t="shared" si="163"/>
        <v>8.41886671</v>
      </c>
      <c r="R1580" s="18">
        <v>10.0</v>
      </c>
      <c r="S1580" s="21">
        <f t="shared" si="125"/>
        <v>8.53253866</v>
      </c>
      <c r="T1580" s="18">
        <v>10.0</v>
      </c>
      <c r="U1580" s="21">
        <f t="shared" si="128"/>
        <v>8.305412371</v>
      </c>
      <c r="V1580" s="18">
        <v>10.0</v>
      </c>
      <c r="W1580" s="21">
        <f t="shared" si="124"/>
        <v>8.909741935</v>
      </c>
      <c r="X1580" s="27">
        <f t="shared" si="166"/>
        <v>10</v>
      </c>
      <c r="Y1580" s="61" t="s">
        <v>2935</v>
      </c>
      <c r="Z1580" s="24"/>
      <c r="AA1580" s="40"/>
      <c r="AB1580" s="40"/>
      <c r="AC1580" s="40"/>
      <c r="AD1580" s="40"/>
      <c r="AE1580" s="39"/>
      <c r="AF1580" s="5"/>
      <c r="AG1580" s="1"/>
    </row>
    <row r="1581" ht="15.75" customHeight="1">
      <c r="A1581" s="1"/>
      <c r="B1581" s="5"/>
      <c r="C1581" s="16">
        <v>44786.0</v>
      </c>
      <c r="D1581" s="17">
        <v>2.250905185E9</v>
      </c>
      <c r="E1581" s="5" t="s">
        <v>3101</v>
      </c>
      <c r="F1581" s="5" t="s">
        <v>72</v>
      </c>
      <c r="G1581" s="5" t="s">
        <v>2979</v>
      </c>
      <c r="H1581" s="5">
        <v>204.0</v>
      </c>
      <c r="I1581" s="33" t="s">
        <v>45</v>
      </c>
      <c r="J1581" s="18">
        <v>10.0</v>
      </c>
      <c r="K1581" s="19">
        <f t="shared" ref="K1581:K1582" si="167">+AVERAGE(J334:J1581)</f>
        <v>8.528365385</v>
      </c>
      <c r="L1581" s="18">
        <v>10.0</v>
      </c>
      <c r="M1581" s="86">
        <f t="shared" si="162"/>
        <v>9.159690921</v>
      </c>
      <c r="N1581" s="18">
        <v>10.0</v>
      </c>
      <c r="O1581" s="21">
        <f t="shared" si="2"/>
        <v>9.479086229</v>
      </c>
      <c r="P1581" s="18">
        <v>10.0</v>
      </c>
      <c r="Q1581" s="86">
        <f t="shared" si="163"/>
        <v>8.41988417</v>
      </c>
      <c r="R1581" s="18">
        <v>10.0</v>
      </c>
      <c r="S1581" s="21">
        <f t="shared" si="125"/>
        <v>8.53348358</v>
      </c>
      <c r="T1581" s="18">
        <v>10.0</v>
      </c>
      <c r="U1581" s="21">
        <f t="shared" si="128"/>
        <v>8.306503542</v>
      </c>
      <c r="V1581" s="18">
        <v>10.0</v>
      </c>
      <c r="W1581" s="21">
        <f t="shared" si="124"/>
        <v>8.910444874</v>
      </c>
      <c r="X1581" s="27">
        <f t="shared" si="166"/>
        <v>10</v>
      </c>
      <c r="Y1581" s="61" t="s">
        <v>2935</v>
      </c>
      <c r="Z1581" s="24"/>
      <c r="AA1581" s="40"/>
      <c r="AB1581" s="40"/>
      <c r="AC1581" s="40"/>
      <c r="AD1581" s="40"/>
      <c r="AE1581" s="39"/>
      <c r="AF1581" s="5"/>
      <c r="AG1581" s="1"/>
    </row>
    <row r="1582" ht="15.75" customHeight="1">
      <c r="A1582" s="1"/>
      <c r="B1582" s="5"/>
      <c r="C1582" s="16">
        <v>44786.0</v>
      </c>
      <c r="D1582" s="17">
        <v>2.489849657E9</v>
      </c>
      <c r="E1582" s="5" t="s">
        <v>1661</v>
      </c>
      <c r="F1582" s="5" t="s">
        <v>40</v>
      </c>
      <c r="G1582" s="5" t="s">
        <v>2979</v>
      </c>
      <c r="H1582" s="5">
        <v>302.0</v>
      </c>
      <c r="I1582" s="33" t="s">
        <v>45</v>
      </c>
      <c r="J1582" s="18">
        <v>10.0</v>
      </c>
      <c r="K1582" s="19">
        <f t="shared" si="167"/>
        <v>8.529326923</v>
      </c>
      <c r="L1582" s="18">
        <v>7.5</v>
      </c>
      <c r="M1582" s="86">
        <f t="shared" si="162"/>
        <v>9.158622909</v>
      </c>
      <c r="N1582" s="18">
        <v>10.0</v>
      </c>
      <c r="O1582" s="21">
        <f t="shared" si="2"/>
        <v>9.479421222</v>
      </c>
      <c r="P1582" s="18">
        <v>7.5</v>
      </c>
      <c r="Q1582" s="86">
        <f t="shared" si="163"/>
        <v>8.419292605</v>
      </c>
      <c r="R1582" s="18">
        <v>7.5</v>
      </c>
      <c r="S1582" s="21">
        <f t="shared" si="125"/>
        <v>8.532818533</v>
      </c>
      <c r="T1582" s="18">
        <v>7.5</v>
      </c>
      <c r="U1582" s="21">
        <f t="shared" si="128"/>
        <v>8.305984556</v>
      </c>
      <c r="V1582" s="18">
        <v>7.5</v>
      </c>
      <c r="W1582" s="21">
        <f t="shared" si="124"/>
        <v>8.909536082</v>
      </c>
      <c r="X1582" s="27">
        <f t="shared" si="166"/>
        <v>8.214285714</v>
      </c>
      <c r="Y1582" s="61" t="s">
        <v>2935</v>
      </c>
      <c r="Z1582" s="24"/>
      <c r="AA1582" s="40"/>
      <c r="AB1582" s="40"/>
      <c r="AC1582" s="40"/>
      <c r="AD1582" s="40"/>
      <c r="AE1582" s="39"/>
      <c r="AF1582" s="5"/>
      <c r="AG1582" s="1"/>
    </row>
    <row r="1583" ht="15.75" customHeight="1">
      <c r="A1583" s="1"/>
      <c r="B1583" s="5"/>
      <c r="C1583" s="16">
        <v>44786.0</v>
      </c>
      <c r="D1583" s="17">
        <v>2.906483291E9</v>
      </c>
      <c r="E1583" s="5" t="s">
        <v>3102</v>
      </c>
      <c r="F1583" s="5" t="s">
        <v>107</v>
      </c>
      <c r="G1583" s="5" t="s">
        <v>2979</v>
      </c>
      <c r="H1583" s="5">
        <v>304.0</v>
      </c>
      <c r="I1583" s="33" t="s">
        <v>45</v>
      </c>
      <c r="J1583" s="18">
        <v>8.0</v>
      </c>
      <c r="K1583" s="19">
        <f t="shared" ref="K1583:K1603" si="168">+AVERAGE(J337:J1583)</f>
        <v>8.528548516</v>
      </c>
      <c r="L1583" s="18">
        <v>10.0</v>
      </c>
      <c r="M1583" s="86">
        <f t="shared" si="162"/>
        <v>9.159163987</v>
      </c>
      <c r="N1583" s="18">
        <v>10.0</v>
      </c>
      <c r="O1583" s="21">
        <f t="shared" si="2"/>
        <v>9.479755784</v>
      </c>
      <c r="P1583" s="18">
        <v>7.5</v>
      </c>
      <c r="Q1583" s="86">
        <f t="shared" si="163"/>
        <v>8.418701799</v>
      </c>
      <c r="R1583" s="18">
        <v>7.5</v>
      </c>
      <c r="S1583" s="21">
        <f t="shared" si="125"/>
        <v>8.532154341</v>
      </c>
      <c r="T1583" s="18">
        <v>7.5</v>
      </c>
      <c r="U1583" s="21">
        <f t="shared" si="128"/>
        <v>8.305466238</v>
      </c>
      <c r="V1583" s="18">
        <v>10.0</v>
      </c>
      <c r="W1583" s="21">
        <f t="shared" si="124"/>
        <v>8.910238249</v>
      </c>
      <c r="X1583" s="27">
        <f t="shared" si="166"/>
        <v>8.642857143</v>
      </c>
      <c r="Y1583" s="61" t="s">
        <v>2935</v>
      </c>
      <c r="Z1583" s="24"/>
      <c r="AA1583" s="40"/>
      <c r="AB1583" s="40"/>
      <c r="AC1583" s="40"/>
      <c r="AD1583" s="40"/>
      <c r="AE1583" s="39"/>
      <c r="AF1583" s="5"/>
      <c r="AG1583" s="1"/>
    </row>
    <row r="1584" ht="15.75" customHeight="1">
      <c r="A1584" s="1"/>
      <c r="B1584" s="5"/>
      <c r="C1584" s="16">
        <v>44786.0</v>
      </c>
      <c r="D1584" s="17">
        <v>3.984427407E9</v>
      </c>
      <c r="E1584" s="5" t="s">
        <v>2987</v>
      </c>
      <c r="F1584" s="5" t="s">
        <v>126</v>
      </c>
      <c r="G1584" s="5" t="s">
        <v>2017</v>
      </c>
      <c r="H1584" s="5">
        <v>215.0</v>
      </c>
      <c r="I1584" s="33" t="s">
        <v>1808</v>
      </c>
      <c r="J1584" s="18">
        <v>9.0</v>
      </c>
      <c r="K1584" s="19">
        <f t="shared" si="168"/>
        <v>8.527746592</v>
      </c>
      <c r="L1584" s="18">
        <v>10.0</v>
      </c>
      <c r="M1584" s="86">
        <f t="shared" si="162"/>
        <v>9.15970437</v>
      </c>
      <c r="N1584" s="18">
        <v>10.0</v>
      </c>
      <c r="O1584" s="21">
        <f t="shared" si="2"/>
        <v>9.480089917</v>
      </c>
      <c r="P1584" s="18">
        <v>7.5</v>
      </c>
      <c r="Q1584" s="86">
        <f t="shared" si="163"/>
        <v>8.418111753</v>
      </c>
      <c r="R1584" s="18">
        <v>7.5</v>
      </c>
      <c r="S1584" s="21">
        <f t="shared" si="125"/>
        <v>8.531491003</v>
      </c>
      <c r="T1584" s="18">
        <v>10.0</v>
      </c>
      <c r="U1584" s="21">
        <f t="shared" si="128"/>
        <v>8.30655527</v>
      </c>
      <c r="V1584" s="18">
        <v>10.0</v>
      </c>
      <c r="W1584" s="21">
        <f t="shared" si="124"/>
        <v>8.910939511</v>
      </c>
      <c r="X1584" s="27">
        <f t="shared" si="166"/>
        <v>9.142857143</v>
      </c>
      <c r="Y1584" s="61" t="s">
        <v>2935</v>
      </c>
      <c r="Z1584" s="24"/>
      <c r="AA1584" s="40"/>
      <c r="AB1584" s="40"/>
      <c r="AC1584" s="40"/>
      <c r="AD1584" s="40"/>
      <c r="AE1584" s="39"/>
      <c r="AF1584" s="5"/>
      <c r="AG1584" s="1"/>
    </row>
    <row r="1585" ht="15.75" customHeight="1">
      <c r="A1585" s="1"/>
      <c r="B1585" s="5"/>
      <c r="C1585" s="16" t="s">
        <v>3103</v>
      </c>
      <c r="D1585" s="17">
        <v>3.984427407E9</v>
      </c>
      <c r="E1585" s="5" t="s">
        <v>3104</v>
      </c>
      <c r="F1585" s="5" t="s">
        <v>100</v>
      </c>
      <c r="G1585" s="5" t="s">
        <v>2979</v>
      </c>
      <c r="H1585" s="5">
        <v>304.0</v>
      </c>
      <c r="I1585" s="33" t="s">
        <v>45</v>
      </c>
      <c r="J1585" s="18">
        <v>8.0</v>
      </c>
      <c r="K1585" s="19">
        <f t="shared" si="168"/>
        <v>8.526784282</v>
      </c>
      <c r="L1585" s="18">
        <v>10.0</v>
      </c>
      <c r="M1585" s="86">
        <f t="shared" si="162"/>
        <v>9.160244059</v>
      </c>
      <c r="N1585" s="18">
        <v>10.0</v>
      </c>
      <c r="O1585" s="21">
        <f t="shared" si="2"/>
        <v>9.48042362</v>
      </c>
      <c r="P1585" s="18">
        <v>10.0</v>
      </c>
      <c r="Q1585" s="86">
        <f t="shared" si="163"/>
        <v>8.419127086</v>
      </c>
      <c r="R1585" s="18">
        <v>10.0</v>
      </c>
      <c r="S1585" s="21">
        <f t="shared" si="125"/>
        <v>8.532434168</v>
      </c>
      <c r="T1585" s="18">
        <v>5.0</v>
      </c>
      <c r="U1585" s="21">
        <f t="shared" si="128"/>
        <v>8.304431599</v>
      </c>
      <c r="V1585" s="18">
        <v>7.5</v>
      </c>
      <c r="W1585" s="21">
        <f t="shared" si="124"/>
        <v>8.910032154</v>
      </c>
      <c r="X1585" s="27">
        <f t="shared" si="166"/>
        <v>8.642857143</v>
      </c>
      <c r="Y1585" s="61" t="s">
        <v>3105</v>
      </c>
      <c r="Z1585" s="24"/>
      <c r="AA1585" s="40"/>
      <c r="AB1585" s="40"/>
      <c r="AC1585" s="40"/>
      <c r="AD1585" s="40"/>
      <c r="AE1585" s="39"/>
      <c r="AF1585" s="5"/>
      <c r="AG1585" s="1"/>
    </row>
    <row r="1586" ht="15.75" customHeight="1">
      <c r="A1586" s="1"/>
      <c r="B1586" s="5"/>
      <c r="C1586" s="16">
        <v>44787.0</v>
      </c>
      <c r="D1586" s="17">
        <v>3.523836738E9</v>
      </c>
      <c r="E1586" s="5" t="s">
        <v>3106</v>
      </c>
      <c r="F1586" s="5" t="s">
        <v>72</v>
      </c>
      <c r="G1586" s="5" t="s">
        <v>2979</v>
      </c>
      <c r="H1586" s="5">
        <v>312.0</v>
      </c>
      <c r="I1586" s="33" t="s">
        <v>1787</v>
      </c>
      <c r="J1586" s="18">
        <v>8.0</v>
      </c>
      <c r="K1586" s="19">
        <f t="shared" si="168"/>
        <v>8.525180433</v>
      </c>
      <c r="L1586" s="18">
        <v>7.5</v>
      </c>
      <c r="M1586" s="86">
        <f t="shared" si="162"/>
        <v>9.159178434</v>
      </c>
      <c r="N1586" s="18">
        <v>10.0</v>
      </c>
      <c r="O1586" s="21">
        <f t="shared" si="2"/>
        <v>9.480756895</v>
      </c>
      <c r="P1586" s="18">
        <v>7.5</v>
      </c>
      <c r="Q1586" s="86">
        <f t="shared" si="163"/>
        <v>8.418537524</v>
      </c>
      <c r="R1586" s="18">
        <v>10.0</v>
      </c>
      <c r="S1586" s="21">
        <f t="shared" si="125"/>
        <v>8.533376123</v>
      </c>
      <c r="T1586" s="18">
        <v>7.5</v>
      </c>
      <c r="U1586" s="21">
        <f t="shared" si="128"/>
        <v>8.303915276</v>
      </c>
      <c r="V1586" s="18">
        <v>10.0</v>
      </c>
      <c r="W1586" s="21">
        <f t="shared" si="124"/>
        <v>8.910732648</v>
      </c>
      <c r="X1586" s="27">
        <f t="shared" si="166"/>
        <v>8.642857143</v>
      </c>
      <c r="Y1586" s="61" t="s">
        <v>3107</v>
      </c>
      <c r="Z1586" s="24"/>
      <c r="AA1586" s="40"/>
      <c r="AB1586" s="40"/>
      <c r="AC1586" s="40"/>
      <c r="AD1586" s="40"/>
      <c r="AE1586" s="39"/>
      <c r="AF1586" s="5"/>
      <c r="AG1586" s="1"/>
    </row>
    <row r="1587" ht="15.75" customHeight="1">
      <c r="A1587" s="1"/>
      <c r="B1587" s="5"/>
      <c r="C1587" s="16">
        <v>44788.0</v>
      </c>
      <c r="D1587" s="17">
        <v>2.604454914E9</v>
      </c>
      <c r="E1587" s="5" t="s">
        <v>3108</v>
      </c>
      <c r="F1587" s="5" t="s">
        <v>510</v>
      </c>
      <c r="G1587" s="5" t="s">
        <v>2979</v>
      </c>
      <c r="H1587" s="5">
        <v>311.0</v>
      </c>
      <c r="I1587" s="33" t="s">
        <v>1787</v>
      </c>
      <c r="J1587" s="18">
        <v>8.0</v>
      </c>
      <c r="K1587" s="19">
        <f t="shared" si="168"/>
        <v>8.523576584</v>
      </c>
      <c r="L1587" s="18">
        <v>10.0</v>
      </c>
      <c r="M1587" s="86">
        <f t="shared" si="162"/>
        <v>9.159717768</v>
      </c>
      <c r="N1587" s="18">
        <v>10.0</v>
      </c>
      <c r="O1587" s="21">
        <f t="shared" si="2"/>
        <v>9.481089744</v>
      </c>
      <c r="P1587" s="18">
        <v>7.5</v>
      </c>
      <c r="Q1587" s="86">
        <f t="shared" si="163"/>
        <v>8.417948718</v>
      </c>
      <c r="R1587" s="18">
        <v>5.0</v>
      </c>
      <c r="S1587" s="21">
        <f t="shared" si="125"/>
        <v>8.531109686</v>
      </c>
      <c r="T1587" s="18">
        <v>7.5</v>
      </c>
      <c r="U1587" s="21">
        <f t="shared" si="128"/>
        <v>8.303399615</v>
      </c>
      <c r="V1587" s="18">
        <v>10.0</v>
      </c>
      <c r="W1587" s="21">
        <f t="shared" si="124"/>
        <v>8.911432241</v>
      </c>
      <c r="X1587" s="27">
        <f t="shared" si="166"/>
        <v>8.285714286</v>
      </c>
      <c r="Y1587" s="61" t="s">
        <v>3109</v>
      </c>
      <c r="Z1587" s="24"/>
      <c r="AA1587" s="40"/>
      <c r="AB1587" s="40"/>
      <c r="AC1587" s="40"/>
      <c r="AD1587" s="40"/>
      <c r="AE1587" s="39"/>
      <c r="AF1587" s="5"/>
      <c r="AG1587" s="1"/>
    </row>
    <row r="1588" ht="15.75" customHeight="1">
      <c r="A1588" s="1"/>
      <c r="B1588" s="5"/>
      <c r="C1588" s="16">
        <v>44788.0</v>
      </c>
      <c r="D1588" s="17">
        <v>2.966972849E9</v>
      </c>
      <c r="E1588" s="5" t="s">
        <v>3110</v>
      </c>
      <c r="F1588" s="5" t="s">
        <v>510</v>
      </c>
      <c r="G1588" s="5" t="s">
        <v>2017</v>
      </c>
      <c r="H1588" s="5">
        <v>302.0</v>
      </c>
      <c r="I1588" s="33" t="s">
        <v>45</v>
      </c>
      <c r="J1588" s="18">
        <v>9.0</v>
      </c>
      <c r="K1588" s="19">
        <f t="shared" si="168"/>
        <v>8.524779471</v>
      </c>
      <c r="L1588" s="18">
        <v>10.0</v>
      </c>
      <c r="M1588" s="86">
        <f t="shared" si="162"/>
        <v>9.16025641</v>
      </c>
      <c r="N1588" s="18">
        <v>10.0</v>
      </c>
      <c r="O1588" s="21">
        <f t="shared" si="2"/>
        <v>9.481422165</v>
      </c>
      <c r="P1588" s="18">
        <v>10.0</v>
      </c>
      <c r="Q1588" s="86">
        <f t="shared" si="163"/>
        <v>8.418962204</v>
      </c>
      <c r="R1588" s="18">
        <v>10.0</v>
      </c>
      <c r="S1588" s="21">
        <f t="shared" si="125"/>
        <v>8.532051282</v>
      </c>
      <c r="T1588" s="18">
        <v>7.5</v>
      </c>
      <c r="U1588" s="21">
        <f t="shared" si="128"/>
        <v>8.302884615</v>
      </c>
      <c r="V1588" s="18">
        <v>10.0</v>
      </c>
      <c r="W1588" s="21">
        <f t="shared" si="124"/>
        <v>8.912130937</v>
      </c>
      <c r="X1588" s="27">
        <f t="shared" si="166"/>
        <v>9.5</v>
      </c>
      <c r="Y1588" s="61" t="s">
        <v>3111</v>
      </c>
      <c r="Z1588" s="24"/>
      <c r="AA1588" s="40"/>
      <c r="AB1588" s="40"/>
      <c r="AC1588" s="40"/>
      <c r="AD1588" s="40"/>
      <c r="AE1588" s="39"/>
      <c r="AF1588" s="5"/>
      <c r="AG1588" s="1"/>
    </row>
    <row r="1589" ht="15.75" customHeight="1">
      <c r="A1589" s="1"/>
      <c r="B1589" s="5"/>
      <c r="C1589" s="16">
        <v>44788.0</v>
      </c>
      <c r="D1589" s="17">
        <v>3.750241169E9</v>
      </c>
      <c r="E1589" s="5" t="s">
        <v>3112</v>
      </c>
      <c r="F1589" s="5" t="s">
        <v>32</v>
      </c>
      <c r="G1589" s="5" t="s">
        <v>2017</v>
      </c>
      <c r="H1589" s="5">
        <v>211.0</v>
      </c>
      <c r="I1589" s="33" t="s">
        <v>1808</v>
      </c>
      <c r="J1589" s="18">
        <v>6.0</v>
      </c>
      <c r="K1589" s="19">
        <f t="shared" si="168"/>
        <v>8.521571772</v>
      </c>
      <c r="L1589" s="18">
        <v>7.5</v>
      </c>
      <c r="M1589" s="86">
        <f t="shared" si="162"/>
        <v>9.159192825</v>
      </c>
      <c r="N1589" s="18">
        <v>10.0</v>
      </c>
      <c r="O1589" s="21">
        <f t="shared" si="2"/>
        <v>9.481754161</v>
      </c>
      <c r="P1589" s="18">
        <v>7.5</v>
      </c>
      <c r="Q1589" s="86">
        <f t="shared" si="163"/>
        <v>8.41837388</v>
      </c>
      <c r="R1589" s="18">
        <v>5.0</v>
      </c>
      <c r="S1589" s="21">
        <f t="shared" si="125"/>
        <v>8.529788597</v>
      </c>
      <c r="T1589" s="18">
        <v>5.0</v>
      </c>
      <c r="U1589" s="21">
        <f t="shared" si="128"/>
        <v>8.300768738</v>
      </c>
      <c r="V1589" s="18">
        <v>7.5</v>
      </c>
      <c r="W1589" s="21">
        <f t="shared" si="124"/>
        <v>8.911225144</v>
      </c>
      <c r="X1589" s="27">
        <f t="shared" si="166"/>
        <v>6.928571429</v>
      </c>
      <c r="Y1589" s="61" t="s">
        <v>2935</v>
      </c>
      <c r="Z1589" s="24"/>
      <c r="AA1589" s="40"/>
      <c r="AB1589" s="40"/>
      <c r="AC1589" s="40"/>
      <c r="AD1589" s="40"/>
      <c r="AE1589" s="39"/>
      <c r="AF1589" s="5"/>
      <c r="AG1589" s="1"/>
    </row>
    <row r="1590" ht="15.75" customHeight="1">
      <c r="A1590" s="1"/>
      <c r="B1590" s="5"/>
      <c r="C1590" s="16">
        <v>44789.0</v>
      </c>
      <c r="D1590" s="17">
        <v>2.187456798E9</v>
      </c>
      <c r="E1590" s="5" t="s">
        <v>3113</v>
      </c>
      <c r="F1590" s="5" t="s">
        <v>32</v>
      </c>
      <c r="G1590" s="5" t="s">
        <v>2017</v>
      </c>
      <c r="H1590" s="5" t="s">
        <v>471</v>
      </c>
      <c r="I1590" s="33" t="s">
        <v>261</v>
      </c>
      <c r="J1590" s="18">
        <v>10.0</v>
      </c>
      <c r="K1590" s="19">
        <f t="shared" si="168"/>
        <v>8.521571772</v>
      </c>
      <c r="L1590" s="18">
        <v>10.0</v>
      </c>
      <c r="M1590" s="86">
        <f t="shared" si="162"/>
        <v>9.159731114</v>
      </c>
      <c r="N1590" s="18">
        <v>10.0</v>
      </c>
      <c r="O1590" s="21">
        <f t="shared" si="2"/>
        <v>9.482085733</v>
      </c>
      <c r="P1590" s="18">
        <v>10.0</v>
      </c>
      <c r="Q1590" s="86">
        <f t="shared" si="163"/>
        <v>8.419385797</v>
      </c>
      <c r="R1590" s="18">
        <v>10.0</v>
      </c>
      <c r="S1590" s="21">
        <f t="shared" si="125"/>
        <v>8.530729834</v>
      </c>
      <c r="T1590" s="18">
        <v>7.5</v>
      </c>
      <c r="U1590" s="21">
        <f t="shared" si="128"/>
        <v>8.300256082</v>
      </c>
      <c r="V1590" s="18">
        <v>10.0</v>
      </c>
      <c r="W1590" s="21">
        <f t="shared" si="124"/>
        <v>8.911923077</v>
      </c>
      <c r="X1590" s="27">
        <f t="shared" si="166"/>
        <v>9.642857143</v>
      </c>
      <c r="Y1590" s="61" t="s">
        <v>2935</v>
      </c>
      <c r="Z1590" s="24"/>
      <c r="AA1590" s="40"/>
      <c r="AB1590" s="40"/>
      <c r="AC1590" s="40"/>
      <c r="AD1590" s="40"/>
      <c r="AE1590" s="39"/>
      <c r="AF1590" s="5"/>
      <c r="AG1590" s="1"/>
    </row>
    <row r="1591" ht="15.75" customHeight="1">
      <c r="A1591" s="1"/>
      <c r="B1591" s="5"/>
      <c r="C1591" s="16">
        <v>44789.0</v>
      </c>
      <c r="D1591" s="17">
        <v>2.814760985E9</v>
      </c>
      <c r="E1591" s="5" t="s">
        <v>2972</v>
      </c>
      <c r="F1591" s="5" t="s">
        <v>510</v>
      </c>
      <c r="G1591" s="5" t="s">
        <v>2017</v>
      </c>
      <c r="H1591" s="5" t="s">
        <v>187</v>
      </c>
      <c r="I1591" s="33" t="s">
        <v>60</v>
      </c>
      <c r="J1591" s="18">
        <v>10.0</v>
      </c>
      <c r="K1591" s="19">
        <f t="shared" si="168"/>
        <v>8.521571772</v>
      </c>
      <c r="L1591" s="18">
        <v>10.0</v>
      </c>
      <c r="M1591" s="86">
        <f t="shared" si="162"/>
        <v>9.160268714</v>
      </c>
      <c r="N1591" s="18">
        <v>10.0</v>
      </c>
      <c r="O1591" s="21">
        <f t="shared" si="2"/>
        <v>9.48241688</v>
      </c>
      <c r="P1591" s="18">
        <v>10.0</v>
      </c>
      <c r="Q1591" s="86">
        <f t="shared" si="163"/>
        <v>8.420396419</v>
      </c>
      <c r="R1591" s="18">
        <v>10.0</v>
      </c>
      <c r="S1591" s="21">
        <f t="shared" si="125"/>
        <v>8.531669866</v>
      </c>
      <c r="T1591" s="18">
        <v>10.0</v>
      </c>
      <c r="U1591" s="21">
        <f t="shared" si="128"/>
        <v>8.30134357</v>
      </c>
      <c r="V1591" s="18">
        <v>10.0</v>
      </c>
      <c r="W1591" s="21">
        <f t="shared" si="124"/>
        <v>8.912620115</v>
      </c>
      <c r="X1591" s="27">
        <f t="shared" si="166"/>
        <v>10</v>
      </c>
      <c r="Y1591" s="61" t="s">
        <v>2935</v>
      </c>
      <c r="Z1591" s="24"/>
      <c r="AA1591" s="40"/>
      <c r="AB1591" s="40"/>
      <c r="AC1591" s="40"/>
      <c r="AD1591" s="40"/>
      <c r="AE1591" s="39"/>
      <c r="AF1591" s="5"/>
      <c r="AG1591" s="1"/>
    </row>
    <row r="1592" ht="15.75" customHeight="1">
      <c r="A1592" s="1"/>
      <c r="B1592" s="5"/>
      <c r="C1592" s="16">
        <v>44791.0</v>
      </c>
      <c r="D1592" s="17">
        <v>2.76385024E9</v>
      </c>
      <c r="E1592" s="5" t="s">
        <v>3114</v>
      </c>
      <c r="F1592" s="5" t="s">
        <v>72</v>
      </c>
      <c r="G1592" s="5" t="s">
        <v>2979</v>
      </c>
      <c r="H1592" s="5">
        <v>313.0</v>
      </c>
      <c r="I1592" s="33" t="s">
        <v>79</v>
      </c>
      <c r="J1592" s="18">
        <v>10.0</v>
      </c>
      <c r="K1592" s="19">
        <f t="shared" si="168"/>
        <v>8.521571772</v>
      </c>
      <c r="L1592" s="18">
        <v>10.0</v>
      </c>
      <c r="M1592" s="86">
        <f t="shared" si="162"/>
        <v>9.160805627</v>
      </c>
      <c r="N1592" s="18">
        <v>10.0</v>
      </c>
      <c r="O1592" s="21">
        <f t="shared" si="2"/>
        <v>9.482747604</v>
      </c>
      <c r="P1592" s="18">
        <v>10.0</v>
      </c>
      <c r="Q1592" s="86">
        <f t="shared" si="163"/>
        <v>8.421405751</v>
      </c>
      <c r="R1592" s="18">
        <v>10.0</v>
      </c>
      <c r="S1592" s="21">
        <f t="shared" si="125"/>
        <v>8.532608696</v>
      </c>
      <c r="T1592" s="18">
        <v>10.0</v>
      </c>
      <c r="U1592" s="21">
        <f t="shared" si="128"/>
        <v>8.302429668</v>
      </c>
      <c r="V1592" s="18">
        <v>10.0</v>
      </c>
      <c r="W1592" s="21">
        <f t="shared" si="124"/>
        <v>8.913316261</v>
      </c>
      <c r="X1592" s="27">
        <f t="shared" si="166"/>
        <v>10</v>
      </c>
      <c r="Y1592" s="61" t="s">
        <v>3115</v>
      </c>
      <c r="Z1592" s="24"/>
      <c r="AA1592" s="40"/>
      <c r="AB1592" s="40"/>
      <c r="AC1592" s="40"/>
      <c r="AD1592" s="40"/>
      <c r="AE1592" s="39"/>
      <c r="AF1592" s="5"/>
      <c r="AG1592" s="1"/>
    </row>
    <row r="1593" ht="15.75" customHeight="1">
      <c r="A1593" s="1"/>
      <c r="B1593" s="5"/>
      <c r="C1593" s="16">
        <v>44792.0</v>
      </c>
      <c r="D1593" s="17">
        <v>3.567142144E9</v>
      </c>
      <c r="E1593" s="5" t="s">
        <v>3116</v>
      </c>
      <c r="F1593" s="5" t="s">
        <v>48</v>
      </c>
      <c r="G1593" s="5" t="s">
        <v>2979</v>
      </c>
      <c r="H1593" s="5">
        <v>204.0</v>
      </c>
      <c r="I1593" s="33" t="s">
        <v>45</v>
      </c>
      <c r="J1593" s="18">
        <v>9.0</v>
      </c>
      <c r="K1593" s="19">
        <f t="shared" si="168"/>
        <v>8.521411387</v>
      </c>
      <c r="L1593" s="18">
        <v>7.5</v>
      </c>
      <c r="M1593" s="86">
        <f t="shared" si="162"/>
        <v>9.159744409</v>
      </c>
      <c r="N1593" s="18">
        <v>10.0</v>
      </c>
      <c r="O1593" s="21">
        <f t="shared" si="2"/>
        <v>9.483077905</v>
      </c>
      <c r="P1593" s="18">
        <v>10.0</v>
      </c>
      <c r="Q1593" s="86">
        <f t="shared" si="163"/>
        <v>8.422413793</v>
      </c>
      <c r="R1593" s="18">
        <v>10.0</v>
      </c>
      <c r="S1593" s="21">
        <f t="shared" si="125"/>
        <v>8.533546326</v>
      </c>
      <c r="T1593" s="18">
        <v>7.5</v>
      </c>
      <c r="U1593" s="21">
        <f t="shared" si="128"/>
        <v>8.301916933</v>
      </c>
      <c r="V1593" s="18">
        <v>10.0</v>
      </c>
      <c r="W1593" s="21">
        <f t="shared" si="124"/>
        <v>8.914011516</v>
      </c>
      <c r="X1593" s="27">
        <f t="shared" si="166"/>
        <v>9.142857143</v>
      </c>
      <c r="Y1593" s="61" t="s">
        <v>2935</v>
      </c>
      <c r="Z1593" s="24"/>
      <c r="AA1593" s="40"/>
      <c r="AB1593" s="40"/>
      <c r="AC1593" s="40"/>
      <c r="AD1593" s="40"/>
      <c r="AE1593" s="39"/>
      <c r="AF1593" s="5"/>
      <c r="AG1593" s="1"/>
    </row>
    <row r="1594" ht="15.75" customHeight="1">
      <c r="A1594" s="1"/>
      <c r="B1594" s="5"/>
      <c r="C1594" s="16">
        <v>44792.0</v>
      </c>
      <c r="D1594" s="17">
        <v>3.830577949E9</v>
      </c>
      <c r="E1594" s="5" t="s">
        <v>3117</v>
      </c>
      <c r="F1594" s="5" t="s">
        <v>40</v>
      </c>
      <c r="G1594" s="5" t="s">
        <v>2017</v>
      </c>
      <c r="H1594" s="5" t="s">
        <v>239</v>
      </c>
      <c r="I1594" s="33" t="s">
        <v>60</v>
      </c>
      <c r="J1594" s="18">
        <v>10.0</v>
      </c>
      <c r="K1594" s="19">
        <f t="shared" si="168"/>
        <v>8.522052927</v>
      </c>
      <c r="L1594" s="18">
        <v>10.0</v>
      </c>
      <c r="M1594" s="86">
        <f t="shared" si="162"/>
        <v>9.160280971</v>
      </c>
      <c r="N1594" s="18">
        <v>10.0</v>
      </c>
      <c r="O1594" s="21">
        <f t="shared" si="2"/>
        <v>9.483407786</v>
      </c>
      <c r="P1594" s="18">
        <v>10.0</v>
      </c>
      <c r="Q1594" s="86">
        <f t="shared" si="163"/>
        <v>8.423420549</v>
      </c>
      <c r="R1594" s="18">
        <v>10.0</v>
      </c>
      <c r="S1594" s="21">
        <f t="shared" si="125"/>
        <v>8.534482759</v>
      </c>
      <c r="T1594" s="18">
        <v>10.0</v>
      </c>
      <c r="U1594" s="21">
        <f t="shared" si="128"/>
        <v>8.303001277</v>
      </c>
      <c r="V1594" s="18">
        <v>10.0</v>
      </c>
      <c r="W1594" s="21">
        <f t="shared" si="124"/>
        <v>8.914705882</v>
      </c>
      <c r="X1594" s="27">
        <f t="shared" si="166"/>
        <v>10</v>
      </c>
      <c r="Y1594" s="61" t="s">
        <v>2935</v>
      </c>
      <c r="Z1594" s="24"/>
      <c r="AA1594" s="40"/>
      <c r="AB1594" s="40"/>
      <c r="AC1594" s="40"/>
      <c r="AD1594" s="40"/>
      <c r="AE1594" s="39"/>
      <c r="AF1594" s="5"/>
      <c r="AG1594" s="1"/>
    </row>
    <row r="1595" ht="15.75" customHeight="1">
      <c r="A1595" s="1"/>
      <c r="B1595" s="5"/>
      <c r="C1595" s="16">
        <v>44792.0</v>
      </c>
      <c r="D1595" s="17">
        <v>3.197491672E9</v>
      </c>
      <c r="E1595" s="5" t="s">
        <v>654</v>
      </c>
      <c r="F1595" s="5" t="s">
        <v>126</v>
      </c>
      <c r="G1595" s="5" t="s">
        <v>2017</v>
      </c>
      <c r="H1595" s="5">
        <v>202.0</v>
      </c>
      <c r="I1595" s="33" t="s">
        <v>45</v>
      </c>
      <c r="J1595" s="18">
        <v>8.0</v>
      </c>
      <c r="K1595" s="19">
        <f t="shared" si="168"/>
        <v>8.522133119</v>
      </c>
      <c r="L1595" s="18">
        <v>7.5</v>
      </c>
      <c r="M1595" s="86">
        <f t="shared" si="162"/>
        <v>9.159221442</v>
      </c>
      <c r="N1595" s="18">
        <v>10.0</v>
      </c>
      <c r="O1595" s="21">
        <f t="shared" si="2"/>
        <v>9.483737245</v>
      </c>
      <c r="P1595" s="18">
        <v>10.0</v>
      </c>
      <c r="Q1595" s="86">
        <f t="shared" si="163"/>
        <v>8.42442602</v>
      </c>
      <c r="R1595" s="18">
        <v>10.0</v>
      </c>
      <c r="S1595" s="21">
        <f t="shared" si="125"/>
        <v>8.535417996</v>
      </c>
      <c r="T1595" s="18">
        <v>10.0</v>
      </c>
      <c r="U1595" s="21">
        <f t="shared" si="128"/>
        <v>8.304084237</v>
      </c>
      <c r="V1595" s="18">
        <v>7.5</v>
      </c>
      <c r="W1595" s="21">
        <f t="shared" si="124"/>
        <v>8.913801917</v>
      </c>
      <c r="X1595" s="27">
        <f t="shared" si="166"/>
        <v>9</v>
      </c>
      <c r="Y1595" s="61" t="s">
        <v>2935</v>
      </c>
      <c r="Z1595" s="24"/>
      <c r="AA1595" s="40"/>
      <c r="AB1595" s="40"/>
      <c r="AC1595" s="40"/>
      <c r="AD1595" s="40"/>
      <c r="AE1595" s="39"/>
      <c r="AF1595" s="5"/>
      <c r="AG1595" s="1"/>
    </row>
    <row r="1596" ht="15.75" customHeight="1">
      <c r="A1596" s="1"/>
      <c r="B1596" s="5"/>
      <c r="C1596" s="16">
        <v>44792.0</v>
      </c>
      <c r="D1596" s="17">
        <v>3.840473462E9</v>
      </c>
      <c r="E1596" s="5" t="s">
        <v>3118</v>
      </c>
      <c r="F1596" s="5" t="s">
        <v>126</v>
      </c>
      <c r="G1596" s="5" t="s">
        <v>33</v>
      </c>
      <c r="H1596" s="5">
        <v>217.0</v>
      </c>
      <c r="I1596" s="33" t="s">
        <v>1782</v>
      </c>
      <c r="J1596" s="18">
        <v>7.0</v>
      </c>
      <c r="K1596" s="19">
        <f t="shared" si="168"/>
        <v>8.522052927</v>
      </c>
      <c r="L1596" s="18">
        <v>5.0</v>
      </c>
      <c r="M1596" s="86">
        <f t="shared" si="162"/>
        <v>9.156568878</v>
      </c>
      <c r="N1596" s="18">
        <v>7.5</v>
      </c>
      <c r="O1596" s="21">
        <f t="shared" si="2"/>
        <v>9.482472913</v>
      </c>
      <c r="P1596" s="18">
        <v>7.5</v>
      </c>
      <c r="Q1596" s="86">
        <f t="shared" si="163"/>
        <v>8.423836839</v>
      </c>
      <c r="R1596" s="18">
        <v>7.5</v>
      </c>
      <c r="S1596" s="21">
        <f t="shared" si="125"/>
        <v>8.534757653</v>
      </c>
      <c r="T1596" s="18">
        <v>7.5</v>
      </c>
      <c r="U1596" s="21">
        <f t="shared" si="128"/>
        <v>8.303571429</v>
      </c>
      <c r="V1596" s="18">
        <v>7.5</v>
      </c>
      <c r="W1596" s="21">
        <f t="shared" si="124"/>
        <v>8.912899106</v>
      </c>
      <c r="X1596" s="27">
        <f t="shared" si="166"/>
        <v>7.071428571</v>
      </c>
      <c r="Y1596" s="61" t="s">
        <v>3119</v>
      </c>
      <c r="Z1596" s="24"/>
      <c r="AA1596" s="40"/>
      <c r="AB1596" s="40"/>
      <c r="AC1596" s="40"/>
      <c r="AD1596" s="40"/>
      <c r="AE1596" s="39"/>
      <c r="AF1596" s="5"/>
      <c r="AG1596" s="1"/>
    </row>
    <row r="1597" ht="15.75" customHeight="1">
      <c r="A1597" s="1"/>
      <c r="B1597" s="5"/>
      <c r="C1597" s="16">
        <v>44793.0</v>
      </c>
      <c r="D1597" s="17">
        <v>2.454267844E9</v>
      </c>
      <c r="E1597" s="5" t="s">
        <v>1566</v>
      </c>
      <c r="F1597" s="5" t="s">
        <v>84</v>
      </c>
      <c r="G1597" s="5" t="s">
        <v>2979</v>
      </c>
      <c r="H1597" s="5">
        <v>312.0</v>
      </c>
      <c r="I1597" s="33" t="s">
        <v>1787</v>
      </c>
      <c r="J1597" s="18">
        <v>7.0</v>
      </c>
      <c r="K1597" s="19">
        <f t="shared" si="168"/>
        <v>8.520288693</v>
      </c>
      <c r="L1597" s="18">
        <v>10.0</v>
      </c>
      <c r="M1597" s="86">
        <f t="shared" si="162"/>
        <v>9.157106437</v>
      </c>
      <c r="N1597" s="18">
        <v>10.0</v>
      </c>
      <c r="O1597" s="21">
        <f t="shared" si="2"/>
        <v>9.482802548</v>
      </c>
      <c r="P1597" s="18">
        <v>7.5</v>
      </c>
      <c r="Q1597" s="86">
        <f t="shared" si="163"/>
        <v>8.423248408</v>
      </c>
      <c r="R1597" s="18">
        <v>7.5</v>
      </c>
      <c r="S1597" s="21">
        <f t="shared" si="125"/>
        <v>8.534098152</v>
      </c>
      <c r="T1597" s="18">
        <v>7.5</v>
      </c>
      <c r="U1597" s="21">
        <f t="shared" si="128"/>
        <v>8.303059273</v>
      </c>
      <c r="V1597" s="18">
        <v>10.0</v>
      </c>
      <c r="W1597" s="21">
        <f t="shared" si="124"/>
        <v>8.913592853</v>
      </c>
      <c r="X1597" s="27">
        <f t="shared" si="166"/>
        <v>8.5</v>
      </c>
      <c r="Y1597" s="61" t="s">
        <v>2935</v>
      </c>
      <c r="Z1597" s="24"/>
      <c r="AA1597" s="40"/>
      <c r="AB1597" s="40"/>
      <c r="AC1597" s="40"/>
      <c r="AD1597" s="40"/>
      <c r="AE1597" s="39"/>
      <c r="AF1597" s="5"/>
      <c r="AG1597" s="1"/>
    </row>
    <row r="1598" ht="15.75" customHeight="1">
      <c r="A1598" s="1"/>
      <c r="B1598" s="5"/>
      <c r="C1598" s="16">
        <v>44794.0</v>
      </c>
      <c r="D1598" s="17"/>
      <c r="E1598" s="5" t="s">
        <v>514</v>
      </c>
      <c r="F1598" s="5"/>
      <c r="G1598" s="5"/>
      <c r="H1598" s="5"/>
      <c r="I1598" s="33"/>
      <c r="J1598" s="18">
        <v>10.0</v>
      </c>
      <c r="K1598" s="19">
        <f t="shared" si="168"/>
        <v>8.521972735</v>
      </c>
      <c r="L1598" s="18">
        <v>10.0</v>
      </c>
      <c r="M1598" s="86">
        <f t="shared" si="162"/>
        <v>9.157643312</v>
      </c>
      <c r="N1598" s="18">
        <v>10.0</v>
      </c>
      <c r="O1598" s="21">
        <f t="shared" si="2"/>
        <v>9.483131763</v>
      </c>
      <c r="P1598" s="18">
        <v>10.0</v>
      </c>
      <c r="Q1598" s="86">
        <f t="shared" si="163"/>
        <v>8.424252069</v>
      </c>
      <c r="R1598" s="18">
        <v>10.0</v>
      </c>
      <c r="S1598" s="21">
        <f t="shared" si="125"/>
        <v>8.535031847</v>
      </c>
      <c r="T1598" s="18">
        <v>10.0</v>
      </c>
      <c r="U1598" s="21">
        <f t="shared" si="128"/>
        <v>8.304140127</v>
      </c>
      <c r="V1598" s="18">
        <v>10.0</v>
      </c>
      <c r="W1598" s="21">
        <f t="shared" si="124"/>
        <v>8.914285714</v>
      </c>
      <c r="X1598" s="27">
        <f t="shared" si="166"/>
        <v>10</v>
      </c>
      <c r="Y1598" s="61" t="s">
        <v>2935</v>
      </c>
      <c r="Z1598" s="24"/>
      <c r="AA1598" s="40"/>
      <c r="AB1598" s="40"/>
      <c r="AC1598" s="40"/>
      <c r="AD1598" s="40"/>
      <c r="AE1598" s="39"/>
      <c r="AF1598" s="5"/>
      <c r="AG1598" s="1"/>
    </row>
    <row r="1599" ht="15.75" customHeight="1">
      <c r="A1599" s="1"/>
      <c r="B1599" s="5"/>
      <c r="C1599" s="16">
        <v>44794.0</v>
      </c>
      <c r="D1599" s="17">
        <v>2.958302401E9</v>
      </c>
      <c r="E1599" s="5" t="s">
        <v>1218</v>
      </c>
      <c r="F1599" s="5" t="s">
        <v>48</v>
      </c>
      <c r="G1599" s="5" t="s">
        <v>33</v>
      </c>
      <c r="H1599" s="5">
        <v>217.0</v>
      </c>
      <c r="I1599" s="33" t="s">
        <v>3120</v>
      </c>
      <c r="J1599" s="18">
        <v>8.0</v>
      </c>
      <c r="K1599" s="19">
        <f t="shared" si="168"/>
        <v>8.522373697</v>
      </c>
      <c r="L1599" s="18">
        <v>7.5</v>
      </c>
      <c r="M1599" s="86">
        <f t="shared" si="162"/>
        <v>9.15658816</v>
      </c>
      <c r="N1599" s="18">
        <v>10.0</v>
      </c>
      <c r="O1599" s="21">
        <f t="shared" si="2"/>
        <v>9.48346056</v>
      </c>
      <c r="P1599" s="18">
        <v>7.5</v>
      </c>
      <c r="Q1599" s="86">
        <f t="shared" si="163"/>
        <v>8.423664122</v>
      </c>
      <c r="R1599" s="18">
        <v>7.5</v>
      </c>
      <c r="S1599" s="21">
        <f t="shared" si="125"/>
        <v>8.534373011</v>
      </c>
      <c r="T1599" s="18">
        <v>5.0</v>
      </c>
      <c r="U1599" s="21">
        <f t="shared" si="128"/>
        <v>8.302036919</v>
      </c>
      <c r="V1599" s="18">
        <v>10.0</v>
      </c>
      <c r="W1599" s="21">
        <f t="shared" si="124"/>
        <v>8.914977693</v>
      </c>
      <c r="X1599" s="27">
        <f t="shared" si="166"/>
        <v>7.928571429</v>
      </c>
      <c r="Y1599" s="61" t="s">
        <v>2935</v>
      </c>
      <c r="Z1599" s="24"/>
      <c r="AA1599" s="40"/>
      <c r="AB1599" s="40"/>
      <c r="AC1599" s="40"/>
      <c r="AD1599" s="40"/>
      <c r="AE1599" s="39"/>
      <c r="AF1599" s="5"/>
      <c r="AG1599" s="1"/>
    </row>
    <row r="1600" ht="15.75" customHeight="1">
      <c r="A1600" s="1"/>
      <c r="B1600" s="5"/>
      <c r="C1600" s="16">
        <v>44795.0</v>
      </c>
      <c r="D1600" s="17">
        <v>2.856216919E9</v>
      </c>
      <c r="E1600" s="5" t="s">
        <v>3121</v>
      </c>
      <c r="F1600" s="5" t="s">
        <v>510</v>
      </c>
      <c r="G1600" s="5" t="s">
        <v>33</v>
      </c>
      <c r="H1600" s="5">
        <v>217.0</v>
      </c>
      <c r="I1600" s="33" t="s">
        <v>1782</v>
      </c>
      <c r="J1600" s="18">
        <v>10.0</v>
      </c>
      <c r="K1600" s="19">
        <f t="shared" si="168"/>
        <v>8.522373697</v>
      </c>
      <c r="L1600" s="18">
        <v>10.0</v>
      </c>
      <c r="M1600" s="86">
        <f t="shared" si="162"/>
        <v>9.157124682</v>
      </c>
      <c r="N1600" s="18">
        <v>10.0</v>
      </c>
      <c r="O1600" s="21">
        <f t="shared" si="2"/>
        <v>9.483788938</v>
      </c>
      <c r="P1600" s="18">
        <v>10.0</v>
      </c>
      <c r="Q1600" s="86">
        <f t="shared" si="163"/>
        <v>8.424666243</v>
      </c>
      <c r="R1600" s="18">
        <v>10.0</v>
      </c>
      <c r="S1600" s="21">
        <f t="shared" si="125"/>
        <v>8.535305344</v>
      </c>
      <c r="T1600" s="18">
        <v>10.0</v>
      </c>
      <c r="U1600" s="21">
        <f t="shared" si="128"/>
        <v>8.303117048</v>
      </c>
      <c r="V1600" s="18">
        <v>10.0</v>
      </c>
      <c r="W1600" s="21">
        <f t="shared" si="124"/>
        <v>8.91566879</v>
      </c>
      <c r="X1600" s="27">
        <f t="shared" si="166"/>
        <v>10</v>
      </c>
      <c r="Y1600" s="61" t="s">
        <v>2935</v>
      </c>
      <c r="Z1600" s="24"/>
      <c r="AA1600" s="40"/>
      <c r="AB1600" s="40"/>
      <c r="AC1600" s="40"/>
      <c r="AD1600" s="40"/>
      <c r="AE1600" s="39"/>
      <c r="AF1600" s="5"/>
      <c r="AG1600" s="1"/>
    </row>
    <row r="1601" ht="15.75" customHeight="1">
      <c r="A1601" s="1"/>
      <c r="B1601" s="5"/>
      <c r="C1601" s="16">
        <v>44795.0</v>
      </c>
      <c r="D1601" s="17">
        <v>2.406979942E9</v>
      </c>
      <c r="E1601" s="5" t="s">
        <v>2832</v>
      </c>
      <c r="F1601" s="5" t="s">
        <v>64</v>
      </c>
      <c r="G1601" s="5" t="s">
        <v>33</v>
      </c>
      <c r="H1601" s="5" t="s">
        <v>61</v>
      </c>
      <c r="I1601" s="33" t="s">
        <v>60</v>
      </c>
      <c r="J1601" s="18">
        <v>9.0</v>
      </c>
      <c r="K1601" s="19">
        <f t="shared" si="168"/>
        <v>8.523576584</v>
      </c>
      <c r="L1601" s="18">
        <v>10.0</v>
      </c>
      <c r="M1601" s="86">
        <f t="shared" si="162"/>
        <v>9.157660521</v>
      </c>
      <c r="N1601" s="18">
        <v>10.0</v>
      </c>
      <c r="O1601" s="21">
        <f t="shared" si="2"/>
        <v>9.4841169</v>
      </c>
      <c r="P1601" s="18">
        <v>10.0</v>
      </c>
      <c r="Q1601" s="86">
        <f t="shared" si="163"/>
        <v>8.42566709</v>
      </c>
      <c r="R1601" s="18">
        <v>10.0</v>
      </c>
      <c r="S1601" s="21">
        <f t="shared" si="125"/>
        <v>8.536236491</v>
      </c>
      <c r="T1601" s="18">
        <v>7.5</v>
      </c>
      <c r="U1601" s="21">
        <f t="shared" si="128"/>
        <v>8.302606484</v>
      </c>
      <c r="V1601" s="18">
        <v>10.0</v>
      </c>
      <c r="W1601" s="21">
        <f t="shared" si="124"/>
        <v>8.916359007</v>
      </c>
      <c r="X1601" s="27">
        <f t="shared" si="166"/>
        <v>9.5</v>
      </c>
      <c r="Y1601" s="61" t="s">
        <v>3122</v>
      </c>
      <c r="Z1601" s="24"/>
      <c r="AA1601" s="40"/>
      <c r="AB1601" s="40"/>
      <c r="AC1601" s="40"/>
      <c r="AD1601" s="40"/>
      <c r="AE1601" s="39"/>
      <c r="AF1601" s="5"/>
      <c r="AG1601" s="1"/>
    </row>
    <row r="1602" ht="15.75" customHeight="1">
      <c r="A1602" s="1"/>
      <c r="B1602" s="5"/>
      <c r="C1602" s="16">
        <v>44795.0</v>
      </c>
      <c r="D1602" s="17">
        <v>2.672644324E9</v>
      </c>
      <c r="E1602" s="5" t="s">
        <v>2883</v>
      </c>
      <c r="F1602" s="5" t="s">
        <v>2731</v>
      </c>
      <c r="G1602" s="5" t="s">
        <v>2979</v>
      </c>
      <c r="H1602" s="5">
        <v>206.0</v>
      </c>
      <c r="I1602" s="33" t="s">
        <v>1868</v>
      </c>
      <c r="J1602" s="18">
        <v>7.0</v>
      </c>
      <c r="K1602" s="19">
        <f t="shared" si="168"/>
        <v>8.522133119</v>
      </c>
      <c r="L1602" s="18">
        <v>7.5</v>
      </c>
      <c r="M1602" s="86">
        <f t="shared" si="162"/>
        <v>9.15660737</v>
      </c>
      <c r="N1602" s="18">
        <v>10.0</v>
      </c>
      <c r="O1602" s="21">
        <f t="shared" si="2"/>
        <v>9.484444444</v>
      </c>
      <c r="P1602" s="18">
        <v>5.0</v>
      </c>
      <c r="Q1602" s="86">
        <f t="shared" si="163"/>
        <v>8.423492063</v>
      </c>
      <c r="R1602" s="18">
        <v>7.5</v>
      </c>
      <c r="S1602" s="21">
        <f t="shared" si="125"/>
        <v>8.535578145</v>
      </c>
      <c r="T1602" s="18">
        <v>7.5</v>
      </c>
      <c r="U1602" s="21">
        <f t="shared" si="128"/>
        <v>8.302096569</v>
      </c>
      <c r="V1602" s="18">
        <v>7.5</v>
      </c>
      <c r="W1602" s="21">
        <f t="shared" si="124"/>
        <v>8.915458015</v>
      </c>
      <c r="X1602" s="27">
        <f t="shared" si="166"/>
        <v>7.428571429</v>
      </c>
      <c r="Y1602" s="61" t="s">
        <v>2935</v>
      </c>
      <c r="Z1602" s="24"/>
      <c r="AA1602" s="40"/>
      <c r="AB1602" s="40"/>
      <c r="AC1602" s="40"/>
      <c r="AD1602" s="40"/>
      <c r="AE1602" s="39"/>
      <c r="AF1602" s="5"/>
      <c r="AG1602" s="1"/>
    </row>
    <row r="1603" ht="15.75" customHeight="1">
      <c r="A1603" s="1"/>
      <c r="B1603" s="5"/>
      <c r="C1603" s="16">
        <v>44796.0</v>
      </c>
      <c r="D1603" s="17">
        <v>3.825922264E9</v>
      </c>
      <c r="E1603" s="5" t="s">
        <v>1299</v>
      </c>
      <c r="F1603" s="5" t="s">
        <v>84</v>
      </c>
      <c r="G1603" s="5" t="s">
        <v>2979</v>
      </c>
      <c r="H1603" s="5">
        <v>202.0</v>
      </c>
      <c r="I1603" s="33" t="s">
        <v>45</v>
      </c>
      <c r="J1603" s="18">
        <v>8.0</v>
      </c>
      <c r="K1603" s="19">
        <f t="shared" si="168"/>
        <v>8.52052927</v>
      </c>
      <c r="L1603" s="18">
        <v>10.0</v>
      </c>
      <c r="M1603" s="86">
        <f t="shared" si="162"/>
        <v>9.157142857</v>
      </c>
      <c r="N1603" s="18">
        <v>10.0</v>
      </c>
      <c r="O1603" s="21">
        <f t="shared" si="2"/>
        <v>9.484771574</v>
      </c>
      <c r="P1603" s="18">
        <v>7.5</v>
      </c>
      <c r="Q1603" s="86">
        <f t="shared" si="163"/>
        <v>8.422906091</v>
      </c>
      <c r="R1603" s="18">
        <v>5.0</v>
      </c>
      <c r="S1603" s="21">
        <f t="shared" si="125"/>
        <v>8.533333333</v>
      </c>
      <c r="T1603" s="18">
        <v>10.0</v>
      </c>
      <c r="U1603" s="21">
        <f t="shared" si="128"/>
        <v>8.303174603</v>
      </c>
      <c r="V1603" s="18">
        <v>10.0</v>
      </c>
      <c r="W1603" s="21">
        <f t="shared" si="124"/>
        <v>8.916147489</v>
      </c>
      <c r="X1603" s="27">
        <f t="shared" si="166"/>
        <v>8.642857143</v>
      </c>
      <c r="Y1603" s="61" t="s">
        <v>3123</v>
      </c>
      <c r="Z1603" s="24"/>
      <c r="AA1603" s="40"/>
      <c r="AB1603" s="40"/>
      <c r="AC1603" s="40"/>
      <c r="AD1603" s="40"/>
      <c r="AE1603" s="39"/>
      <c r="AF1603" s="5"/>
      <c r="AG1603" s="1"/>
    </row>
    <row r="1604" ht="15.75" customHeight="1">
      <c r="A1604" s="1"/>
      <c r="B1604" s="120"/>
      <c r="C1604" s="16">
        <v>44796.0</v>
      </c>
      <c r="D1604" s="17">
        <v>2.269379558E9</v>
      </c>
      <c r="E1604" s="5" t="s">
        <v>3124</v>
      </c>
      <c r="F1604" s="5" t="s">
        <v>567</v>
      </c>
      <c r="G1604" s="5" t="s">
        <v>2017</v>
      </c>
      <c r="H1604" s="5">
        <v>304.0</v>
      </c>
      <c r="I1604" s="33" t="s">
        <v>45</v>
      </c>
      <c r="J1604" s="18">
        <v>9.0</v>
      </c>
      <c r="K1604" s="19">
        <f t="shared" ref="K1604:K1697" si="169">+AVERAGE(J307:J1604)</f>
        <v>8.540215716</v>
      </c>
      <c r="L1604" s="18">
        <v>10.0</v>
      </c>
      <c r="M1604" s="86">
        <f t="shared" si="162"/>
        <v>9.157677665</v>
      </c>
      <c r="N1604" s="18"/>
      <c r="O1604" s="21">
        <f t="shared" si="2"/>
        <v>9.484771574</v>
      </c>
      <c r="P1604" s="18">
        <v>10.0</v>
      </c>
      <c r="Q1604" s="86">
        <f t="shared" si="163"/>
        <v>8.423906151</v>
      </c>
      <c r="R1604" s="18">
        <v>7.5</v>
      </c>
      <c r="S1604" s="21">
        <f t="shared" si="125"/>
        <v>8.532677665</v>
      </c>
      <c r="T1604" s="18">
        <v>7.5</v>
      </c>
      <c r="U1604" s="21">
        <f t="shared" si="128"/>
        <v>8.302664975</v>
      </c>
      <c r="V1604" s="18">
        <v>10.0</v>
      </c>
      <c r="W1604" s="21">
        <f t="shared" si="124"/>
        <v>8.916836086</v>
      </c>
      <c r="X1604" s="27">
        <f t="shared" si="166"/>
        <v>9</v>
      </c>
      <c r="Y1604" s="61" t="s">
        <v>2935</v>
      </c>
      <c r="Z1604" s="24"/>
      <c r="AA1604" s="40"/>
      <c r="AB1604" s="40"/>
      <c r="AC1604" s="40"/>
      <c r="AD1604" s="40"/>
      <c r="AE1604" s="39"/>
      <c r="AF1604" s="5"/>
      <c r="AG1604" s="1"/>
    </row>
    <row r="1605" ht="15.75" customHeight="1">
      <c r="A1605" s="1"/>
      <c r="B1605" s="5"/>
      <c r="C1605" s="16">
        <v>44797.0</v>
      </c>
      <c r="D1605" s="17">
        <v>2.295164892E9</v>
      </c>
      <c r="E1605" s="5" t="s">
        <v>3125</v>
      </c>
      <c r="F1605" s="5" t="s">
        <v>100</v>
      </c>
      <c r="G1605" s="5" t="s">
        <v>2017</v>
      </c>
      <c r="H1605" s="5">
        <v>215.0</v>
      </c>
      <c r="I1605" s="33" t="s">
        <v>1808</v>
      </c>
      <c r="J1605" s="18">
        <v>9.0</v>
      </c>
      <c r="K1605" s="19">
        <f t="shared" si="169"/>
        <v>8.5394453</v>
      </c>
      <c r="L1605" s="18">
        <v>10.0</v>
      </c>
      <c r="M1605" s="86">
        <f t="shared" si="162"/>
        <v>9.158211795</v>
      </c>
      <c r="N1605" s="18">
        <v>10.0</v>
      </c>
      <c r="O1605" s="21">
        <f t="shared" si="2"/>
        <v>9.485098288</v>
      </c>
      <c r="P1605" s="18">
        <v>10.0</v>
      </c>
      <c r="Q1605" s="86">
        <f t="shared" si="163"/>
        <v>8.424904943</v>
      </c>
      <c r="R1605" s="18">
        <v>10.0</v>
      </c>
      <c r="S1605" s="21">
        <f t="shared" si="125"/>
        <v>8.533608117</v>
      </c>
      <c r="T1605" s="18">
        <v>10.0</v>
      </c>
      <c r="U1605" s="21">
        <f t="shared" si="128"/>
        <v>8.303741281</v>
      </c>
      <c r="V1605" s="18">
        <v>10.0</v>
      </c>
      <c r="W1605" s="21">
        <f t="shared" si="124"/>
        <v>8.91752381</v>
      </c>
      <c r="X1605" s="27">
        <f t="shared" si="166"/>
        <v>9.857142857</v>
      </c>
      <c r="Y1605" s="61" t="s">
        <v>3126</v>
      </c>
      <c r="Z1605" s="24"/>
      <c r="AA1605" s="40"/>
      <c r="AB1605" s="40"/>
      <c r="AC1605" s="40"/>
      <c r="AD1605" s="40"/>
      <c r="AE1605" s="39"/>
      <c r="AF1605" s="5"/>
      <c r="AG1605" s="1"/>
    </row>
    <row r="1606" ht="15.75" customHeight="1">
      <c r="A1606" s="1"/>
      <c r="B1606" s="5"/>
      <c r="C1606" s="16">
        <v>44797.0</v>
      </c>
      <c r="D1606" s="17">
        <v>2.442431741E9</v>
      </c>
      <c r="E1606" s="5" t="s">
        <v>3127</v>
      </c>
      <c r="F1606" s="5" t="s">
        <v>48</v>
      </c>
      <c r="G1606" s="5" t="s">
        <v>2979</v>
      </c>
      <c r="H1606" s="5">
        <v>312.0</v>
      </c>
      <c r="I1606" s="33" t="s">
        <v>1787</v>
      </c>
      <c r="J1606" s="18">
        <v>9.0</v>
      </c>
      <c r="K1606" s="19">
        <f t="shared" si="169"/>
        <v>8.538674884</v>
      </c>
      <c r="L1606" s="18">
        <v>10.0</v>
      </c>
      <c r="M1606" s="86">
        <f t="shared" si="162"/>
        <v>9.158745247</v>
      </c>
      <c r="N1606" s="18">
        <v>10.0</v>
      </c>
      <c r="O1606" s="21">
        <f t="shared" si="2"/>
        <v>9.485424588</v>
      </c>
      <c r="P1606" s="18">
        <v>7.5</v>
      </c>
      <c r="Q1606" s="86">
        <f t="shared" si="163"/>
        <v>8.424319189</v>
      </c>
      <c r="R1606" s="18">
        <v>5.0</v>
      </c>
      <c r="S1606" s="21">
        <f t="shared" si="125"/>
        <v>8.531368821</v>
      </c>
      <c r="T1606" s="18">
        <v>7.5</v>
      </c>
      <c r="U1606" s="21">
        <f t="shared" si="128"/>
        <v>8.303231939</v>
      </c>
      <c r="V1606" s="18">
        <v>10.0</v>
      </c>
      <c r="W1606" s="21">
        <f t="shared" si="124"/>
        <v>8.91821066</v>
      </c>
      <c r="X1606" s="27">
        <f t="shared" si="166"/>
        <v>8.428571429</v>
      </c>
      <c r="Y1606" s="61" t="s">
        <v>2935</v>
      </c>
      <c r="Z1606" s="24"/>
      <c r="AA1606" s="40"/>
      <c r="AB1606" s="40"/>
      <c r="AC1606" s="40"/>
      <c r="AD1606" s="40"/>
      <c r="AE1606" s="39"/>
      <c r="AF1606" s="5"/>
      <c r="AG1606" s="1"/>
    </row>
    <row r="1607" ht="15.75" customHeight="1">
      <c r="A1607" s="1"/>
      <c r="B1607" s="5"/>
      <c r="C1607" s="16">
        <v>44797.0</v>
      </c>
      <c r="D1607" s="17">
        <v>3.05426408E9</v>
      </c>
      <c r="E1607" s="5" t="s">
        <v>3128</v>
      </c>
      <c r="F1607" s="5" t="s">
        <v>72</v>
      </c>
      <c r="G1607" s="5" t="s">
        <v>33</v>
      </c>
      <c r="H1607" s="5">
        <v>302.0</v>
      </c>
      <c r="I1607" s="33" t="s">
        <v>45</v>
      </c>
      <c r="J1607" s="18">
        <v>9.0</v>
      </c>
      <c r="K1607" s="19">
        <f t="shared" si="169"/>
        <v>8.538212635</v>
      </c>
      <c r="L1607" s="18">
        <v>10.0</v>
      </c>
      <c r="M1607" s="86">
        <f t="shared" si="162"/>
        <v>9.159278024</v>
      </c>
      <c r="N1607" s="18">
        <v>10.0</v>
      </c>
      <c r="O1607" s="21">
        <f t="shared" si="2"/>
        <v>9.485750475</v>
      </c>
      <c r="P1607" s="18">
        <v>10.0</v>
      </c>
      <c r="Q1607" s="86">
        <f t="shared" si="163"/>
        <v>8.425316456</v>
      </c>
      <c r="R1607" s="18">
        <v>10.0</v>
      </c>
      <c r="S1607" s="21">
        <f t="shared" si="125"/>
        <v>8.532298923</v>
      </c>
      <c r="T1607" s="18">
        <v>10.0</v>
      </c>
      <c r="U1607" s="21">
        <f t="shared" si="128"/>
        <v>8.304306523</v>
      </c>
      <c r="V1607" s="18">
        <v>10.0</v>
      </c>
      <c r="W1607" s="21">
        <f t="shared" si="124"/>
        <v>8.918896639</v>
      </c>
      <c r="X1607" s="27">
        <f t="shared" si="166"/>
        <v>9.857142857</v>
      </c>
      <c r="Y1607" s="61" t="s">
        <v>2935</v>
      </c>
      <c r="Z1607" s="24"/>
      <c r="AA1607" s="40"/>
      <c r="AB1607" s="40"/>
      <c r="AC1607" s="40"/>
      <c r="AD1607" s="40"/>
      <c r="AE1607" s="39"/>
      <c r="AF1607" s="5"/>
      <c r="AG1607" s="1"/>
    </row>
    <row r="1608" ht="15.75" customHeight="1">
      <c r="A1608" s="1"/>
      <c r="B1608" s="5"/>
      <c r="C1608" s="16">
        <v>44798.0</v>
      </c>
      <c r="D1608" s="17">
        <v>3.438293448E9</v>
      </c>
      <c r="E1608" s="5" t="s">
        <v>3129</v>
      </c>
      <c r="F1608" s="5" t="s">
        <v>84</v>
      </c>
      <c r="G1608" s="5" t="s">
        <v>2017</v>
      </c>
      <c r="H1608" s="5">
        <v>216.0</v>
      </c>
      <c r="I1608" s="33" t="s">
        <v>1782</v>
      </c>
      <c r="J1608" s="18">
        <v>7.0</v>
      </c>
      <c r="K1608" s="19">
        <f t="shared" si="169"/>
        <v>8.538135593</v>
      </c>
      <c r="L1608" s="18">
        <v>7.5</v>
      </c>
      <c r="M1608" s="86">
        <f t="shared" si="162"/>
        <v>9.158227848</v>
      </c>
      <c r="N1608" s="18">
        <v>7.5</v>
      </c>
      <c r="O1608" s="21">
        <f t="shared" si="2"/>
        <v>9.484493671</v>
      </c>
      <c r="P1608" s="18">
        <v>5.0</v>
      </c>
      <c r="Q1608" s="86">
        <f t="shared" si="163"/>
        <v>8.423149905</v>
      </c>
      <c r="R1608" s="18">
        <v>7.5</v>
      </c>
      <c r="S1608" s="21">
        <f t="shared" si="125"/>
        <v>8.53164557</v>
      </c>
      <c r="T1608" s="18">
        <v>7.5</v>
      </c>
      <c r="U1608" s="21">
        <f t="shared" si="128"/>
        <v>8.303797468</v>
      </c>
      <c r="V1608" s="18">
        <v>7.5</v>
      </c>
      <c r="W1608" s="21">
        <f t="shared" si="124"/>
        <v>8.917997465</v>
      </c>
      <c r="X1608" s="27">
        <f t="shared" si="166"/>
        <v>7.071428571</v>
      </c>
      <c r="Y1608" s="61" t="s">
        <v>3130</v>
      </c>
      <c r="Z1608" s="24"/>
      <c r="AA1608" s="40"/>
      <c r="AB1608" s="40"/>
      <c r="AC1608" s="40"/>
      <c r="AD1608" s="40"/>
      <c r="AE1608" s="39"/>
      <c r="AF1608" s="5"/>
      <c r="AG1608" s="1"/>
    </row>
    <row r="1609" ht="15.75" customHeight="1">
      <c r="A1609" s="1"/>
      <c r="B1609" s="5"/>
      <c r="C1609" s="16">
        <v>44799.0</v>
      </c>
      <c r="D1609" s="17">
        <v>3.750751353E9</v>
      </c>
      <c r="E1609" s="5" t="s">
        <v>1661</v>
      </c>
      <c r="F1609" s="5" t="s">
        <v>40</v>
      </c>
      <c r="G1609" s="5" t="s">
        <v>2979</v>
      </c>
      <c r="H1609" s="5">
        <v>314.0</v>
      </c>
      <c r="I1609" s="33" t="s">
        <v>79</v>
      </c>
      <c r="J1609" s="18">
        <v>9.0</v>
      </c>
      <c r="K1609" s="19">
        <f t="shared" si="169"/>
        <v>8.53798151</v>
      </c>
      <c r="L1609" s="18">
        <v>7.5</v>
      </c>
      <c r="M1609" s="86">
        <f t="shared" si="162"/>
        <v>9.157179001</v>
      </c>
      <c r="N1609" s="18">
        <v>10.0</v>
      </c>
      <c r="O1609" s="21">
        <f t="shared" si="2"/>
        <v>9.484819734</v>
      </c>
      <c r="P1609" s="18">
        <v>10.0</v>
      </c>
      <c r="Q1609" s="86">
        <f t="shared" si="163"/>
        <v>8.42414665</v>
      </c>
      <c r="R1609" s="18">
        <v>7.5</v>
      </c>
      <c r="S1609" s="21">
        <f t="shared" si="125"/>
        <v>8.530993042</v>
      </c>
      <c r="T1609" s="18">
        <v>10.0</v>
      </c>
      <c r="U1609" s="21">
        <f t="shared" si="128"/>
        <v>8.304870335</v>
      </c>
      <c r="V1609" s="18">
        <v>10.0</v>
      </c>
      <c r="W1609" s="21">
        <f t="shared" si="124"/>
        <v>8.918682711</v>
      </c>
      <c r="X1609" s="27">
        <f t="shared" si="166"/>
        <v>9.142857143</v>
      </c>
      <c r="Y1609" s="61" t="s">
        <v>3131</v>
      </c>
      <c r="Z1609" s="24"/>
      <c r="AA1609" s="40"/>
      <c r="AB1609" s="40"/>
      <c r="AC1609" s="40"/>
      <c r="AD1609" s="40"/>
      <c r="AE1609" s="39"/>
      <c r="AF1609" s="5"/>
      <c r="AG1609" s="1"/>
    </row>
    <row r="1610" ht="15.75" customHeight="1">
      <c r="A1610" s="1"/>
      <c r="B1610" s="5"/>
      <c r="C1610" s="16">
        <v>44799.0</v>
      </c>
      <c r="D1610" s="17">
        <v>2.345665891E9</v>
      </c>
      <c r="E1610" s="5" t="s">
        <v>3132</v>
      </c>
      <c r="F1610" s="5" t="s">
        <v>510</v>
      </c>
      <c r="G1610" s="5" t="s">
        <v>2979</v>
      </c>
      <c r="H1610" s="5" t="s">
        <v>163</v>
      </c>
      <c r="I1610" s="33" t="s">
        <v>60</v>
      </c>
      <c r="J1610" s="18">
        <v>8.0</v>
      </c>
      <c r="K1610" s="19">
        <f t="shared" si="169"/>
        <v>8.536440678</v>
      </c>
      <c r="L1610" s="18">
        <v>10.0</v>
      </c>
      <c r="M1610" s="86">
        <f t="shared" si="162"/>
        <v>9.157711757</v>
      </c>
      <c r="N1610" s="18">
        <v>5.0</v>
      </c>
      <c r="O1610" s="21">
        <f t="shared" si="2"/>
        <v>9.481984829</v>
      </c>
      <c r="P1610" s="18">
        <v>7.5</v>
      </c>
      <c r="Q1610" s="86">
        <f t="shared" si="163"/>
        <v>8.423562855</v>
      </c>
      <c r="R1610" s="18">
        <v>7.5</v>
      </c>
      <c r="S1610" s="21">
        <f t="shared" si="125"/>
        <v>8.53034134</v>
      </c>
      <c r="T1610" s="18">
        <v>7.5</v>
      </c>
      <c r="U1610" s="21">
        <f t="shared" si="128"/>
        <v>8.304361568</v>
      </c>
      <c r="V1610" s="18">
        <v>7.5</v>
      </c>
      <c r="W1610" s="21">
        <f t="shared" si="124"/>
        <v>8.91778481</v>
      </c>
      <c r="X1610" s="27">
        <f t="shared" si="166"/>
        <v>7.571428571</v>
      </c>
      <c r="Y1610" s="61" t="s">
        <v>2935</v>
      </c>
      <c r="Z1610" s="24"/>
      <c r="AA1610" s="40"/>
      <c r="AB1610" s="40"/>
      <c r="AC1610" s="40"/>
      <c r="AD1610" s="40"/>
      <c r="AE1610" s="39"/>
      <c r="AF1610" s="5"/>
      <c r="AG1610" s="1"/>
    </row>
    <row r="1611" ht="15.75" customHeight="1">
      <c r="A1611" s="1"/>
      <c r="B1611" s="5"/>
      <c r="C1611" s="16">
        <v>44800.0</v>
      </c>
      <c r="D1611" s="17">
        <v>2.603092298E9</v>
      </c>
      <c r="E1611" s="5" t="s">
        <v>2938</v>
      </c>
      <c r="F1611" s="5" t="s">
        <v>1594</v>
      </c>
      <c r="G1611" s="5" t="s">
        <v>2979</v>
      </c>
      <c r="H1611" s="5">
        <v>304.0</v>
      </c>
      <c r="I1611" s="33" t="s">
        <v>45</v>
      </c>
      <c r="J1611" s="18">
        <v>10.0</v>
      </c>
      <c r="K1611" s="19">
        <f t="shared" si="169"/>
        <v>8.536440678</v>
      </c>
      <c r="L1611" s="18">
        <v>10.0</v>
      </c>
      <c r="M1611" s="86">
        <f t="shared" si="162"/>
        <v>9.158243841</v>
      </c>
      <c r="N1611" s="18">
        <v>10.0</v>
      </c>
      <c r="O1611" s="21">
        <f t="shared" si="2"/>
        <v>9.482312066</v>
      </c>
      <c r="P1611" s="18">
        <v>10.0</v>
      </c>
      <c r="Q1611" s="86">
        <f t="shared" si="163"/>
        <v>8.424558081</v>
      </c>
      <c r="R1611" s="18">
        <v>10.0</v>
      </c>
      <c r="S1611" s="21">
        <f t="shared" si="125"/>
        <v>8.531269741</v>
      </c>
      <c r="T1611" s="18">
        <v>10.0</v>
      </c>
      <c r="U1611" s="21">
        <f t="shared" si="128"/>
        <v>8.305432723</v>
      </c>
      <c r="V1611" s="18">
        <v>10.0</v>
      </c>
      <c r="W1611" s="21">
        <f t="shared" si="124"/>
        <v>8.918469323</v>
      </c>
      <c r="X1611" s="27">
        <f t="shared" si="166"/>
        <v>10</v>
      </c>
      <c r="Y1611" s="61" t="s">
        <v>3133</v>
      </c>
      <c r="Z1611" s="24"/>
      <c r="AA1611" s="40"/>
      <c r="AB1611" s="40"/>
      <c r="AC1611" s="40"/>
      <c r="AD1611" s="40"/>
      <c r="AE1611" s="39"/>
      <c r="AF1611" s="5"/>
      <c r="AG1611" s="1"/>
    </row>
    <row r="1612" ht="15.75" customHeight="1">
      <c r="A1612" s="1"/>
      <c r="B1612" s="5"/>
      <c r="C1612" s="16">
        <v>44800.0</v>
      </c>
      <c r="D1612" s="17">
        <v>2.332926072E9</v>
      </c>
      <c r="E1612" s="5" t="s">
        <v>3134</v>
      </c>
      <c r="F1612" s="5" t="s">
        <v>510</v>
      </c>
      <c r="G1612" s="5" t="s">
        <v>33</v>
      </c>
      <c r="H1612" s="5" t="s">
        <v>163</v>
      </c>
      <c r="I1612" s="33" t="s">
        <v>60</v>
      </c>
      <c r="J1612" s="18">
        <v>8.0</v>
      </c>
      <c r="K1612" s="19">
        <f t="shared" si="169"/>
        <v>8.534899846</v>
      </c>
      <c r="L1612" s="18">
        <v>7.5</v>
      </c>
      <c r="M1612" s="86">
        <f t="shared" si="162"/>
        <v>9.15719697</v>
      </c>
      <c r="N1612" s="18">
        <v>7.5</v>
      </c>
      <c r="O1612" s="21">
        <f t="shared" si="2"/>
        <v>9.481060606</v>
      </c>
      <c r="P1612" s="18">
        <v>7.5</v>
      </c>
      <c r="Q1612" s="86">
        <f t="shared" si="163"/>
        <v>8.423974763</v>
      </c>
      <c r="R1612" s="18">
        <v>10.0</v>
      </c>
      <c r="S1612" s="21">
        <f t="shared" si="125"/>
        <v>8.53219697</v>
      </c>
      <c r="T1612" s="18">
        <v>10.0</v>
      </c>
      <c r="U1612" s="21">
        <f t="shared" si="128"/>
        <v>8.306502525</v>
      </c>
      <c r="V1612" s="18">
        <v>7.5</v>
      </c>
      <c r="W1612" s="21">
        <f t="shared" si="124"/>
        <v>8.917572693</v>
      </c>
      <c r="X1612" s="27">
        <f t="shared" si="166"/>
        <v>8.285714286</v>
      </c>
      <c r="Y1612" s="61" t="s">
        <v>2935</v>
      </c>
      <c r="Z1612" s="24"/>
      <c r="AA1612" s="40"/>
      <c r="AB1612" s="40"/>
      <c r="AC1612" s="40"/>
      <c r="AD1612" s="40"/>
      <c r="AE1612" s="39"/>
      <c r="AF1612" s="5"/>
      <c r="AG1612" s="1"/>
    </row>
    <row r="1613" ht="15.75" customHeight="1">
      <c r="A1613" s="1"/>
      <c r="B1613" s="5"/>
      <c r="C1613" s="16">
        <v>44801.0</v>
      </c>
      <c r="D1613" s="17">
        <v>2.869305494E9</v>
      </c>
      <c r="E1613" s="5" t="s">
        <v>3135</v>
      </c>
      <c r="F1613" s="5" t="s">
        <v>40</v>
      </c>
      <c r="G1613" s="5" t="s">
        <v>2979</v>
      </c>
      <c r="H1613" s="5">
        <v>304.0</v>
      </c>
      <c r="I1613" s="33" t="s">
        <v>45</v>
      </c>
      <c r="J1613" s="18">
        <v>10.0</v>
      </c>
      <c r="K1613" s="19">
        <f t="shared" si="169"/>
        <v>8.53651772</v>
      </c>
      <c r="L1613" s="18">
        <v>10.0</v>
      </c>
      <c r="M1613" s="86">
        <f t="shared" si="162"/>
        <v>9.157728707</v>
      </c>
      <c r="N1613" s="18">
        <v>10.0</v>
      </c>
      <c r="O1613" s="21">
        <f t="shared" si="2"/>
        <v>9.481388013</v>
      </c>
      <c r="P1613" s="18">
        <v>7.5</v>
      </c>
      <c r="Q1613" s="86">
        <f t="shared" si="163"/>
        <v>8.423392182</v>
      </c>
      <c r="R1613" s="18">
        <v>7.5</v>
      </c>
      <c r="S1613" s="21">
        <f t="shared" si="125"/>
        <v>8.531545741</v>
      </c>
      <c r="T1613" s="18">
        <v>10.0</v>
      </c>
      <c r="U1613" s="21">
        <f t="shared" si="128"/>
        <v>8.307570978</v>
      </c>
      <c r="V1613" s="18">
        <v>10.0</v>
      </c>
      <c r="W1613" s="21">
        <f t="shared" si="124"/>
        <v>8.918256475</v>
      </c>
      <c r="X1613" s="27">
        <f t="shared" si="166"/>
        <v>9.285714286</v>
      </c>
      <c r="Y1613" s="61" t="s">
        <v>3136</v>
      </c>
      <c r="Z1613" s="24"/>
      <c r="AA1613" s="40"/>
      <c r="AB1613" s="40"/>
      <c r="AC1613" s="40"/>
      <c r="AD1613" s="40"/>
      <c r="AE1613" s="39"/>
      <c r="AF1613" s="5"/>
      <c r="AG1613" s="1"/>
    </row>
    <row r="1614" ht="15.75" customHeight="1">
      <c r="A1614" s="1"/>
      <c r="B1614" s="5"/>
      <c r="C1614" s="16">
        <v>44801.0</v>
      </c>
      <c r="D1614" s="17">
        <v>3.872458342E9</v>
      </c>
      <c r="E1614" s="5" t="s">
        <v>1072</v>
      </c>
      <c r="F1614" s="5" t="s">
        <v>72</v>
      </c>
      <c r="G1614" s="5" t="s">
        <v>2979</v>
      </c>
      <c r="H1614" s="5">
        <v>302.0</v>
      </c>
      <c r="I1614" s="33" t="s">
        <v>45</v>
      </c>
      <c r="J1614" s="18">
        <v>8.0</v>
      </c>
      <c r="K1614" s="19">
        <f t="shared" si="169"/>
        <v>8.5394453</v>
      </c>
      <c r="L1614" s="18">
        <v>10.0</v>
      </c>
      <c r="M1614" s="86">
        <f t="shared" si="162"/>
        <v>9.158259773</v>
      </c>
      <c r="N1614" s="18">
        <v>10.0</v>
      </c>
      <c r="O1614" s="21">
        <f t="shared" si="2"/>
        <v>9.481715006</v>
      </c>
      <c r="P1614" s="18">
        <v>10.0</v>
      </c>
      <c r="Q1614" s="86">
        <f t="shared" si="163"/>
        <v>8.424385633</v>
      </c>
      <c r="R1614" s="18">
        <v>10.0</v>
      </c>
      <c r="S1614" s="21">
        <f t="shared" si="125"/>
        <v>8.532471627</v>
      </c>
      <c r="T1614" s="18">
        <v>10.0</v>
      </c>
      <c r="U1614" s="21">
        <f t="shared" si="128"/>
        <v>8.308638083</v>
      </c>
      <c r="V1614" s="18">
        <v>10.0</v>
      </c>
      <c r="W1614" s="21">
        <f t="shared" si="124"/>
        <v>8.918939394</v>
      </c>
      <c r="X1614" s="27">
        <f t="shared" si="166"/>
        <v>9.714285714</v>
      </c>
      <c r="Y1614" s="61" t="s">
        <v>2935</v>
      </c>
      <c r="Z1614" s="24"/>
      <c r="AA1614" s="40"/>
      <c r="AB1614" s="40"/>
      <c r="AC1614" s="40"/>
      <c r="AD1614" s="40"/>
      <c r="AE1614" s="39"/>
      <c r="AF1614" s="5"/>
      <c r="AG1614" s="1"/>
    </row>
    <row r="1615" ht="15.75" customHeight="1">
      <c r="A1615" s="1"/>
      <c r="B1615" s="5"/>
      <c r="C1615" s="16">
        <v>44801.0</v>
      </c>
      <c r="D1615" s="17">
        <v>2.694639921E9</v>
      </c>
      <c r="E1615" s="5" t="s">
        <v>3137</v>
      </c>
      <c r="F1615" s="5" t="s">
        <v>510</v>
      </c>
      <c r="G1615" s="5" t="s">
        <v>2979</v>
      </c>
      <c r="H1615" s="5" t="s">
        <v>61</v>
      </c>
      <c r="I1615" s="33" t="s">
        <v>60</v>
      </c>
      <c r="J1615" s="18">
        <v>9.0</v>
      </c>
      <c r="K1615" s="19">
        <f t="shared" si="169"/>
        <v>8.538674884</v>
      </c>
      <c r="L1615" s="18">
        <v>10.0</v>
      </c>
      <c r="M1615" s="86">
        <f t="shared" si="162"/>
        <v>9.15879017</v>
      </c>
      <c r="N1615" s="18">
        <v>10.0</v>
      </c>
      <c r="O1615" s="21">
        <f t="shared" si="2"/>
        <v>9.482041588</v>
      </c>
      <c r="P1615" s="18">
        <v>10.0</v>
      </c>
      <c r="Q1615" s="86">
        <f t="shared" si="163"/>
        <v>8.425377834</v>
      </c>
      <c r="R1615" s="18">
        <v>7.5</v>
      </c>
      <c r="S1615" s="21">
        <f t="shared" si="125"/>
        <v>8.531821046</v>
      </c>
      <c r="T1615" s="18">
        <v>10.0</v>
      </c>
      <c r="U1615" s="21">
        <f t="shared" si="128"/>
        <v>8.309703844</v>
      </c>
      <c r="V1615" s="18">
        <v>10.0</v>
      </c>
      <c r="W1615" s="21">
        <f t="shared" si="124"/>
        <v>8.919621451</v>
      </c>
      <c r="X1615" s="27">
        <f t="shared" si="166"/>
        <v>9.5</v>
      </c>
      <c r="Y1615" s="61" t="s">
        <v>2935</v>
      </c>
      <c r="Z1615" s="24"/>
      <c r="AA1615" s="40"/>
      <c r="AB1615" s="40"/>
      <c r="AC1615" s="40"/>
      <c r="AD1615" s="40"/>
      <c r="AE1615" s="39"/>
      <c r="AF1615" s="5"/>
      <c r="AG1615" s="1"/>
    </row>
    <row r="1616" ht="15.75" customHeight="1">
      <c r="A1616" s="1"/>
      <c r="B1616" s="5"/>
      <c r="C1616" s="16">
        <v>44801.0</v>
      </c>
      <c r="D1616" s="17">
        <v>2.56330221E9</v>
      </c>
      <c r="E1616" s="5" t="s">
        <v>3128</v>
      </c>
      <c r="F1616" s="5" t="s">
        <v>107</v>
      </c>
      <c r="G1616" s="5" t="s">
        <v>2979</v>
      </c>
      <c r="H1616" s="5">
        <v>312.0</v>
      </c>
      <c r="I1616" s="33" t="s">
        <v>1787</v>
      </c>
      <c r="J1616" s="18">
        <v>10.0</v>
      </c>
      <c r="K1616" s="19">
        <f t="shared" si="169"/>
        <v>8.540292758</v>
      </c>
      <c r="L1616" s="18">
        <v>10.0</v>
      </c>
      <c r="M1616" s="86">
        <f t="shared" si="162"/>
        <v>9.159319899</v>
      </c>
      <c r="N1616" s="18">
        <v>10.0</v>
      </c>
      <c r="O1616" s="21">
        <f t="shared" si="2"/>
        <v>9.482367758</v>
      </c>
      <c r="P1616" s="18">
        <v>10.0</v>
      </c>
      <c r="Q1616" s="86">
        <f t="shared" si="163"/>
        <v>8.426368785</v>
      </c>
      <c r="R1616" s="18">
        <v>10.0</v>
      </c>
      <c r="S1616" s="21">
        <f t="shared" si="125"/>
        <v>8.532745592</v>
      </c>
      <c r="T1616" s="18">
        <v>10.0</v>
      </c>
      <c r="U1616" s="21">
        <f t="shared" si="128"/>
        <v>8.310768262</v>
      </c>
      <c r="V1616" s="18">
        <v>10.0</v>
      </c>
      <c r="W1616" s="21">
        <f t="shared" si="124"/>
        <v>8.920302648</v>
      </c>
      <c r="X1616" s="27">
        <f t="shared" si="166"/>
        <v>10</v>
      </c>
      <c r="Y1616" s="61" t="s">
        <v>2935</v>
      </c>
      <c r="Z1616" s="24"/>
      <c r="AA1616" s="40"/>
      <c r="AB1616" s="40"/>
      <c r="AC1616" s="40"/>
      <c r="AD1616" s="40"/>
      <c r="AE1616" s="39"/>
      <c r="AF1616" s="5"/>
      <c r="AG1616" s="1"/>
    </row>
    <row r="1617" ht="15.75" customHeight="1">
      <c r="A1617" s="1"/>
      <c r="B1617" s="5"/>
      <c r="C1617" s="16">
        <v>44801.0</v>
      </c>
      <c r="D1617" s="17">
        <v>2.743781447E9</v>
      </c>
      <c r="E1617" s="5" t="s">
        <v>1695</v>
      </c>
      <c r="F1617" s="5" t="s">
        <v>600</v>
      </c>
      <c r="G1617" s="5" t="s">
        <v>33</v>
      </c>
      <c r="H1617" s="5" t="s">
        <v>388</v>
      </c>
      <c r="I1617" s="33" t="s">
        <v>261</v>
      </c>
      <c r="J1617" s="18">
        <v>9.0</v>
      </c>
      <c r="K1617" s="19">
        <f t="shared" si="169"/>
        <v>8.539830508</v>
      </c>
      <c r="L1617" s="18">
        <v>10.0</v>
      </c>
      <c r="M1617" s="86">
        <f t="shared" si="162"/>
        <v>9.159848962</v>
      </c>
      <c r="N1617" s="18">
        <v>7.5</v>
      </c>
      <c r="O1617" s="21">
        <f t="shared" si="2"/>
        <v>9.481120201</v>
      </c>
      <c r="P1617" s="18">
        <v>7.5</v>
      </c>
      <c r="Q1617" s="86">
        <f t="shared" si="163"/>
        <v>8.425786164</v>
      </c>
      <c r="R1617" s="18">
        <v>10.0</v>
      </c>
      <c r="S1617" s="21">
        <f t="shared" si="125"/>
        <v>8.533668974</v>
      </c>
      <c r="T1617" s="18">
        <v>7.5</v>
      </c>
      <c r="U1617" s="21">
        <f t="shared" si="128"/>
        <v>8.310258024</v>
      </c>
      <c r="V1617" s="18">
        <v>10.0</v>
      </c>
      <c r="W1617" s="21">
        <f t="shared" si="124"/>
        <v>8.920982987</v>
      </c>
      <c r="X1617" s="27">
        <f t="shared" si="166"/>
        <v>8.785714286</v>
      </c>
      <c r="Y1617" s="61" t="s">
        <v>2935</v>
      </c>
      <c r="Z1617" s="24"/>
      <c r="AA1617" s="40"/>
      <c r="AB1617" s="40"/>
      <c r="AC1617" s="40"/>
      <c r="AD1617" s="40"/>
      <c r="AE1617" s="39"/>
      <c r="AF1617" s="5"/>
      <c r="AG1617" s="1"/>
    </row>
    <row r="1618" ht="15.75" customHeight="1">
      <c r="A1618" s="1"/>
      <c r="B1618" s="5"/>
      <c r="C1618" s="16">
        <v>44804.0</v>
      </c>
      <c r="D1618" s="17">
        <v>3.519995683E9</v>
      </c>
      <c r="E1618" s="5" t="s">
        <v>886</v>
      </c>
      <c r="F1618" s="5" t="s">
        <v>100</v>
      </c>
      <c r="G1618" s="5" t="s">
        <v>2017</v>
      </c>
      <c r="H1618" s="5" t="s">
        <v>163</v>
      </c>
      <c r="I1618" s="33" t="s">
        <v>60</v>
      </c>
      <c r="J1618" s="18">
        <v>5.0</v>
      </c>
      <c r="K1618" s="19">
        <f t="shared" si="169"/>
        <v>8.538212635</v>
      </c>
      <c r="L1618" s="18">
        <v>2.5</v>
      </c>
      <c r="M1618" s="86">
        <f t="shared" si="162"/>
        <v>9.155660377</v>
      </c>
      <c r="N1618" s="18">
        <v>7.5</v>
      </c>
      <c r="O1618" s="21">
        <f t="shared" si="2"/>
        <v>9.479874214</v>
      </c>
      <c r="P1618" s="18">
        <v>5.0</v>
      </c>
      <c r="Q1618" s="86">
        <f t="shared" si="163"/>
        <v>8.423632935</v>
      </c>
      <c r="R1618" s="18">
        <v>5.0</v>
      </c>
      <c r="S1618" s="21">
        <f t="shared" si="125"/>
        <v>8.531446541</v>
      </c>
      <c r="T1618" s="18">
        <v>5.0</v>
      </c>
      <c r="U1618" s="21">
        <f t="shared" si="128"/>
        <v>8.308176101</v>
      </c>
      <c r="V1618" s="18">
        <v>5.0</v>
      </c>
      <c r="W1618" s="21">
        <f t="shared" si="124"/>
        <v>8.918513854</v>
      </c>
      <c r="X1618" s="27">
        <f t="shared" si="166"/>
        <v>5</v>
      </c>
      <c r="Y1618" s="61" t="s">
        <v>2935</v>
      </c>
      <c r="Z1618" s="24"/>
      <c r="AA1618" s="40"/>
      <c r="AB1618" s="40"/>
      <c r="AC1618" s="40"/>
      <c r="AD1618" s="40"/>
      <c r="AE1618" s="39"/>
      <c r="AF1618" s="5"/>
      <c r="AG1618" s="1"/>
    </row>
    <row r="1619" ht="15.75" customHeight="1">
      <c r="A1619" s="1"/>
      <c r="B1619" s="5"/>
      <c r="C1619" s="16">
        <v>44805.0</v>
      </c>
      <c r="D1619" s="17">
        <v>3.519995683E9</v>
      </c>
      <c r="E1619" s="5" t="s">
        <v>3138</v>
      </c>
      <c r="F1619" s="5" t="s">
        <v>72</v>
      </c>
      <c r="G1619" s="5" t="s">
        <v>2017</v>
      </c>
      <c r="H1619" s="5">
        <v>216.0</v>
      </c>
      <c r="I1619" s="33" t="s">
        <v>1782</v>
      </c>
      <c r="J1619" s="18">
        <v>8.0</v>
      </c>
      <c r="K1619" s="19">
        <f t="shared" si="169"/>
        <v>8.537596302</v>
      </c>
      <c r="L1619" s="18">
        <v>10.0</v>
      </c>
      <c r="M1619" s="86">
        <f t="shared" si="162"/>
        <v>9.156191075</v>
      </c>
      <c r="N1619" s="18">
        <v>10.0</v>
      </c>
      <c r="O1619" s="21">
        <f t="shared" si="2"/>
        <v>9.480201131</v>
      </c>
      <c r="P1619" s="18">
        <v>10.0</v>
      </c>
      <c r="Q1619" s="86">
        <f t="shared" si="163"/>
        <v>8.424623116</v>
      </c>
      <c r="R1619" s="18">
        <v>10.0</v>
      </c>
      <c r="S1619" s="21">
        <f t="shared" si="125"/>
        <v>8.532369579</v>
      </c>
      <c r="T1619" s="18">
        <v>7.5</v>
      </c>
      <c r="U1619" s="21">
        <f t="shared" si="128"/>
        <v>8.307668133</v>
      </c>
      <c r="V1619" s="18">
        <v>10.0</v>
      </c>
      <c r="W1619" s="21">
        <f t="shared" si="124"/>
        <v>8.919194462</v>
      </c>
      <c r="X1619" s="27">
        <f t="shared" si="166"/>
        <v>9.357142857</v>
      </c>
      <c r="Y1619" s="61" t="s">
        <v>3139</v>
      </c>
      <c r="Z1619" s="24"/>
      <c r="AA1619" s="40"/>
      <c r="AB1619" s="40"/>
      <c r="AC1619" s="40"/>
      <c r="AD1619" s="40"/>
      <c r="AE1619" s="39"/>
      <c r="AF1619" s="5"/>
      <c r="AG1619" s="1"/>
    </row>
    <row r="1620" ht="15.75" customHeight="1">
      <c r="A1620" s="1"/>
      <c r="B1620" s="5"/>
      <c r="C1620" s="16">
        <v>44805.0</v>
      </c>
      <c r="D1620" s="17">
        <v>3.652000772E9</v>
      </c>
      <c r="E1620" s="5" t="s">
        <v>3140</v>
      </c>
      <c r="F1620" s="5" t="s">
        <v>84</v>
      </c>
      <c r="G1620" s="5" t="s">
        <v>2979</v>
      </c>
      <c r="H1620" s="5">
        <v>312.0</v>
      </c>
      <c r="I1620" s="33" t="s">
        <v>1787</v>
      </c>
      <c r="J1620" s="18">
        <v>8.0</v>
      </c>
      <c r="K1620" s="19">
        <f t="shared" si="169"/>
        <v>8.53605547</v>
      </c>
      <c r="L1620" s="18">
        <v>10.0</v>
      </c>
      <c r="M1620" s="86">
        <f t="shared" si="162"/>
        <v>9.156721106</v>
      </c>
      <c r="N1620" s="18">
        <v>10.0</v>
      </c>
      <c r="O1620" s="21">
        <f t="shared" si="2"/>
        <v>9.480527638</v>
      </c>
      <c r="P1620" s="18">
        <v>7.5</v>
      </c>
      <c r="Q1620" s="86">
        <f t="shared" si="163"/>
        <v>8.424042687</v>
      </c>
      <c r="R1620" s="18">
        <v>7.5</v>
      </c>
      <c r="S1620" s="21">
        <f t="shared" si="125"/>
        <v>8.531721106</v>
      </c>
      <c r="T1620" s="18">
        <v>7.5</v>
      </c>
      <c r="U1620" s="21">
        <f t="shared" si="128"/>
        <v>8.307160804</v>
      </c>
      <c r="V1620" s="18">
        <v>7.5</v>
      </c>
      <c r="W1620" s="21">
        <f t="shared" si="124"/>
        <v>8.918301887</v>
      </c>
      <c r="X1620" s="27">
        <f t="shared" si="166"/>
        <v>8.285714286</v>
      </c>
      <c r="Y1620" s="61" t="s">
        <v>3141</v>
      </c>
      <c r="Z1620" s="24"/>
      <c r="AA1620" s="40"/>
      <c r="AB1620" s="40"/>
      <c r="AC1620" s="40"/>
      <c r="AD1620" s="40"/>
      <c r="AE1620" s="39"/>
      <c r="AF1620" s="5"/>
      <c r="AG1620" s="1"/>
    </row>
    <row r="1621" ht="15.75" customHeight="1">
      <c r="A1621" s="1"/>
      <c r="B1621" s="5"/>
      <c r="C1621" s="16">
        <v>44806.0</v>
      </c>
      <c r="D1621" s="17">
        <v>3.025406041E9</v>
      </c>
      <c r="E1621" s="5" t="s">
        <v>3142</v>
      </c>
      <c r="F1621" s="5" t="s">
        <v>56</v>
      </c>
      <c r="G1621" s="5" t="s">
        <v>2979</v>
      </c>
      <c r="H1621" s="5">
        <v>312.0</v>
      </c>
      <c r="I1621" s="33" t="s">
        <v>1787</v>
      </c>
      <c r="J1621" s="18">
        <v>9.0</v>
      </c>
      <c r="K1621" s="19">
        <f t="shared" si="169"/>
        <v>8.536594761</v>
      </c>
      <c r="L1621" s="18">
        <v>10.0</v>
      </c>
      <c r="M1621" s="86">
        <f t="shared" si="162"/>
        <v>9.157250471</v>
      </c>
      <c r="N1621" s="18">
        <v>10.0</v>
      </c>
      <c r="O1621" s="21">
        <f t="shared" si="2"/>
        <v>9.480853735</v>
      </c>
      <c r="P1621" s="18">
        <v>10.0</v>
      </c>
      <c r="Q1621" s="86">
        <f t="shared" si="163"/>
        <v>8.425031368</v>
      </c>
      <c r="R1621" s="18">
        <v>7.5</v>
      </c>
      <c r="S1621" s="21">
        <f t="shared" si="125"/>
        <v>8.531073446</v>
      </c>
      <c r="T1621" s="18">
        <v>10.0</v>
      </c>
      <c r="U1621" s="21">
        <f t="shared" si="128"/>
        <v>8.308223478</v>
      </c>
      <c r="V1621" s="18">
        <v>10.0</v>
      </c>
      <c r="W1621" s="21">
        <f t="shared" si="124"/>
        <v>8.918981772</v>
      </c>
      <c r="X1621" s="27">
        <f t="shared" si="166"/>
        <v>9.5</v>
      </c>
      <c r="Y1621" s="61" t="s">
        <v>2935</v>
      </c>
      <c r="Z1621" s="24"/>
      <c r="AA1621" s="40"/>
      <c r="AB1621" s="40"/>
      <c r="AC1621" s="40"/>
      <c r="AD1621" s="40"/>
      <c r="AE1621" s="39"/>
      <c r="AF1621" s="5"/>
      <c r="AG1621" s="1"/>
    </row>
    <row r="1622" ht="15.75" customHeight="1">
      <c r="A1622" s="1"/>
      <c r="B1622" s="5"/>
      <c r="C1622" s="16">
        <v>44806.0</v>
      </c>
      <c r="D1622" s="17">
        <v>2.812261143E9</v>
      </c>
      <c r="E1622" s="5" t="s">
        <v>1443</v>
      </c>
      <c r="F1622" s="5" t="s">
        <v>494</v>
      </c>
      <c r="G1622" s="5" t="s">
        <v>33</v>
      </c>
      <c r="H1622" s="5">
        <v>217.0</v>
      </c>
      <c r="I1622" s="33" t="s">
        <v>1782</v>
      </c>
      <c r="J1622" s="18">
        <v>9.0</v>
      </c>
      <c r="K1622" s="19">
        <f t="shared" si="169"/>
        <v>8.537750385</v>
      </c>
      <c r="L1622" s="18">
        <v>10.0</v>
      </c>
      <c r="M1622" s="86">
        <f t="shared" si="162"/>
        <v>9.157779172</v>
      </c>
      <c r="N1622" s="18">
        <v>10.0</v>
      </c>
      <c r="O1622" s="21">
        <f t="shared" si="2"/>
        <v>9.481179423</v>
      </c>
      <c r="P1622" s="18">
        <v>7.5</v>
      </c>
      <c r="Q1622" s="86">
        <f t="shared" si="163"/>
        <v>8.424451411</v>
      </c>
      <c r="R1622" s="18">
        <v>7.5</v>
      </c>
      <c r="S1622" s="21">
        <f t="shared" si="125"/>
        <v>8.5304266</v>
      </c>
      <c r="T1622" s="18">
        <v>10.0</v>
      </c>
      <c r="U1622" s="21">
        <f t="shared" si="128"/>
        <v>8.309284818</v>
      </c>
      <c r="V1622" s="18">
        <v>10.0</v>
      </c>
      <c r="W1622" s="21">
        <f t="shared" si="124"/>
        <v>8.919660804</v>
      </c>
      <c r="X1622" s="27">
        <f t="shared" si="166"/>
        <v>9.142857143</v>
      </c>
      <c r="Y1622" s="61" t="s">
        <v>3143</v>
      </c>
      <c r="Z1622" s="24"/>
      <c r="AA1622" s="40"/>
      <c r="AB1622" s="40"/>
      <c r="AC1622" s="40"/>
      <c r="AD1622" s="40"/>
      <c r="AE1622" s="39"/>
      <c r="AF1622" s="5"/>
      <c r="AG1622" s="1"/>
    </row>
    <row r="1623" ht="15.75" customHeight="1">
      <c r="A1623" s="1"/>
      <c r="B1623" s="5"/>
      <c r="C1623" s="16">
        <v>44808.0</v>
      </c>
      <c r="D1623" s="17">
        <v>2.847761905E9</v>
      </c>
      <c r="E1623" s="5" t="s">
        <v>3144</v>
      </c>
      <c r="F1623" s="5" t="s">
        <v>52</v>
      </c>
      <c r="G1623" s="5" t="s">
        <v>2979</v>
      </c>
      <c r="H1623" s="5">
        <v>304.0</v>
      </c>
      <c r="I1623" s="33" t="s">
        <v>45</v>
      </c>
      <c r="J1623" s="18">
        <v>8.0</v>
      </c>
      <c r="K1623" s="19">
        <f t="shared" si="169"/>
        <v>8.536825886</v>
      </c>
      <c r="L1623" s="18">
        <v>10.0</v>
      </c>
      <c r="M1623" s="86">
        <f t="shared" si="162"/>
        <v>9.15830721</v>
      </c>
      <c r="N1623" s="18">
        <v>10.0</v>
      </c>
      <c r="O1623" s="21">
        <f t="shared" si="2"/>
        <v>9.481504702</v>
      </c>
      <c r="P1623" s="18">
        <v>7.5</v>
      </c>
      <c r="Q1623" s="86">
        <f t="shared" si="163"/>
        <v>8.42387218</v>
      </c>
      <c r="R1623" s="18">
        <v>7.5</v>
      </c>
      <c r="S1623" s="21">
        <f t="shared" si="125"/>
        <v>8.529780564</v>
      </c>
      <c r="T1623" s="18">
        <v>7.5</v>
      </c>
      <c r="U1623" s="21">
        <f t="shared" si="128"/>
        <v>8.308777429</v>
      </c>
      <c r="V1623" s="18">
        <v>7.5</v>
      </c>
      <c r="W1623" s="21">
        <f t="shared" si="124"/>
        <v>8.918769617</v>
      </c>
      <c r="X1623" s="27">
        <f t="shared" si="166"/>
        <v>8.285714286</v>
      </c>
      <c r="Y1623" s="61" t="s">
        <v>2935</v>
      </c>
      <c r="Z1623" s="24"/>
      <c r="AA1623" s="40"/>
      <c r="AB1623" s="40"/>
      <c r="AC1623" s="40"/>
      <c r="AD1623" s="40"/>
      <c r="AE1623" s="39"/>
      <c r="AF1623" s="5"/>
      <c r="AG1623" s="1"/>
    </row>
    <row r="1624" ht="15.75" customHeight="1">
      <c r="A1624" s="1"/>
      <c r="B1624" s="5"/>
      <c r="C1624" s="16">
        <v>44808.0</v>
      </c>
      <c r="D1624" s="17">
        <v>2.253092417E9</v>
      </c>
      <c r="E1624" s="5" t="s">
        <v>3145</v>
      </c>
      <c r="F1624" s="5" t="s">
        <v>72</v>
      </c>
      <c r="G1624" s="5" t="s">
        <v>2979</v>
      </c>
      <c r="H1624" s="5">
        <v>313.0</v>
      </c>
      <c r="I1624" s="33" t="s">
        <v>79</v>
      </c>
      <c r="J1624" s="18">
        <v>8.0</v>
      </c>
      <c r="K1624" s="19">
        <f t="shared" si="169"/>
        <v>8.535285054</v>
      </c>
      <c r="L1624" s="18">
        <v>10.0</v>
      </c>
      <c r="M1624" s="86">
        <f t="shared" si="162"/>
        <v>9.158834586</v>
      </c>
      <c r="N1624" s="18">
        <v>10.0</v>
      </c>
      <c r="O1624" s="21">
        <f t="shared" si="2"/>
        <v>9.481829574</v>
      </c>
      <c r="P1624" s="18">
        <v>7.5</v>
      </c>
      <c r="Q1624" s="86">
        <f t="shared" si="163"/>
        <v>8.423293676</v>
      </c>
      <c r="R1624" s="18">
        <v>7.5</v>
      </c>
      <c r="S1624" s="21">
        <f t="shared" si="125"/>
        <v>8.529135338</v>
      </c>
      <c r="T1624" s="18">
        <v>7.5</v>
      </c>
      <c r="U1624" s="21">
        <f t="shared" si="128"/>
        <v>8.308270677</v>
      </c>
      <c r="V1624" s="18">
        <v>10.0</v>
      </c>
      <c r="W1624" s="21">
        <f t="shared" si="124"/>
        <v>8.91944793</v>
      </c>
      <c r="X1624" s="27">
        <f t="shared" si="166"/>
        <v>8.642857143</v>
      </c>
      <c r="Y1624" s="61" t="s">
        <v>2935</v>
      </c>
      <c r="Z1624" s="24"/>
      <c r="AA1624" s="40"/>
      <c r="AB1624" s="40"/>
      <c r="AC1624" s="40"/>
      <c r="AD1624" s="40"/>
      <c r="AE1624" s="39"/>
      <c r="AF1624" s="5"/>
      <c r="AG1624" s="1"/>
    </row>
    <row r="1625" ht="15.75" customHeight="1">
      <c r="A1625" s="1"/>
      <c r="B1625" s="5"/>
      <c r="C1625" s="16">
        <v>44808.0</v>
      </c>
      <c r="D1625" s="17">
        <v>2.32580607E9</v>
      </c>
      <c r="E1625" s="5" t="s">
        <v>1299</v>
      </c>
      <c r="F1625" s="5" t="s">
        <v>1649</v>
      </c>
      <c r="G1625" s="5" t="s">
        <v>2017</v>
      </c>
      <c r="H1625" s="5">
        <v>217.0</v>
      </c>
      <c r="I1625" s="33" t="s">
        <v>1782</v>
      </c>
      <c r="J1625" s="18">
        <v>7.0</v>
      </c>
      <c r="K1625" s="19">
        <f t="shared" si="169"/>
        <v>8.532973806</v>
      </c>
      <c r="L1625" s="18">
        <v>7.5</v>
      </c>
      <c r="M1625" s="86">
        <f t="shared" si="162"/>
        <v>9.157795867</v>
      </c>
      <c r="N1625" s="18">
        <v>10.0</v>
      </c>
      <c r="O1625" s="21">
        <f t="shared" si="2"/>
        <v>9.482154039</v>
      </c>
      <c r="P1625" s="18">
        <v>7.5</v>
      </c>
      <c r="Q1625" s="86">
        <f t="shared" si="163"/>
        <v>8.422715895</v>
      </c>
      <c r="R1625" s="18">
        <v>5.0</v>
      </c>
      <c r="S1625" s="21">
        <f t="shared" si="125"/>
        <v>8.526925485</v>
      </c>
      <c r="T1625" s="18">
        <v>7.5</v>
      </c>
      <c r="U1625" s="21">
        <f t="shared" si="128"/>
        <v>8.307764559</v>
      </c>
      <c r="V1625" s="18">
        <v>7.5</v>
      </c>
      <c r="W1625" s="21">
        <f t="shared" si="124"/>
        <v>8.918557994</v>
      </c>
      <c r="X1625" s="27">
        <f t="shared" si="166"/>
        <v>7.428571429</v>
      </c>
      <c r="Y1625" s="61" t="s">
        <v>3146</v>
      </c>
      <c r="Z1625" s="24"/>
      <c r="AA1625" s="40"/>
      <c r="AB1625" s="40"/>
      <c r="AC1625" s="40"/>
      <c r="AD1625" s="40"/>
      <c r="AE1625" s="39"/>
      <c r="AF1625" s="5"/>
      <c r="AG1625" s="1"/>
    </row>
    <row r="1626" ht="15.75" customHeight="1">
      <c r="A1626" s="1"/>
      <c r="B1626" s="5"/>
      <c r="C1626" s="16">
        <v>44809.0</v>
      </c>
      <c r="D1626" s="17">
        <v>3.87758188E9</v>
      </c>
      <c r="E1626" s="5" t="s">
        <v>3147</v>
      </c>
      <c r="F1626" s="5" t="s">
        <v>64</v>
      </c>
      <c r="G1626" s="5" t="s">
        <v>2017</v>
      </c>
      <c r="H1626" s="5">
        <v>302.0</v>
      </c>
      <c r="I1626" s="33" t="s">
        <v>45</v>
      </c>
      <c r="J1626" s="18">
        <v>8.0</v>
      </c>
      <c r="K1626" s="19">
        <f t="shared" si="169"/>
        <v>8.532049307</v>
      </c>
      <c r="L1626" s="18">
        <v>7.5</v>
      </c>
      <c r="M1626" s="86">
        <f t="shared" si="162"/>
        <v>9.156758448</v>
      </c>
      <c r="N1626" s="18">
        <v>10.0</v>
      </c>
      <c r="O1626" s="21">
        <f t="shared" si="2"/>
        <v>9.482478098</v>
      </c>
      <c r="P1626" s="18">
        <v>7.5</v>
      </c>
      <c r="Q1626" s="86">
        <f t="shared" si="163"/>
        <v>8.422138837</v>
      </c>
      <c r="R1626" s="18">
        <v>7.5</v>
      </c>
      <c r="S1626" s="21">
        <f t="shared" si="125"/>
        <v>8.526282854</v>
      </c>
      <c r="T1626" s="18">
        <v>7.5</v>
      </c>
      <c r="U1626" s="21">
        <f t="shared" si="128"/>
        <v>8.307259074</v>
      </c>
      <c r="V1626" s="18">
        <v>7.5</v>
      </c>
      <c r="W1626" s="21">
        <f t="shared" si="124"/>
        <v>8.917669173</v>
      </c>
      <c r="X1626" s="27">
        <f t="shared" si="166"/>
        <v>7.928571429</v>
      </c>
      <c r="Y1626" s="61" t="s">
        <v>2935</v>
      </c>
      <c r="Z1626" s="24"/>
      <c r="AA1626" s="40"/>
      <c r="AB1626" s="40"/>
      <c r="AC1626" s="40"/>
      <c r="AD1626" s="40"/>
      <c r="AE1626" s="39"/>
      <c r="AF1626" s="5"/>
      <c r="AG1626" s="1"/>
    </row>
    <row r="1627" ht="15.75" customHeight="1">
      <c r="A1627" s="1"/>
      <c r="B1627" s="5"/>
      <c r="C1627" s="16">
        <v>44809.0</v>
      </c>
      <c r="D1627" s="34">
        <v>2.845637793E9</v>
      </c>
      <c r="E1627" s="5" t="s">
        <v>516</v>
      </c>
      <c r="F1627" s="5" t="s">
        <v>2022</v>
      </c>
      <c r="G1627" s="5" t="s">
        <v>2017</v>
      </c>
      <c r="H1627" s="5" t="s">
        <v>428</v>
      </c>
      <c r="I1627" s="33" t="s">
        <v>261</v>
      </c>
      <c r="J1627" s="18">
        <v>9.0</v>
      </c>
      <c r="K1627" s="19">
        <f t="shared" si="169"/>
        <v>8.531278891</v>
      </c>
      <c r="L1627" s="18">
        <v>10.0</v>
      </c>
      <c r="M1627" s="86">
        <f t="shared" si="162"/>
        <v>9.157285804</v>
      </c>
      <c r="N1627" s="18">
        <v>10.0</v>
      </c>
      <c r="O1627" s="21">
        <f t="shared" si="2"/>
        <v>9.482801751</v>
      </c>
      <c r="P1627" s="18">
        <v>7.5</v>
      </c>
      <c r="Q1627" s="86">
        <f t="shared" si="163"/>
        <v>8.4215625</v>
      </c>
      <c r="R1627" s="18">
        <v>10.0</v>
      </c>
      <c r="S1627" s="21">
        <f t="shared" si="125"/>
        <v>8.527204503</v>
      </c>
      <c r="T1627" s="18">
        <v>7.5</v>
      </c>
      <c r="U1627" s="21">
        <f t="shared" si="128"/>
        <v>8.306754221</v>
      </c>
      <c r="V1627" s="18">
        <v>10.0</v>
      </c>
      <c r="W1627" s="21">
        <f t="shared" si="124"/>
        <v>8.9183469</v>
      </c>
      <c r="X1627" s="27">
        <f t="shared" si="166"/>
        <v>9.142857143</v>
      </c>
      <c r="Y1627" s="61" t="s">
        <v>2935</v>
      </c>
      <c r="Z1627" s="24"/>
      <c r="AA1627" s="40"/>
      <c r="AB1627" s="40"/>
      <c r="AC1627" s="40"/>
      <c r="AD1627" s="40"/>
      <c r="AE1627" s="39"/>
      <c r="AF1627" s="5"/>
      <c r="AG1627" s="1"/>
    </row>
    <row r="1628" ht="15.75" customHeight="1">
      <c r="A1628" s="1"/>
      <c r="B1628" s="5"/>
      <c r="C1628" s="16">
        <v>44809.0</v>
      </c>
      <c r="D1628" s="17">
        <v>3.307344963E9</v>
      </c>
      <c r="E1628" s="5" t="s">
        <v>1872</v>
      </c>
      <c r="F1628" s="5" t="s">
        <v>32</v>
      </c>
      <c r="G1628" s="5" t="s">
        <v>2979</v>
      </c>
      <c r="H1628" s="5">
        <v>313.0</v>
      </c>
      <c r="I1628" s="33" t="s">
        <v>1858</v>
      </c>
      <c r="J1628" s="18">
        <v>8.0</v>
      </c>
      <c r="K1628" s="19">
        <f t="shared" si="169"/>
        <v>8.529738059</v>
      </c>
      <c r="L1628" s="18">
        <v>7.5</v>
      </c>
      <c r="M1628" s="86">
        <f t="shared" si="162"/>
        <v>9.15625</v>
      </c>
      <c r="N1628" s="18">
        <v>10.0</v>
      </c>
      <c r="O1628" s="21">
        <f t="shared" si="2"/>
        <v>9.483125</v>
      </c>
      <c r="P1628" s="18">
        <v>7.5</v>
      </c>
      <c r="Q1628" s="86">
        <f t="shared" si="163"/>
        <v>8.420986883</v>
      </c>
      <c r="R1628" s="18">
        <v>7.5</v>
      </c>
      <c r="S1628" s="21">
        <f t="shared" si="125"/>
        <v>8.5265625</v>
      </c>
      <c r="T1628" s="18">
        <v>7.5</v>
      </c>
      <c r="U1628" s="21">
        <f t="shared" si="128"/>
        <v>8.30625</v>
      </c>
      <c r="V1628" s="18">
        <v>7.5</v>
      </c>
      <c r="W1628" s="21">
        <f t="shared" si="124"/>
        <v>8.917459324</v>
      </c>
      <c r="X1628" s="27">
        <f t="shared" si="166"/>
        <v>7.928571429</v>
      </c>
      <c r="Y1628" s="61" t="s">
        <v>3148</v>
      </c>
      <c r="Z1628" s="24"/>
      <c r="AA1628" s="40"/>
      <c r="AB1628" s="40"/>
      <c r="AC1628" s="40"/>
      <c r="AD1628" s="40"/>
      <c r="AE1628" s="39"/>
      <c r="AF1628" s="5"/>
      <c r="AG1628" s="1"/>
    </row>
    <row r="1629" ht="15.75" customHeight="1">
      <c r="A1629" s="1"/>
      <c r="B1629" s="5"/>
      <c r="C1629" s="16">
        <v>44810.0</v>
      </c>
      <c r="D1629" s="17">
        <v>3.965610957E9</v>
      </c>
      <c r="E1629" s="5" t="s">
        <v>3149</v>
      </c>
      <c r="F1629" s="5" t="s">
        <v>32</v>
      </c>
      <c r="G1629" s="5" t="s">
        <v>2979</v>
      </c>
      <c r="H1629" s="5">
        <v>302.0</v>
      </c>
      <c r="I1629" s="33" t="s">
        <v>45</v>
      </c>
      <c r="J1629" s="18">
        <v>10.0</v>
      </c>
      <c r="K1629" s="19">
        <f t="shared" si="169"/>
        <v>8.530046225</v>
      </c>
      <c r="L1629" s="18">
        <v>7.5</v>
      </c>
      <c r="M1629" s="86">
        <f t="shared" si="162"/>
        <v>9.15521549</v>
      </c>
      <c r="N1629" s="18">
        <v>10.0</v>
      </c>
      <c r="O1629" s="21">
        <f t="shared" si="2"/>
        <v>9.483447845</v>
      </c>
      <c r="P1629" s="18">
        <v>10.0</v>
      </c>
      <c r="Q1629" s="86">
        <f t="shared" si="163"/>
        <v>8.421972534</v>
      </c>
      <c r="R1629" s="18">
        <v>10.0</v>
      </c>
      <c r="S1629" s="21">
        <f t="shared" si="125"/>
        <v>8.527482823</v>
      </c>
      <c r="T1629" s="18">
        <v>10.0</v>
      </c>
      <c r="U1629" s="21">
        <f t="shared" si="128"/>
        <v>8.307307933</v>
      </c>
      <c r="V1629" s="18">
        <v>10.0</v>
      </c>
      <c r="W1629" s="21">
        <f t="shared" si="124"/>
        <v>8.918136335</v>
      </c>
      <c r="X1629" s="27">
        <f t="shared" si="166"/>
        <v>9.642857143</v>
      </c>
      <c r="Y1629" s="61" t="s">
        <v>3150</v>
      </c>
      <c r="Z1629" s="24"/>
      <c r="AA1629" s="40"/>
      <c r="AB1629" s="40"/>
      <c r="AC1629" s="40"/>
      <c r="AD1629" s="40"/>
      <c r="AE1629" s="39"/>
      <c r="AF1629" s="5"/>
      <c r="AG1629" s="1"/>
    </row>
    <row r="1630" ht="15.75" customHeight="1">
      <c r="A1630" s="1"/>
      <c r="B1630" s="5"/>
      <c r="C1630" s="16">
        <v>44810.0</v>
      </c>
      <c r="D1630" s="17">
        <v>3.262706639E9</v>
      </c>
      <c r="E1630" s="5" t="s">
        <v>3151</v>
      </c>
      <c r="F1630" s="5" t="s">
        <v>32</v>
      </c>
      <c r="G1630" s="5" t="s">
        <v>2017</v>
      </c>
      <c r="H1630" s="5">
        <v>216.0</v>
      </c>
      <c r="I1630" s="33" t="s">
        <v>1782</v>
      </c>
      <c r="J1630" s="18">
        <v>5.0</v>
      </c>
      <c r="K1630" s="19">
        <f t="shared" si="169"/>
        <v>8.526502311</v>
      </c>
      <c r="L1630" s="18">
        <v>7.5</v>
      </c>
      <c r="M1630" s="86">
        <f t="shared" si="162"/>
        <v>9.154182272</v>
      </c>
      <c r="N1630" s="18">
        <v>5.0</v>
      </c>
      <c r="O1630" s="21">
        <f t="shared" si="2"/>
        <v>9.480649189</v>
      </c>
      <c r="P1630" s="18">
        <v>5.0</v>
      </c>
      <c r="Q1630" s="86">
        <f t="shared" si="163"/>
        <v>8.419837804</v>
      </c>
      <c r="R1630" s="18">
        <v>5.0</v>
      </c>
      <c r="S1630" s="21">
        <f t="shared" si="125"/>
        <v>8.525280899</v>
      </c>
      <c r="T1630" s="18">
        <v>7.5</v>
      </c>
      <c r="U1630" s="21">
        <f t="shared" si="128"/>
        <v>8.306803995</v>
      </c>
      <c r="V1630" s="18">
        <v>5.0</v>
      </c>
      <c r="W1630" s="21">
        <f t="shared" si="124"/>
        <v>8.9156875</v>
      </c>
      <c r="X1630" s="27">
        <f t="shared" si="166"/>
        <v>5.714285714</v>
      </c>
      <c r="Y1630" s="61" t="s">
        <v>2935</v>
      </c>
      <c r="Z1630" s="24"/>
      <c r="AA1630" s="40"/>
      <c r="AB1630" s="40"/>
      <c r="AC1630" s="40"/>
      <c r="AD1630" s="40"/>
      <c r="AE1630" s="39"/>
      <c r="AF1630" s="5"/>
      <c r="AG1630" s="1"/>
    </row>
    <row r="1631" ht="15.75" customHeight="1">
      <c r="A1631" s="1"/>
      <c r="B1631" s="5"/>
      <c r="C1631" s="16">
        <v>44811.0</v>
      </c>
      <c r="D1631" s="17">
        <v>2.35744115E9</v>
      </c>
      <c r="E1631" s="5" t="s">
        <v>3083</v>
      </c>
      <c r="F1631" s="5" t="s">
        <v>1180</v>
      </c>
      <c r="G1631" s="5" t="s">
        <v>2017</v>
      </c>
      <c r="H1631" s="5">
        <v>313.0</v>
      </c>
      <c r="I1631" s="33" t="s">
        <v>79</v>
      </c>
      <c r="J1631" s="18">
        <v>5.0</v>
      </c>
      <c r="K1631" s="19">
        <f t="shared" si="169"/>
        <v>8.523420647</v>
      </c>
      <c r="L1631" s="18">
        <v>5.0</v>
      </c>
      <c r="M1631" s="86">
        <f t="shared" si="162"/>
        <v>9.151590767</v>
      </c>
      <c r="N1631" s="18">
        <v>10.0</v>
      </c>
      <c r="O1631" s="21">
        <f t="shared" si="2"/>
        <v>9.480973175</v>
      </c>
      <c r="P1631" s="18">
        <v>7.5</v>
      </c>
      <c r="Q1631" s="86">
        <f t="shared" si="163"/>
        <v>8.419264339</v>
      </c>
      <c r="R1631" s="18">
        <v>7.5</v>
      </c>
      <c r="S1631" s="21">
        <f t="shared" si="125"/>
        <v>8.524641298</v>
      </c>
      <c r="T1631" s="18">
        <v>5.0</v>
      </c>
      <c r="U1631" s="21">
        <f t="shared" si="128"/>
        <v>8.30474111</v>
      </c>
      <c r="V1631" s="18">
        <v>5.0</v>
      </c>
      <c r="W1631" s="21">
        <f t="shared" si="124"/>
        <v>8.913241724</v>
      </c>
      <c r="X1631" s="27">
        <f t="shared" si="166"/>
        <v>6.428571429</v>
      </c>
      <c r="Y1631" s="61" t="s">
        <v>3152</v>
      </c>
      <c r="Z1631" s="24"/>
      <c r="AA1631" s="40"/>
      <c r="AB1631" s="40"/>
      <c r="AC1631" s="40"/>
      <c r="AD1631" s="40"/>
      <c r="AE1631" s="39"/>
      <c r="AF1631" s="5"/>
      <c r="AG1631" s="1"/>
    </row>
    <row r="1632" ht="15.75" customHeight="1">
      <c r="A1632" s="1"/>
      <c r="B1632" s="5"/>
      <c r="C1632" s="16">
        <v>44811.0</v>
      </c>
      <c r="D1632" s="17">
        <v>3.508556944E9</v>
      </c>
      <c r="E1632" s="5" t="s">
        <v>3125</v>
      </c>
      <c r="F1632" s="5" t="s">
        <v>100</v>
      </c>
      <c r="G1632" s="5" t="s">
        <v>2017</v>
      </c>
      <c r="H1632" s="5">
        <v>215.0</v>
      </c>
      <c r="I1632" s="33" t="s">
        <v>1808</v>
      </c>
      <c r="J1632" s="18">
        <v>9.0</v>
      </c>
      <c r="K1632" s="19">
        <f t="shared" si="169"/>
        <v>8.52357473</v>
      </c>
      <c r="L1632" s="18">
        <v>10.0</v>
      </c>
      <c r="M1632" s="86">
        <f t="shared" si="162"/>
        <v>9.152119701</v>
      </c>
      <c r="N1632" s="18">
        <v>10.0</v>
      </c>
      <c r="O1632" s="21">
        <f t="shared" si="2"/>
        <v>9.481296758</v>
      </c>
      <c r="P1632" s="18">
        <v>10.0</v>
      </c>
      <c r="Q1632" s="86">
        <f t="shared" si="163"/>
        <v>8.420249221</v>
      </c>
      <c r="R1632" s="18">
        <v>10.0</v>
      </c>
      <c r="S1632" s="21">
        <f t="shared" si="125"/>
        <v>8.525561097</v>
      </c>
      <c r="T1632" s="18">
        <v>10.0</v>
      </c>
      <c r="U1632" s="21">
        <f t="shared" si="128"/>
        <v>8.305798005</v>
      </c>
      <c r="V1632" s="18">
        <v>10.0</v>
      </c>
      <c r="W1632" s="21">
        <f t="shared" si="124"/>
        <v>8.9139201</v>
      </c>
      <c r="X1632" s="27">
        <f t="shared" si="166"/>
        <v>9.857142857</v>
      </c>
      <c r="Y1632" s="61" t="s">
        <v>3153</v>
      </c>
      <c r="Z1632" s="24"/>
      <c r="AA1632" s="40"/>
      <c r="AB1632" s="40"/>
      <c r="AC1632" s="40"/>
      <c r="AD1632" s="40"/>
      <c r="AE1632" s="39"/>
      <c r="AF1632" s="5"/>
      <c r="AG1632" s="1"/>
    </row>
    <row r="1633" ht="15.75" customHeight="1">
      <c r="A1633" s="1"/>
      <c r="B1633" s="5"/>
      <c r="C1633" s="16">
        <v>44812.0</v>
      </c>
      <c r="D1633" s="17">
        <v>3.310692829E9</v>
      </c>
      <c r="E1633" s="5" t="s">
        <v>3154</v>
      </c>
      <c r="F1633" s="5" t="s">
        <v>72</v>
      </c>
      <c r="G1633" s="5" t="s">
        <v>2979</v>
      </c>
      <c r="H1633" s="5" t="s">
        <v>163</v>
      </c>
      <c r="I1633" s="33" t="s">
        <v>60</v>
      </c>
      <c r="J1633" s="18">
        <v>9.0</v>
      </c>
      <c r="K1633" s="19">
        <f t="shared" si="169"/>
        <v>8.523112481</v>
      </c>
      <c r="L1633" s="18">
        <v>7.5</v>
      </c>
      <c r="M1633" s="86">
        <f t="shared" si="162"/>
        <v>9.151090343</v>
      </c>
      <c r="N1633" s="18">
        <v>7.5</v>
      </c>
      <c r="O1633" s="21">
        <f t="shared" si="2"/>
        <v>9.480062305</v>
      </c>
      <c r="P1633" s="18">
        <v>10.0</v>
      </c>
      <c r="Q1633" s="86">
        <f t="shared" si="163"/>
        <v>8.421232877</v>
      </c>
      <c r="R1633" s="18">
        <v>10.0</v>
      </c>
      <c r="S1633" s="21">
        <f t="shared" si="125"/>
        <v>8.526479751</v>
      </c>
      <c r="T1633" s="18">
        <v>7.5</v>
      </c>
      <c r="U1633" s="21">
        <f t="shared" si="128"/>
        <v>8.30529595</v>
      </c>
      <c r="V1633" s="18">
        <v>7.5</v>
      </c>
      <c r="W1633" s="21">
        <f t="shared" si="124"/>
        <v>8.913038054</v>
      </c>
      <c r="X1633" s="27">
        <f t="shared" si="166"/>
        <v>8.428571429</v>
      </c>
      <c r="Y1633" s="61" t="s">
        <v>3155</v>
      </c>
      <c r="Z1633" s="24"/>
      <c r="AA1633" s="40"/>
      <c r="AB1633" s="40"/>
      <c r="AC1633" s="40"/>
      <c r="AD1633" s="40"/>
      <c r="AE1633" s="39"/>
      <c r="AF1633" s="5"/>
      <c r="AG1633" s="1"/>
    </row>
    <row r="1634" ht="15.75" customHeight="1">
      <c r="A1634" s="1"/>
      <c r="B1634" s="5"/>
      <c r="C1634" s="16">
        <v>44813.0</v>
      </c>
      <c r="D1634" s="17">
        <v>3.572444765E9</v>
      </c>
      <c r="E1634" s="5" t="s">
        <v>297</v>
      </c>
      <c r="F1634" s="5" t="s">
        <v>107</v>
      </c>
      <c r="G1634" s="5" t="s">
        <v>33</v>
      </c>
      <c r="H1634" s="5" t="s">
        <v>1039</v>
      </c>
      <c r="I1634" s="33" t="s">
        <v>2203</v>
      </c>
      <c r="J1634" s="18">
        <v>6.0</v>
      </c>
      <c r="K1634" s="19">
        <f t="shared" si="169"/>
        <v>8.52164869</v>
      </c>
      <c r="L1634" s="18">
        <v>5.0</v>
      </c>
      <c r="M1634" s="86">
        <f t="shared" si="162"/>
        <v>9.148505604</v>
      </c>
      <c r="N1634" s="18">
        <v>7.5</v>
      </c>
      <c r="O1634" s="21">
        <f t="shared" si="2"/>
        <v>9.47882939</v>
      </c>
      <c r="P1634" s="18">
        <v>5.0</v>
      </c>
      <c r="Q1634" s="86">
        <f t="shared" si="163"/>
        <v>8.41910392</v>
      </c>
      <c r="R1634" s="18">
        <v>2.5</v>
      </c>
      <c r="S1634" s="21">
        <f t="shared" si="125"/>
        <v>8.522727273</v>
      </c>
      <c r="T1634" s="18">
        <v>5.0</v>
      </c>
      <c r="U1634" s="21">
        <f t="shared" si="128"/>
        <v>8.303237858</v>
      </c>
      <c r="V1634" s="18">
        <v>5.0</v>
      </c>
      <c r="W1634" s="21">
        <f t="shared" si="124"/>
        <v>8.910598504</v>
      </c>
      <c r="X1634" s="27">
        <f t="shared" si="166"/>
        <v>5.142857143</v>
      </c>
      <c r="Y1634" s="61" t="s">
        <v>3156</v>
      </c>
      <c r="Z1634" s="24"/>
      <c r="AA1634" s="40"/>
      <c r="AB1634" s="40"/>
      <c r="AC1634" s="40"/>
      <c r="AD1634" s="40"/>
      <c r="AE1634" s="39"/>
      <c r="AF1634" s="5"/>
      <c r="AG1634" s="1"/>
    </row>
    <row r="1635" ht="15.75" customHeight="1">
      <c r="A1635" s="1"/>
      <c r="B1635" s="5"/>
      <c r="C1635" s="16">
        <v>44814.0</v>
      </c>
      <c r="D1635" s="17">
        <v>2.59755557E9</v>
      </c>
      <c r="E1635" s="5" t="s">
        <v>472</v>
      </c>
      <c r="F1635" s="5" t="s">
        <v>52</v>
      </c>
      <c r="G1635" s="5" t="s">
        <v>33</v>
      </c>
      <c r="H1635" s="5" t="s">
        <v>111</v>
      </c>
      <c r="I1635" s="33" t="s">
        <v>60</v>
      </c>
      <c r="J1635" s="18">
        <v>7.0</v>
      </c>
      <c r="K1635" s="19">
        <f t="shared" si="169"/>
        <v>8.519337442</v>
      </c>
      <c r="L1635" s="18">
        <v>7.5</v>
      </c>
      <c r="M1635" s="86">
        <f t="shared" si="162"/>
        <v>9.147479776</v>
      </c>
      <c r="N1635" s="18">
        <v>10.0</v>
      </c>
      <c r="O1635" s="21">
        <f t="shared" si="2"/>
        <v>9.479153703</v>
      </c>
      <c r="P1635" s="18">
        <v>7.5</v>
      </c>
      <c r="Q1635" s="86">
        <f t="shared" si="163"/>
        <v>8.418532338</v>
      </c>
      <c r="R1635" s="18">
        <v>7.5</v>
      </c>
      <c r="S1635" s="21">
        <f t="shared" si="125"/>
        <v>8.522090853</v>
      </c>
      <c r="T1635" s="18">
        <v>7.5</v>
      </c>
      <c r="U1635" s="21">
        <f t="shared" si="128"/>
        <v>8.302738021</v>
      </c>
      <c r="V1635" s="18">
        <v>7.5</v>
      </c>
      <c r="W1635" s="21">
        <f t="shared" si="124"/>
        <v>8.909719626</v>
      </c>
      <c r="X1635" s="27">
        <f t="shared" si="166"/>
        <v>7.785714286</v>
      </c>
      <c r="Y1635" s="61" t="s">
        <v>2935</v>
      </c>
      <c r="Z1635" s="24"/>
      <c r="AA1635" s="40"/>
      <c r="AB1635" s="40"/>
      <c r="AC1635" s="40"/>
      <c r="AD1635" s="40"/>
      <c r="AE1635" s="39"/>
      <c r="AF1635" s="5"/>
      <c r="AG1635" s="1"/>
    </row>
    <row r="1636" ht="15.75" customHeight="1">
      <c r="A1636" s="1"/>
      <c r="B1636" s="5"/>
      <c r="C1636" s="16">
        <v>44814.0</v>
      </c>
      <c r="D1636" s="17">
        <v>2.896085799E9</v>
      </c>
      <c r="E1636" s="5" t="s">
        <v>3157</v>
      </c>
      <c r="F1636" s="5" t="s">
        <v>52</v>
      </c>
      <c r="G1636" s="5" t="s">
        <v>2979</v>
      </c>
      <c r="H1636" s="5">
        <v>202.0</v>
      </c>
      <c r="I1636" s="33" t="s">
        <v>45</v>
      </c>
      <c r="J1636" s="18">
        <v>8.0</v>
      </c>
      <c r="K1636" s="19">
        <f t="shared" si="169"/>
        <v>8.518412943</v>
      </c>
      <c r="L1636" s="18">
        <v>10.0</v>
      </c>
      <c r="M1636" s="86">
        <f t="shared" si="162"/>
        <v>9.14800995</v>
      </c>
      <c r="N1636" s="18">
        <v>10.0</v>
      </c>
      <c r="O1636" s="21">
        <f t="shared" si="2"/>
        <v>9.479477612</v>
      </c>
      <c r="P1636" s="18">
        <v>10.0</v>
      </c>
      <c r="Q1636" s="86">
        <f t="shared" si="163"/>
        <v>8.419515227</v>
      </c>
      <c r="R1636" s="18">
        <v>7.5</v>
      </c>
      <c r="S1636" s="21">
        <f t="shared" si="125"/>
        <v>8.521455224</v>
      </c>
      <c r="T1636" s="18">
        <v>7.5</v>
      </c>
      <c r="U1636" s="21">
        <f t="shared" si="128"/>
        <v>8.302238806</v>
      </c>
      <c r="V1636" s="18">
        <v>10.0</v>
      </c>
      <c r="W1636" s="21">
        <f t="shared" si="124"/>
        <v>8.910398506</v>
      </c>
      <c r="X1636" s="27">
        <f t="shared" si="166"/>
        <v>9</v>
      </c>
      <c r="Y1636" s="61" t="s">
        <v>3158</v>
      </c>
      <c r="Z1636" s="24"/>
      <c r="AA1636" s="40"/>
      <c r="AB1636" s="40"/>
      <c r="AC1636" s="40"/>
      <c r="AD1636" s="40"/>
      <c r="AE1636" s="39"/>
      <c r="AF1636" s="5"/>
      <c r="AG1636" s="1"/>
    </row>
    <row r="1637" ht="15.75" customHeight="1">
      <c r="A1637" s="1"/>
      <c r="B1637" s="5"/>
      <c r="C1637" s="16">
        <v>44814.0</v>
      </c>
      <c r="D1637" s="17"/>
      <c r="E1637" s="5" t="s">
        <v>514</v>
      </c>
      <c r="F1637" s="5"/>
      <c r="G1637" s="5"/>
      <c r="H1637" s="5"/>
      <c r="I1637" s="33"/>
      <c r="J1637" s="18">
        <v>9.0</v>
      </c>
      <c r="K1637" s="19">
        <f t="shared" si="169"/>
        <v>8.517642527</v>
      </c>
      <c r="L1637" s="18">
        <v>10.0</v>
      </c>
      <c r="M1637" s="86">
        <f t="shared" si="162"/>
        <v>9.148539466</v>
      </c>
      <c r="N1637" s="18">
        <v>7.5</v>
      </c>
      <c r="O1637" s="21">
        <f t="shared" si="2"/>
        <v>9.478247359</v>
      </c>
      <c r="P1637" s="18">
        <v>10.0</v>
      </c>
      <c r="Q1637" s="86">
        <f t="shared" si="163"/>
        <v>8.420496894</v>
      </c>
      <c r="R1637" s="18">
        <v>5.0</v>
      </c>
      <c r="S1637" s="21">
        <f t="shared" si="125"/>
        <v>8.519266625</v>
      </c>
      <c r="T1637" s="18">
        <v>7.5</v>
      </c>
      <c r="U1637" s="21">
        <f t="shared" si="128"/>
        <v>8.301740211</v>
      </c>
      <c r="V1637" s="18">
        <v>10.0</v>
      </c>
      <c r="W1637" s="21">
        <f t="shared" si="124"/>
        <v>8.91107654</v>
      </c>
      <c r="X1637" s="27">
        <f t="shared" si="166"/>
        <v>8.428571429</v>
      </c>
      <c r="Y1637" s="61" t="s">
        <v>3159</v>
      </c>
      <c r="Z1637" s="24"/>
      <c r="AA1637" s="40"/>
      <c r="AB1637" s="40"/>
      <c r="AC1637" s="40"/>
      <c r="AD1637" s="40"/>
      <c r="AE1637" s="39"/>
      <c r="AF1637" s="5"/>
      <c r="AG1637" s="1"/>
    </row>
    <row r="1638" ht="15.75" customHeight="1">
      <c r="A1638" s="1"/>
      <c r="B1638" s="5"/>
      <c r="C1638" s="16">
        <v>44815.0</v>
      </c>
      <c r="D1638" s="17">
        <v>3.301479887E9</v>
      </c>
      <c r="E1638" s="5" t="s">
        <v>1244</v>
      </c>
      <c r="F1638" s="5" t="s">
        <v>72</v>
      </c>
      <c r="G1638" s="5" t="s">
        <v>2979</v>
      </c>
      <c r="H1638" s="5">
        <v>312.0</v>
      </c>
      <c r="I1638" s="33" t="s">
        <v>1787</v>
      </c>
      <c r="J1638" s="18">
        <v>10.0</v>
      </c>
      <c r="K1638" s="19">
        <f t="shared" si="169"/>
        <v>8.517642527</v>
      </c>
      <c r="L1638" s="18">
        <v>10.0</v>
      </c>
      <c r="M1638" s="86">
        <f t="shared" si="162"/>
        <v>9.149068323</v>
      </c>
      <c r="N1638" s="18">
        <v>10.0</v>
      </c>
      <c r="O1638" s="21">
        <f t="shared" si="2"/>
        <v>9.478571429</v>
      </c>
      <c r="P1638" s="18">
        <v>10.0</v>
      </c>
      <c r="Q1638" s="86">
        <f t="shared" si="163"/>
        <v>8.421477343</v>
      </c>
      <c r="R1638" s="18">
        <v>10.0</v>
      </c>
      <c r="S1638" s="21">
        <f t="shared" si="125"/>
        <v>8.520186335</v>
      </c>
      <c r="T1638" s="18">
        <v>10.0</v>
      </c>
      <c r="U1638" s="21">
        <f t="shared" si="128"/>
        <v>8.302795031</v>
      </c>
      <c r="V1638" s="18">
        <v>10.0</v>
      </c>
      <c r="W1638" s="21">
        <f t="shared" si="124"/>
        <v>8.911753731</v>
      </c>
      <c r="X1638" s="27">
        <f t="shared" si="166"/>
        <v>10</v>
      </c>
      <c r="Y1638" s="61" t="s">
        <v>2935</v>
      </c>
      <c r="Z1638" s="24"/>
      <c r="AA1638" s="40"/>
      <c r="AB1638" s="40"/>
      <c r="AC1638" s="40"/>
      <c r="AD1638" s="40"/>
      <c r="AE1638" s="39"/>
      <c r="AF1638" s="5"/>
      <c r="AG1638" s="1"/>
    </row>
    <row r="1639" ht="15.75" customHeight="1">
      <c r="A1639" s="1"/>
      <c r="B1639" s="5"/>
      <c r="C1639" s="16">
        <v>44815.0</v>
      </c>
      <c r="D1639" s="17">
        <v>3.713543325E9</v>
      </c>
      <c r="E1639" s="5" t="s">
        <v>1792</v>
      </c>
      <c r="F1639" s="5" t="s">
        <v>32</v>
      </c>
      <c r="G1639" s="5" t="s">
        <v>33</v>
      </c>
      <c r="H1639" s="5">
        <v>207.0</v>
      </c>
      <c r="I1639" s="33" t="s">
        <v>1808</v>
      </c>
      <c r="J1639" s="18">
        <v>10.0</v>
      </c>
      <c r="K1639" s="19">
        <f t="shared" si="169"/>
        <v>8.519568567</v>
      </c>
      <c r="L1639" s="18">
        <v>10.0</v>
      </c>
      <c r="M1639" s="86">
        <f t="shared" si="162"/>
        <v>9.149596524</v>
      </c>
      <c r="N1639" s="18">
        <v>10.0</v>
      </c>
      <c r="O1639" s="21">
        <f t="shared" si="2"/>
        <v>9.478895096</v>
      </c>
      <c r="P1639" s="18">
        <v>10.0</v>
      </c>
      <c r="Q1639" s="86">
        <f t="shared" si="163"/>
        <v>8.422456576</v>
      </c>
      <c r="R1639" s="18">
        <v>10.0</v>
      </c>
      <c r="S1639" s="21">
        <f t="shared" si="125"/>
        <v>8.521104904</v>
      </c>
      <c r="T1639" s="18">
        <v>10.0</v>
      </c>
      <c r="U1639" s="21">
        <f t="shared" si="128"/>
        <v>8.303848541</v>
      </c>
      <c r="V1639" s="18">
        <v>10.0</v>
      </c>
      <c r="W1639" s="21">
        <f t="shared" si="124"/>
        <v>8.912430081</v>
      </c>
      <c r="X1639" s="27">
        <f t="shared" si="166"/>
        <v>10</v>
      </c>
      <c r="Y1639" s="61" t="s">
        <v>2935</v>
      </c>
      <c r="Z1639" s="24"/>
      <c r="AA1639" s="40"/>
      <c r="AB1639" s="40"/>
      <c r="AC1639" s="40"/>
      <c r="AD1639" s="40"/>
      <c r="AE1639" s="39"/>
      <c r="AF1639" s="5"/>
      <c r="AG1639" s="1"/>
    </row>
    <row r="1640" ht="15.75" customHeight="1">
      <c r="A1640" s="1"/>
      <c r="B1640" s="5"/>
      <c r="C1640" s="16">
        <v>44815.0</v>
      </c>
      <c r="D1640" s="17">
        <v>2.232220018E9</v>
      </c>
      <c r="E1640" s="5" t="s">
        <v>3160</v>
      </c>
      <c r="F1640" s="5" t="s">
        <v>100</v>
      </c>
      <c r="G1640" s="5" t="s">
        <v>2979</v>
      </c>
      <c r="H1640" s="5">
        <v>311.0</v>
      </c>
      <c r="I1640" s="33" t="s">
        <v>1787</v>
      </c>
      <c r="J1640" s="18">
        <v>9.0</v>
      </c>
      <c r="K1640" s="19">
        <f t="shared" si="169"/>
        <v>8.518798151</v>
      </c>
      <c r="L1640" s="18">
        <v>7.5</v>
      </c>
      <c r="M1640" s="86">
        <f t="shared" si="162"/>
        <v>9.148573201</v>
      </c>
      <c r="N1640" s="18">
        <v>10.0</v>
      </c>
      <c r="O1640" s="21">
        <f t="shared" si="2"/>
        <v>9.479218362</v>
      </c>
      <c r="P1640" s="18">
        <v>7.5</v>
      </c>
      <c r="Q1640" s="86">
        <f t="shared" si="163"/>
        <v>8.421884687</v>
      </c>
      <c r="R1640" s="18">
        <v>7.5</v>
      </c>
      <c r="S1640" s="21">
        <f t="shared" si="125"/>
        <v>8.520471464</v>
      </c>
      <c r="T1640" s="18">
        <v>7.5</v>
      </c>
      <c r="U1640" s="21">
        <f t="shared" si="128"/>
        <v>8.303349876</v>
      </c>
      <c r="V1640" s="18">
        <v>10.0</v>
      </c>
      <c r="W1640" s="21">
        <f t="shared" si="124"/>
        <v>8.91310559</v>
      </c>
      <c r="X1640" s="27">
        <f t="shared" si="166"/>
        <v>8.428571429</v>
      </c>
      <c r="Y1640" s="61" t="s">
        <v>3161</v>
      </c>
      <c r="Z1640" s="24"/>
      <c r="AA1640" s="40"/>
      <c r="AB1640" s="40"/>
      <c r="AC1640" s="40"/>
      <c r="AD1640" s="40"/>
      <c r="AE1640" s="39"/>
      <c r="AF1640" s="5"/>
      <c r="AG1640" s="1"/>
    </row>
    <row r="1641" ht="15.75" customHeight="1">
      <c r="A1641" s="1"/>
      <c r="B1641" s="5"/>
      <c r="C1641" s="16">
        <v>44816.0</v>
      </c>
      <c r="D1641" s="17">
        <v>2.398888452E9</v>
      </c>
      <c r="E1641" s="5" t="s">
        <v>3162</v>
      </c>
      <c r="F1641" s="5" t="s">
        <v>32</v>
      </c>
      <c r="G1641" s="5" t="s">
        <v>2979</v>
      </c>
      <c r="H1641" s="5">
        <v>202.0</v>
      </c>
      <c r="I1641" s="33" t="s">
        <v>45</v>
      </c>
      <c r="J1641" s="18">
        <v>6.0</v>
      </c>
      <c r="K1641" s="19">
        <f t="shared" si="169"/>
        <v>8.515716487</v>
      </c>
      <c r="L1641" s="18">
        <v>7.5</v>
      </c>
      <c r="M1641" s="86">
        <f t="shared" si="162"/>
        <v>9.147551147</v>
      </c>
      <c r="N1641" s="18">
        <v>10.0</v>
      </c>
      <c r="O1641" s="21">
        <f t="shared" si="2"/>
        <v>9.479541228</v>
      </c>
      <c r="P1641" s="18">
        <v>10.0</v>
      </c>
      <c r="Q1641" s="86">
        <f t="shared" si="163"/>
        <v>8.422862454</v>
      </c>
      <c r="R1641" s="18">
        <v>10.0</v>
      </c>
      <c r="S1641" s="21">
        <f t="shared" si="125"/>
        <v>8.521388717</v>
      </c>
      <c r="T1641" s="18">
        <v>5.0</v>
      </c>
      <c r="U1641" s="21">
        <f t="shared" si="128"/>
        <v>8.301301922</v>
      </c>
      <c r="V1641" s="18">
        <v>5.0</v>
      </c>
      <c r="W1641" s="21">
        <f t="shared" si="124"/>
        <v>8.910676598</v>
      </c>
      <c r="X1641" s="27">
        <f t="shared" si="166"/>
        <v>7.642857143</v>
      </c>
      <c r="Y1641" s="61" t="s">
        <v>2935</v>
      </c>
      <c r="Z1641" s="24"/>
      <c r="AA1641" s="40"/>
      <c r="AB1641" s="40"/>
      <c r="AC1641" s="40"/>
      <c r="AD1641" s="40"/>
      <c r="AE1641" s="39"/>
      <c r="AF1641" s="5"/>
      <c r="AG1641" s="1"/>
    </row>
    <row r="1642" ht="15.75" customHeight="1">
      <c r="A1642" s="1"/>
      <c r="B1642" s="5"/>
      <c r="C1642" s="16">
        <v>44816.0</v>
      </c>
      <c r="D1642" s="17">
        <v>3.591765934E9</v>
      </c>
      <c r="E1642" s="5" t="s">
        <v>3163</v>
      </c>
      <c r="F1642" s="5" t="s">
        <v>600</v>
      </c>
      <c r="G1642" s="5" t="s">
        <v>2979</v>
      </c>
      <c r="H1642" s="5">
        <v>204.0</v>
      </c>
      <c r="I1642" s="33" t="s">
        <v>45</v>
      </c>
      <c r="J1642" s="18">
        <v>7.0</v>
      </c>
      <c r="K1642" s="19">
        <f t="shared" si="169"/>
        <v>8.513405239</v>
      </c>
      <c r="L1642" s="18">
        <v>5.0</v>
      </c>
      <c r="M1642" s="86">
        <f t="shared" si="162"/>
        <v>9.144981413</v>
      </c>
      <c r="N1642" s="18">
        <v>7.5</v>
      </c>
      <c r="O1642" s="21">
        <f t="shared" si="2"/>
        <v>9.478314746</v>
      </c>
      <c r="P1642" s="18">
        <v>5.0</v>
      </c>
      <c r="Q1642" s="86">
        <f t="shared" si="163"/>
        <v>8.420743034</v>
      </c>
      <c r="R1642" s="18">
        <v>5.0</v>
      </c>
      <c r="S1642" s="21">
        <f t="shared" si="125"/>
        <v>8.519206939</v>
      </c>
      <c r="T1642" s="18">
        <v>5.0</v>
      </c>
      <c r="U1642" s="21">
        <f t="shared" si="128"/>
        <v>8.299256506</v>
      </c>
      <c r="V1642" s="18">
        <v>7.5</v>
      </c>
      <c r="W1642" s="21">
        <f t="shared" si="124"/>
        <v>8.909801489</v>
      </c>
      <c r="X1642" s="27">
        <f t="shared" si="166"/>
        <v>6</v>
      </c>
      <c r="Y1642" s="61" t="s">
        <v>3164</v>
      </c>
      <c r="Z1642" s="24"/>
      <c r="AA1642" s="40"/>
      <c r="AB1642" s="40"/>
      <c r="AC1642" s="40"/>
      <c r="AD1642" s="40"/>
      <c r="AE1642" s="39"/>
      <c r="AF1642" s="5"/>
      <c r="AG1642" s="1"/>
    </row>
    <row r="1643" ht="15.75" customHeight="1">
      <c r="A1643" s="1"/>
      <c r="B1643" s="5"/>
      <c r="C1643" s="16">
        <v>44817.0</v>
      </c>
      <c r="D1643" s="17">
        <v>3.523638915E9</v>
      </c>
      <c r="E1643" s="5" t="s">
        <v>3165</v>
      </c>
      <c r="F1643" s="5" t="s">
        <v>510</v>
      </c>
      <c r="G1643" s="5" t="s">
        <v>2979</v>
      </c>
      <c r="H1643" s="5">
        <v>302.0</v>
      </c>
      <c r="I1643" s="33" t="s">
        <v>45</v>
      </c>
      <c r="J1643" s="18">
        <v>1.0</v>
      </c>
      <c r="K1643" s="19">
        <f t="shared" si="169"/>
        <v>8.506471495</v>
      </c>
      <c r="L1643" s="18">
        <v>2.5</v>
      </c>
      <c r="M1643" s="86">
        <f t="shared" si="162"/>
        <v>9.140866873</v>
      </c>
      <c r="N1643" s="18">
        <v>2.5</v>
      </c>
      <c r="O1643" s="21">
        <f t="shared" si="2"/>
        <v>9.473993808</v>
      </c>
      <c r="P1643" s="18">
        <v>2.5</v>
      </c>
      <c r="Q1643" s="86">
        <f t="shared" si="163"/>
        <v>8.417079208</v>
      </c>
      <c r="R1643" s="18">
        <v>2.5</v>
      </c>
      <c r="S1643" s="21">
        <f t="shared" si="125"/>
        <v>8.515479876</v>
      </c>
      <c r="T1643" s="18">
        <v>2.5</v>
      </c>
      <c r="U1643" s="21">
        <f t="shared" si="128"/>
        <v>8.295665635</v>
      </c>
      <c r="V1643" s="18">
        <v>2.5</v>
      </c>
      <c r="W1643" s="21">
        <f t="shared" si="124"/>
        <v>8.90582765</v>
      </c>
      <c r="X1643" s="27">
        <f t="shared" si="166"/>
        <v>2.285714286</v>
      </c>
      <c r="Y1643" s="61" t="s">
        <v>2935</v>
      </c>
      <c r="Z1643" s="24"/>
      <c r="AA1643" s="40"/>
      <c r="AB1643" s="40"/>
      <c r="AC1643" s="40"/>
      <c r="AD1643" s="40"/>
      <c r="AE1643" s="39"/>
      <c r="AF1643" s="5"/>
      <c r="AG1643" s="1"/>
    </row>
    <row r="1644" ht="15.75" customHeight="1">
      <c r="A1644" s="1"/>
      <c r="B1644" s="5"/>
      <c r="C1644" s="16">
        <v>44818.0</v>
      </c>
      <c r="D1644" s="17">
        <v>2.852971292E9</v>
      </c>
      <c r="E1644" s="5" t="s">
        <v>3166</v>
      </c>
      <c r="F1644" s="5" t="s">
        <v>2022</v>
      </c>
      <c r="G1644" s="5" t="s">
        <v>33</v>
      </c>
      <c r="H1644" s="5" t="s">
        <v>120</v>
      </c>
      <c r="I1644" s="33" t="s">
        <v>60</v>
      </c>
      <c r="J1644" s="18">
        <v>8.0</v>
      </c>
      <c r="K1644" s="19">
        <f t="shared" si="169"/>
        <v>8.505546995</v>
      </c>
      <c r="L1644" s="18">
        <v>10.0</v>
      </c>
      <c r="M1644" s="86">
        <f t="shared" si="162"/>
        <v>9.141398515</v>
      </c>
      <c r="N1644" s="18">
        <v>10.0</v>
      </c>
      <c r="O1644" s="21">
        <f t="shared" si="2"/>
        <v>9.474319307</v>
      </c>
      <c r="P1644" s="18">
        <v>7.5</v>
      </c>
      <c r="Q1644" s="86">
        <f t="shared" si="163"/>
        <v>8.416512059</v>
      </c>
      <c r="R1644" s="18">
        <v>7.5</v>
      </c>
      <c r="S1644" s="21">
        <f t="shared" si="125"/>
        <v>8.514851485</v>
      </c>
      <c r="T1644" s="18">
        <v>7.5</v>
      </c>
      <c r="U1644" s="21">
        <f t="shared" si="128"/>
        <v>8.295173267</v>
      </c>
      <c r="V1644" s="18">
        <v>10.0</v>
      </c>
      <c r="W1644" s="21">
        <f t="shared" si="124"/>
        <v>8.906505576</v>
      </c>
      <c r="X1644" s="27">
        <f t="shared" si="166"/>
        <v>8.642857143</v>
      </c>
      <c r="Y1644" s="61" t="s">
        <v>2935</v>
      </c>
      <c r="Z1644" s="24"/>
      <c r="AA1644" s="40"/>
      <c r="AB1644" s="40"/>
      <c r="AC1644" s="40"/>
      <c r="AD1644" s="40"/>
      <c r="AE1644" s="39"/>
      <c r="AF1644" s="5"/>
      <c r="AG1644" s="1"/>
    </row>
    <row r="1645" ht="15.75" customHeight="1">
      <c r="A1645" s="1"/>
      <c r="B1645" s="5"/>
      <c r="C1645" s="16">
        <v>44818.0</v>
      </c>
      <c r="D1645" s="17">
        <v>3.518226635E9</v>
      </c>
      <c r="E1645" s="5" t="s">
        <v>3167</v>
      </c>
      <c r="F1645" s="5" t="s">
        <v>107</v>
      </c>
      <c r="G1645" s="5" t="s">
        <v>2979</v>
      </c>
      <c r="H1645" s="5">
        <v>314.0</v>
      </c>
      <c r="I1645" s="33" t="s">
        <v>79</v>
      </c>
      <c r="J1645" s="18">
        <v>7.0</v>
      </c>
      <c r="K1645" s="19">
        <f t="shared" si="169"/>
        <v>8.50385208</v>
      </c>
      <c r="L1645" s="18">
        <v>5.0</v>
      </c>
      <c r="M1645" s="86">
        <f t="shared" si="162"/>
        <v>9.138837353</v>
      </c>
      <c r="N1645" s="18">
        <v>5.0</v>
      </c>
      <c r="O1645" s="21">
        <f t="shared" si="2"/>
        <v>9.471552257</v>
      </c>
      <c r="P1645" s="18">
        <v>7.5</v>
      </c>
      <c r="Q1645" s="86">
        <f t="shared" si="163"/>
        <v>8.415945612</v>
      </c>
      <c r="R1645" s="18">
        <v>5.0</v>
      </c>
      <c r="S1645" s="21">
        <f t="shared" si="125"/>
        <v>8.512677798</v>
      </c>
      <c r="T1645" s="18">
        <v>5.0</v>
      </c>
      <c r="U1645" s="21">
        <f t="shared" si="128"/>
        <v>8.293135436</v>
      </c>
      <c r="V1645" s="18">
        <v>7.5</v>
      </c>
      <c r="W1645" s="21">
        <f t="shared" si="124"/>
        <v>8.905634675</v>
      </c>
      <c r="X1645" s="27">
        <f t="shared" si="166"/>
        <v>6</v>
      </c>
      <c r="Y1645" s="61" t="s">
        <v>2935</v>
      </c>
      <c r="Z1645" s="24"/>
      <c r="AA1645" s="40"/>
      <c r="AB1645" s="40"/>
      <c r="AC1645" s="40"/>
      <c r="AD1645" s="40"/>
      <c r="AE1645" s="39"/>
      <c r="AF1645" s="5"/>
      <c r="AG1645" s="1"/>
    </row>
    <row r="1646" ht="15.75" customHeight="1">
      <c r="A1646" s="1"/>
      <c r="B1646" s="5"/>
      <c r="C1646" s="16">
        <v>44818.0</v>
      </c>
      <c r="D1646" s="17">
        <v>2.804898467E9</v>
      </c>
      <c r="E1646" s="5" t="s">
        <v>1887</v>
      </c>
      <c r="F1646" s="5" t="s">
        <v>32</v>
      </c>
      <c r="G1646" s="5" t="s">
        <v>33</v>
      </c>
      <c r="H1646" s="5">
        <v>207.0</v>
      </c>
      <c r="I1646" s="33" t="s">
        <v>1808</v>
      </c>
      <c r="J1646" s="18">
        <v>9.0</v>
      </c>
      <c r="K1646" s="19">
        <f t="shared" si="169"/>
        <v>8.504699538</v>
      </c>
      <c r="L1646" s="18">
        <v>7.5</v>
      </c>
      <c r="M1646" s="86">
        <f t="shared" si="162"/>
        <v>9.137824475</v>
      </c>
      <c r="N1646" s="18">
        <v>10.0</v>
      </c>
      <c r="O1646" s="21">
        <f t="shared" si="2"/>
        <v>9.471878863</v>
      </c>
      <c r="P1646" s="18">
        <v>7.5</v>
      </c>
      <c r="Q1646" s="86">
        <f t="shared" si="163"/>
        <v>8.415379864</v>
      </c>
      <c r="R1646" s="18">
        <v>7.5</v>
      </c>
      <c r="S1646" s="21">
        <f t="shared" si="125"/>
        <v>8.512051916</v>
      </c>
      <c r="T1646" s="18">
        <v>7.5</v>
      </c>
      <c r="U1646" s="21">
        <f t="shared" si="128"/>
        <v>8.292645241</v>
      </c>
      <c r="V1646" s="18">
        <v>10.0</v>
      </c>
      <c r="W1646" s="21">
        <f t="shared" si="124"/>
        <v>8.906311881</v>
      </c>
      <c r="X1646" s="27">
        <f t="shared" si="166"/>
        <v>8.428571429</v>
      </c>
      <c r="Y1646" s="61" t="s">
        <v>3168</v>
      </c>
      <c r="Z1646" s="24"/>
      <c r="AA1646" s="40"/>
      <c r="AB1646" s="40"/>
      <c r="AC1646" s="40"/>
      <c r="AD1646" s="40"/>
      <c r="AE1646" s="39"/>
      <c r="AF1646" s="5"/>
      <c r="AG1646" s="1"/>
    </row>
    <row r="1647" ht="15.75" customHeight="1">
      <c r="A1647" s="1"/>
      <c r="B1647" s="5"/>
      <c r="C1647" s="16">
        <v>44819.0</v>
      </c>
      <c r="D1647" s="17">
        <v>2.661235279E9</v>
      </c>
      <c r="E1647" s="5" t="s">
        <v>3023</v>
      </c>
      <c r="F1647" s="5" t="s">
        <v>510</v>
      </c>
      <c r="G1647" s="5" t="s">
        <v>2017</v>
      </c>
      <c r="H1647" s="5">
        <v>215.0</v>
      </c>
      <c r="I1647" s="33" t="s">
        <v>1808</v>
      </c>
      <c r="J1647" s="18">
        <v>6.0</v>
      </c>
      <c r="K1647" s="19">
        <f t="shared" si="169"/>
        <v>8.50385208</v>
      </c>
      <c r="L1647" s="18">
        <v>10.0</v>
      </c>
      <c r="M1647" s="86">
        <f t="shared" si="162"/>
        <v>9.138357011</v>
      </c>
      <c r="N1647" s="18">
        <v>7.5</v>
      </c>
      <c r="O1647" s="21">
        <f t="shared" si="2"/>
        <v>9.470660902</v>
      </c>
      <c r="P1647" s="18">
        <v>5.0</v>
      </c>
      <c r="Q1647" s="86">
        <f t="shared" si="163"/>
        <v>8.413271605</v>
      </c>
      <c r="R1647" s="18">
        <v>7.5</v>
      </c>
      <c r="S1647" s="21">
        <f t="shared" si="125"/>
        <v>8.511426807</v>
      </c>
      <c r="T1647" s="18">
        <v>5.0</v>
      </c>
      <c r="U1647" s="21">
        <f t="shared" si="128"/>
        <v>8.290611489</v>
      </c>
      <c r="V1647" s="18">
        <v>5.0</v>
      </c>
      <c r="W1647" s="21">
        <f t="shared" si="124"/>
        <v>8.903896104</v>
      </c>
      <c r="X1647" s="27">
        <f t="shared" si="166"/>
        <v>6.571428571</v>
      </c>
      <c r="Y1647" s="61" t="s">
        <v>2935</v>
      </c>
      <c r="Z1647" s="24"/>
      <c r="AA1647" s="40"/>
      <c r="AB1647" s="40"/>
      <c r="AC1647" s="40"/>
      <c r="AD1647" s="40"/>
      <c r="AE1647" s="39"/>
      <c r="AF1647" s="5"/>
      <c r="AG1647" s="1"/>
    </row>
    <row r="1648" ht="15.75" customHeight="1">
      <c r="A1648" s="1"/>
      <c r="B1648" s="5"/>
      <c r="C1648" s="16">
        <v>44819.0</v>
      </c>
      <c r="D1648" s="17">
        <v>2.42513328E9</v>
      </c>
      <c r="E1648" s="5" t="s">
        <v>2984</v>
      </c>
      <c r="F1648" s="5" t="s">
        <v>190</v>
      </c>
      <c r="G1648" s="5" t="s">
        <v>2979</v>
      </c>
      <c r="H1648" s="5">
        <v>313.0</v>
      </c>
      <c r="I1648" s="33" t="s">
        <v>79</v>
      </c>
      <c r="J1648" s="18">
        <v>7.0</v>
      </c>
      <c r="K1648" s="19">
        <f t="shared" si="169"/>
        <v>8.502157165</v>
      </c>
      <c r="L1648" s="18">
        <v>7.5</v>
      </c>
      <c r="M1648" s="86">
        <f t="shared" si="162"/>
        <v>9.137345679</v>
      </c>
      <c r="N1648" s="18">
        <v>10.0</v>
      </c>
      <c r="O1648" s="21">
        <f t="shared" si="2"/>
        <v>9.470987654</v>
      </c>
      <c r="P1648" s="18">
        <v>7.5</v>
      </c>
      <c r="Q1648" s="86">
        <f t="shared" si="163"/>
        <v>8.412708205</v>
      </c>
      <c r="R1648" s="18">
        <v>7.5</v>
      </c>
      <c r="S1648" s="21">
        <f t="shared" si="125"/>
        <v>8.510802469</v>
      </c>
      <c r="T1648" s="18">
        <v>5.0</v>
      </c>
      <c r="U1648" s="21">
        <f t="shared" si="128"/>
        <v>8.288580247</v>
      </c>
      <c r="V1648" s="18">
        <v>7.5</v>
      </c>
      <c r="W1648" s="21">
        <f t="shared" si="124"/>
        <v>8.90302843</v>
      </c>
      <c r="X1648" s="27">
        <f t="shared" si="166"/>
        <v>7.428571429</v>
      </c>
      <c r="Y1648" s="61" t="s">
        <v>3169</v>
      </c>
      <c r="Z1648" s="24"/>
      <c r="AA1648" s="40"/>
      <c r="AB1648" s="40"/>
      <c r="AC1648" s="40"/>
      <c r="AD1648" s="40"/>
      <c r="AE1648" s="39"/>
      <c r="AF1648" s="5"/>
      <c r="AG1648" s="1"/>
    </row>
    <row r="1649" ht="15.75" customHeight="1">
      <c r="A1649" s="1"/>
      <c r="B1649" s="5"/>
      <c r="C1649" s="16">
        <v>44820.0</v>
      </c>
      <c r="D1649" s="17">
        <v>3.385323807E9</v>
      </c>
      <c r="E1649" s="5" t="s">
        <v>3170</v>
      </c>
      <c r="F1649" s="5" t="s">
        <v>72</v>
      </c>
      <c r="G1649" s="5" t="s">
        <v>33</v>
      </c>
      <c r="H1649" s="5">
        <v>207.0</v>
      </c>
      <c r="I1649" s="33" t="s">
        <v>1808</v>
      </c>
      <c r="J1649" s="18">
        <v>10.0</v>
      </c>
      <c r="K1649" s="19">
        <f t="shared" si="169"/>
        <v>8.503775039</v>
      </c>
      <c r="L1649" s="18">
        <v>10.0</v>
      </c>
      <c r="M1649" s="86">
        <f t="shared" si="162"/>
        <v>9.137877853</v>
      </c>
      <c r="N1649" s="18">
        <v>10.0</v>
      </c>
      <c r="O1649" s="21">
        <f t="shared" si="2"/>
        <v>9.471314004</v>
      </c>
      <c r="P1649" s="18">
        <v>10.0</v>
      </c>
      <c r="Q1649" s="86">
        <f t="shared" si="163"/>
        <v>8.413686806</v>
      </c>
      <c r="R1649" s="18">
        <v>10.0</v>
      </c>
      <c r="S1649" s="21">
        <f t="shared" si="125"/>
        <v>8.51172116</v>
      </c>
      <c r="T1649" s="18">
        <v>10.0</v>
      </c>
      <c r="U1649" s="21">
        <f t="shared" si="128"/>
        <v>8.289636027</v>
      </c>
      <c r="V1649" s="18">
        <v>10.0</v>
      </c>
      <c r="W1649" s="21">
        <f t="shared" si="124"/>
        <v>8.903705991</v>
      </c>
      <c r="X1649" s="27">
        <f t="shared" si="166"/>
        <v>10</v>
      </c>
      <c r="Y1649" s="61" t="s">
        <v>3171</v>
      </c>
      <c r="Z1649" s="24"/>
      <c r="AA1649" s="40"/>
      <c r="AB1649" s="40"/>
      <c r="AC1649" s="40"/>
      <c r="AD1649" s="40"/>
      <c r="AE1649" s="39"/>
      <c r="AF1649" s="5"/>
      <c r="AG1649" s="1"/>
    </row>
    <row r="1650" ht="15.75" customHeight="1">
      <c r="A1650" s="1"/>
      <c r="B1650" s="5"/>
      <c r="C1650" s="16">
        <v>44820.0</v>
      </c>
      <c r="D1650" s="17">
        <v>3.064739067E9</v>
      </c>
      <c r="E1650" s="5" t="s">
        <v>3172</v>
      </c>
      <c r="F1650" s="5" t="s">
        <v>3173</v>
      </c>
      <c r="G1650" s="5" t="s">
        <v>33</v>
      </c>
      <c r="H1650" s="5" t="s">
        <v>178</v>
      </c>
      <c r="I1650" s="33" t="s">
        <v>60</v>
      </c>
      <c r="J1650" s="18">
        <v>8.0</v>
      </c>
      <c r="K1650" s="19">
        <f t="shared" si="169"/>
        <v>8.504160247</v>
      </c>
      <c r="L1650" s="18">
        <v>7.5</v>
      </c>
      <c r="M1650" s="86">
        <f t="shared" si="162"/>
        <v>9.136868064</v>
      </c>
      <c r="N1650" s="18">
        <v>10.0</v>
      </c>
      <c r="O1650" s="21">
        <f t="shared" si="2"/>
        <v>9.471639951</v>
      </c>
      <c r="P1650" s="18">
        <v>7.5</v>
      </c>
      <c r="Q1650" s="86">
        <f t="shared" si="163"/>
        <v>8.413123845</v>
      </c>
      <c r="R1650" s="18">
        <v>7.5</v>
      </c>
      <c r="S1650" s="21">
        <f t="shared" si="125"/>
        <v>8.511097411</v>
      </c>
      <c r="T1650" s="18">
        <v>7.5</v>
      </c>
      <c r="U1650" s="21">
        <f t="shared" si="128"/>
        <v>8.289149199</v>
      </c>
      <c r="V1650" s="18">
        <v>7.5</v>
      </c>
      <c r="W1650" s="21">
        <f t="shared" si="124"/>
        <v>8.902839506</v>
      </c>
      <c r="X1650" s="27">
        <f t="shared" si="166"/>
        <v>7.928571429</v>
      </c>
      <c r="Y1650" s="61" t="s">
        <v>3174</v>
      </c>
      <c r="Z1650" s="24"/>
      <c r="AA1650" s="40"/>
      <c r="AB1650" s="40"/>
      <c r="AC1650" s="40"/>
      <c r="AD1650" s="40"/>
      <c r="AE1650" s="39"/>
      <c r="AF1650" s="5"/>
      <c r="AG1650" s="1"/>
    </row>
    <row r="1651" ht="15.75" customHeight="1">
      <c r="A1651" s="1"/>
      <c r="B1651" s="5"/>
      <c r="C1651" s="16">
        <v>44822.0</v>
      </c>
      <c r="D1651" s="17">
        <v>3.99753098E9</v>
      </c>
      <c r="E1651" s="5" t="s">
        <v>2972</v>
      </c>
      <c r="F1651" s="5" t="s">
        <v>510</v>
      </c>
      <c r="G1651" s="5" t="s">
        <v>33</v>
      </c>
      <c r="H1651" s="5" t="s">
        <v>163</v>
      </c>
      <c r="I1651" s="33" t="s">
        <v>60</v>
      </c>
      <c r="J1651" s="18">
        <v>8.0</v>
      </c>
      <c r="K1651" s="19">
        <f t="shared" si="169"/>
        <v>8.502619414</v>
      </c>
      <c r="L1651" s="18">
        <v>10.0</v>
      </c>
      <c r="M1651" s="86">
        <f t="shared" si="162"/>
        <v>9.137399877</v>
      </c>
      <c r="N1651" s="18">
        <v>5.0</v>
      </c>
      <c r="O1651" s="21">
        <f t="shared" si="2"/>
        <v>9.468884781</v>
      </c>
      <c r="P1651" s="18">
        <v>10.0</v>
      </c>
      <c r="Q1651" s="86">
        <f t="shared" si="163"/>
        <v>8.414100985</v>
      </c>
      <c r="R1651" s="18">
        <v>10.0</v>
      </c>
      <c r="S1651" s="21">
        <f t="shared" si="125"/>
        <v>8.512014787</v>
      </c>
      <c r="T1651" s="18">
        <v>10.0</v>
      </c>
      <c r="U1651" s="21">
        <f t="shared" si="128"/>
        <v>8.290203327</v>
      </c>
      <c r="V1651" s="18">
        <v>10.0</v>
      </c>
      <c r="W1651" s="21">
        <f t="shared" si="124"/>
        <v>8.903516348</v>
      </c>
      <c r="X1651" s="27">
        <f t="shared" si="166"/>
        <v>9</v>
      </c>
      <c r="Y1651" s="61" t="s">
        <v>2935</v>
      </c>
      <c r="Z1651" s="24"/>
      <c r="AA1651" s="40"/>
      <c r="AB1651" s="40"/>
      <c r="AC1651" s="40"/>
      <c r="AD1651" s="40"/>
      <c r="AE1651" s="39"/>
      <c r="AF1651" s="5"/>
      <c r="AG1651" s="1"/>
    </row>
    <row r="1652" ht="15.75" customHeight="1">
      <c r="A1652" s="1"/>
      <c r="B1652" s="5"/>
      <c r="C1652" s="16">
        <v>44823.0</v>
      </c>
      <c r="D1652" s="17">
        <v>2.269805993E9</v>
      </c>
      <c r="E1652" s="5" t="s">
        <v>1189</v>
      </c>
      <c r="F1652" s="5" t="s">
        <v>32</v>
      </c>
      <c r="G1652" s="5" t="s">
        <v>2979</v>
      </c>
      <c r="H1652" s="5">
        <v>311.0</v>
      </c>
      <c r="I1652" s="33" t="s">
        <v>1787</v>
      </c>
      <c r="J1652" s="18">
        <v>7.0</v>
      </c>
      <c r="K1652" s="19">
        <f t="shared" si="169"/>
        <v>8.502234206</v>
      </c>
      <c r="L1652" s="18">
        <v>5.0</v>
      </c>
      <c r="M1652" s="86">
        <f t="shared" si="162"/>
        <v>9.134852217</v>
      </c>
      <c r="N1652" s="18">
        <v>10.0</v>
      </c>
      <c r="O1652" s="21">
        <f t="shared" si="2"/>
        <v>9.469211823</v>
      </c>
      <c r="P1652" s="18">
        <v>7.5</v>
      </c>
      <c r="Q1652" s="86">
        <f t="shared" si="163"/>
        <v>8.413538462</v>
      </c>
      <c r="R1652" s="18">
        <v>7.5</v>
      </c>
      <c r="S1652" s="21">
        <f t="shared" si="125"/>
        <v>8.511391626</v>
      </c>
      <c r="T1652" s="18">
        <v>7.5</v>
      </c>
      <c r="U1652" s="21">
        <f t="shared" si="128"/>
        <v>8.289716749</v>
      </c>
      <c r="V1652" s="18">
        <v>7.5</v>
      </c>
      <c r="W1652" s="21">
        <f t="shared" si="124"/>
        <v>8.902651048</v>
      </c>
      <c r="X1652" s="27">
        <f t="shared" si="166"/>
        <v>7.428571429</v>
      </c>
      <c r="Y1652" s="61" t="s">
        <v>3175</v>
      </c>
      <c r="Z1652" s="24"/>
      <c r="AA1652" s="40"/>
      <c r="AB1652" s="40"/>
      <c r="AC1652" s="40"/>
      <c r="AD1652" s="40"/>
      <c r="AE1652" s="39"/>
      <c r="AF1652" s="5"/>
      <c r="AG1652" s="1"/>
    </row>
    <row r="1653" ht="15.75" customHeight="1">
      <c r="A1653" s="1"/>
      <c r="B1653" s="5"/>
      <c r="C1653" s="16">
        <v>44823.0</v>
      </c>
      <c r="D1653" s="17">
        <v>3.524460668E9</v>
      </c>
      <c r="E1653" s="5" t="s">
        <v>3176</v>
      </c>
      <c r="F1653" s="5" t="s">
        <v>563</v>
      </c>
      <c r="G1653" s="5" t="s">
        <v>2979</v>
      </c>
      <c r="H1653" s="5">
        <v>202.0</v>
      </c>
      <c r="I1653" s="33" t="s">
        <v>45</v>
      </c>
      <c r="J1653" s="18">
        <v>7.0</v>
      </c>
      <c r="K1653" s="19">
        <f t="shared" si="169"/>
        <v>8.500847458</v>
      </c>
      <c r="L1653" s="18">
        <v>7.5</v>
      </c>
      <c r="M1653" s="86">
        <f t="shared" si="162"/>
        <v>9.133846154</v>
      </c>
      <c r="N1653" s="18">
        <v>10.0</v>
      </c>
      <c r="O1653" s="21">
        <f t="shared" si="2"/>
        <v>9.469538462</v>
      </c>
      <c r="P1653" s="18">
        <v>2.5</v>
      </c>
      <c r="Q1653" s="86">
        <f t="shared" si="163"/>
        <v>8.409901599</v>
      </c>
      <c r="R1653" s="18">
        <v>7.5</v>
      </c>
      <c r="S1653" s="21">
        <f t="shared" si="125"/>
        <v>8.510769231</v>
      </c>
      <c r="T1653" s="18">
        <v>7.5</v>
      </c>
      <c r="U1653" s="21">
        <f t="shared" si="128"/>
        <v>8.289230769</v>
      </c>
      <c r="V1653" s="18">
        <v>10.0</v>
      </c>
      <c r="W1653" s="21">
        <f t="shared" si="124"/>
        <v>8.903327172</v>
      </c>
      <c r="X1653" s="27">
        <f t="shared" si="166"/>
        <v>7.428571429</v>
      </c>
      <c r="Y1653" s="61" t="s">
        <v>3177</v>
      </c>
      <c r="Z1653" s="24"/>
      <c r="AA1653" s="40"/>
      <c r="AB1653" s="40"/>
      <c r="AC1653" s="40"/>
      <c r="AD1653" s="40"/>
      <c r="AE1653" s="39"/>
      <c r="AF1653" s="5"/>
      <c r="AG1653" s="1"/>
    </row>
    <row r="1654" ht="15.75" customHeight="1">
      <c r="A1654" s="1"/>
      <c r="B1654" s="5"/>
      <c r="C1654" s="16">
        <v>44823.0</v>
      </c>
      <c r="D1654" s="17">
        <v>3.492880056E9</v>
      </c>
      <c r="E1654" s="5" t="s">
        <v>1705</v>
      </c>
      <c r="F1654" s="5" t="s">
        <v>2186</v>
      </c>
      <c r="G1654" s="5" t="s">
        <v>2017</v>
      </c>
      <c r="H1654" s="5">
        <v>204.0</v>
      </c>
      <c r="I1654" s="33" t="s">
        <v>45</v>
      </c>
      <c r="J1654" s="18">
        <v>9.0</v>
      </c>
      <c r="K1654" s="19">
        <f t="shared" si="169"/>
        <v>8.500077042</v>
      </c>
      <c r="L1654" s="18">
        <v>10.0</v>
      </c>
      <c r="M1654" s="86">
        <f t="shared" si="162"/>
        <v>9.134378844</v>
      </c>
      <c r="N1654" s="18">
        <v>10.0</v>
      </c>
      <c r="O1654" s="21">
        <f t="shared" si="2"/>
        <v>9.469864699</v>
      </c>
      <c r="P1654" s="18">
        <v>10.0</v>
      </c>
      <c r="Q1654" s="86">
        <f t="shared" si="163"/>
        <v>8.410878918</v>
      </c>
      <c r="R1654" s="18">
        <v>10.0</v>
      </c>
      <c r="S1654" s="21">
        <f t="shared" si="125"/>
        <v>8.511685117</v>
      </c>
      <c r="T1654" s="18">
        <v>10.0</v>
      </c>
      <c r="U1654" s="21">
        <f t="shared" si="128"/>
        <v>8.290282903</v>
      </c>
      <c r="V1654" s="18">
        <v>7.5</v>
      </c>
      <c r="W1654" s="21">
        <f t="shared" si="124"/>
        <v>8.902463054</v>
      </c>
      <c r="X1654" s="27">
        <f t="shared" si="166"/>
        <v>9.5</v>
      </c>
      <c r="Y1654" s="61" t="s">
        <v>2935</v>
      </c>
      <c r="Z1654" s="24"/>
      <c r="AA1654" s="40"/>
      <c r="AB1654" s="40"/>
      <c r="AC1654" s="40"/>
      <c r="AD1654" s="40"/>
      <c r="AE1654" s="39"/>
      <c r="AF1654" s="5"/>
      <c r="AG1654" s="1"/>
    </row>
    <row r="1655" ht="15.75" customHeight="1">
      <c r="A1655" s="1"/>
      <c r="B1655" s="5"/>
      <c r="C1655" s="16">
        <v>44824.0</v>
      </c>
      <c r="D1655" s="17">
        <v>2.423444026E9</v>
      </c>
      <c r="E1655" s="5" t="s">
        <v>1872</v>
      </c>
      <c r="F1655" s="5" t="s">
        <v>190</v>
      </c>
      <c r="G1655" s="5" t="s">
        <v>2017</v>
      </c>
      <c r="H1655" s="5" t="s">
        <v>90</v>
      </c>
      <c r="I1655" s="33" t="s">
        <v>60</v>
      </c>
      <c r="J1655" s="18">
        <v>9.0</v>
      </c>
      <c r="K1655" s="19">
        <f t="shared" si="169"/>
        <v>8.501232666</v>
      </c>
      <c r="L1655" s="18">
        <v>10.0</v>
      </c>
      <c r="M1655" s="86">
        <f t="shared" si="162"/>
        <v>9.134910879</v>
      </c>
      <c r="N1655" s="18">
        <v>10.0</v>
      </c>
      <c r="O1655" s="21">
        <f t="shared" si="2"/>
        <v>9.470190535</v>
      </c>
      <c r="P1655" s="18">
        <v>7.5</v>
      </c>
      <c r="Q1655" s="86">
        <f t="shared" si="163"/>
        <v>8.41031941</v>
      </c>
      <c r="R1655" s="18">
        <v>7.5</v>
      </c>
      <c r="S1655" s="21">
        <f t="shared" si="125"/>
        <v>8.511063307</v>
      </c>
      <c r="T1655" s="18">
        <v>7.5</v>
      </c>
      <c r="U1655" s="21">
        <f t="shared" si="128"/>
        <v>8.289797173</v>
      </c>
      <c r="V1655" s="18">
        <v>7.5</v>
      </c>
      <c r="W1655" s="21">
        <f t="shared" si="124"/>
        <v>8.9016</v>
      </c>
      <c r="X1655" s="27">
        <f t="shared" si="166"/>
        <v>8.428571429</v>
      </c>
      <c r="Y1655" s="61" t="s">
        <v>3178</v>
      </c>
      <c r="Z1655" s="24"/>
      <c r="AA1655" s="40"/>
      <c r="AB1655" s="40"/>
      <c r="AC1655" s="40"/>
      <c r="AD1655" s="40"/>
      <c r="AE1655" s="39"/>
      <c r="AF1655" s="5"/>
      <c r="AG1655" s="1"/>
    </row>
    <row r="1656" ht="15.75" customHeight="1">
      <c r="A1656" s="1"/>
      <c r="B1656" s="5"/>
      <c r="C1656" s="16">
        <v>44824.0</v>
      </c>
      <c r="D1656" s="17">
        <v>2.34519664E9</v>
      </c>
      <c r="E1656" s="5" t="s">
        <v>210</v>
      </c>
      <c r="F1656" s="5" t="s">
        <v>126</v>
      </c>
      <c r="G1656" s="5" t="s">
        <v>33</v>
      </c>
      <c r="H1656" s="5" t="s">
        <v>1077</v>
      </c>
      <c r="I1656" s="33" t="s">
        <v>2203</v>
      </c>
      <c r="J1656" s="18">
        <v>5.0</v>
      </c>
      <c r="K1656" s="19">
        <f t="shared" si="169"/>
        <v>8.497996918</v>
      </c>
      <c r="L1656" s="18">
        <v>5.0</v>
      </c>
      <c r="M1656" s="86">
        <f t="shared" si="162"/>
        <v>9.132371007</v>
      </c>
      <c r="N1656" s="18">
        <v>10.0</v>
      </c>
      <c r="O1656" s="21">
        <f t="shared" si="2"/>
        <v>9.470515971</v>
      </c>
      <c r="P1656" s="18">
        <v>7.5</v>
      </c>
      <c r="Q1656" s="86">
        <f t="shared" si="163"/>
        <v>8.409760589</v>
      </c>
      <c r="R1656" s="18">
        <v>5.0</v>
      </c>
      <c r="S1656" s="21">
        <f t="shared" si="125"/>
        <v>8.508906634</v>
      </c>
      <c r="T1656" s="18">
        <v>5.0</v>
      </c>
      <c r="U1656" s="21">
        <f t="shared" si="128"/>
        <v>8.287776413</v>
      </c>
      <c r="V1656" s="18">
        <v>7.5</v>
      </c>
      <c r="W1656" s="21">
        <f t="shared" si="124"/>
        <v>8.900738007</v>
      </c>
      <c r="X1656" s="27">
        <f t="shared" si="166"/>
        <v>6.428571429</v>
      </c>
      <c r="Y1656" s="61" t="s">
        <v>3179</v>
      </c>
      <c r="Z1656" s="24"/>
      <c r="AA1656" s="40"/>
      <c r="AB1656" s="40"/>
      <c r="AC1656" s="40"/>
      <c r="AD1656" s="40"/>
      <c r="AE1656" s="39"/>
      <c r="AF1656" s="5"/>
      <c r="AG1656" s="1"/>
    </row>
    <row r="1657" ht="15.75" customHeight="1">
      <c r="A1657" s="1"/>
      <c r="B1657" s="5"/>
      <c r="C1657" s="16">
        <v>44824.0</v>
      </c>
      <c r="D1657" s="17">
        <v>3.666917092E9</v>
      </c>
      <c r="E1657" s="5" t="s">
        <v>1614</v>
      </c>
      <c r="F1657" s="5" t="s">
        <v>600</v>
      </c>
      <c r="G1657" s="5" t="s">
        <v>33</v>
      </c>
      <c r="H1657" s="5">
        <v>204.0</v>
      </c>
      <c r="I1657" s="33" t="s">
        <v>45</v>
      </c>
      <c r="J1657" s="18">
        <v>7.0</v>
      </c>
      <c r="K1657" s="19">
        <f t="shared" si="169"/>
        <v>8.49568567</v>
      </c>
      <c r="L1657" s="18">
        <v>7.5</v>
      </c>
      <c r="M1657" s="86">
        <f t="shared" si="162"/>
        <v>9.131368938</v>
      </c>
      <c r="N1657" s="18">
        <v>10.0</v>
      </c>
      <c r="O1657" s="21">
        <f t="shared" si="2"/>
        <v>9.470841007</v>
      </c>
      <c r="P1657" s="18">
        <v>7.5</v>
      </c>
      <c r="Q1657" s="86">
        <f t="shared" si="163"/>
        <v>8.409202454</v>
      </c>
      <c r="R1657" s="18">
        <v>7.5</v>
      </c>
      <c r="S1657" s="21">
        <f t="shared" si="125"/>
        <v>8.508287293</v>
      </c>
      <c r="T1657" s="18">
        <v>7.5</v>
      </c>
      <c r="U1657" s="21">
        <f t="shared" si="128"/>
        <v>8.287292818</v>
      </c>
      <c r="V1657" s="18">
        <v>7.5</v>
      </c>
      <c r="W1657" s="21">
        <f t="shared" si="124"/>
        <v>8.899877074</v>
      </c>
      <c r="X1657" s="27">
        <f t="shared" si="166"/>
        <v>7.785714286</v>
      </c>
      <c r="Y1657" s="61" t="s">
        <v>2935</v>
      </c>
      <c r="Z1657" s="24"/>
      <c r="AA1657" s="40"/>
      <c r="AB1657" s="40"/>
      <c r="AC1657" s="40"/>
      <c r="AD1657" s="40"/>
      <c r="AE1657" s="39"/>
      <c r="AF1657" s="5"/>
      <c r="AG1657" s="1"/>
    </row>
    <row r="1658" ht="15.75" customHeight="1">
      <c r="A1658" s="1"/>
      <c r="B1658" s="5"/>
      <c r="C1658" s="16">
        <v>44824.0</v>
      </c>
      <c r="D1658" s="17">
        <v>3.827513919E9</v>
      </c>
      <c r="E1658" s="5" t="s">
        <v>575</v>
      </c>
      <c r="F1658" s="5" t="s">
        <v>563</v>
      </c>
      <c r="G1658" s="5" t="s">
        <v>2979</v>
      </c>
      <c r="H1658" s="5">
        <v>202.0</v>
      </c>
      <c r="I1658" s="33" t="s">
        <v>45</v>
      </c>
      <c r="J1658" s="18">
        <v>5.0</v>
      </c>
      <c r="K1658" s="19">
        <f t="shared" si="169"/>
        <v>8.49183359</v>
      </c>
      <c r="L1658" s="18">
        <v>5.0</v>
      </c>
      <c r="M1658" s="86">
        <f t="shared" si="162"/>
        <v>9.128834356</v>
      </c>
      <c r="N1658" s="18">
        <v>7.5</v>
      </c>
      <c r="O1658" s="21">
        <f t="shared" si="2"/>
        <v>9.469631902</v>
      </c>
      <c r="P1658" s="18">
        <v>5.0</v>
      </c>
      <c r="Q1658" s="86">
        <f t="shared" si="163"/>
        <v>8.407112201</v>
      </c>
      <c r="R1658" s="18">
        <v>5.0</v>
      </c>
      <c r="S1658" s="21">
        <f t="shared" si="125"/>
        <v>8.506134969</v>
      </c>
      <c r="T1658" s="18">
        <v>5.0</v>
      </c>
      <c r="U1658" s="21">
        <f t="shared" si="128"/>
        <v>8.285276074</v>
      </c>
      <c r="V1658" s="18">
        <v>7.5</v>
      </c>
      <c r="W1658" s="21">
        <f t="shared" si="124"/>
        <v>8.899017199</v>
      </c>
      <c r="X1658" s="27">
        <f t="shared" si="166"/>
        <v>5.714285714</v>
      </c>
      <c r="Y1658" s="61" t="s">
        <v>3180</v>
      </c>
      <c r="Z1658" s="24"/>
      <c r="AA1658" s="40"/>
      <c r="AB1658" s="40"/>
      <c r="AC1658" s="40"/>
      <c r="AD1658" s="40"/>
      <c r="AE1658" s="39"/>
      <c r="AF1658" s="5"/>
      <c r="AG1658" s="1"/>
    </row>
    <row r="1659" ht="15.75" customHeight="1">
      <c r="A1659" s="1"/>
      <c r="B1659" s="5"/>
      <c r="C1659" s="16">
        <v>44825.0</v>
      </c>
      <c r="D1659" s="17">
        <v>3.154380072E9</v>
      </c>
      <c r="E1659" s="5" t="s">
        <v>1829</v>
      </c>
      <c r="F1659" s="5" t="s">
        <v>2022</v>
      </c>
      <c r="G1659" s="5" t="s">
        <v>2979</v>
      </c>
      <c r="H1659" s="5">
        <v>312.0</v>
      </c>
      <c r="I1659" s="33" t="s">
        <v>1787</v>
      </c>
      <c r="J1659" s="18">
        <v>10.0</v>
      </c>
      <c r="K1659" s="19">
        <f t="shared" si="169"/>
        <v>8.492604006</v>
      </c>
      <c r="L1659" s="18">
        <v>10.0</v>
      </c>
      <c r="M1659" s="86">
        <f t="shared" si="162"/>
        <v>9.129368486</v>
      </c>
      <c r="N1659" s="18">
        <v>10.0</v>
      </c>
      <c r="O1659" s="21">
        <f t="shared" si="2"/>
        <v>9.469957082</v>
      </c>
      <c r="P1659" s="18">
        <v>10.0</v>
      </c>
      <c r="Q1659" s="86">
        <f t="shared" si="163"/>
        <v>8.408088235</v>
      </c>
      <c r="R1659" s="18">
        <v>5.0</v>
      </c>
      <c r="S1659" s="21">
        <f t="shared" si="125"/>
        <v>8.503985285</v>
      </c>
      <c r="T1659" s="18">
        <v>7.5</v>
      </c>
      <c r="U1659" s="21">
        <f t="shared" si="128"/>
        <v>8.284794605</v>
      </c>
      <c r="V1659" s="18">
        <v>7.5</v>
      </c>
      <c r="W1659" s="21">
        <f t="shared" si="124"/>
        <v>8.898158379</v>
      </c>
      <c r="X1659" s="27">
        <f t="shared" si="166"/>
        <v>8.571428571</v>
      </c>
      <c r="Y1659" s="61" t="s">
        <v>3181</v>
      </c>
      <c r="Z1659" s="24"/>
      <c r="AA1659" s="40"/>
      <c r="AB1659" s="40"/>
      <c r="AC1659" s="40"/>
      <c r="AD1659" s="40"/>
      <c r="AE1659" s="39"/>
      <c r="AF1659" s="5"/>
      <c r="AG1659" s="1"/>
    </row>
    <row r="1660" ht="15.75" customHeight="1">
      <c r="A1660" s="1"/>
      <c r="B1660" s="5"/>
      <c r="C1660" s="16">
        <v>44825.0</v>
      </c>
      <c r="D1660" s="17">
        <v>2.925906347E9</v>
      </c>
      <c r="E1660" s="5" t="s">
        <v>83</v>
      </c>
      <c r="F1660" s="5" t="s">
        <v>2022</v>
      </c>
      <c r="G1660" s="5" t="s">
        <v>2017</v>
      </c>
      <c r="H1660" s="5" t="s">
        <v>111</v>
      </c>
      <c r="I1660" s="33" t="s">
        <v>60</v>
      </c>
      <c r="J1660" s="18">
        <v>8.0</v>
      </c>
      <c r="K1660" s="19">
        <f t="shared" si="169"/>
        <v>8.491679507</v>
      </c>
      <c r="L1660" s="18">
        <v>7.5</v>
      </c>
      <c r="M1660" s="86">
        <f t="shared" si="162"/>
        <v>9.128370098</v>
      </c>
      <c r="N1660" s="18">
        <v>7.5</v>
      </c>
      <c r="O1660" s="21">
        <f t="shared" si="2"/>
        <v>9.46875</v>
      </c>
      <c r="P1660" s="18">
        <v>7.5</v>
      </c>
      <c r="Q1660" s="86">
        <f t="shared" si="163"/>
        <v>8.407532149</v>
      </c>
      <c r="R1660" s="18">
        <v>7.5</v>
      </c>
      <c r="S1660" s="21">
        <f t="shared" si="125"/>
        <v>8.503370098</v>
      </c>
      <c r="T1660" s="18">
        <v>7.5</v>
      </c>
      <c r="U1660" s="21">
        <f t="shared" si="128"/>
        <v>8.284313725</v>
      </c>
      <c r="V1660" s="18">
        <v>7.5</v>
      </c>
      <c r="W1660" s="21">
        <f t="shared" si="124"/>
        <v>8.897300613</v>
      </c>
      <c r="X1660" s="27">
        <f t="shared" si="166"/>
        <v>7.571428571</v>
      </c>
      <c r="Y1660" s="61" t="s">
        <v>2935</v>
      </c>
      <c r="Z1660" s="24"/>
      <c r="AA1660" s="40"/>
      <c r="AB1660" s="40"/>
      <c r="AC1660" s="40"/>
      <c r="AD1660" s="40"/>
      <c r="AE1660" s="39"/>
      <c r="AF1660" s="5"/>
      <c r="AG1660" s="1"/>
    </row>
    <row r="1661" ht="15.75" customHeight="1">
      <c r="A1661" s="1"/>
      <c r="B1661" s="5"/>
      <c r="C1661" s="16">
        <v>44826.0</v>
      </c>
      <c r="D1661" s="17">
        <v>3.872519437E9</v>
      </c>
      <c r="E1661" s="5" t="s">
        <v>2984</v>
      </c>
      <c r="F1661" s="5" t="s">
        <v>32</v>
      </c>
      <c r="G1661" s="5" t="s">
        <v>2979</v>
      </c>
      <c r="H1661" s="5">
        <v>313.0</v>
      </c>
      <c r="I1661" s="33" t="s">
        <v>79</v>
      </c>
      <c r="J1661" s="18">
        <v>7.0</v>
      </c>
      <c r="K1661" s="19">
        <f t="shared" si="169"/>
        <v>8.491294299</v>
      </c>
      <c r="L1661" s="18">
        <v>7.5</v>
      </c>
      <c r="M1661" s="86">
        <f t="shared" si="162"/>
        <v>9.127372933</v>
      </c>
      <c r="N1661" s="18">
        <v>10.0</v>
      </c>
      <c r="O1661" s="21">
        <f t="shared" si="2"/>
        <v>9.469075321</v>
      </c>
      <c r="P1661" s="18">
        <v>5.0</v>
      </c>
      <c r="Q1661" s="86">
        <f t="shared" si="163"/>
        <v>8.405446756</v>
      </c>
      <c r="R1661" s="18">
        <v>10.0</v>
      </c>
      <c r="S1661" s="21">
        <f t="shared" si="125"/>
        <v>8.504286589</v>
      </c>
      <c r="T1661" s="18">
        <v>7.5</v>
      </c>
      <c r="U1661" s="21">
        <f t="shared" si="128"/>
        <v>8.283833435</v>
      </c>
      <c r="V1661" s="18">
        <v>7.5</v>
      </c>
      <c r="W1661" s="21">
        <f t="shared" si="124"/>
        <v>8.896443899</v>
      </c>
      <c r="X1661" s="27">
        <f t="shared" si="166"/>
        <v>7.785714286</v>
      </c>
      <c r="Y1661" s="61" t="s">
        <v>2935</v>
      </c>
      <c r="Z1661" s="24"/>
      <c r="AA1661" s="40"/>
      <c r="AB1661" s="40"/>
      <c r="AC1661" s="40"/>
      <c r="AD1661" s="40"/>
      <c r="AE1661" s="39"/>
      <c r="AF1661" s="5"/>
      <c r="AG1661" s="1"/>
    </row>
    <row r="1662" ht="15.75" customHeight="1">
      <c r="A1662" s="1"/>
      <c r="B1662" s="5"/>
      <c r="C1662" s="16">
        <v>44827.0</v>
      </c>
      <c r="D1662" s="17">
        <v>3.365730305E9</v>
      </c>
      <c r="E1662" s="5" t="s">
        <v>3182</v>
      </c>
      <c r="F1662" s="5" t="s">
        <v>32</v>
      </c>
      <c r="G1662" s="5" t="s">
        <v>33</v>
      </c>
      <c r="H1662" s="5">
        <v>216.0</v>
      </c>
      <c r="I1662" s="33" t="s">
        <v>1782</v>
      </c>
      <c r="J1662" s="18">
        <v>9.0</v>
      </c>
      <c r="K1662" s="19">
        <f t="shared" si="169"/>
        <v>8.491448382</v>
      </c>
      <c r="L1662" s="18">
        <v>10.0</v>
      </c>
      <c r="M1662" s="86">
        <f t="shared" si="162"/>
        <v>9.127906977</v>
      </c>
      <c r="N1662" s="18">
        <v>10.0</v>
      </c>
      <c r="O1662" s="21">
        <f t="shared" si="2"/>
        <v>9.469400245</v>
      </c>
      <c r="P1662" s="18">
        <v>10.0</v>
      </c>
      <c r="Q1662" s="86">
        <f t="shared" si="163"/>
        <v>8.406422018</v>
      </c>
      <c r="R1662" s="18">
        <v>10.0</v>
      </c>
      <c r="S1662" s="21">
        <f t="shared" si="125"/>
        <v>8.505201958</v>
      </c>
      <c r="T1662" s="18">
        <v>10.0</v>
      </c>
      <c r="U1662" s="21">
        <f t="shared" si="128"/>
        <v>8.284883721</v>
      </c>
      <c r="V1662" s="18">
        <v>10.0</v>
      </c>
      <c r="W1662" s="21">
        <f t="shared" si="124"/>
        <v>8.897120098</v>
      </c>
      <c r="X1662" s="27">
        <f t="shared" si="166"/>
        <v>9.857142857</v>
      </c>
      <c r="Y1662" s="61" t="s">
        <v>2935</v>
      </c>
      <c r="Z1662" s="24"/>
      <c r="AA1662" s="40"/>
      <c r="AB1662" s="40"/>
      <c r="AC1662" s="40"/>
      <c r="AD1662" s="40"/>
      <c r="AE1662" s="39"/>
      <c r="AF1662" s="5"/>
      <c r="AG1662" s="1"/>
    </row>
    <row r="1663" ht="15.75" customHeight="1">
      <c r="A1663" s="1"/>
      <c r="B1663" s="5"/>
      <c r="C1663" s="16">
        <v>44827.0</v>
      </c>
      <c r="D1663" s="17">
        <v>3.5293817E9</v>
      </c>
      <c r="E1663" s="5" t="s">
        <v>3183</v>
      </c>
      <c r="F1663" s="5" t="s">
        <v>2731</v>
      </c>
      <c r="G1663" s="5" t="s">
        <v>2017</v>
      </c>
      <c r="H1663" s="5">
        <v>214.0</v>
      </c>
      <c r="I1663" s="33" t="s">
        <v>1808</v>
      </c>
      <c r="J1663" s="18">
        <v>8.0</v>
      </c>
      <c r="K1663" s="19">
        <f t="shared" si="169"/>
        <v>8.491525424</v>
      </c>
      <c r="L1663" s="18">
        <v>10.0</v>
      </c>
      <c r="M1663" s="86">
        <f t="shared" si="162"/>
        <v>9.128440367</v>
      </c>
      <c r="N1663" s="18">
        <v>10.0</v>
      </c>
      <c r="O1663" s="21">
        <f t="shared" si="2"/>
        <v>9.469724771</v>
      </c>
      <c r="P1663" s="18">
        <v>10.0</v>
      </c>
      <c r="Q1663" s="86">
        <f t="shared" si="163"/>
        <v>8.407396088</v>
      </c>
      <c r="R1663" s="18">
        <v>5.0</v>
      </c>
      <c r="S1663" s="21">
        <f t="shared" si="125"/>
        <v>8.503058104</v>
      </c>
      <c r="T1663" s="18">
        <v>7.5</v>
      </c>
      <c r="U1663" s="21">
        <f t="shared" si="128"/>
        <v>8.28440367</v>
      </c>
      <c r="V1663" s="18">
        <v>10.0</v>
      </c>
      <c r="W1663" s="21">
        <f t="shared" si="124"/>
        <v>8.897795468</v>
      </c>
      <c r="X1663" s="27">
        <f t="shared" si="166"/>
        <v>8.642857143</v>
      </c>
      <c r="Y1663" s="61" t="s">
        <v>3184</v>
      </c>
      <c r="Z1663" s="24"/>
      <c r="AA1663" s="40"/>
      <c r="AB1663" s="40"/>
      <c r="AC1663" s="40"/>
      <c r="AD1663" s="40"/>
      <c r="AE1663" s="39"/>
      <c r="AF1663" s="5"/>
      <c r="AG1663" s="1"/>
    </row>
    <row r="1664" ht="15.75" customHeight="1">
      <c r="A1664" s="1"/>
      <c r="B1664" s="5"/>
      <c r="C1664" s="16">
        <v>44828.0</v>
      </c>
      <c r="D1664" s="17">
        <v>2.170167661E9</v>
      </c>
      <c r="E1664" s="5" t="s">
        <v>3185</v>
      </c>
      <c r="F1664" s="5" t="s">
        <v>72</v>
      </c>
      <c r="G1664" s="5" t="s">
        <v>33</v>
      </c>
      <c r="H1664" s="5" t="s">
        <v>111</v>
      </c>
      <c r="I1664" s="33" t="s">
        <v>60</v>
      </c>
      <c r="J1664" s="18">
        <v>6.0</v>
      </c>
      <c r="K1664" s="19">
        <f t="shared" si="169"/>
        <v>8.4903698</v>
      </c>
      <c r="L1664" s="18">
        <v>7.5</v>
      </c>
      <c r="M1664" s="86">
        <f t="shared" si="162"/>
        <v>9.127444988</v>
      </c>
      <c r="N1664" s="18">
        <v>7.5</v>
      </c>
      <c r="O1664" s="21">
        <f t="shared" si="2"/>
        <v>9.468520782</v>
      </c>
      <c r="P1664" s="18">
        <v>5.0</v>
      </c>
      <c r="Q1664" s="86">
        <f t="shared" si="163"/>
        <v>8.4053146</v>
      </c>
      <c r="R1664" s="18">
        <v>5.0</v>
      </c>
      <c r="S1664" s="21">
        <f t="shared" si="125"/>
        <v>8.50091687</v>
      </c>
      <c r="T1664" s="18">
        <v>5.0</v>
      </c>
      <c r="U1664" s="21">
        <f t="shared" si="128"/>
        <v>8.282396088</v>
      </c>
      <c r="V1664" s="18">
        <v>5.0</v>
      </c>
      <c r="W1664" s="21">
        <f t="shared" si="124"/>
        <v>8.895410037</v>
      </c>
      <c r="X1664" s="27">
        <f t="shared" si="166"/>
        <v>5.857142857</v>
      </c>
      <c r="Y1664" s="61" t="s">
        <v>3186</v>
      </c>
      <c r="Z1664" s="24"/>
      <c r="AA1664" s="40"/>
      <c r="AB1664" s="40"/>
      <c r="AC1664" s="40"/>
      <c r="AD1664" s="40"/>
      <c r="AE1664" s="39"/>
      <c r="AF1664" s="5"/>
      <c r="AG1664" s="1"/>
    </row>
    <row r="1665" ht="15.75" customHeight="1">
      <c r="A1665" s="1"/>
      <c r="B1665" s="5"/>
      <c r="C1665" s="16">
        <v>44828.0</v>
      </c>
      <c r="D1665" s="34">
        <v>2.457568683E9</v>
      </c>
      <c r="E1665" s="5" t="s">
        <v>3187</v>
      </c>
      <c r="F1665" s="5" t="s">
        <v>510</v>
      </c>
      <c r="G1665" s="5" t="s">
        <v>2979</v>
      </c>
      <c r="H1665" s="5" t="s">
        <v>166</v>
      </c>
      <c r="I1665" s="33" t="s">
        <v>60</v>
      </c>
      <c r="J1665" s="18">
        <v>10.0</v>
      </c>
      <c r="K1665" s="19">
        <f t="shared" si="169"/>
        <v>8.4903698</v>
      </c>
      <c r="L1665" s="18">
        <v>10.0</v>
      </c>
      <c r="M1665" s="86">
        <f t="shared" si="162"/>
        <v>9.127978009</v>
      </c>
      <c r="N1665" s="18">
        <v>10.0</v>
      </c>
      <c r="O1665" s="21">
        <f t="shared" si="2"/>
        <v>9.468845449</v>
      </c>
      <c r="P1665" s="18">
        <v>10.0</v>
      </c>
      <c r="Q1665" s="86">
        <f t="shared" si="163"/>
        <v>8.406288156</v>
      </c>
      <c r="R1665" s="18">
        <v>10.0</v>
      </c>
      <c r="S1665" s="21">
        <f t="shared" si="125"/>
        <v>8.501832621</v>
      </c>
      <c r="T1665" s="18">
        <v>10.0</v>
      </c>
      <c r="U1665" s="21">
        <f t="shared" si="128"/>
        <v>8.283445327</v>
      </c>
      <c r="V1665" s="18">
        <v>10.0</v>
      </c>
      <c r="W1665" s="21">
        <f t="shared" si="124"/>
        <v>8.896085627</v>
      </c>
      <c r="X1665" s="27">
        <f t="shared" si="166"/>
        <v>10</v>
      </c>
      <c r="Y1665" s="61" t="s">
        <v>2935</v>
      </c>
      <c r="Z1665" s="24"/>
      <c r="AA1665" s="40"/>
      <c r="AB1665" s="40"/>
      <c r="AC1665" s="40"/>
      <c r="AD1665" s="40"/>
      <c r="AE1665" s="39"/>
      <c r="AF1665" s="5"/>
      <c r="AG1665" s="1"/>
    </row>
    <row r="1666" ht="15.75" customHeight="1">
      <c r="A1666" s="1"/>
      <c r="B1666" s="5"/>
      <c r="C1666" s="16">
        <v>44828.0</v>
      </c>
      <c r="D1666" s="17">
        <v>2.150147027E9</v>
      </c>
      <c r="E1666" s="5" t="s">
        <v>3187</v>
      </c>
      <c r="F1666" s="5" t="s">
        <v>510</v>
      </c>
      <c r="G1666" s="5" t="s">
        <v>2979</v>
      </c>
      <c r="H1666" s="5">
        <v>202.0</v>
      </c>
      <c r="I1666" s="33" t="s">
        <v>45</v>
      </c>
      <c r="J1666" s="18">
        <v>10.0</v>
      </c>
      <c r="K1666" s="19">
        <f t="shared" si="169"/>
        <v>8.4903698</v>
      </c>
      <c r="L1666" s="18">
        <v>10.0</v>
      </c>
      <c r="M1666" s="86">
        <f t="shared" si="162"/>
        <v>9.128510379</v>
      </c>
      <c r="N1666" s="18">
        <v>10.0</v>
      </c>
      <c r="O1666" s="21">
        <f t="shared" si="2"/>
        <v>9.469169719</v>
      </c>
      <c r="P1666" s="18">
        <v>10.0</v>
      </c>
      <c r="Q1666" s="86">
        <f t="shared" si="163"/>
        <v>8.407260525</v>
      </c>
      <c r="R1666" s="18">
        <v>10.0</v>
      </c>
      <c r="S1666" s="21">
        <f t="shared" si="125"/>
        <v>8.502747253</v>
      </c>
      <c r="T1666" s="18">
        <v>10.0</v>
      </c>
      <c r="U1666" s="21">
        <f t="shared" si="128"/>
        <v>8.284493284</v>
      </c>
      <c r="V1666" s="18">
        <v>10.0</v>
      </c>
      <c r="W1666" s="21">
        <f t="shared" si="124"/>
        <v>8.896760391</v>
      </c>
      <c r="X1666" s="27">
        <f t="shared" si="166"/>
        <v>10</v>
      </c>
      <c r="Y1666" s="61" t="s">
        <v>2935</v>
      </c>
      <c r="Z1666" s="24"/>
      <c r="AA1666" s="40"/>
      <c r="AB1666" s="40"/>
      <c r="AC1666" s="40"/>
      <c r="AD1666" s="40"/>
      <c r="AE1666" s="39"/>
      <c r="AF1666" s="5"/>
      <c r="AG1666" s="1"/>
    </row>
    <row r="1667" ht="15.75" customHeight="1">
      <c r="A1667" s="1"/>
      <c r="B1667" s="5"/>
      <c r="C1667" s="16">
        <v>44829.0</v>
      </c>
      <c r="D1667" s="17">
        <v>3.744519046E9</v>
      </c>
      <c r="E1667" s="5" t="s">
        <v>1111</v>
      </c>
      <c r="F1667" s="5" t="s">
        <v>2022</v>
      </c>
      <c r="G1667" s="5" t="s">
        <v>2979</v>
      </c>
      <c r="H1667" s="5">
        <v>202.0</v>
      </c>
      <c r="I1667" s="33" t="s">
        <v>45</v>
      </c>
      <c r="J1667" s="18">
        <v>8.0</v>
      </c>
      <c r="K1667" s="19">
        <f t="shared" si="169"/>
        <v>8.489753467</v>
      </c>
      <c r="L1667" s="18">
        <v>10.0</v>
      </c>
      <c r="M1667" s="86">
        <f t="shared" si="162"/>
        <v>9.129042099</v>
      </c>
      <c r="N1667" s="18">
        <v>7.5</v>
      </c>
      <c r="O1667" s="21">
        <f t="shared" si="2"/>
        <v>9.467968273</v>
      </c>
      <c r="P1667" s="18">
        <v>5.0</v>
      </c>
      <c r="Q1667" s="86">
        <f t="shared" si="163"/>
        <v>8.405182927</v>
      </c>
      <c r="R1667" s="18">
        <v>10.0</v>
      </c>
      <c r="S1667" s="21">
        <f t="shared" si="125"/>
        <v>8.503660769</v>
      </c>
      <c r="T1667" s="18">
        <v>10.0</v>
      </c>
      <c r="U1667" s="21">
        <f t="shared" si="128"/>
        <v>8.285539963</v>
      </c>
      <c r="V1667" s="18">
        <v>7.5</v>
      </c>
      <c r="W1667" s="21">
        <f t="shared" si="124"/>
        <v>8.895907147</v>
      </c>
      <c r="X1667" s="27">
        <f t="shared" si="166"/>
        <v>8.285714286</v>
      </c>
      <c r="Y1667" s="61" t="s">
        <v>2935</v>
      </c>
      <c r="Z1667" s="24"/>
      <c r="AA1667" s="40"/>
      <c r="AB1667" s="40"/>
      <c r="AC1667" s="40"/>
      <c r="AD1667" s="40"/>
      <c r="AE1667" s="39"/>
      <c r="AF1667" s="5"/>
      <c r="AG1667" s="1"/>
    </row>
    <row r="1668" ht="15.75" customHeight="1">
      <c r="A1668" s="1"/>
      <c r="B1668" s="5"/>
      <c r="C1668" s="16">
        <v>44829.0</v>
      </c>
      <c r="D1668" s="34">
        <v>3.678469637E9</v>
      </c>
      <c r="E1668" s="5" t="s">
        <v>3188</v>
      </c>
      <c r="F1668" s="5" t="s">
        <v>32</v>
      </c>
      <c r="G1668" s="5" t="s">
        <v>2979</v>
      </c>
      <c r="H1668" s="5">
        <v>202.0</v>
      </c>
      <c r="I1668" s="33" t="s">
        <v>45</v>
      </c>
      <c r="J1668" s="18">
        <v>10.0</v>
      </c>
      <c r="K1668" s="19">
        <f t="shared" si="169"/>
        <v>8.491063174</v>
      </c>
      <c r="L1668" s="18">
        <v>10.0</v>
      </c>
      <c r="M1668" s="86">
        <f t="shared" si="162"/>
        <v>9.129573171</v>
      </c>
      <c r="N1668" s="18">
        <v>10.0</v>
      </c>
      <c r="O1668" s="21">
        <f t="shared" si="2"/>
        <v>9.468292683</v>
      </c>
      <c r="P1668" s="18">
        <v>10.0</v>
      </c>
      <c r="Q1668" s="86">
        <f t="shared" si="163"/>
        <v>8.406154784</v>
      </c>
      <c r="R1668" s="18">
        <v>5.0</v>
      </c>
      <c r="S1668" s="21">
        <f t="shared" si="125"/>
        <v>8.50152439</v>
      </c>
      <c r="T1668" s="18">
        <v>7.5</v>
      </c>
      <c r="U1668" s="21">
        <f t="shared" si="128"/>
        <v>8.285060976</v>
      </c>
      <c r="V1668" s="18">
        <v>10.0</v>
      </c>
      <c r="W1668" s="21">
        <f t="shared" si="124"/>
        <v>8.896581197</v>
      </c>
      <c r="X1668" s="27">
        <f t="shared" si="166"/>
        <v>8.928571429</v>
      </c>
      <c r="Y1668" s="61" t="s">
        <v>2935</v>
      </c>
      <c r="Z1668" s="24"/>
      <c r="AA1668" s="40"/>
      <c r="AB1668" s="40"/>
      <c r="AC1668" s="40"/>
      <c r="AD1668" s="40"/>
      <c r="AE1668" s="39"/>
      <c r="AF1668" s="5"/>
      <c r="AG1668" s="1"/>
    </row>
    <row r="1669" ht="15.75" customHeight="1">
      <c r="A1669" s="1"/>
      <c r="B1669" s="5"/>
      <c r="C1669" s="16">
        <v>44832.0</v>
      </c>
      <c r="D1669" s="17">
        <v>3.66383356E9</v>
      </c>
      <c r="E1669" s="5" t="s">
        <v>3189</v>
      </c>
      <c r="F1669" s="5" t="s">
        <v>399</v>
      </c>
      <c r="G1669" s="5" t="s">
        <v>33</v>
      </c>
      <c r="H1669" s="5">
        <v>312.0</v>
      </c>
      <c r="I1669" s="33" t="s">
        <v>1787</v>
      </c>
      <c r="J1669" s="18">
        <v>8.0</v>
      </c>
      <c r="K1669" s="19">
        <f t="shared" si="169"/>
        <v>8.490832049</v>
      </c>
      <c r="L1669" s="18">
        <v>7.5</v>
      </c>
      <c r="M1669" s="86">
        <f t="shared" si="162"/>
        <v>9.128580134</v>
      </c>
      <c r="N1669" s="18">
        <v>10.0</v>
      </c>
      <c r="O1669" s="21">
        <f t="shared" si="2"/>
        <v>9.468616697</v>
      </c>
      <c r="P1669" s="18">
        <v>5.0</v>
      </c>
      <c r="Q1669" s="86">
        <f t="shared" si="163"/>
        <v>8.40408039</v>
      </c>
      <c r="R1669" s="18">
        <v>7.5</v>
      </c>
      <c r="S1669" s="21">
        <f t="shared" si="125"/>
        <v>8.500914077</v>
      </c>
      <c r="T1669" s="18">
        <v>7.5</v>
      </c>
      <c r="U1669" s="21">
        <f t="shared" si="128"/>
        <v>8.284582572</v>
      </c>
      <c r="V1669" s="18">
        <v>7.5</v>
      </c>
      <c r="W1669" s="21">
        <f t="shared" si="124"/>
        <v>8.895729103</v>
      </c>
      <c r="X1669" s="27">
        <f t="shared" si="166"/>
        <v>7.571428571</v>
      </c>
      <c r="Y1669" s="61" t="s">
        <v>2935</v>
      </c>
      <c r="Z1669" s="24"/>
      <c r="AA1669" s="40"/>
      <c r="AB1669" s="40"/>
      <c r="AC1669" s="40"/>
      <c r="AD1669" s="40"/>
      <c r="AE1669" s="39"/>
      <c r="AF1669" s="5"/>
      <c r="AG1669" s="1"/>
    </row>
    <row r="1670" ht="15.75" customHeight="1">
      <c r="A1670" s="1"/>
      <c r="B1670" s="5"/>
      <c r="C1670" s="16">
        <v>44832.0</v>
      </c>
      <c r="D1670" s="17">
        <v>2.561120201E9</v>
      </c>
      <c r="E1670" s="5" t="s">
        <v>3190</v>
      </c>
      <c r="F1670" s="5" t="s">
        <v>2731</v>
      </c>
      <c r="G1670" s="5" t="s">
        <v>2017</v>
      </c>
      <c r="H1670" s="5">
        <v>214.0</v>
      </c>
      <c r="I1670" s="33" t="s">
        <v>1808</v>
      </c>
      <c r="J1670" s="18">
        <v>7.0</v>
      </c>
      <c r="K1670" s="19">
        <f t="shared" si="169"/>
        <v>8.488520801</v>
      </c>
      <c r="L1670" s="18">
        <v>10.0</v>
      </c>
      <c r="M1670" s="86">
        <f t="shared" si="162"/>
        <v>9.12911084</v>
      </c>
      <c r="N1670" s="18">
        <v>10.0</v>
      </c>
      <c r="O1670" s="21">
        <f t="shared" si="2"/>
        <v>9.468940317</v>
      </c>
      <c r="P1670" s="18">
        <v>7.5</v>
      </c>
      <c r="Q1670" s="86">
        <f t="shared" si="163"/>
        <v>8.403530128</v>
      </c>
      <c r="R1670" s="18">
        <v>7.5</v>
      </c>
      <c r="S1670" s="21">
        <f t="shared" si="125"/>
        <v>8.500304507</v>
      </c>
      <c r="T1670" s="18">
        <v>7.5</v>
      </c>
      <c r="U1670" s="21">
        <f t="shared" si="128"/>
        <v>8.28410475</v>
      </c>
      <c r="V1670" s="18">
        <v>10.0</v>
      </c>
      <c r="W1670" s="21">
        <f t="shared" si="124"/>
        <v>8.896402439</v>
      </c>
      <c r="X1670" s="27">
        <f t="shared" si="166"/>
        <v>8.5</v>
      </c>
      <c r="Y1670" s="61" t="s">
        <v>3191</v>
      </c>
      <c r="Z1670" s="24"/>
      <c r="AA1670" s="40"/>
      <c r="AB1670" s="40"/>
      <c r="AC1670" s="40"/>
      <c r="AD1670" s="40"/>
      <c r="AE1670" s="39"/>
      <c r="AF1670" s="5"/>
      <c r="AG1670" s="1"/>
    </row>
    <row r="1671" ht="15.75" customHeight="1">
      <c r="A1671" s="1"/>
      <c r="B1671" s="5"/>
      <c r="C1671" s="16">
        <v>44832.0</v>
      </c>
      <c r="D1671" s="17">
        <v>2.704529506E9</v>
      </c>
      <c r="E1671" s="5" t="s">
        <v>1299</v>
      </c>
      <c r="F1671" s="5" t="s">
        <v>2924</v>
      </c>
      <c r="G1671" s="5" t="s">
        <v>2017</v>
      </c>
      <c r="H1671" s="5">
        <v>204.0</v>
      </c>
      <c r="I1671" s="33" t="s">
        <v>45</v>
      </c>
      <c r="J1671" s="18">
        <v>8.0</v>
      </c>
      <c r="K1671" s="19">
        <f t="shared" si="169"/>
        <v>8.487904468</v>
      </c>
      <c r="L1671" s="18">
        <v>7.5</v>
      </c>
      <c r="M1671" s="86">
        <f t="shared" si="162"/>
        <v>9.128119294</v>
      </c>
      <c r="N1671" s="18">
        <v>10.0</v>
      </c>
      <c r="O1671" s="21">
        <f t="shared" si="2"/>
        <v>9.469263542</v>
      </c>
      <c r="P1671" s="18">
        <v>10.0</v>
      </c>
      <c r="Q1671" s="86">
        <f t="shared" si="163"/>
        <v>8.404501217</v>
      </c>
      <c r="R1671" s="18">
        <v>10.0</v>
      </c>
      <c r="S1671" s="21">
        <f t="shared" si="125"/>
        <v>8.501217285</v>
      </c>
      <c r="T1671" s="18">
        <v>10.0</v>
      </c>
      <c r="U1671" s="21">
        <f t="shared" si="128"/>
        <v>8.285149117</v>
      </c>
      <c r="V1671" s="18">
        <v>10.0</v>
      </c>
      <c r="W1671" s="21">
        <f t="shared" si="124"/>
        <v>8.897074954</v>
      </c>
      <c r="X1671" s="27">
        <f t="shared" si="166"/>
        <v>9.357142857</v>
      </c>
      <c r="Y1671" s="61" t="s">
        <v>2935</v>
      </c>
      <c r="Z1671" s="24"/>
      <c r="AA1671" s="40"/>
      <c r="AB1671" s="40"/>
      <c r="AC1671" s="40"/>
      <c r="AD1671" s="40"/>
      <c r="AE1671" s="39"/>
      <c r="AF1671" s="5"/>
      <c r="AG1671" s="1"/>
    </row>
    <row r="1672" ht="15.75" customHeight="1">
      <c r="A1672" s="1"/>
      <c r="B1672" s="5"/>
      <c r="C1672" s="16">
        <v>44833.0</v>
      </c>
      <c r="D1672" s="17" t="s">
        <v>3192</v>
      </c>
      <c r="E1672" s="79" t="s">
        <v>3193</v>
      </c>
      <c r="F1672" s="5" t="s">
        <v>510</v>
      </c>
      <c r="G1672" s="5" t="s">
        <v>2061</v>
      </c>
      <c r="H1672" s="5">
        <v>116.0</v>
      </c>
      <c r="I1672" s="33" t="s">
        <v>722</v>
      </c>
      <c r="J1672" s="18" t="s">
        <v>3194</v>
      </c>
      <c r="K1672" s="19">
        <f t="shared" si="169"/>
        <v>8.488049345</v>
      </c>
      <c r="L1672" s="18">
        <v>10.0</v>
      </c>
      <c r="M1672" s="86">
        <f t="shared" si="162"/>
        <v>9.128649635</v>
      </c>
      <c r="N1672" s="18">
        <v>10.0</v>
      </c>
      <c r="O1672" s="21">
        <f t="shared" si="2"/>
        <v>9.469586375</v>
      </c>
      <c r="P1672" s="18" t="s">
        <v>3195</v>
      </c>
      <c r="Q1672" s="86">
        <f t="shared" si="163"/>
        <v>8.404501217</v>
      </c>
      <c r="R1672" s="18" t="s">
        <v>2517</v>
      </c>
      <c r="S1672" s="21">
        <f t="shared" si="125"/>
        <v>8.501217285</v>
      </c>
      <c r="T1672" s="18" t="s">
        <v>2517</v>
      </c>
      <c r="U1672" s="21">
        <f t="shared" si="128"/>
        <v>8.285149117</v>
      </c>
      <c r="V1672" s="18" t="s">
        <v>3195</v>
      </c>
      <c r="W1672" s="21">
        <f t="shared" si="124"/>
        <v>8.897074954</v>
      </c>
      <c r="X1672" s="27">
        <f t="shared" si="166"/>
        <v>10</v>
      </c>
      <c r="Y1672" s="61" t="s">
        <v>3196</v>
      </c>
      <c r="Z1672" s="24"/>
      <c r="AA1672" s="40"/>
      <c r="AB1672" s="40"/>
      <c r="AC1672" s="40"/>
      <c r="AD1672" s="40"/>
      <c r="AE1672" s="39"/>
      <c r="AF1672" s="5"/>
      <c r="AG1672" s="1"/>
    </row>
    <row r="1673" ht="15.75" customHeight="1">
      <c r="A1673" s="1"/>
      <c r="B1673" s="5"/>
      <c r="C1673" s="16">
        <v>44834.0</v>
      </c>
      <c r="D1673" s="17">
        <v>2.780331843E9</v>
      </c>
      <c r="E1673" s="79" t="s">
        <v>1189</v>
      </c>
      <c r="F1673" s="5" t="s">
        <v>494</v>
      </c>
      <c r="G1673" s="5" t="s">
        <v>2979</v>
      </c>
      <c r="H1673" s="5">
        <v>311.0</v>
      </c>
      <c r="I1673" s="33" t="s">
        <v>1787</v>
      </c>
      <c r="J1673" s="18">
        <v>8.0</v>
      </c>
      <c r="K1673" s="19">
        <f t="shared" si="169"/>
        <v>8.486815729</v>
      </c>
      <c r="L1673" s="18">
        <v>7.5</v>
      </c>
      <c r="M1673" s="86">
        <f t="shared" si="162"/>
        <v>9.127659574</v>
      </c>
      <c r="N1673" s="18">
        <v>5.0</v>
      </c>
      <c r="O1673" s="21">
        <f t="shared" si="2"/>
        <v>9.466869301</v>
      </c>
      <c r="P1673" s="18">
        <v>7.5</v>
      </c>
      <c r="Q1673" s="86">
        <f t="shared" si="163"/>
        <v>8.403951368</v>
      </c>
      <c r="R1673" s="18">
        <v>7.5</v>
      </c>
      <c r="S1673" s="21">
        <f t="shared" si="125"/>
        <v>8.500608273</v>
      </c>
      <c r="T1673" s="18">
        <v>7.5</v>
      </c>
      <c r="U1673" s="21">
        <f t="shared" si="128"/>
        <v>8.284671533</v>
      </c>
      <c r="V1673" s="18">
        <v>7.5</v>
      </c>
      <c r="W1673" s="21">
        <f t="shared" si="124"/>
        <v>8.896224117</v>
      </c>
      <c r="X1673" s="27">
        <f t="shared" si="166"/>
        <v>7.214285714</v>
      </c>
      <c r="Y1673" s="61" t="s">
        <v>2935</v>
      </c>
      <c r="Z1673" s="24"/>
      <c r="AA1673" s="40"/>
      <c r="AB1673" s="40"/>
      <c r="AC1673" s="40"/>
      <c r="AD1673" s="40"/>
      <c r="AE1673" s="39"/>
      <c r="AF1673" s="5"/>
      <c r="AG1673" s="1"/>
    </row>
    <row r="1674" ht="15.75" customHeight="1">
      <c r="A1674" s="1"/>
      <c r="B1674" s="5"/>
      <c r="C1674" s="16">
        <v>44834.0</v>
      </c>
      <c r="D1674" s="17">
        <v>3.480472861E9</v>
      </c>
      <c r="E1674" s="79" t="s">
        <v>3197</v>
      </c>
      <c r="F1674" s="5" t="s">
        <v>3198</v>
      </c>
      <c r="G1674" s="5" t="s">
        <v>33</v>
      </c>
      <c r="H1674" s="5">
        <v>211.0</v>
      </c>
      <c r="I1674" s="33" t="s">
        <v>1808</v>
      </c>
      <c r="J1674" s="18">
        <v>9.0</v>
      </c>
      <c r="K1674" s="19">
        <f t="shared" si="169"/>
        <v>8.487355436</v>
      </c>
      <c r="L1674" s="18">
        <v>10.0</v>
      </c>
      <c r="M1674" s="86">
        <f t="shared" si="162"/>
        <v>9.12818955</v>
      </c>
      <c r="N1674" s="18">
        <v>10.0</v>
      </c>
      <c r="O1674" s="21">
        <f t="shared" si="2"/>
        <v>9.467193196</v>
      </c>
      <c r="P1674" s="18">
        <v>7.5</v>
      </c>
      <c r="Q1674" s="86">
        <f t="shared" si="163"/>
        <v>8.403402187</v>
      </c>
      <c r="R1674" s="18">
        <v>10.0</v>
      </c>
      <c r="S1674" s="21">
        <f t="shared" si="125"/>
        <v>8.501519757</v>
      </c>
      <c r="T1674" s="18">
        <v>7.5</v>
      </c>
      <c r="U1674" s="21">
        <f t="shared" si="128"/>
        <v>8.284194529</v>
      </c>
      <c r="V1674" s="18">
        <v>7.5</v>
      </c>
      <c r="W1674" s="21">
        <f t="shared" si="124"/>
        <v>8.895374315</v>
      </c>
      <c r="X1674" s="27">
        <f t="shared" si="166"/>
        <v>8.785714286</v>
      </c>
      <c r="Y1674" s="61" t="s">
        <v>3199</v>
      </c>
      <c r="Z1674" s="24"/>
      <c r="AA1674" s="40"/>
      <c r="AB1674" s="40"/>
      <c r="AC1674" s="40"/>
      <c r="AD1674" s="40"/>
      <c r="AE1674" s="39"/>
      <c r="AF1674" s="5"/>
      <c r="AG1674" s="1"/>
    </row>
    <row r="1675" ht="15.75" customHeight="1">
      <c r="A1675" s="1"/>
      <c r="B1675" s="5"/>
      <c r="C1675" s="16">
        <v>44835.0</v>
      </c>
      <c r="D1675" s="17">
        <v>3.505404533E9</v>
      </c>
      <c r="E1675" s="79" t="s">
        <v>1510</v>
      </c>
      <c r="F1675" s="5" t="s">
        <v>48</v>
      </c>
      <c r="G1675" s="5" t="s">
        <v>2017</v>
      </c>
      <c r="H1675" s="5" t="s">
        <v>239</v>
      </c>
      <c r="I1675" s="33" t="s">
        <v>60</v>
      </c>
      <c r="J1675" s="18">
        <v>10.0</v>
      </c>
      <c r="K1675" s="19">
        <f t="shared" si="169"/>
        <v>8.487355436</v>
      </c>
      <c r="L1675" s="18">
        <v>10.0</v>
      </c>
      <c r="M1675" s="86">
        <f t="shared" si="162"/>
        <v>9.128718883</v>
      </c>
      <c r="N1675" s="18">
        <v>10.0</v>
      </c>
      <c r="O1675" s="21">
        <f t="shared" si="2"/>
        <v>9.467516697</v>
      </c>
      <c r="P1675" s="18">
        <v>10.0</v>
      </c>
      <c r="Q1675" s="86">
        <f t="shared" si="163"/>
        <v>8.404371585</v>
      </c>
      <c r="R1675" s="18">
        <v>10.0</v>
      </c>
      <c r="S1675" s="21">
        <f t="shared" si="125"/>
        <v>8.502430134</v>
      </c>
      <c r="T1675" s="18">
        <v>10.0</v>
      </c>
      <c r="U1675" s="21">
        <f t="shared" si="128"/>
        <v>8.285236938</v>
      </c>
      <c r="V1675" s="18">
        <v>10.0</v>
      </c>
      <c r="W1675" s="21">
        <f t="shared" si="124"/>
        <v>8.896046229</v>
      </c>
      <c r="X1675" s="27">
        <f t="shared" si="166"/>
        <v>10</v>
      </c>
      <c r="Y1675" s="61" t="s">
        <v>2935</v>
      </c>
      <c r="Z1675" s="24"/>
      <c r="AA1675" s="40"/>
      <c r="AB1675" s="40"/>
      <c r="AC1675" s="40"/>
      <c r="AD1675" s="40"/>
      <c r="AE1675" s="39"/>
      <c r="AF1675" s="5"/>
      <c r="AG1675" s="1"/>
    </row>
    <row r="1676" ht="15.75" customHeight="1">
      <c r="A1676" s="1"/>
      <c r="B1676" s="5"/>
      <c r="C1676" s="16">
        <v>44835.0</v>
      </c>
      <c r="D1676" s="17">
        <v>3.224045001E9</v>
      </c>
      <c r="E1676" s="79" t="s">
        <v>3200</v>
      </c>
      <c r="F1676" s="5" t="s">
        <v>306</v>
      </c>
      <c r="G1676" s="5" t="s">
        <v>2017</v>
      </c>
      <c r="H1676" s="5" t="s">
        <v>221</v>
      </c>
      <c r="I1676" s="33" t="s">
        <v>60</v>
      </c>
      <c r="J1676" s="18">
        <v>9.0</v>
      </c>
      <c r="K1676" s="19">
        <f t="shared" si="169"/>
        <v>8.487201234</v>
      </c>
      <c r="L1676" s="18">
        <v>10.0</v>
      </c>
      <c r="M1676" s="86">
        <f t="shared" si="162"/>
        <v>9.129247573</v>
      </c>
      <c r="N1676" s="18">
        <v>10.0</v>
      </c>
      <c r="O1676" s="21">
        <f t="shared" si="2"/>
        <v>9.467839806</v>
      </c>
      <c r="P1676" s="18">
        <v>7.5</v>
      </c>
      <c r="Q1676" s="86">
        <f t="shared" si="163"/>
        <v>8.403822816</v>
      </c>
      <c r="R1676" s="18">
        <v>10.0</v>
      </c>
      <c r="S1676" s="21">
        <f t="shared" si="125"/>
        <v>8.503339405</v>
      </c>
      <c r="T1676" s="18">
        <v>10.0</v>
      </c>
      <c r="U1676" s="21">
        <f t="shared" si="128"/>
        <v>8.286278081</v>
      </c>
      <c r="V1676" s="18">
        <v>10.0</v>
      </c>
      <c r="W1676" s="21">
        <f t="shared" si="124"/>
        <v>8.896717325</v>
      </c>
      <c r="X1676" s="27">
        <f t="shared" si="166"/>
        <v>9.5</v>
      </c>
      <c r="Y1676" s="61" t="s">
        <v>3201</v>
      </c>
      <c r="Z1676" s="24"/>
      <c r="AA1676" s="40"/>
      <c r="AB1676" s="40"/>
      <c r="AC1676" s="40"/>
      <c r="AD1676" s="40"/>
      <c r="AE1676" s="39"/>
      <c r="AF1676" s="5"/>
      <c r="AG1676" s="1"/>
    </row>
    <row r="1677" ht="15.75" customHeight="1">
      <c r="A1677" s="1"/>
      <c r="B1677" s="5"/>
      <c r="C1677" s="16">
        <v>44837.0</v>
      </c>
      <c r="D1677" s="17">
        <v>2.730666861E9</v>
      </c>
      <c r="E1677" s="79" t="s">
        <v>3202</v>
      </c>
      <c r="F1677" s="5" t="s">
        <v>510</v>
      </c>
      <c r="G1677" s="5" t="s">
        <v>2979</v>
      </c>
      <c r="H1677" s="5" t="s">
        <v>388</v>
      </c>
      <c r="I1677" s="33" t="s">
        <v>261</v>
      </c>
      <c r="J1677" s="18">
        <v>10.0</v>
      </c>
      <c r="K1677" s="19">
        <f t="shared" si="169"/>
        <v>8.488820355</v>
      </c>
      <c r="L1677" s="18">
        <v>10.0</v>
      </c>
      <c r="M1677" s="86">
        <f t="shared" si="162"/>
        <v>9.129775622</v>
      </c>
      <c r="N1677" s="18">
        <v>5.0</v>
      </c>
      <c r="O1677" s="21">
        <f t="shared" si="2"/>
        <v>9.465130382</v>
      </c>
      <c r="P1677" s="18">
        <v>7.5</v>
      </c>
      <c r="Q1677" s="86">
        <f t="shared" si="163"/>
        <v>8.403274712</v>
      </c>
      <c r="R1677" s="18">
        <v>10.0</v>
      </c>
      <c r="S1677" s="21">
        <f t="shared" si="125"/>
        <v>8.504247573</v>
      </c>
      <c r="T1677" s="18">
        <v>10.0</v>
      </c>
      <c r="U1677" s="21">
        <f t="shared" si="128"/>
        <v>8.287317961</v>
      </c>
      <c r="V1677" s="18">
        <v>7.5</v>
      </c>
      <c r="W1677" s="21">
        <f t="shared" si="124"/>
        <v>8.895868773</v>
      </c>
      <c r="X1677" s="27">
        <f t="shared" si="166"/>
        <v>8.571428571</v>
      </c>
      <c r="Y1677" s="61" t="s">
        <v>2935</v>
      </c>
      <c r="Z1677" s="24"/>
      <c r="AA1677" s="40"/>
      <c r="AB1677" s="40"/>
      <c r="AC1677" s="40"/>
      <c r="AD1677" s="40"/>
      <c r="AE1677" s="39"/>
      <c r="AF1677" s="5"/>
      <c r="AG1677" s="1"/>
    </row>
    <row r="1678" ht="15.75" customHeight="1">
      <c r="A1678" s="1"/>
      <c r="B1678" s="5"/>
      <c r="C1678" s="16">
        <v>44838.0</v>
      </c>
      <c r="D1678" s="17">
        <v>3.076923903E9</v>
      </c>
      <c r="E1678" s="122" t="s">
        <v>3203</v>
      </c>
      <c r="F1678" s="5" t="s">
        <v>600</v>
      </c>
      <c r="G1678" s="5" t="s">
        <v>2017</v>
      </c>
      <c r="H1678" s="5">
        <v>304.0</v>
      </c>
      <c r="I1678" s="33" t="s">
        <v>45</v>
      </c>
      <c r="J1678" s="18">
        <v>10.0</v>
      </c>
      <c r="K1678" s="19">
        <f t="shared" si="169"/>
        <v>8.490439476</v>
      </c>
      <c r="L1678" s="18">
        <v>10.0</v>
      </c>
      <c r="M1678" s="86">
        <f t="shared" si="162"/>
        <v>9.13030303</v>
      </c>
      <c r="N1678" s="18">
        <v>10.0</v>
      </c>
      <c r="O1678" s="21">
        <f t="shared" si="2"/>
        <v>9.465454545</v>
      </c>
      <c r="P1678" s="18">
        <v>10.0</v>
      </c>
      <c r="Q1678" s="86">
        <f t="shared" si="163"/>
        <v>8.404242424</v>
      </c>
      <c r="R1678" s="18">
        <v>10.0</v>
      </c>
      <c r="S1678" s="21">
        <f t="shared" si="125"/>
        <v>8.505154639</v>
      </c>
      <c r="T1678" s="18">
        <v>10.0</v>
      </c>
      <c r="U1678" s="21">
        <f t="shared" si="128"/>
        <v>8.28835658</v>
      </c>
      <c r="V1678" s="18">
        <v>10.0</v>
      </c>
      <c r="W1678" s="21">
        <f t="shared" si="124"/>
        <v>8.896539162</v>
      </c>
      <c r="X1678" s="27">
        <f t="shared" si="166"/>
        <v>10</v>
      </c>
      <c r="Y1678" s="61" t="s">
        <v>2935</v>
      </c>
      <c r="Z1678" s="24"/>
      <c r="AA1678" s="40"/>
      <c r="AB1678" s="40"/>
      <c r="AC1678" s="40"/>
      <c r="AD1678" s="40"/>
      <c r="AE1678" s="39"/>
      <c r="AF1678" s="5"/>
      <c r="AG1678" s="1"/>
    </row>
    <row r="1679" ht="15.75" customHeight="1">
      <c r="A1679" s="1"/>
      <c r="B1679" s="5"/>
      <c r="C1679" s="16">
        <v>44838.0</v>
      </c>
      <c r="D1679" s="17">
        <v>2.68014219E9</v>
      </c>
      <c r="E1679" s="5" t="s">
        <v>3204</v>
      </c>
      <c r="F1679" s="5" t="s">
        <v>72</v>
      </c>
      <c r="G1679" s="5" t="s">
        <v>2015</v>
      </c>
      <c r="H1679" s="5">
        <v>313.0</v>
      </c>
      <c r="I1679" s="33" t="s">
        <v>79</v>
      </c>
      <c r="J1679" s="18" t="s">
        <v>3205</v>
      </c>
      <c r="K1679" s="19">
        <f t="shared" si="169"/>
        <v>8.489274691</v>
      </c>
      <c r="L1679" s="18">
        <v>7.5</v>
      </c>
      <c r="M1679" s="86">
        <f t="shared" si="162"/>
        <v>9.129315566</v>
      </c>
      <c r="N1679" s="18">
        <v>7.5</v>
      </c>
      <c r="O1679" s="21">
        <f t="shared" si="2"/>
        <v>9.464264082</v>
      </c>
      <c r="P1679" s="18">
        <v>5.0</v>
      </c>
      <c r="Q1679" s="86">
        <f t="shared" si="163"/>
        <v>8.402180497</v>
      </c>
      <c r="R1679" s="18">
        <v>7.5</v>
      </c>
      <c r="S1679" s="21">
        <f t="shared" si="125"/>
        <v>8.504545455</v>
      </c>
      <c r="T1679" s="18">
        <v>7.5</v>
      </c>
      <c r="U1679" s="21">
        <f t="shared" si="128"/>
        <v>8.287878788</v>
      </c>
      <c r="V1679" s="18">
        <v>7.5</v>
      </c>
      <c r="W1679" s="21">
        <f t="shared" si="124"/>
        <v>8.895691748</v>
      </c>
      <c r="X1679" s="27">
        <f t="shared" si="166"/>
        <v>7.083333333</v>
      </c>
      <c r="Y1679" s="61" t="s">
        <v>2935</v>
      </c>
      <c r="Z1679" s="24"/>
      <c r="AA1679" s="40"/>
      <c r="AB1679" s="40"/>
      <c r="AC1679" s="40"/>
      <c r="AD1679" s="40"/>
      <c r="AE1679" s="39"/>
      <c r="AF1679" s="5"/>
      <c r="AG1679" s="1"/>
    </row>
    <row r="1680" ht="15.75" customHeight="1">
      <c r="A1680" s="1"/>
      <c r="B1680" s="5"/>
      <c r="C1680" s="16">
        <v>44838.0</v>
      </c>
      <c r="D1680" s="17">
        <v>3.987047615E9</v>
      </c>
      <c r="E1680" s="122" t="s">
        <v>3206</v>
      </c>
      <c r="F1680" s="5" t="s">
        <v>494</v>
      </c>
      <c r="G1680" s="5" t="s">
        <v>1975</v>
      </c>
      <c r="H1680" s="5" t="s">
        <v>166</v>
      </c>
      <c r="I1680" s="33" t="s">
        <v>60</v>
      </c>
      <c r="J1680" s="18" t="s">
        <v>3207</v>
      </c>
      <c r="K1680" s="19">
        <f t="shared" si="169"/>
        <v>8.489034749</v>
      </c>
      <c r="L1680" s="18">
        <v>10.0</v>
      </c>
      <c r="M1680" s="86">
        <f t="shared" si="162"/>
        <v>9.129842615</v>
      </c>
      <c r="N1680" s="18">
        <v>10.0</v>
      </c>
      <c r="O1680" s="21">
        <f t="shared" si="2"/>
        <v>9.464588378</v>
      </c>
      <c r="P1680" s="18">
        <v>10.0</v>
      </c>
      <c r="Q1680" s="86">
        <f t="shared" si="163"/>
        <v>8.4031477</v>
      </c>
      <c r="R1680" s="18">
        <v>10.0</v>
      </c>
      <c r="S1680" s="21">
        <f t="shared" si="125"/>
        <v>8.505451242</v>
      </c>
      <c r="T1680" s="18">
        <v>10.0</v>
      </c>
      <c r="U1680" s="21">
        <f t="shared" si="128"/>
        <v>8.288915809</v>
      </c>
      <c r="V1680" s="18">
        <v>10.0</v>
      </c>
      <c r="W1680" s="21">
        <f t="shared" si="124"/>
        <v>8.896361431</v>
      </c>
      <c r="X1680" s="27">
        <f t="shared" si="166"/>
        <v>10</v>
      </c>
      <c r="Y1680" s="61" t="s">
        <v>2935</v>
      </c>
      <c r="Z1680" s="24"/>
      <c r="AA1680" s="40"/>
      <c r="AB1680" s="40"/>
      <c r="AC1680" s="40"/>
      <c r="AD1680" s="40"/>
      <c r="AE1680" s="39"/>
      <c r="AF1680" s="5"/>
      <c r="AG1680" s="1"/>
    </row>
    <row r="1681" ht="15.75" customHeight="1">
      <c r="A1681" s="1"/>
      <c r="B1681" s="5"/>
      <c r="C1681" s="16">
        <v>44839.0</v>
      </c>
      <c r="D1681" s="17">
        <v>2.340894273E9</v>
      </c>
      <c r="E1681" s="79" t="s">
        <v>3208</v>
      </c>
      <c r="F1681" s="5" t="s">
        <v>100</v>
      </c>
      <c r="G1681" s="5" t="s">
        <v>33</v>
      </c>
      <c r="H1681" s="5">
        <v>202.0</v>
      </c>
      <c r="I1681" s="33" t="s">
        <v>45</v>
      </c>
      <c r="J1681" s="18">
        <v>6.0</v>
      </c>
      <c r="K1681" s="19">
        <f t="shared" si="169"/>
        <v>8.486563707</v>
      </c>
      <c r="L1681" s="18">
        <v>7.5</v>
      </c>
      <c r="M1681" s="86">
        <f t="shared" si="162"/>
        <v>9.128856624</v>
      </c>
      <c r="N1681" s="18">
        <v>7.5</v>
      </c>
      <c r="O1681" s="21">
        <f t="shared" si="2"/>
        <v>9.463399879</v>
      </c>
      <c r="P1681" s="18">
        <v>5.0</v>
      </c>
      <c r="Q1681" s="86">
        <f t="shared" si="163"/>
        <v>8.401088929</v>
      </c>
      <c r="R1681" s="18">
        <v>5.0</v>
      </c>
      <c r="S1681" s="21">
        <f t="shared" si="125"/>
        <v>8.503329298</v>
      </c>
      <c r="T1681" s="18">
        <v>5.0</v>
      </c>
      <c r="U1681" s="21">
        <f t="shared" si="128"/>
        <v>8.286924939</v>
      </c>
      <c r="V1681" s="18">
        <v>5.0</v>
      </c>
      <c r="W1681" s="21">
        <f t="shared" si="124"/>
        <v>8.894</v>
      </c>
      <c r="X1681" s="27">
        <f t="shared" si="166"/>
        <v>5.857142857</v>
      </c>
      <c r="Y1681" s="61" t="s">
        <v>3209</v>
      </c>
      <c r="Z1681" s="24"/>
      <c r="AA1681" s="40"/>
      <c r="AB1681" s="40"/>
      <c r="AC1681" s="40"/>
      <c r="AD1681" s="40"/>
      <c r="AE1681" s="39"/>
      <c r="AF1681" s="5"/>
      <c r="AG1681" s="1"/>
    </row>
    <row r="1682" ht="15.75" customHeight="1">
      <c r="A1682" s="1"/>
      <c r="B1682" s="5"/>
      <c r="C1682" s="16">
        <v>44840.0</v>
      </c>
      <c r="D1682" s="17">
        <v>3.963210548E9</v>
      </c>
      <c r="E1682" s="79" t="s">
        <v>3200</v>
      </c>
      <c r="F1682" s="5" t="s">
        <v>306</v>
      </c>
      <c r="G1682" s="5" t="s">
        <v>2017</v>
      </c>
      <c r="H1682" s="5" t="s">
        <v>221</v>
      </c>
      <c r="I1682" s="33" t="s">
        <v>60</v>
      </c>
      <c r="J1682" s="18">
        <v>9.0</v>
      </c>
      <c r="K1682" s="19">
        <f t="shared" si="169"/>
        <v>8.485791506</v>
      </c>
      <c r="L1682" s="18">
        <v>10.0</v>
      </c>
      <c r="M1682" s="86">
        <f t="shared" si="162"/>
        <v>9.129383313</v>
      </c>
      <c r="N1682" s="18">
        <v>10.0</v>
      </c>
      <c r="O1682" s="21">
        <f t="shared" si="2"/>
        <v>9.463724305</v>
      </c>
      <c r="P1682" s="18">
        <v>7.5</v>
      </c>
      <c r="Q1682" s="86">
        <f t="shared" si="163"/>
        <v>8.400544135</v>
      </c>
      <c r="R1682" s="18">
        <v>10.0</v>
      </c>
      <c r="S1682" s="21">
        <f t="shared" si="125"/>
        <v>8.504234725</v>
      </c>
      <c r="T1682" s="18">
        <v>10.0</v>
      </c>
      <c r="U1682" s="21">
        <f t="shared" si="128"/>
        <v>8.287961283</v>
      </c>
      <c r="V1682" s="18">
        <v>10.0</v>
      </c>
      <c r="W1682" s="21">
        <f t="shared" si="124"/>
        <v>8.894669897</v>
      </c>
      <c r="X1682" s="27">
        <f t="shared" si="166"/>
        <v>9.5</v>
      </c>
      <c r="Y1682" s="61" t="s">
        <v>3210</v>
      </c>
      <c r="Z1682" s="24"/>
      <c r="AA1682" s="40"/>
      <c r="AB1682" s="40"/>
      <c r="AC1682" s="40"/>
      <c r="AD1682" s="40"/>
      <c r="AE1682" s="39"/>
      <c r="AF1682" s="5"/>
      <c r="AG1682" s="1"/>
    </row>
    <row r="1683" ht="15.75" customHeight="1">
      <c r="A1683" s="1"/>
      <c r="B1683" s="5"/>
      <c r="C1683" s="16">
        <v>44840.0</v>
      </c>
      <c r="D1683" s="17">
        <v>2.919284304E9</v>
      </c>
      <c r="E1683" s="79" t="s">
        <v>1529</v>
      </c>
      <c r="F1683" s="5" t="s">
        <v>72</v>
      </c>
      <c r="G1683" s="5" t="s">
        <v>2017</v>
      </c>
      <c r="H1683" s="5">
        <v>202.0</v>
      </c>
      <c r="I1683" s="33" t="s">
        <v>45</v>
      </c>
      <c r="J1683" s="18">
        <v>10.0</v>
      </c>
      <c r="K1683" s="19">
        <f t="shared" si="169"/>
        <v>8.488030888</v>
      </c>
      <c r="L1683" s="18">
        <v>10.0</v>
      </c>
      <c r="M1683" s="86">
        <f t="shared" si="162"/>
        <v>9.129909366</v>
      </c>
      <c r="N1683" s="18">
        <v>10.0</v>
      </c>
      <c r="O1683" s="21">
        <f t="shared" si="2"/>
        <v>9.464048338</v>
      </c>
      <c r="P1683" s="18">
        <v>10.0</v>
      </c>
      <c r="Q1683" s="86">
        <f t="shared" si="163"/>
        <v>8.401510574</v>
      </c>
      <c r="R1683" s="18">
        <v>10.0</v>
      </c>
      <c r="S1683" s="21">
        <f t="shared" si="125"/>
        <v>8.505139057</v>
      </c>
      <c r="T1683" s="18">
        <v>10.0</v>
      </c>
      <c r="U1683" s="21">
        <f t="shared" si="128"/>
        <v>8.288996372</v>
      </c>
      <c r="V1683" s="18">
        <v>10.0</v>
      </c>
      <c r="W1683" s="21">
        <f t="shared" si="124"/>
        <v>8.895338983</v>
      </c>
      <c r="X1683" s="27">
        <f t="shared" si="166"/>
        <v>10</v>
      </c>
      <c r="Y1683" s="61" t="s">
        <v>2935</v>
      </c>
      <c r="Z1683" s="24"/>
      <c r="AA1683" s="40"/>
      <c r="AB1683" s="40"/>
      <c r="AC1683" s="40"/>
      <c r="AD1683" s="40"/>
      <c r="AE1683" s="39"/>
      <c r="AF1683" s="5"/>
      <c r="AG1683" s="1"/>
    </row>
    <row r="1684" ht="15.75" customHeight="1">
      <c r="A1684" s="1"/>
      <c r="B1684" s="5"/>
      <c r="C1684" s="16">
        <v>44840.0</v>
      </c>
      <c r="D1684" s="17">
        <v>2.1849884E9</v>
      </c>
      <c r="E1684" s="79" t="s">
        <v>1529</v>
      </c>
      <c r="F1684" s="5" t="s">
        <v>72</v>
      </c>
      <c r="G1684" s="5" t="s">
        <v>2017</v>
      </c>
      <c r="H1684" s="5">
        <v>202.0</v>
      </c>
      <c r="I1684" s="33" t="s">
        <v>45</v>
      </c>
      <c r="J1684" s="18">
        <v>10.0</v>
      </c>
      <c r="K1684" s="19">
        <f t="shared" si="169"/>
        <v>8.488339768</v>
      </c>
      <c r="L1684" s="18">
        <v>10.0</v>
      </c>
      <c r="M1684" s="86">
        <f t="shared" si="162"/>
        <v>9.130434783</v>
      </c>
      <c r="N1684" s="18">
        <v>10.0</v>
      </c>
      <c r="O1684" s="21">
        <f t="shared" si="2"/>
        <v>9.464371981</v>
      </c>
      <c r="P1684" s="18">
        <v>10.0</v>
      </c>
      <c r="Q1684" s="86">
        <f t="shared" si="163"/>
        <v>8.402475845</v>
      </c>
      <c r="R1684" s="18">
        <v>10.0</v>
      </c>
      <c r="S1684" s="21">
        <f t="shared" si="125"/>
        <v>8.506042296</v>
      </c>
      <c r="T1684" s="18">
        <v>10.0</v>
      </c>
      <c r="U1684" s="21">
        <f t="shared" si="128"/>
        <v>8.290030211</v>
      </c>
      <c r="V1684" s="18">
        <v>10.0</v>
      </c>
      <c r="W1684" s="21">
        <f t="shared" si="124"/>
        <v>8.89600726</v>
      </c>
      <c r="X1684" s="27">
        <f t="shared" si="166"/>
        <v>10</v>
      </c>
      <c r="Y1684" s="61" t="s">
        <v>2935</v>
      </c>
      <c r="Z1684" s="24"/>
      <c r="AA1684" s="40"/>
      <c r="AB1684" s="40"/>
      <c r="AC1684" s="40"/>
      <c r="AD1684" s="40"/>
      <c r="AE1684" s="39"/>
      <c r="AF1684" s="5"/>
      <c r="AG1684" s="1"/>
    </row>
    <row r="1685" ht="15.75" customHeight="1">
      <c r="A1685" s="1"/>
      <c r="B1685" s="5"/>
      <c r="C1685" s="16">
        <v>44840.0</v>
      </c>
      <c r="D1685" s="17">
        <v>2.680920156E9</v>
      </c>
      <c r="E1685" s="79" t="s">
        <v>1529</v>
      </c>
      <c r="F1685" s="5" t="s">
        <v>72</v>
      </c>
      <c r="G1685" s="5" t="s">
        <v>2017</v>
      </c>
      <c r="H1685" s="5">
        <v>202.0</v>
      </c>
      <c r="I1685" s="33" t="s">
        <v>45</v>
      </c>
      <c r="J1685" s="18">
        <v>10.0</v>
      </c>
      <c r="K1685" s="19">
        <f t="shared" si="169"/>
        <v>8.489266409</v>
      </c>
      <c r="L1685" s="18">
        <v>10.0</v>
      </c>
      <c r="M1685" s="86">
        <f t="shared" si="162"/>
        <v>9.130959565</v>
      </c>
      <c r="N1685" s="18">
        <v>10.0</v>
      </c>
      <c r="O1685" s="21">
        <f t="shared" si="2"/>
        <v>9.464695232</v>
      </c>
      <c r="P1685" s="18">
        <v>10.0</v>
      </c>
      <c r="Q1685" s="86">
        <f t="shared" si="163"/>
        <v>8.403439952</v>
      </c>
      <c r="R1685" s="18">
        <v>10.0</v>
      </c>
      <c r="S1685" s="21">
        <f t="shared" si="125"/>
        <v>8.506944444</v>
      </c>
      <c r="T1685" s="18">
        <v>10.0</v>
      </c>
      <c r="U1685" s="21">
        <f t="shared" si="128"/>
        <v>8.291062802</v>
      </c>
      <c r="V1685" s="18">
        <v>10.0</v>
      </c>
      <c r="W1685" s="21">
        <f t="shared" si="124"/>
        <v>8.896674728</v>
      </c>
      <c r="X1685" s="27">
        <f t="shared" si="166"/>
        <v>10</v>
      </c>
      <c r="Y1685" s="61" t="s">
        <v>3211</v>
      </c>
      <c r="Z1685" s="24"/>
      <c r="AA1685" s="40"/>
      <c r="AB1685" s="40"/>
      <c r="AC1685" s="40"/>
      <c r="AD1685" s="40"/>
      <c r="AE1685" s="39"/>
      <c r="AF1685" s="5"/>
      <c r="AG1685" s="1"/>
    </row>
    <row r="1686" ht="15.75" customHeight="1">
      <c r="A1686" s="1"/>
      <c r="B1686" s="5"/>
      <c r="C1686" s="16">
        <v>44840.0</v>
      </c>
      <c r="D1686" s="17">
        <v>3.951788035E9</v>
      </c>
      <c r="E1686" s="79" t="s">
        <v>3212</v>
      </c>
      <c r="F1686" s="5" t="s">
        <v>2022</v>
      </c>
      <c r="G1686" s="5" t="s">
        <v>2979</v>
      </c>
      <c r="H1686" s="5">
        <v>312.0</v>
      </c>
      <c r="I1686" s="33" t="s">
        <v>1787</v>
      </c>
      <c r="J1686" s="18">
        <v>8.0</v>
      </c>
      <c r="K1686" s="19">
        <f t="shared" si="169"/>
        <v>8.487722008</v>
      </c>
      <c r="L1686" s="18">
        <v>10.0</v>
      </c>
      <c r="M1686" s="86">
        <f t="shared" si="162"/>
        <v>9.131483715</v>
      </c>
      <c r="N1686" s="18">
        <v>10.0</v>
      </c>
      <c r="O1686" s="21">
        <f t="shared" si="2"/>
        <v>9.465018094</v>
      </c>
      <c r="P1686" s="18">
        <v>5.0</v>
      </c>
      <c r="Q1686" s="86">
        <f t="shared" si="163"/>
        <v>8.401387214</v>
      </c>
      <c r="R1686" s="18">
        <v>7.5</v>
      </c>
      <c r="S1686" s="21">
        <f t="shared" si="125"/>
        <v>8.506336753</v>
      </c>
      <c r="T1686" s="18">
        <v>10.0</v>
      </c>
      <c r="U1686" s="21">
        <f t="shared" si="128"/>
        <v>8.292094146</v>
      </c>
      <c r="V1686" s="18">
        <v>10.0</v>
      </c>
      <c r="W1686" s="21">
        <f t="shared" si="124"/>
        <v>8.89734139</v>
      </c>
      <c r="X1686" s="27">
        <f t="shared" si="166"/>
        <v>8.642857143</v>
      </c>
      <c r="Y1686" s="61" t="s">
        <v>3213</v>
      </c>
      <c r="Z1686" s="24"/>
      <c r="AA1686" s="40"/>
      <c r="AB1686" s="40"/>
      <c r="AC1686" s="40"/>
      <c r="AD1686" s="40"/>
      <c r="AE1686" s="39"/>
      <c r="AF1686" s="5"/>
      <c r="AG1686" s="1"/>
    </row>
    <row r="1687" ht="15.75" customHeight="1">
      <c r="A1687" s="1"/>
      <c r="B1687" s="5"/>
      <c r="C1687" s="16">
        <v>44841.0</v>
      </c>
      <c r="D1687" s="17">
        <v>3.375617843E9</v>
      </c>
      <c r="E1687" s="79" t="s">
        <v>1196</v>
      </c>
      <c r="F1687" s="5" t="s">
        <v>126</v>
      </c>
      <c r="G1687" s="5" t="s">
        <v>2017</v>
      </c>
      <c r="H1687" s="5" t="s">
        <v>388</v>
      </c>
      <c r="I1687" s="33" t="s">
        <v>261</v>
      </c>
      <c r="J1687" s="18">
        <v>8.0</v>
      </c>
      <c r="K1687" s="19">
        <f t="shared" si="169"/>
        <v>8.486177606</v>
      </c>
      <c r="L1687" s="18">
        <v>10.0</v>
      </c>
      <c r="M1687" s="86">
        <f t="shared" si="162"/>
        <v>9.132007233</v>
      </c>
      <c r="N1687" s="18">
        <v>10.0</v>
      </c>
      <c r="O1687" s="21">
        <f t="shared" si="2"/>
        <v>9.465340567</v>
      </c>
      <c r="P1687" s="18">
        <v>10.0</v>
      </c>
      <c r="Q1687" s="86">
        <f t="shared" si="163"/>
        <v>8.402350814</v>
      </c>
      <c r="R1687" s="18">
        <v>7.5</v>
      </c>
      <c r="S1687" s="21">
        <f t="shared" si="125"/>
        <v>8.505729795</v>
      </c>
      <c r="T1687" s="18">
        <v>10.0</v>
      </c>
      <c r="U1687" s="21">
        <f t="shared" si="128"/>
        <v>8.293124246</v>
      </c>
      <c r="V1687" s="18">
        <v>10.0</v>
      </c>
      <c r="W1687" s="21">
        <f t="shared" si="124"/>
        <v>8.898007246</v>
      </c>
      <c r="X1687" s="27">
        <f t="shared" si="166"/>
        <v>9.357142857</v>
      </c>
      <c r="Y1687" s="61" t="s">
        <v>3214</v>
      </c>
      <c r="Z1687" s="24"/>
      <c r="AA1687" s="40"/>
      <c r="AB1687" s="40"/>
      <c r="AC1687" s="40"/>
      <c r="AD1687" s="40"/>
      <c r="AE1687" s="39"/>
      <c r="AF1687" s="5"/>
      <c r="AG1687" s="1"/>
    </row>
    <row r="1688" ht="15.75" customHeight="1">
      <c r="A1688" s="1"/>
      <c r="B1688" s="5"/>
      <c r="C1688" s="16">
        <v>44843.0</v>
      </c>
      <c r="D1688" s="17">
        <v>2.210793945E9</v>
      </c>
      <c r="E1688" s="79" t="s">
        <v>3215</v>
      </c>
      <c r="F1688" s="5" t="s">
        <v>32</v>
      </c>
      <c r="G1688" s="5" t="s">
        <v>2017</v>
      </c>
      <c r="H1688" s="5" t="s">
        <v>227</v>
      </c>
      <c r="I1688" s="33" t="s">
        <v>60</v>
      </c>
      <c r="J1688" s="18">
        <v>10.0</v>
      </c>
      <c r="K1688" s="19">
        <f t="shared" si="169"/>
        <v>8.486177606</v>
      </c>
      <c r="L1688" s="18">
        <v>10.0</v>
      </c>
      <c r="M1688" s="86">
        <f t="shared" si="162"/>
        <v>9.13253012</v>
      </c>
      <c r="N1688" s="18">
        <v>7.5</v>
      </c>
      <c r="O1688" s="21">
        <f t="shared" si="2"/>
        <v>9.464156627</v>
      </c>
      <c r="P1688" s="18">
        <v>7.5</v>
      </c>
      <c r="Q1688" s="86">
        <f t="shared" si="163"/>
        <v>8.401807229</v>
      </c>
      <c r="R1688" s="18">
        <v>10.0</v>
      </c>
      <c r="S1688" s="21">
        <f t="shared" si="125"/>
        <v>8.5066305</v>
      </c>
      <c r="T1688" s="18">
        <v>10.0</v>
      </c>
      <c r="U1688" s="21">
        <f t="shared" si="128"/>
        <v>8.294153104</v>
      </c>
      <c r="V1688" s="18">
        <v>10.0</v>
      </c>
      <c r="W1688" s="21">
        <f t="shared" si="124"/>
        <v>8.898672299</v>
      </c>
      <c r="X1688" s="27" t="s">
        <v>2129</v>
      </c>
      <c r="Y1688" s="61" t="s">
        <v>2935</v>
      </c>
      <c r="Z1688" s="24"/>
      <c r="AA1688" s="40"/>
      <c r="AB1688" s="40"/>
      <c r="AC1688" s="40"/>
      <c r="AD1688" s="40"/>
      <c r="AE1688" s="39"/>
      <c r="AF1688" s="5"/>
      <c r="AG1688" s="1"/>
    </row>
    <row r="1689" ht="15.75" customHeight="1">
      <c r="A1689" s="1"/>
      <c r="B1689" s="5"/>
      <c r="C1689" s="16">
        <v>44843.0</v>
      </c>
      <c r="D1689" s="17" t="s">
        <v>3216</v>
      </c>
      <c r="E1689" s="79" t="s">
        <v>3217</v>
      </c>
      <c r="F1689" s="5" t="s">
        <v>1180</v>
      </c>
      <c r="G1689" s="5" t="s">
        <v>2979</v>
      </c>
      <c r="H1689" s="5">
        <v>206.0</v>
      </c>
      <c r="I1689" s="33" t="s">
        <v>1868</v>
      </c>
      <c r="J1689" s="18">
        <v>10.0</v>
      </c>
      <c r="K1689" s="19">
        <f t="shared" si="169"/>
        <v>8.486486486</v>
      </c>
      <c r="L1689" s="18">
        <v>10.0</v>
      </c>
      <c r="M1689" s="86">
        <f t="shared" si="162"/>
        <v>9.133052378</v>
      </c>
      <c r="N1689" s="18">
        <v>10.0</v>
      </c>
      <c r="O1689" s="21">
        <f t="shared" si="2"/>
        <v>9.464479229</v>
      </c>
      <c r="P1689" s="18">
        <v>10.0</v>
      </c>
      <c r="Q1689" s="86">
        <f t="shared" si="163"/>
        <v>8.402769416</v>
      </c>
      <c r="R1689" s="18">
        <v>10.0</v>
      </c>
      <c r="S1689" s="21">
        <f t="shared" si="125"/>
        <v>8.50753012</v>
      </c>
      <c r="T1689" s="18">
        <v>10.0</v>
      </c>
      <c r="U1689" s="21">
        <f t="shared" si="128"/>
        <v>8.295180723</v>
      </c>
      <c r="V1689" s="18">
        <v>10.0</v>
      </c>
      <c r="W1689" s="21">
        <f t="shared" si="124"/>
        <v>8.89933655</v>
      </c>
      <c r="X1689" s="27">
        <f t="shared" ref="X1689:X2629" si="170">+AVERAGE(V1689,T1689,R1689,P1689,N1689,L1689,J1689)</f>
        <v>10</v>
      </c>
      <c r="Y1689" s="61" t="s">
        <v>2935</v>
      </c>
      <c r="Z1689" s="24"/>
      <c r="AA1689" s="40"/>
      <c r="AB1689" s="40"/>
      <c r="AC1689" s="40"/>
      <c r="AD1689" s="40"/>
      <c r="AE1689" s="39"/>
      <c r="AF1689" s="5"/>
      <c r="AG1689" s="1"/>
    </row>
    <row r="1690" ht="15.75" customHeight="1">
      <c r="A1690" s="1"/>
      <c r="B1690" s="5"/>
      <c r="C1690" s="16">
        <v>44844.0</v>
      </c>
      <c r="D1690" s="17">
        <v>3.680182508E9</v>
      </c>
      <c r="E1690" s="79" t="s">
        <v>3218</v>
      </c>
      <c r="F1690" s="5" t="s">
        <v>494</v>
      </c>
      <c r="G1690" s="5" t="s">
        <v>2979</v>
      </c>
      <c r="H1690" s="5">
        <v>302.0</v>
      </c>
      <c r="I1690" s="33" t="s">
        <v>45</v>
      </c>
      <c r="J1690" s="18">
        <v>10.0</v>
      </c>
      <c r="K1690" s="19">
        <f t="shared" si="169"/>
        <v>8.488416988</v>
      </c>
      <c r="L1690" s="18">
        <v>10.0</v>
      </c>
      <c r="M1690" s="86">
        <f t="shared" si="162"/>
        <v>9.133574007</v>
      </c>
      <c r="N1690" s="18">
        <v>10.0</v>
      </c>
      <c r="O1690" s="21">
        <f t="shared" si="2"/>
        <v>9.464801444</v>
      </c>
      <c r="P1690" s="18">
        <v>10.0</v>
      </c>
      <c r="Q1690" s="86">
        <f t="shared" si="163"/>
        <v>8.403730445</v>
      </c>
      <c r="R1690" s="18">
        <v>10.0</v>
      </c>
      <c r="S1690" s="21">
        <f t="shared" si="125"/>
        <v>8.508428657</v>
      </c>
      <c r="T1690" s="18">
        <v>10.0</v>
      </c>
      <c r="U1690" s="21">
        <f t="shared" si="128"/>
        <v>8.296207104</v>
      </c>
      <c r="V1690" s="18">
        <v>10.0</v>
      </c>
      <c r="W1690" s="21">
        <f t="shared" si="124"/>
        <v>8.9</v>
      </c>
      <c r="X1690" s="27">
        <f t="shared" si="170"/>
        <v>10</v>
      </c>
      <c r="Y1690" s="61" t="s">
        <v>2935</v>
      </c>
      <c r="Z1690" s="24"/>
      <c r="AA1690" s="40"/>
      <c r="AB1690" s="40"/>
      <c r="AC1690" s="40"/>
      <c r="AD1690" s="40"/>
      <c r="AE1690" s="39"/>
      <c r="AF1690" s="5"/>
      <c r="AG1690" s="1"/>
    </row>
    <row r="1691" ht="15.75" customHeight="1">
      <c r="A1691" s="1"/>
      <c r="B1691" s="5"/>
      <c r="C1691" s="16">
        <v>44844.0</v>
      </c>
      <c r="D1691" s="17">
        <v>2.63943947E9</v>
      </c>
      <c r="E1691" s="79" t="s">
        <v>3219</v>
      </c>
      <c r="F1691" s="5" t="s">
        <v>567</v>
      </c>
      <c r="G1691" s="5" t="s">
        <v>2017</v>
      </c>
      <c r="H1691" s="5">
        <v>215.0</v>
      </c>
      <c r="I1691" s="33" t="s">
        <v>1808</v>
      </c>
      <c r="J1691" s="18">
        <v>7.0</v>
      </c>
      <c r="K1691" s="19">
        <f t="shared" si="169"/>
        <v>8.486100386</v>
      </c>
      <c r="L1691" s="18">
        <v>7.5</v>
      </c>
      <c r="M1691" s="86">
        <f t="shared" si="162"/>
        <v>9.132591702</v>
      </c>
      <c r="N1691" s="18">
        <v>10.0</v>
      </c>
      <c r="O1691" s="21">
        <f t="shared" si="2"/>
        <v>9.465123271</v>
      </c>
      <c r="P1691" s="18">
        <v>7.5</v>
      </c>
      <c r="Q1691" s="86">
        <f t="shared" si="163"/>
        <v>8.403187011</v>
      </c>
      <c r="R1691" s="18">
        <v>7.5</v>
      </c>
      <c r="S1691" s="21">
        <f t="shared" si="125"/>
        <v>8.507821901</v>
      </c>
      <c r="T1691" s="18">
        <v>7.5</v>
      </c>
      <c r="U1691" s="21">
        <f t="shared" si="128"/>
        <v>8.295728039</v>
      </c>
      <c r="V1691" s="18">
        <v>7.5</v>
      </c>
      <c r="W1691" s="21">
        <f t="shared" si="124"/>
        <v>8.899156627</v>
      </c>
      <c r="X1691" s="27">
        <f t="shared" si="170"/>
        <v>7.785714286</v>
      </c>
      <c r="Y1691" s="61" t="s">
        <v>3220</v>
      </c>
      <c r="Z1691" s="24"/>
      <c r="AA1691" s="40"/>
      <c r="AB1691" s="40"/>
      <c r="AC1691" s="40"/>
      <c r="AD1691" s="40"/>
      <c r="AE1691" s="39"/>
      <c r="AF1691" s="5"/>
      <c r="AG1691" s="1"/>
    </row>
    <row r="1692" ht="15.75" customHeight="1">
      <c r="A1692" s="1"/>
      <c r="B1692" s="5"/>
      <c r="C1692" s="16">
        <v>44844.0</v>
      </c>
      <c r="D1692" s="17"/>
      <c r="E1692" s="79" t="s">
        <v>514</v>
      </c>
      <c r="F1692" s="5"/>
      <c r="G1692" s="5"/>
      <c r="H1692" s="5"/>
      <c r="I1692" s="33"/>
      <c r="J1692" s="18">
        <v>10.0</v>
      </c>
      <c r="K1692" s="19">
        <f t="shared" si="169"/>
        <v>8.486409266</v>
      </c>
      <c r="L1692" s="18">
        <v>10.0</v>
      </c>
      <c r="M1692" s="86">
        <f t="shared" si="162"/>
        <v>9.133112981</v>
      </c>
      <c r="N1692" s="18">
        <v>10.0</v>
      </c>
      <c r="O1692" s="21">
        <f t="shared" si="2"/>
        <v>9.465444712</v>
      </c>
      <c r="P1692" s="18">
        <v>10.0</v>
      </c>
      <c r="Q1692" s="86">
        <f t="shared" si="163"/>
        <v>8.404146635</v>
      </c>
      <c r="R1692" s="18">
        <v>7.5</v>
      </c>
      <c r="S1692" s="21">
        <f t="shared" si="125"/>
        <v>8.507215875</v>
      </c>
      <c r="T1692" s="18">
        <v>7.5</v>
      </c>
      <c r="U1692" s="21">
        <f t="shared" si="128"/>
        <v>8.295249549</v>
      </c>
      <c r="V1692" s="18">
        <v>10.0</v>
      </c>
      <c r="W1692" s="21">
        <f t="shared" si="124"/>
        <v>8.899819386</v>
      </c>
      <c r="X1692" s="27">
        <f t="shared" si="170"/>
        <v>9.285714286</v>
      </c>
      <c r="Y1692" s="61" t="s">
        <v>2935</v>
      </c>
      <c r="Z1692" s="24"/>
      <c r="AA1692" s="40"/>
      <c r="AB1692" s="40"/>
      <c r="AC1692" s="40"/>
      <c r="AD1692" s="40"/>
      <c r="AE1692" s="39"/>
      <c r="AF1692" s="5"/>
      <c r="AG1692" s="1"/>
    </row>
    <row r="1693" ht="15.75" customHeight="1">
      <c r="A1693" s="1"/>
      <c r="B1693" s="5"/>
      <c r="C1693" s="16">
        <v>44845.0</v>
      </c>
      <c r="D1693" s="17" t="s">
        <v>3221</v>
      </c>
      <c r="E1693" s="79" t="s">
        <v>3222</v>
      </c>
      <c r="F1693" s="5" t="s">
        <v>510</v>
      </c>
      <c r="G1693" s="5" t="s">
        <v>2979</v>
      </c>
      <c r="H1693" s="5">
        <v>204.0</v>
      </c>
      <c r="I1693" s="33" t="s">
        <v>45</v>
      </c>
      <c r="J1693" s="18">
        <v>6.0</v>
      </c>
      <c r="K1693" s="19">
        <f t="shared" si="169"/>
        <v>8.483320463</v>
      </c>
      <c r="L1693" s="18">
        <v>7.5</v>
      </c>
      <c r="M1693" s="86">
        <f t="shared" si="162"/>
        <v>9.132132132</v>
      </c>
      <c r="N1693" s="18">
        <v>7.5</v>
      </c>
      <c r="O1693" s="21">
        <f t="shared" si="2"/>
        <v>9.464264264</v>
      </c>
      <c r="P1693" s="18">
        <v>5.0</v>
      </c>
      <c r="Q1693" s="86">
        <f t="shared" si="163"/>
        <v>8.402102102</v>
      </c>
      <c r="R1693" s="18">
        <v>5.0</v>
      </c>
      <c r="S1693" s="21">
        <f t="shared" si="125"/>
        <v>8.505108173</v>
      </c>
      <c r="T1693" s="18">
        <v>7.5</v>
      </c>
      <c r="U1693" s="21">
        <f t="shared" si="128"/>
        <v>8.294771635</v>
      </c>
      <c r="V1693" s="18">
        <v>5.0</v>
      </c>
      <c r="W1693" s="21">
        <f t="shared" si="124"/>
        <v>8.897472924</v>
      </c>
      <c r="X1693" s="27">
        <f t="shared" si="170"/>
        <v>6.214285714</v>
      </c>
      <c r="Y1693" s="61" t="s">
        <v>3223</v>
      </c>
      <c r="Z1693" s="24"/>
      <c r="AA1693" s="40"/>
      <c r="AB1693" s="40"/>
      <c r="AC1693" s="40"/>
      <c r="AD1693" s="40"/>
      <c r="AE1693" s="39"/>
      <c r="AF1693" s="5"/>
      <c r="AG1693" s="1"/>
    </row>
    <row r="1694" ht="15.75" customHeight="1">
      <c r="A1694" s="1"/>
      <c r="B1694" s="5"/>
      <c r="C1694" s="16">
        <v>44848.0</v>
      </c>
      <c r="D1694" s="17" t="s">
        <v>3224</v>
      </c>
      <c r="E1694" s="79" t="s">
        <v>3203</v>
      </c>
      <c r="F1694" s="5" t="s">
        <v>600</v>
      </c>
      <c r="G1694" s="5" t="s">
        <v>2017</v>
      </c>
      <c r="H1694" s="5" t="s">
        <v>163</v>
      </c>
      <c r="I1694" s="33" t="s">
        <v>60</v>
      </c>
      <c r="J1694" s="18">
        <v>10.0</v>
      </c>
      <c r="K1694" s="19">
        <f t="shared" si="169"/>
        <v>8.485559846</v>
      </c>
      <c r="L1694" s="18">
        <v>10.0</v>
      </c>
      <c r="M1694" s="86">
        <f t="shared" si="162"/>
        <v>9.132653061</v>
      </c>
      <c r="N1694" s="18">
        <v>10.0</v>
      </c>
      <c r="O1694" s="21">
        <f t="shared" si="2"/>
        <v>9.464585834</v>
      </c>
      <c r="P1694" s="18">
        <v>10.0</v>
      </c>
      <c r="Q1694" s="86">
        <f t="shared" si="163"/>
        <v>8.403061224</v>
      </c>
      <c r="R1694" s="18">
        <v>10.0</v>
      </c>
      <c r="S1694" s="21">
        <f t="shared" si="125"/>
        <v>8.506006006</v>
      </c>
      <c r="T1694" s="18">
        <v>10.0</v>
      </c>
      <c r="U1694" s="21">
        <f t="shared" si="128"/>
        <v>8.295795796</v>
      </c>
      <c r="V1694" s="18">
        <v>10.0</v>
      </c>
      <c r="W1694" s="21">
        <f t="shared" si="124"/>
        <v>8.898135899</v>
      </c>
      <c r="X1694" s="27">
        <f t="shared" si="170"/>
        <v>10</v>
      </c>
      <c r="Y1694" s="61" t="s">
        <v>2935</v>
      </c>
      <c r="Z1694" s="24"/>
      <c r="AA1694" s="40"/>
      <c r="AB1694" s="40"/>
      <c r="AC1694" s="40"/>
      <c r="AD1694" s="40"/>
      <c r="AE1694" s="39"/>
      <c r="AF1694" s="5"/>
      <c r="AG1694" s="1"/>
    </row>
    <row r="1695" ht="15.75" customHeight="1">
      <c r="A1695" s="1"/>
      <c r="B1695" s="5"/>
      <c r="C1695" s="16">
        <v>44850.0</v>
      </c>
      <c r="D1695" s="17" t="s">
        <v>3225</v>
      </c>
      <c r="E1695" s="79" t="s">
        <v>1072</v>
      </c>
      <c r="F1695" s="5" t="s">
        <v>48</v>
      </c>
      <c r="G1695" s="5" t="s">
        <v>2979</v>
      </c>
      <c r="H1695" s="5">
        <v>313.0</v>
      </c>
      <c r="I1695" s="33" t="s">
        <v>79</v>
      </c>
      <c r="J1695" s="18">
        <v>10.0</v>
      </c>
      <c r="K1695" s="19">
        <f t="shared" si="169"/>
        <v>8.486177606</v>
      </c>
      <c r="L1695" s="18">
        <v>10.0</v>
      </c>
      <c r="M1695" s="86">
        <f t="shared" si="162"/>
        <v>9.133173365</v>
      </c>
      <c r="N1695" s="18">
        <v>10.0</v>
      </c>
      <c r="O1695" s="21">
        <f t="shared" si="2"/>
        <v>9.464907019</v>
      </c>
      <c r="P1695" s="18">
        <v>10.0</v>
      </c>
      <c r="Q1695" s="86">
        <f t="shared" si="163"/>
        <v>8.404019196</v>
      </c>
      <c r="R1695" s="18">
        <v>10.0</v>
      </c>
      <c r="S1695" s="21">
        <f t="shared" si="125"/>
        <v>8.506902761</v>
      </c>
      <c r="T1695" s="18">
        <v>10.0</v>
      </c>
      <c r="U1695" s="21">
        <f t="shared" si="128"/>
        <v>8.296818727</v>
      </c>
      <c r="V1695" s="18">
        <v>10.0</v>
      </c>
      <c r="W1695" s="21">
        <f t="shared" si="124"/>
        <v>8.898798077</v>
      </c>
      <c r="X1695" s="27">
        <f t="shared" si="170"/>
        <v>10</v>
      </c>
      <c r="Y1695" s="61" t="s">
        <v>3226</v>
      </c>
      <c r="Z1695" s="24"/>
      <c r="AA1695" s="40"/>
      <c r="AB1695" s="40"/>
      <c r="AC1695" s="40"/>
      <c r="AD1695" s="40"/>
      <c r="AE1695" s="39"/>
      <c r="AF1695" s="5"/>
      <c r="AG1695" s="1"/>
    </row>
    <row r="1696" ht="15.75" customHeight="1">
      <c r="A1696" s="1"/>
      <c r="B1696" s="5"/>
      <c r="C1696" s="16">
        <v>44850.0</v>
      </c>
      <c r="D1696" s="17" t="s">
        <v>3227</v>
      </c>
      <c r="E1696" s="79" t="s">
        <v>3228</v>
      </c>
      <c r="F1696" s="5" t="s">
        <v>32</v>
      </c>
      <c r="G1696" s="5" t="s">
        <v>3229</v>
      </c>
      <c r="H1696" s="5" t="s">
        <v>239</v>
      </c>
      <c r="I1696" s="33" t="s">
        <v>60</v>
      </c>
      <c r="J1696" s="18">
        <v>10.0</v>
      </c>
      <c r="K1696" s="19">
        <f t="shared" si="169"/>
        <v>8.486795367</v>
      </c>
      <c r="L1696" s="18">
        <v>10.0</v>
      </c>
      <c r="M1696" s="86">
        <f t="shared" si="162"/>
        <v>9.133693046</v>
      </c>
      <c r="N1696" s="18">
        <v>10.0</v>
      </c>
      <c r="O1696" s="21">
        <f t="shared" si="2"/>
        <v>9.465227818</v>
      </c>
      <c r="P1696" s="18">
        <v>10.0</v>
      </c>
      <c r="Q1696" s="86">
        <f t="shared" si="163"/>
        <v>8.404976019</v>
      </c>
      <c r="R1696" s="18">
        <v>10.0</v>
      </c>
      <c r="S1696" s="21">
        <f t="shared" si="125"/>
        <v>8.50779844</v>
      </c>
      <c r="T1696" s="18">
        <v>10.0</v>
      </c>
      <c r="U1696" s="21">
        <f t="shared" si="128"/>
        <v>8.297840432</v>
      </c>
      <c r="V1696" s="18">
        <v>10.0</v>
      </c>
      <c r="W1696" s="21">
        <f t="shared" si="124"/>
        <v>8.899459459</v>
      </c>
      <c r="X1696" s="27">
        <f t="shared" si="170"/>
        <v>10</v>
      </c>
      <c r="Y1696" s="61" t="s">
        <v>2935</v>
      </c>
      <c r="Z1696" s="24"/>
      <c r="AA1696" s="40"/>
      <c r="AB1696" s="40"/>
      <c r="AC1696" s="40"/>
      <c r="AD1696" s="40"/>
      <c r="AE1696" s="39"/>
      <c r="AF1696" s="5"/>
      <c r="AG1696" s="1"/>
    </row>
    <row r="1697" ht="15.75" customHeight="1">
      <c r="A1697" s="1"/>
      <c r="B1697" s="5"/>
      <c r="C1697" s="16">
        <v>44851.0</v>
      </c>
      <c r="D1697" s="17" t="s">
        <v>3230</v>
      </c>
      <c r="E1697" s="79" t="s">
        <v>3231</v>
      </c>
      <c r="F1697" s="5" t="s">
        <v>32</v>
      </c>
      <c r="G1697" s="5" t="s">
        <v>33</v>
      </c>
      <c r="H1697" s="5" t="s">
        <v>1245</v>
      </c>
      <c r="I1697" s="33" t="s">
        <v>2203</v>
      </c>
      <c r="J1697" s="18">
        <v>7.0</v>
      </c>
      <c r="K1697" s="19">
        <f t="shared" si="169"/>
        <v>8.486409266</v>
      </c>
      <c r="L1697" s="18">
        <v>7.5</v>
      </c>
      <c r="M1697" s="86">
        <f t="shared" si="162"/>
        <v>9.1327142</v>
      </c>
      <c r="N1697" s="18">
        <v>7.5</v>
      </c>
      <c r="O1697" s="21">
        <f t="shared" si="2"/>
        <v>9.46405033</v>
      </c>
      <c r="P1697" s="18">
        <v>7.5</v>
      </c>
      <c r="Q1697" s="86">
        <f t="shared" si="163"/>
        <v>8.404433793</v>
      </c>
      <c r="R1697" s="18">
        <v>7.5</v>
      </c>
      <c r="S1697" s="21">
        <f t="shared" si="125"/>
        <v>8.507194245</v>
      </c>
      <c r="T1697" s="18">
        <v>5.0</v>
      </c>
      <c r="U1697" s="21">
        <f t="shared" si="128"/>
        <v>8.295863309</v>
      </c>
      <c r="V1697" s="18">
        <v>5.0</v>
      </c>
      <c r="W1697" s="21">
        <f t="shared" si="124"/>
        <v>8.897118848</v>
      </c>
      <c r="X1697" s="27">
        <f t="shared" si="170"/>
        <v>6.714285714</v>
      </c>
      <c r="Y1697" s="61" t="s">
        <v>3232</v>
      </c>
      <c r="Z1697" s="24"/>
      <c r="AA1697" s="40"/>
      <c r="AB1697" s="40"/>
      <c r="AC1697" s="40"/>
      <c r="AD1697" s="40"/>
      <c r="AE1697" s="39"/>
      <c r="AF1697" s="5"/>
      <c r="AG1697" s="1"/>
    </row>
    <row r="1698" ht="15.75" customHeight="1">
      <c r="A1698" s="1"/>
      <c r="B1698" s="5"/>
      <c r="C1698" s="16">
        <v>44852.0</v>
      </c>
      <c r="D1698" s="17" t="s">
        <v>3233</v>
      </c>
      <c r="E1698" s="79" t="s">
        <v>3234</v>
      </c>
      <c r="F1698" s="5" t="s">
        <v>32</v>
      </c>
      <c r="G1698" s="5" t="s">
        <v>2017</v>
      </c>
      <c r="H1698" s="5" t="s">
        <v>388</v>
      </c>
      <c r="I1698" s="33" t="s">
        <v>261</v>
      </c>
      <c r="J1698" s="18">
        <v>9.0</v>
      </c>
      <c r="K1698" s="19">
        <f t="shared" ref="K1698:K1760" si="171">+AVERAGE(J455:J1698)</f>
        <v>8.471071716</v>
      </c>
      <c r="L1698" s="18">
        <v>10.0</v>
      </c>
      <c r="M1698" s="86">
        <f t="shared" si="162"/>
        <v>9.133233533</v>
      </c>
      <c r="N1698" s="18">
        <v>7.5</v>
      </c>
      <c r="O1698" s="21">
        <f t="shared" si="2"/>
        <v>9.462874251</v>
      </c>
      <c r="P1698" s="18">
        <v>10.0</v>
      </c>
      <c r="Q1698" s="86">
        <f t="shared" si="163"/>
        <v>8.405389222</v>
      </c>
      <c r="R1698" s="18">
        <v>10.0</v>
      </c>
      <c r="S1698" s="21">
        <f t="shared" si="125"/>
        <v>8.508088676</v>
      </c>
      <c r="T1698" s="18">
        <v>10.0</v>
      </c>
      <c r="U1698" s="21">
        <f t="shared" si="128"/>
        <v>8.296884362</v>
      </c>
      <c r="V1698" s="18">
        <v>10.0</v>
      </c>
      <c r="W1698" s="21">
        <f t="shared" si="124"/>
        <v>8.897780444</v>
      </c>
      <c r="X1698" s="27">
        <f t="shared" si="170"/>
        <v>9.5</v>
      </c>
      <c r="Y1698" s="61" t="s">
        <v>2935</v>
      </c>
      <c r="Z1698" s="24"/>
      <c r="AA1698" s="40"/>
      <c r="AB1698" s="40"/>
      <c r="AC1698" s="40"/>
      <c r="AD1698" s="40"/>
      <c r="AE1698" s="39"/>
      <c r="AF1698" s="5"/>
      <c r="AG1698" s="1"/>
    </row>
    <row r="1699" ht="15.75" customHeight="1">
      <c r="A1699" s="1"/>
      <c r="B1699" s="5"/>
      <c r="C1699" s="16">
        <v>44853.0</v>
      </c>
      <c r="D1699" s="17" t="s">
        <v>3235</v>
      </c>
      <c r="E1699" s="79" t="s">
        <v>3236</v>
      </c>
      <c r="F1699" s="5" t="s">
        <v>32</v>
      </c>
      <c r="G1699" s="5" t="s">
        <v>33</v>
      </c>
      <c r="H1699" s="5">
        <v>211.0</v>
      </c>
      <c r="I1699" s="33" t="s">
        <v>1808</v>
      </c>
      <c r="J1699" s="18">
        <v>8.0</v>
      </c>
      <c r="K1699" s="19">
        <f t="shared" si="171"/>
        <v>8.469460113</v>
      </c>
      <c r="L1699" s="18">
        <v>10.0</v>
      </c>
      <c r="M1699" s="86">
        <f t="shared" si="162"/>
        <v>9.133752244</v>
      </c>
      <c r="N1699" s="18">
        <v>10.0</v>
      </c>
      <c r="O1699" s="21">
        <f t="shared" si="2"/>
        <v>9.463195691</v>
      </c>
      <c r="P1699" s="18">
        <v>7.5</v>
      </c>
      <c r="Q1699" s="86">
        <f t="shared" si="163"/>
        <v>8.404847397</v>
      </c>
      <c r="R1699" s="18">
        <v>7.5</v>
      </c>
      <c r="S1699" s="21">
        <f t="shared" si="125"/>
        <v>8.50748503</v>
      </c>
      <c r="T1699" s="18">
        <v>7.5</v>
      </c>
      <c r="U1699" s="21">
        <f t="shared" si="128"/>
        <v>8.296407186</v>
      </c>
      <c r="V1699" s="18">
        <v>10.0</v>
      </c>
      <c r="W1699" s="21">
        <f t="shared" si="124"/>
        <v>8.898441247</v>
      </c>
      <c r="X1699" s="27">
        <f t="shared" si="170"/>
        <v>8.642857143</v>
      </c>
      <c r="Y1699" s="61" t="s">
        <v>2935</v>
      </c>
      <c r="Z1699" s="24"/>
      <c r="AA1699" s="40"/>
      <c r="AB1699" s="40"/>
      <c r="AC1699" s="40"/>
      <c r="AD1699" s="40"/>
      <c r="AE1699" s="39"/>
      <c r="AF1699" s="5"/>
      <c r="AG1699" s="1"/>
    </row>
    <row r="1700" ht="15.75" customHeight="1">
      <c r="A1700" s="1"/>
      <c r="B1700" s="5"/>
      <c r="C1700" s="16">
        <v>44854.0</v>
      </c>
      <c r="D1700" s="17">
        <v>3.10781152E9</v>
      </c>
      <c r="E1700" s="79" t="s">
        <v>3237</v>
      </c>
      <c r="F1700" s="5" t="s">
        <v>563</v>
      </c>
      <c r="G1700" s="5" t="s">
        <v>33</v>
      </c>
      <c r="H1700" s="5" t="s">
        <v>239</v>
      </c>
      <c r="I1700" s="33" t="s">
        <v>60</v>
      </c>
      <c r="J1700" s="18">
        <v>9.0</v>
      </c>
      <c r="K1700" s="19">
        <f t="shared" si="171"/>
        <v>8.469298952</v>
      </c>
      <c r="L1700" s="18">
        <v>10.0</v>
      </c>
      <c r="M1700" s="86">
        <f t="shared" si="162"/>
        <v>9.134270335</v>
      </c>
      <c r="N1700" s="18">
        <v>10.0</v>
      </c>
      <c r="O1700" s="21">
        <f t="shared" si="2"/>
        <v>9.463516746</v>
      </c>
      <c r="P1700" s="18">
        <v>10.0</v>
      </c>
      <c r="Q1700" s="86">
        <f t="shared" si="163"/>
        <v>8.405801435</v>
      </c>
      <c r="R1700" s="18">
        <v>10.0</v>
      </c>
      <c r="S1700" s="21">
        <f t="shared" si="125"/>
        <v>8.508378217</v>
      </c>
      <c r="T1700" s="18">
        <v>10.0</v>
      </c>
      <c r="U1700" s="21">
        <f t="shared" si="128"/>
        <v>8.297426691</v>
      </c>
      <c r="V1700" s="18">
        <v>10.0</v>
      </c>
      <c r="W1700" s="21">
        <f t="shared" si="124"/>
        <v>8.899101258</v>
      </c>
      <c r="X1700" s="27">
        <f t="shared" si="170"/>
        <v>9.857142857</v>
      </c>
      <c r="Y1700" s="61" t="s">
        <v>2935</v>
      </c>
      <c r="Z1700" s="24"/>
      <c r="AA1700" s="40"/>
      <c r="AB1700" s="40"/>
      <c r="AC1700" s="40"/>
      <c r="AD1700" s="40"/>
      <c r="AE1700" s="39"/>
      <c r="AF1700" s="5"/>
      <c r="AG1700" s="1"/>
    </row>
    <row r="1701" ht="15.75" customHeight="1">
      <c r="A1701" s="1"/>
      <c r="B1701" s="5"/>
      <c r="C1701" s="16">
        <v>44856.0</v>
      </c>
      <c r="D1701" s="17" t="s">
        <v>3238</v>
      </c>
      <c r="E1701" s="79" t="s">
        <v>3239</v>
      </c>
      <c r="F1701" s="5" t="s">
        <v>84</v>
      </c>
      <c r="G1701" s="5" t="s">
        <v>33</v>
      </c>
      <c r="H1701" s="5" t="s">
        <v>128</v>
      </c>
      <c r="I1701" s="33" t="s">
        <v>60</v>
      </c>
      <c r="J1701" s="18">
        <v>9.0</v>
      </c>
      <c r="K1701" s="19">
        <f t="shared" si="171"/>
        <v>8.469137792</v>
      </c>
      <c r="L1701" s="18">
        <v>10.0</v>
      </c>
      <c r="M1701" s="86">
        <f t="shared" si="162"/>
        <v>9.134787806</v>
      </c>
      <c r="N1701" s="18">
        <v>10.0</v>
      </c>
      <c r="O1701" s="21">
        <f t="shared" si="2"/>
        <v>9.463837418</v>
      </c>
      <c r="P1701" s="18">
        <v>10.0</v>
      </c>
      <c r="Q1701" s="86">
        <f t="shared" si="163"/>
        <v>8.406754334</v>
      </c>
      <c r="R1701" s="18">
        <v>10.0</v>
      </c>
      <c r="S1701" s="21">
        <f t="shared" si="125"/>
        <v>8.509270335</v>
      </c>
      <c r="T1701" s="18">
        <v>10.0</v>
      </c>
      <c r="U1701" s="21">
        <f t="shared" si="128"/>
        <v>8.298444976</v>
      </c>
      <c r="V1701" s="18">
        <v>7.5</v>
      </c>
      <c r="W1701" s="21">
        <f t="shared" si="124"/>
        <v>8.898263473</v>
      </c>
      <c r="X1701" s="27">
        <f t="shared" si="170"/>
        <v>9.5</v>
      </c>
      <c r="Y1701" s="61" t="s">
        <v>2935</v>
      </c>
      <c r="Z1701" s="24"/>
      <c r="AA1701" s="40"/>
      <c r="AB1701" s="40"/>
      <c r="AC1701" s="40"/>
      <c r="AD1701" s="40"/>
      <c r="AE1701" s="39"/>
      <c r="AF1701" s="5"/>
      <c r="AG1701" s="1"/>
    </row>
    <row r="1702" ht="15.75" customHeight="1">
      <c r="A1702" s="1"/>
      <c r="B1702" s="5"/>
      <c r="C1702" s="16">
        <v>44856.0</v>
      </c>
      <c r="D1702" s="17" t="s">
        <v>3240</v>
      </c>
      <c r="E1702" s="79" t="s">
        <v>3241</v>
      </c>
      <c r="F1702" s="5" t="s">
        <v>48</v>
      </c>
      <c r="G1702" s="5" t="s">
        <v>2979</v>
      </c>
      <c r="H1702" s="5">
        <v>313.0</v>
      </c>
      <c r="I1702" s="33" t="s">
        <v>79</v>
      </c>
      <c r="J1702" s="18">
        <v>6.0</v>
      </c>
      <c r="K1702" s="19">
        <f t="shared" si="171"/>
        <v>8.466559226</v>
      </c>
      <c r="L1702" s="18">
        <v>7.5</v>
      </c>
      <c r="M1702" s="86">
        <f t="shared" si="162"/>
        <v>9.133811231</v>
      </c>
      <c r="N1702" s="18">
        <v>10.0</v>
      </c>
      <c r="O1702" s="21">
        <f t="shared" si="2"/>
        <v>9.464157706</v>
      </c>
      <c r="P1702" s="18">
        <v>5.0</v>
      </c>
      <c r="Q1702" s="86">
        <f t="shared" si="163"/>
        <v>8.404719235</v>
      </c>
      <c r="R1702" s="18">
        <v>7.5</v>
      </c>
      <c r="S1702" s="21">
        <f t="shared" si="125"/>
        <v>8.508667065</v>
      </c>
      <c r="T1702" s="18">
        <v>5.0</v>
      </c>
      <c r="U1702" s="21">
        <f t="shared" si="128"/>
        <v>8.296473401</v>
      </c>
      <c r="V1702" s="18">
        <v>7.5</v>
      </c>
      <c r="W1702" s="21">
        <f t="shared" si="124"/>
        <v>8.897426691</v>
      </c>
      <c r="X1702" s="27">
        <f t="shared" si="170"/>
        <v>6.928571429</v>
      </c>
      <c r="Y1702" s="61" t="s">
        <v>2935</v>
      </c>
      <c r="Z1702" s="24"/>
      <c r="AA1702" s="40"/>
      <c r="AB1702" s="40"/>
      <c r="AC1702" s="40"/>
      <c r="AD1702" s="40"/>
      <c r="AE1702" s="39"/>
      <c r="AF1702" s="5"/>
      <c r="AG1702" s="1"/>
    </row>
    <row r="1703" ht="15.75" customHeight="1">
      <c r="A1703" s="1"/>
      <c r="B1703" s="5"/>
      <c r="C1703" s="16">
        <v>44857.0</v>
      </c>
      <c r="D1703" s="17" t="s">
        <v>3242</v>
      </c>
      <c r="E1703" s="79" t="s">
        <v>1897</v>
      </c>
      <c r="F1703" s="5" t="s">
        <v>510</v>
      </c>
      <c r="G1703" s="5" t="s">
        <v>2979</v>
      </c>
      <c r="H1703" s="5">
        <v>202.0</v>
      </c>
      <c r="I1703" s="33" t="s">
        <v>45</v>
      </c>
      <c r="J1703" s="18">
        <v>6.0</v>
      </c>
      <c r="K1703" s="19">
        <f t="shared" si="171"/>
        <v>8.463336019</v>
      </c>
      <c r="L1703" s="18">
        <v>7.5</v>
      </c>
      <c r="M1703" s="86">
        <f t="shared" si="162"/>
        <v>9.132835821</v>
      </c>
      <c r="N1703" s="18">
        <v>7.5</v>
      </c>
      <c r="O1703" s="21">
        <f t="shared" si="2"/>
        <v>9.462985075</v>
      </c>
      <c r="P1703" s="18">
        <v>7.5</v>
      </c>
      <c r="Q1703" s="86">
        <f t="shared" si="163"/>
        <v>8.404179104</v>
      </c>
      <c r="R1703" s="18">
        <v>7.5</v>
      </c>
      <c r="S1703" s="21">
        <f t="shared" si="125"/>
        <v>8.508064516</v>
      </c>
      <c r="T1703" s="18">
        <v>7.5</v>
      </c>
      <c r="U1703" s="21">
        <f t="shared" si="128"/>
        <v>8.295997611</v>
      </c>
      <c r="V1703" s="18">
        <v>7.5</v>
      </c>
      <c r="W1703" s="21">
        <f t="shared" si="124"/>
        <v>8.896590909</v>
      </c>
      <c r="X1703" s="27">
        <f t="shared" si="170"/>
        <v>7.285714286</v>
      </c>
      <c r="Y1703" s="61" t="s">
        <v>2935</v>
      </c>
      <c r="Z1703" s="24"/>
      <c r="AA1703" s="40"/>
      <c r="AB1703" s="40"/>
      <c r="AC1703" s="40"/>
      <c r="AD1703" s="40"/>
      <c r="AE1703" s="39"/>
      <c r="AF1703" s="5"/>
      <c r="AG1703" s="1"/>
    </row>
    <row r="1704" ht="15.75" customHeight="1">
      <c r="A1704" s="123"/>
      <c r="B1704" s="120"/>
      <c r="C1704" s="124">
        <v>44859.0</v>
      </c>
      <c r="D1704" s="125" t="s">
        <v>3243</v>
      </c>
      <c r="E1704" s="143" t="s">
        <v>3244</v>
      </c>
      <c r="F1704" s="120" t="s">
        <v>1100</v>
      </c>
      <c r="G1704" s="120" t="s">
        <v>2017</v>
      </c>
      <c r="H1704" s="120">
        <v>311.0</v>
      </c>
      <c r="I1704" s="133" t="s">
        <v>1787</v>
      </c>
      <c r="J1704" s="127">
        <v>5.0</v>
      </c>
      <c r="K1704" s="137">
        <f t="shared" si="171"/>
        <v>8.461643836</v>
      </c>
      <c r="L1704" s="127">
        <v>2.5</v>
      </c>
      <c r="M1704" s="138">
        <f t="shared" si="162"/>
        <v>9.128878282</v>
      </c>
      <c r="N1704" s="127">
        <v>2.05</v>
      </c>
      <c r="O1704" s="21">
        <f t="shared" si="2"/>
        <v>9.458562053</v>
      </c>
      <c r="P1704" s="127">
        <v>5.0</v>
      </c>
      <c r="Q1704" s="138">
        <f t="shared" si="163"/>
        <v>8.402147971</v>
      </c>
      <c r="R1704" s="127">
        <v>5.0</v>
      </c>
      <c r="S1704" s="21">
        <f t="shared" si="125"/>
        <v>8.505970149</v>
      </c>
      <c r="T1704" s="127">
        <v>5.0</v>
      </c>
      <c r="U1704" s="21">
        <f t="shared" si="128"/>
        <v>8.294029851</v>
      </c>
      <c r="V1704" s="127">
        <v>5.0</v>
      </c>
      <c r="W1704" s="21">
        <f t="shared" si="124"/>
        <v>8.894261805</v>
      </c>
      <c r="X1704" s="128">
        <f t="shared" si="170"/>
        <v>4.221428571</v>
      </c>
      <c r="Y1704" s="130" t="s">
        <v>2935</v>
      </c>
      <c r="Z1704" s="144"/>
      <c r="AA1704" s="145"/>
      <c r="AB1704" s="145"/>
      <c r="AC1704" s="145"/>
      <c r="AD1704" s="145"/>
      <c r="AE1704" s="146"/>
      <c r="AF1704" s="120"/>
      <c r="AG1704" s="123"/>
    </row>
    <row r="1705" ht="15.75" customHeight="1">
      <c r="A1705" s="1"/>
      <c r="B1705" s="5"/>
      <c r="C1705" s="16">
        <v>44860.0</v>
      </c>
      <c r="D1705" s="17">
        <v>2.72905679E9</v>
      </c>
      <c r="E1705" s="79" t="s">
        <v>3245</v>
      </c>
      <c r="F1705" s="5" t="s">
        <v>72</v>
      </c>
      <c r="G1705" s="5" t="s">
        <v>2017</v>
      </c>
      <c r="H1705" s="5">
        <v>215.0</v>
      </c>
      <c r="I1705" s="33" t="s">
        <v>1808</v>
      </c>
      <c r="J1705" s="18">
        <v>6.0</v>
      </c>
      <c r="K1705" s="19">
        <f t="shared" si="171"/>
        <v>8.461643836</v>
      </c>
      <c r="L1705" s="18">
        <v>5.0</v>
      </c>
      <c r="M1705" s="86">
        <f t="shared" si="162"/>
        <v>9.126416219</v>
      </c>
      <c r="N1705" s="18">
        <v>5.0</v>
      </c>
      <c r="O1705" s="21">
        <f t="shared" si="2"/>
        <v>9.455903399</v>
      </c>
      <c r="P1705" s="18">
        <v>5.0</v>
      </c>
      <c r="Q1705" s="86">
        <f t="shared" si="163"/>
        <v>8.400119261</v>
      </c>
      <c r="R1705" s="18">
        <v>5.0</v>
      </c>
      <c r="S1705" s="21">
        <f t="shared" si="125"/>
        <v>8.503878282</v>
      </c>
      <c r="T1705" s="18">
        <v>5.0</v>
      </c>
      <c r="U1705" s="21">
        <f t="shared" si="128"/>
        <v>8.292064439</v>
      </c>
      <c r="V1705" s="18">
        <v>7.5</v>
      </c>
      <c r="W1705" s="21">
        <f t="shared" si="124"/>
        <v>8.893428913</v>
      </c>
      <c r="X1705" s="27">
        <f t="shared" si="170"/>
        <v>5.5</v>
      </c>
      <c r="Y1705" s="61" t="s">
        <v>2935</v>
      </c>
      <c r="Z1705" s="24"/>
      <c r="AA1705" s="40"/>
      <c r="AB1705" s="40"/>
      <c r="AC1705" s="40"/>
      <c r="AD1705" s="40"/>
      <c r="AE1705" s="39"/>
      <c r="AF1705" s="5"/>
      <c r="AG1705" s="1"/>
    </row>
    <row r="1706" ht="15.75" customHeight="1">
      <c r="A1706" s="1"/>
      <c r="B1706" s="5"/>
      <c r="C1706" s="16">
        <v>44860.0</v>
      </c>
      <c r="D1706" s="17">
        <v>3.592054232E9</v>
      </c>
      <c r="E1706" s="79" t="s">
        <v>3246</v>
      </c>
      <c r="F1706" s="5" t="s">
        <v>32</v>
      </c>
      <c r="G1706" s="5" t="s">
        <v>2017</v>
      </c>
      <c r="H1706" s="5">
        <v>207.0</v>
      </c>
      <c r="I1706" s="33" t="s">
        <v>1808</v>
      </c>
      <c r="J1706" s="18">
        <v>10.0</v>
      </c>
      <c r="K1706" s="19">
        <f t="shared" si="171"/>
        <v>8.462449637</v>
      </c>
      <c r="L1706" s="18">
        <v>10.0</v>
      </c>
      <c r="M1706" s="86">
        <f t="shared" si="162"/>
        <v>9.12693683</v>
      </c>
      <c r="N1706" s="18">
        <v>10.0</v>
      </c>
      <c r="O1706" s="21">
        <f t="shared" si="2"/>
        <v>9.456227652</v>
      </c>
      <c r="P1706" s="18">
        <v>10.0</v>
      </c>
      <c r="Q1706" s="86">
        <f t="shared" si="163"/>
        <v>8.401072706</v>
      </c>
      <c r="R1706" s="18">
        <v>10.0</v>
      </c>
      <c r="S1706" s="21">
        <f t="shared" si="125"/>
        <v>8.504770423</v>
      </c>
      <c r="T1706" s="18">
        <v>10.0</v>
      </c>
      <c r="U1706" s="21">
        <f t="shared" si="128"/>
        <v>8.293082886</v>
      </c>
      <c r="V1706" s="18">
        <v>10.0</v>
      </c>
      <c r="W1706" s="21">
        <f t="shared" si="124"/>
        <v>8.894089552</v>
      </c>
      <c r="X1706" s="27">
        <f t="shared" si="170"/>
        <v>10</v>
      </c>
      <c r="Y1706" s="61" t="s">
        <v>3247</v>
      </c>
      <c r="Z1706" s="24"/>
      <c r="AA1706" s="40"/>
      <c r="AB1706" s="40"/>
      <c r="AC1706" s="40"/>
      <c r="AD1706" s="40"/>
      <c r="AE1706" s="39"/>
      <c r="AF1706" s="5"/>
      <c r="AG1706" s="1"/>
    </row>
    <row r="1707" ht="15.75" customHeight="1">
      <c r="A1707" s="1"/>
      <c r="B1707" s="5"/>
      <c r="C1707" s="16">
        <v>44862.0</v>
      </c>
      <c r="D1707" s="17">
        <v>3.477095407E9</v>
      </c>
      <c r="E1707" s="79" t="s">
        <v>3248</v>
      </c>
      <c r="F1707" s="5" t="s">
        <v>32</v>
      </c>
      <c r="G1707" s="5" t="s">
        <v>2017</v>
      </c>
      <c r="H1707" s="5">
        <v>215.0</v>
      </c>
      <c r="I1707" s="33" t="s">
        <v>1808</v>
      </c>
      <c r="J1707" s="18">
        <v>8.0</v>
      </c>
      <c r="K1707" s="19">
        <f t="shared" si="171"/>
        <v>8.460838034</v>
      </c>
      <c r="L1707" s="18">
        <v>10.0</v>
      </c>
      <c r="M1707" s="86">
        <f t="shared" si="162"/>
        <v>9.12745682</v>
      </c>
      <c r="N1707" s="18">
        <v>7.5</v>
      </c>
      <c r="O1707" s="21">
        <f t="shared" si="2"/>
        <v>9.455062537</v>
      </c>
      <c r="P1707" s="18">
        <v>5.0</v>
      </c>
      <c r="Q1707" s="86">
        <f t="shared" si="163"/>
        <v>8.399047052</v>
      </c>
      <c r="R1707" s="18">
        <v>10.0</v>
      </c>
      <c r="S1707" s="21">
        <f t="shared" si="125"/>
        <v>8.505661502</v>
      </c>
      <c r="T1707" s="18"/>
      <c r="U1707" s="21">
        <f t="shared" si="128"/>
        <v>8.293082886</v>
      </c>
      <c r="V1707" s="18">
        <v>7.5</v>
      </c>
      <c r="W1707" s="21">
        <f t="shared" si="124"/>
        <v>8.893257757</v>
      </c>
      <c r="X1707" s="27">
        <f t="shared" si="170"/>
        <v>8</v>
      </c>
      <c r="Y1707" s="61" t="s">
        <v>3249</v>
      </c>
      <c r="Z1707" s="24"/>
      <c r="AA1707" s="40"/>
      <c r="AB1707" s="40"/>
      <c r="AC1707" s="40"/>
      <c r="AD1707" s="40"/>
      <c r="AE1707" s="39"/>
      <c r="AF1707" s="5"/>
      <c r="AG1707" s="1"/>
    </row>
    <row r="1708" ht="15.75" customHeight="1">
      <c r="A1708" s="1"/>
      <c r="B1708" s="5"/>
      <c r="C1708" s="16">
        <v>44862.0</v>
      </c>
      <c r="D1708" s="17" t="s">
        <v>3250</v>
      </c>
      <c r="E1708" s="79" t="s">
        <v>3251</v>
      </c>
      <c r="F1708" s="5" t="s">
        <v>72</v>
      </c>
      <c r="G1708" s="5" t="s">
        <v>2017</v>
      </c>
      <c r="H1708" s="5" t="s">
        <v>3252</v>
      </c>
      <c r="I1708" s="33" t="s">
        <v>2203</v>
      </c>
      <c r="J1708" s="18">
        <v>8.0</v>
      </c>
      <c r="K1708" s="19">
        <f t="shared" si="171"/>
        <v>8.45922643</v>
      </c>
      <c r="L1708" s="18">
        <v>10.0</v>
      </c>
      <c r="M1708" s="86">
        <f t="shared" si="162"/>
        <v>9.12797619</v>
      </c>
      <c r="N1708" s="18">
        <v>10.0</v>
      </c>
      <c r="O1708" s="21">
        <f t="shared" si="2"/>
        <v>9.455386905</v>
      </c>
      <c r="P1708" s="18">
        <v>7.5</v>
      </c>
      <c r="Q1708" s="86">
        <f t="shared" si="163"/>
        <v>8.398511905</v>
      </c>
      <c r="R1708" s="18">
        <v>7.5</v>
      </c>
      <c r="S1708" s="21">
        <f t="shared" si="125"/>
        <v>8.505062537</v>
      </c>
      <c r="T1708" s="18">
        <v>7.5</v>
      </c>
      <c r="U1708" s="21">
        <f t="shared" si="128"/>
        <v>8.29261025</v>
      </c>
      <c r="V1708" s="18">
        <v>7.5</v>
      </c>
      <c r="W1708" s="21">
        <f t="shared" si="124"/>
        <v>8.892426953</v>
      </c>
      <c r="X1708" s="27">
        <f t="shared" si="170"/>
        <v>8.285714286</v>
      </c>
      <c r="Y1708" s="61" t="s">
        <v>2935</v>
      </c>
      <c r="Z1708" s="24"/>
      <c r="AA1708" s="40"/>
      <c r="AB1708" s="40"/>
      <c r="AC1708" s="40"/>
      <c r="AD1708" s="40"/>
      <c r="AE1708" s="39"/>
      <c r="AF1708" s="5"/>
      <c r="AG1708" s="1"/>
    </row>
    <row r="1709" ht="26.25" customHeight="1">
      <c r="A1709" s="1"/>
      <c r="B1709" s="5"/>
      <c r="C1709" s="16">
        <v>44863.0</v>
      </c>
      <c r="D1709" s="17">
        <v>2.620288532E9</v>
      </c>
      <c r="E1709" s="147" t="s">
        <v>3193</v>
      </c>
      <c r="F1709" s="5" t="s">
        <v>510</v>
      </c>
      <c r="G1709" s="5" t="s">
        <v>2017</v>
      </c>
      <c r="H1709" s="5">
        <v>313.0</v>
      </c>
      <c r="I1709" s="33" t="s">
        <v>79</v>
      </c>
      <c r="J1709" s="18">
        <v>7.0</v>
      </c>
      <c r="K1709" s="19">
        <f t="shared" si="171"/>
        <v>8.457453666</v>
      </c>
      <c r="L1709" s="18"/>
      <c r="M1709" s="86">
        <f t="shared" si="162"/>
        <v>9.12797619</v>
      </c>
      <c r="N1709" s="18"/>
      <c r="O1709" s="21">
        <f t="shared" si="2"/>
        <v>9.455386905</v>
      </c>
      <c r="P1709" s="18"/>
      <c r="Q1709" s="86">
        <f t="shared" si="163"/>
        <v>8.398511905</v>
      </c>
      <c r="R1709" s="18"/>
      <c r="S1709" s="21">
        <f t="shared" si="125"/>
        <v>8.505062537</v>
      </c>
      <c r="T1709" s="18"/>
      <c r="U1709" s="21">
        <f t="shared" si="128"/>
        <v>8.29261025</v>
      </c>
      <c r="V1709" s="18"/>
      <c r="W1709" s="21">
        <f t="shared" si="124"/>
        <v>8.892426953</v>
      </c>
      <c r="X1709" s="27">
        <f t="shared" si="170"/>
        <v>7</v>
      </c>
      <c r="Y1709" s="61" t="s">
        <v>2935</v>
      </c>
      <c r="Z1709" s="24"/>
      <c r="AA1709" s="40"/>
      <c r="AB1709" s="40"/>
      <c r="AC1709" s="40"/>
      <c r="AD1709" s="40"/>
      <c r="AE1709" s="39"/>
      <c r="AF1709" s="5"/>
      <c r="AG1709" s="1"/>
    </row>
    <row r="1710" ht="15.75" customHeight="1">
      <c r="A1710" s="1"/>
      <c r="B1710" s="5"/>
      <c r="C1710" s="16">
        <v>44863.0</v>
      </c>
      <c r="D1710" s="17">
        <v>2.922467436E9</v>
      </c>
      <c r="E1710" s="78" t="s">
        <v>3253</v>
      </c>
      <c r="F1710" s="5" t="s">
        <v>510</v>
      </c>
      <c r="G1710" s="5" t="s">
        <v>2017</v>
      </c>
      <c r="H1710" s="5"/>
      <c r="I1710" s="33"/>
      <c r="J1710" s="18">
        <v>8.0</v>
      </c>
      <c r="K1710" s="19">
        <f t="shared" si="171"/>
        <v>8.455842063</v>
      </c>
      <c r="L1710" s="18">
        <v>5.0</v>
      </c>
      <c r="M1710" s="21">
        <f>+AVERAGE($L$3:L2629)</f>
        <v>9.112934363</v>
      </c>
      <c r="N1710" s="18">
        <v>10.0</v>
      </c>
      <c r="O1710" s="21">
        <f t="shared" si="2"/>
        <v>9.455710886</v>
      </c>
      <c r="P1710" s="18">
        <v>7.5</v>
      </c>
      <c r="Q1710" s="21">
        <f>+AVERAGE($P$3:P2629)</f>
        <v>8.373359073</v>
      </c>
      <c r="R1710" s="18">
        <v>7.5</v>
      </c>
      <c r="S1710" s="21">
        <f t="shared" si="125"/>
        <v>8.504464286</v>
      </c>
      <c r="T1710" s="18">
        <v>7.5</v>
      </c>
      <c r="U1710" s="21">
        <f t="shared" si="128"/>
        <v>8.292138177</v>
      </c>
      <c r="V1710" s="18">
        <v>10.0</v>
      </c>
      <c r="W1710" s="21">
        <f t="shared" si="124"/>
        <v>8.893087008</v>
      </c>
      <c r="X1710" s="27">
        <f t="shared" si="170"/>
        <v>7.928571429</v>
      </c>
      <c r="Y1710" s="61" t="s">
        <v>2935</v>
      </c>
      <c r="Z1710" s="24"/>
      <c r="AA1710" s="40"/>
      <c r="AB1710" s="40"/>
      <c r="AC1710" s="40"/>
      <c r="AD1710" s="40"/>
      <c r="AE1710" s="39"/>
      <c r="AF1710" s="5"/>
      <c r="AG1710" s="1"/>
    </row>
    <row r="1711" ht="37.5" customHeight="1">
      <c r="A1711" s="1"/>
      <c r="B1711" s="5"/>
      <c r="C1711" s="16">
        <v>44864.0</v>
      </c>
      <c r="D1711" s="17" t="s">
        <v>3254</v>
      </c>
      <c r="E1711" s="79" t="s">
        <v>3255</v>
      </c>
      <c r="F1711" s="5" t="s">
        <v>72</v>
      </c>
      <c r="G1711" s="5" t="s">
        <v>2017</v>
      </c>
      <c r="H1711" s="5" t="s">
        <v>3256</v>
      </c>
      <c r="I1711" s="33" t="s">
        <v>60</v>
      </c>
      <c r="J1711" s="18">
        <v>8.0</v>
      </c>
      <c r="K1711" s="19">
        <f t="shared" si="171"/>
        <v>8.454875101</v>
      </c>
      <c r="L1711" s="18">
        <v>10.0</v>
      </c>
      <c r="M1711" s="21">
        <f t="shared" ref="M1711:M1723" si="172">+AVERAGE($L$3:L1711)</f>
        <v>9.126040428</v>
      </c>
      <c r="N1711" s="18">
        <v>7.5</v>
      </c>
      <c r="O1711" s="21">
        <f t="shared" si="2"/>
        <v>9.454548157</v>
      </c>
      <c r="P1711" s="18">
        <v>7.5</v>
      </c>
      <c r="Q1711" s="21">
        <f t="shared" ref="Q1711:Q2103" si="173">+AVERAGE($P$3:P1711)</f>
        <v>8.39744352</v>
      </c>
      <c r="R1711" s="18">
        <v>10.0</v>
      </c>
      <c r="S1711" s="21">
        <f t="shared" si="125"/>
        <v>8.505353956</v>
      </c>
      <c r="T1711" s="18">
        <v>7.5</v>
      </c>
      <c r="U1711" s="21">
        <f t="shared" si="128"/>
        <v>8.291666667</v>
      </c>
      <c r="V1711" s="18">
        <v>7.5</v>
      </c>
      <c r="W1711" s="21">
        <f t="shared" si="124"/>
        <v>8.892257296</v>
      </c>
      <c r="X1711" s="27">
        <f t="shared" si="170"/>
        <v>8.285714286</v>
      </c>
      <c r="Y1711" s="119"/>
      <c r="Z1711" s="24"/>
      <c r="AA1711" s="40"/>
      <c r="AB1711" s="40"/>
      <c r="AC1711" s="40"/>
      <c r="AD1711" s="40"/>
      <c r="AE1711" s="39"/>
      <c r="AF1711" s="5"/>
      <c r="AG1711" s="1"/>
    </row>
    <row r="1712" ht="37.5" customHeight="1">
      <c r="A1712" s="1"/>
      <c r="B1712" s="5"/>
      <c r="C1712" s="16">
        <v>44865.0</v>
      </c>
      <c r="D1712" s="17">
        <v>2.669553545E9</v>
      </c>
      <c r="E1712" s="79" t="s">
        <v>3257</v>
      </c>
      <c r="F1712" s="5" t="s">
        <v>2731</v>
      </c>
      <c r="G1712" s="5" t="s">
        <v>2017</v>
      </c>
      <c r="H1712" s="5">
        <v>216.0</v>
      </c>
      <c r="I1712" s="33" t="s">
        <v>1782</v>
      </c>
      <c r="J1712" s="18">
        <v>8.0</v>
      </c>
      <c r="K1712" s="19">
        <f t="shared" si="171"/>
        <v>8.453263497</v>
      </c>
      <c r="L1712" s="18">
        <v>10.0</v>
      </c>
      <c r="M1712" s="21">
        <f t="shared" si="172"/>
        <v>9.126559715</v>
      </c>
      <c r="N1712" s="18">
        <v>10.0</v>
      </c>
      <c r="O1712" s="21">
        <f t="shared" si="2"/>
        <v>9.454872252</v>
      </c>
      <c r="P1712" s="18">
        <v>10.0</v>
      </c>
      <c r="Q1712" s="21">
        <f t="shared" si="173"/>
        <v>8.398395722</v>
      </c>
      <c r="R1712" s="18">
        <v>7.5</v>
      </c>
      <c r="S1712" s="21">
        <f t="shared" si="125"/>
        <v>8.504756243</v>
      </c>
      <c r="T1712" s="18">
        <v>7.5</v>
      </c>
      <c r="U1712" s="21">
        <f t="shared" si="128"/>
        <v>8.291195717</v>
      </c>
      <c r="V1712" s="18">
        <v>10.0</v>
      </c>
      <c r="W1712" s="21">
        <f t="shared" si="124"/>
        <v>8.892916667</v>
      </c>
      <c r="X1712" s="27">
        <f t="shared" si="170"/>
        <v>9</v>
      </c>
      <c r="Y1712" s="148" t="s">
        <v>3258</v>
      </c>
      <c r="Z1712" s="24"/>
      <c r="AA1712" s="40"/>
      <c r="AB1712" s="40"/>
      <c r="AC1712" s="40"/>
      <c r="AD1712" s="40"/>
      <c r="AE1712" s="39"/>
      <c r="AF1712" s="5"/>
      <c r="AG1712" s="1"/>
    </row>
    <row r="1713" ht="37.5" customHeight="1">
      <c r="A1713" s="1"/>
      <c r="B1713" s="5"/>
      <c r="C1713" s="16" t="s">
        <v>3259</v>
      </c>
      <c r="D1713" s="17">
        <v>2.347598924E9</v>
      </c>
      <c r="E1713" s="79" t="s">
        <v>3260</v>
      </c>
      <c r="F1713" s="5" t="s">
        <v>32</v>
      </c>
      <c r="G1713" s="5" t="s">
        <v>3261</v>
      </c>
      <c r="H1713" s="5">
        <v>202.0</v>
      </c>
      <c r="I1713" s="33" t="s">
        <v>45</v>
      </c>
      <c r="J1713" s="18">
        <v>10.0</v>
      </c>
      <c r="K1713" s="19">
        <f t="shared" si="171"/>
        <v>8.455600322</v>
      </c>
      <c r="L1713" s="18">
        <v>7.5</v>
      </c>
      <c r="M1713" s="21">
        <f t="shared" si="172"/>
        <v>9.125593824</v>
      </c>
      <c r="N1713" s="18">
        <v>7.5</v>
      </c>
      <c r="O1713" s="21">
        <f t="shared" si="2"/>
        <v>9.453711401</v>
      </c>
      <c r="P1713" s="18">
        <v>7.5</v>
      </c>
      <c r="Q1713" s="21">
        <f t="shared" si="173"/>
        <v>8.397862233</v>
      </c>
      <c r="R1713" s="18">
        <v>10.0</v>
      </c>
      <c r="S1713" s="21">
        <f t="shared" si="125"/>
        <v>8.505644682</v>
      </c>
      <c r="T1713" s="18">
        <v>10.0</v>
      </c>
      <c r="U1713" s="21">
        <f t="shared" si="128"/>
        <v>8.292211653</v>
      </c>
      <c r="V1713" s="18">
        <v>7.5</v>
      </c>
      <c r="W1713" s="21">
        <f t="shared" si="124"/>
        <v>8.892088043</v>
      </c>
      <c r="X1713" s="27">
        <f t="shared" si="170"/>
        <v>8.571428571</v>
      </c>
      <c r="Y1713" s="84"/>
      <c r="Z1713" s="24"/>
      <c r="AA1713" s="40"/>
      <c r="AB1713" s="40"/>
      <c r="AC1713" s="40"/>
      <c r="AD1713" s="40"/>
      <c r="AE1713" s="39"/>
      <c r="AF1713" s="5"/>
      <c r="AG1713" s="1"/>
    </row>
    <row r="1714" ht="37.5" customHeight="1">
      <c r="A1714" s="1"/>
      <c r="B1714" s="5"/>
      <c r="C1714" s="16">
        <v>44866.0</v>
      </c>
      <c r="D1714" s="17">
        <v>3.360762256E9</v>
      </c>
      <c r="E1714" s="79" t="s">
        <v>3262</v>
      </c>
      <c r="F1714" s="5" t="s">
        <v>510</v>
      </c>
      <c r="G1714" s="5" t="s">
        <v>2017</v>
      </c>
      <c r="H1714" s="5" t="s">
        <v>2168</v>
      </c>
      <c r="I1714" s="33" t="s">
        <v>60</v>
      </c>
      <c r="J1714" s="18">
        <v>7.0</v>
      </c>
      <c r="K1714" s="19">
        <f t="shared" si="171"/>
        <v>8.457211926</v>
      </c>
      <c r="L1714" s="18">
        <v>7.5</v>
      </c>
      <c r="M1714" s="21">
        <f t="shared" si="172"/>
        <v>9.12462908</v>
      </c>
      <c r="N1714" s="18">
        <v>5.0</v>
      </c>
      <c r="O1714" s="21">
        <f t="shared" si="2"/>
        <v>9.451068249</v>
      </c>
      <c r="P1714" s="18">
        <v>10.0</v>
      </c>
      <c r="Q1714" s="21">
        <f t="shared" si="173"/>
        <v>8.398813056</v>
      </c>
      <c r="R1714" s="18">
        <v>10.0</v>
      </c>
      <c r="S1714" s="21">
        <f t="shared" si="125"/>
        <v>8.506532067</v>
      </c>
      <c r="T1714" s="18">
        <v>10.0</v>
      </c>
      <c r="U1714" s="21">
        <f t="shared" si="128"/>
        <v>8.293226381</v>
      </c>
      <c r="V1714" s="18">
        <v>7.5</v>
      </c>
      <c r="W1714" s="21">
        <f t="shared" si="124"/>
        <v>8.891260404</v>
      </c>
      <c r="X1714" s="27">
        <f t="shared" si="170"/>
        <v>8.142857143</v>
      </c>
      <c r="Y1714" s="119"/>
      <c r="Z1714" s="24"/>
      <c r="AA1714" s="40"/>
      <c r="AB1714" s="40"/>
      <c r="AC1714" s="40"/>
      <c r="AD1714" s="40"/>
      <c r="AE1714" s="39"/>
      <c r="AF1714" s="5"/>
      <c r="AG1714" s="1"/>
    </row>
    <row r="1715" ht="37.5" customHeight="1">
      <c r="A1715" s="1"/>
      <c r="B1715" s="5"/>
      <c r="C1715" s="16">
        <v>44867.0</v>
      </c>
      <c r="D1715" s="17">
        <v>3.933923718E9</v>
      </c>
      <c r="E1715" s="79" t="s">
        <v>3263</v>
      </c>
      <c r="F1715" s="5" t="s">
        <v>563</v>
      </c>
      <c r="G1715" s="5" t="s">
        <v>3261</v>
      </c>
      <c r="H1715" s="5">
        <v>314.0</v>
      </c>
      <c r="I1715" s="33" t="s">
        <v>79</v>
      </c>
      <c r="J1715" s="18">
        <v>8.0</v>
      </c>
      <c r="K1715" s="19">
        <f t="shared" si="171"/>
        <v>8.455600322</v>
      </c>
      <c r="L1715" s="18">
        <v>10.0</v>
      </c>
      <c r="M1715" s="21">
        <f t="shared" si="172"/>
        <v>9.12514828</v>
      </c>
      <c r="N1715" s="18">
        <v>10.0</v>
      </c>
      <c r="O1715" s="21">
        <f t="shared" si="2"/>
        <v>9.451393832</v>
      </c>
      <c r="P1715" s="18"/>
      <c r="Q1715" s="21">
        <f t="shared" si="173"/>
        <v>8.398813056</v>
      </c>
      <c r="R1715" s="18"/>
      <c r="S1715" s="21">
        <f t="shared" si="125"/>
        <v>8.506532067</v>
      </c>
      <c r="T1715" s="18">
        <v>7.5</v>
      </c>
      <c r="U1715" s="21">
        <f t="shared" si="128"/>
        <v>8.292755344</v>
      </c>
      <c r="V1715" s="18">
        <v>7.5</v>
      </c>
      <c r="W1715" s="21">
        <f t="shared" si="124"/>
        <v>8.890433749</v>
      </c>
      <c r="X1715" s="27">
        <f t="shared" si="170"/>
        <v>8.6</v>
      </c>
      <c r="Y1715" s="119"/>
      <c r="Z1715" s="24"/>
      <c r="AA1715" s="40"/>
      <c r="AB1715" s="40"/>
      <c r="AC1715" s="40"/>
      <c r="AD1715" s="40"/>
      <c r="AE1715" s="39"/>
      <c r="AF1715" s="5"/>
      <c r="AG1715" s="1"/>
    </row>
    <row r="1716" ht="37.5" customHeight="1">
      <c r="A1716" s="1"/>
      <c r="B1716" s="5"/>
      <c r="C1716" s="16">
        <v>44869.0</v>
      </c>
      <c r="D1716" s="17">
        <v>2.455656111E9</v>
      </c>
      <c r="E1716" s="79" t="s">
        <v>3264</v>
      </c>
      <c r="F1716" s="5" t="s">
        <v>56</v>
      </c>
      <c r="G1716" s="5" t="s">
        <v>2017</v>
      </c>
      <c r="H1716" s="5">
        <v>217.0</v>
      </c>
      <c r="I1716" s="33" t="s">
        <v>1782</v>
      </c>
      <c r="J1716" s="18">
        <v>9.0</v>
      </c>
      <c r="K1716" s="19">
        <f t="shared" si="171"/>
        <v>8.455439162</v>
      </c>
      <c r="L1716" s="18">
        <v>10.0</v>
      </c>
      <c r="M1716" s="21">
        <f t="shared" si="172"/>
        <v>9.125666864</v>
      </c>
      <c r="N1716" s="18">
        <v>10.0</v>
      </c>
      <c r="O1716" s="21">
        <f t="shared" si="2"/>
        <v>9.451719028</v>
      </c>
      <c r="P1716" s="18">
        <v>10.0</v>
      </c>
      <c r="Q1716" s="21">
        <f t="shared" si="173"/>
        <v>8.399762752</v>
      </c>
      <c r="R1716" s="18">
        <v>10.0</v>
      </c>
      <c r="S1716" s="21">
        <f t="shared" si="125"/>
        <v>8.507418398</v>
      </c>
      <c r="T1716" s="18">
        <v>10.0</v>
      </c>
      <c r="U1716" s="21">
        <f t="shared" si="128"/>
        <v>8.293768546</v>
      </c>
      <c r="V1716" s="18">
        <v>10.0</v>
      </c>
      <c r="W1716" s="21">
        <f t="shared" si="124"/>
        <v>8.891092637</v>
      </c>
      <c r="X1716" s="27">
        <f t="shared" si="170"/>
        <v>9.857142857</v>
      </c>
      <c r="Y1716" s="149" t="s">
        <v>3265</v>
      </c>
      <c r="Z1716" s="24"/>
      <c r="AA1716" s="40"/>
      <c r="AB1716" s="40"/>
      <c r="AC1716" s="40"/>
      <c r="AD1716" s="40"/>
      <c r="AE1716" s="39"/>
      <c r="AF1716" s="5"/>
      <c r="AG1716" s="1"/>
    </row>
    <row r="1717" ht="37.5" customHeight="1">
      <c r="A1717" s="1"/>
      <c r="B1717" s="5"/>
      <c r="C1717" s="16">
        <v>44869.0</v>
      </c>
      <c r="D1717" s="17">
        <v>2.126244397E9</v>
      </c>
      <c r="E1717" s="79" t="s">
        <v>3266</v>
      </c>
      <c r="F1717" s="5" t="s">
        <v>144</v>
      </c>
      <c r="G1717" s="5" t="s">
        <v>2017</v>
      </c>
      <c r="H1717" s="5">
        <v>216.0</v>
      </c>
      <c r="I1717" s="33" t="s">
        <v>1782</v>
      </c>
      <c r="J1717" s="18">
        <v>7.0</v>
      </c>
      <c r="K1717" s="19">
        <f t="shared" si="171"/>
        <v>8.453988719</v>
      </c>
      <c r="L1717" s="18">
        <v>7.5</v>
      </c>
      <c r="M1717" s="21">
        <f t="shared" si="172"/>
        <v>9.124703791</v>
      </c>
      <c r="N1717" s="18">
        <v>10.0</v>
      </c>
      <c r="O1717" s="21">
        <f t="shared" si="2"/>
        <v>9.452043839</v>
      </c>
      <c r="P1717" s="18">
        <v>7.5</v>
      </c>
      <c r="Q1717" s="21">
        <f t="shared" si="173"/>
        <v>8.399229401</v>
      </c>
      <c r="R1717" s="18">
        <v>5.0</v>
      </c>
      <c r="S1717" s="21">
        <f t="shared" si="125"/>
        <v>8.505338078</v>
      </c>
      <c r="T1717" s="18">
        <v>5.0</v>
      </c>
      <c r="U1717" s="21">
        <f t="shared" si="128"/>
        <v>8.291814947</v>
      </c>
      <c r="V1717" s="18">
        <v>7.5</v>
      </c>
      <c r="W1717" s="21">
        <f t="shared" si="124"/>
        <v>8.890267062</v>
      </c>
      <c r="X1717" s="27">
        <f t="shared" si="170"/>
        <v>7.071428571</v>
      </c>
      <c r="Y1717" s="119"/>
      <c r="Z1717" s="24"/>
      <c r="AA1717" s="40"/>
      <c r="AB1717" s="40"/>
      <c r="AC1717" s="40"/>
      <c r="AD1717" s="40"/>
      <c r="AE1717" s="39"/>
      <c r="AF1717" s="5"/>
      <c r="AG1717" s="1"/>
    </row>
    <row r="1718" ht="37.5" customHeight="1">
      <c r="A1718" s="1"/>
      <c r="B1718" s="5"/>
      <c r="C1718" s="16">
        <v>44869.0</v>
      </c>
      <c r="D1718" s="17">
        <v>3.880680896E9</v>
      </c>
      <c r="E1718" s="79" t="s">
        <v>2800</v>
      </c>
      <c r="F1718" s="5" t="s">
        <v>32</v>
      </c>
      <c r="G1718" s="5" t="s">
        <v>2017</v>
      </c>
      <c r="H1718" s="5">
        <v>302.0</v>
      </c>
      <c r="I1718" s="33" t="s">
        <v>45</v>
      </c>
      <c r="J1718" s="18">
        <v>4.0</v>
      </c>
      <c r="K1718" s="19">
        <f t="shared" si="171"/>
        <v>8.449153908</v>
      </c>
      <c r="L1718" s="18">
        <v>7.5</v>
      </c>
      <c r="M1718" s="21">
        <f t="shared" si="172"/>
        <v>9.123741859</v>
      </c>
      <c r="N1718" s="18">
        <v>7.5</v>
      </c>
      <c r="O1718" s="21">
        <f t="shared" si="2"/>
        <v>9.450888099</v>
      </c>
      <c r="P1718" s="18">
        <v>2.5</v>
      </c>
      <c r="Q1718" s="21">
        <f t="shared" si="173"/>
        <v>8.395734597</v>
      </c>
      <c r="R1718" s="18">
        <v>10.0</v>
      </c>
      <c r="S1718" s="21">
        <f t="shared" si="125"/>
        <v>8.506224066</v>
      </c>
      <c r="T1718" s="18">
        <v>2.5</v>
      </c>
      <c r="U1718" s="21">
        <f t="shared" si="128"/>
        <v>8.288381743</v>
      </c>
      <c r="V1718" s="18">
        <v>2.5</v>
      </c>
      <c r="W1718" s="21">
        <f t="shared" si="124"/>
        <v>8.886476868</v>
      </c>
      <c r="X1718" s="27">
        <f t="shared" si="170"/>
        <v>5.214285714</v>
      </c>
      <c r="Y1718" s="149" t="s">
        <v>3267</v>
      </c>
      <c r="Z1718" s="24"/>
      <c r="AA1718" s="40"/>
      <c r="AB1718" s="40"/>
      <c r="AC1718" s="40"/>
      <c r="AD1718" s="40"/>
      <c r="AE1718" s="39"/>
      <c r="AF1718" s="5"/>
      <c r="AG1718" s="1"/>
    </row>
    <row r="1719" ht="37.5" customHeight="1">
      <c r="A1719" s="1"/>
      <c r="B1719" s="5"/>
      <c r="C1719" s="16">
        <v>44870.0</v>
      </c>
      <c r="D1719" s="17">
        <v>2.598790409E9</v>
      </c>
      <c r="E1719" s="79" t="s">
        <v>3268</v>
      </c>
      <c r="F1719" s="5" t="s">
        <v>32</v>
      </c>
      <c r="G1719" s="5" t="s">
        <v>3269</v>
      </c>
      <c r="H1719" s="5" t="s">
        <v>3270</v>
      </c>
      <c r="I1719" s="33" t="s">
        <v>60</v>
      </c>
      <c r="J1719" s="18">
        <v>8.0</v>
      </c>
      <c r="K1719" s="19">
        <f t="shared" si="171"/>
        <v>8.449234488</v>
      </c>
      <c r="L1719" s="18"/>
      <c r="M1719" s="21">
        <f t="shared" si="172"/>
        <v>9.123741859</v>
      </c>
      <c r="N1719" s="18"/>
      <c r="O1719" s="21">
        <f t="shared" si="2"/>
        <v>9.450888099</v>
      </c>
      <c r="P1719" s="18"/>
      <c r="Q1719" s="21">
        <f t="shared" si="173"/>
        <v>8.395734597</v>
      </c>
      <c r="R1719" s="18"/>
      <c r="S1719" s="21">
        <f t="shared" si="125"/>
        <v>8.506224066</v>
      </c>
      <c r="T1719" s="18"/>
      <c r="U1719" s="21">
        <f t="shared" si="128"/>
        <v>8.288381743</v>
      </c>
      <c r="V1719" s="18"/>
      <c r="W1719" s="21">
        <f t="shared" si="124"/>
        <v>8.886476868</v>
      </c>
      <c r="X1719" s="27">
        <f t="shared" si="170"/>
        <v>8</v>
      </c>
      <c r="Y1719" s="119"/>
      <c r="Z1719" s="24"/>
      <c r="AA1719" s="40"/>
      <c r="AB1719" s="40"/>
      <c r="AC1719" s="40"/>
      <c r="AD1719" s="40"/>
      <c r="AE1719" s="39"/>
      <c r="AF1719" s="5"/>
      <c r="AG1719" s="1"/>
    </row>
    <row r="1720" ht="67.5" customHeight="1">
      <c r="A1720" s="1"/>
      <c r="B1720" s="5"/>
      <c r="C1720" s="16">
        <v>44870.0</v>
      </c>
      <c r="D1720" s="17">
        <v>2.952528415E9</v>
      </c>
      <c r="E1720" s="79" t="s">
        <v>3271</v>
      </c>
      <c r="F1720" s="5" t="s">
        <v>48</v>
      </c>
      <c r="G1720" s="5" t="s">
        <v>2017</v>
      </c>
      <c r="H1720" s="5">
        <v>313.0</v>
      </c>
      <c r="I1720" s="33" t="s">
        <v>79</v>
      </c>
      <c r="J1720" s="18">
        <v>6.0</v>
      </c>
      <c r="K1720" s="19">
        <f t="shared" si="171"/>
        <v>8.446978243</v>
      </c>
      <c r="L1720" s="18">
        <v>5.0</v>
      </c>
      <c r="M1720" s="21">
        <f t="shared" si="172"/>
        <v>9.121301775</v>
      </c>
      <c r="N1720" s="18">
        <v>10.0</v>
      </c>
      <c r="O1720" s="21">
        <f t="shared" si="2"/>
        <v>9.451213018</v>
      </c>
      <c r="P1720" s="18">
        <v>5.0</v>
      </c>
      <c r="Q1720" s="21">
        <f t="shared" si="173"/>
        <v>8.393724097</v>
      </c>
      <c r="R1720" s="18">
        <v>7.5</v>
      </c>
      <c r="S1720" s="21">
        <f t="shared" si="125"/>
        <v>8.505627962</v>
      </c>
      <c r="T1720" s="18">
        <v>5.0</v>
      </c>
      <c r="U1720" s="21">
        <f t="shared" si="128"/>
        <v>8.286433649</v>
      </c>
      <c r="V1720" s="18">
        <v>7.5</v>
      </c>
      <c r="W1720" s="21">
        <f t="shared" si="124"/>
        <v>8.885655009</v>
      </c>
      <c r="X1720" s="27">
        <f t="shared" si="170"/>
        <v>6.571428571</v>
      </c>
      <c r="Y1720" s="149" t="s">
        <v>3272</v>
      </c>
      <c r="Z1720" s="24"/>
      <c r="AA1720" s="40"/>
      <c r="AB1720" s="40"/>
      <c r="AC1720" s="40"/>
      <c r="AD1720" s="40"/>
      <c r="AE1720" s="39"/>
      <c r="AF1720" s="5"/>
      <c r="AG1720" s="1"/>
    </row>
    <row r="1721" ht="67.5" customHeight="1">
      <c r="A1721" s="1"/>
      <c r="B1721" s="5"/>
      <c r="C1721" s="16">
        <v>44872.0</v>
      </c>
      <c r="D1721" s="17">
        <v>3.312203152E9</v>
      </c>
      <c r="E1721" s="79" t="s">
        <v>2006</v>
      </c>
      <c r="F1721" s="5" t="s">
        <v>48</v>
      </c>
      <c r="G1721" s="5" t="s">
        <v>2017</v>
      </c>
      <c r="H1721" s="5">
        <v>207.0</v>
      </c>
      <c r="I1721" s="33" t="s">
        <v>1808</v>
      </c>
      <c r="J1721" s="18">
        <v>8.0</v>
      </c>
      <c r="K1721" s="19">
        <f t="shared" si="171"/>
        <v>8.446978243</v>
      </c>
      <c r="L1721" s="18">
        <v>7.5</v>
      </c>
      <c r="M1721" s="21">
        <f t="shared" si="172"/>
        <v>9.120342992</v>
      </c>
      <c r="N1721" s="18">
        <v>7.5</v>
      </c>
      <c r="O1721" s="21">
        <f t="shared" si="2"/>
        <v>9.450059137</v>
      </c>
      <c r="P1721" s="18">
        <v>7.5</v>
      </c>
      <c r="Q1721" s="21">
        <f t="shared" si="173"/>
        <v>8.393195266</v>
      </c>
      <c r="R1721" s="18">
        <v>7.5</v>
      </c>
      <c r="S1721" s="21">
        <f t="shared" si="125"/>
        <v>8.505032564</v>
      </c>
      <c r="T1721" s="18">
        <v>7.5</v>
      </c>
      <c r="U1721" s="21">
        <f t="shared" si="128"/>
        <v>8.285968028</v>
      </c>
      <c r="V1721" s="18">
        <v>10.0</v>
      </c>
      <c r="W1721" s="21">
        <f t="shared" si="124"/>
        <v>8.886315166</v>
      </c>
      <c r="X1721" s="27">
        <f t="shared" si="170"/>
        <v>7.928571429</v>
      </c>
      <c r="Y1721" s="119"/>
      <c r="Z1721" s="24"/>
      <c r="AA1721" s="40"/>
      <c r="AB1721" s="40"/>
      <c r="AC1721" s="40"/>
      <c r="AD1721" s="40"/>
      <c r="AE1721" s="39"/>
      <c r="AF1721" s="5"/>
      <c r="AG1721" s="1"/>
    </row>
    <row r="1722" ht="67.5" customHeight="1">
      <c r="A1722" s="1"/>
      <c r="B1722" s="5"/>
      <c r="C1722" s="16">
        <v>44872.0</v>
      </c>
      <c r="D1722" s="17">
        <v>3.433876325E9</v>
      </c>
      <c r="E1722" s="79" t="s">
        <v>3273</v>
      </c>
      <c r="F1722" s="5" t="s">
        <v>48</v>
      </c>
      <c r="G1722" s="5" t="s">
        <v>3261</v>
      </c>
      <c r="H1722" s="5">
        <v>302.0</v>
      </c>
      <c r="I1722" s="33" t="s">
        <v>45</v>
      </c>
      <c r="J1722" s="18">
        <v>8.0</v>
      </c>
      <c r="K1722" s="19">
        <f t="shared" si="171"/>
        <v>8.446736503</v>
      </c>
      <c r="L1722" s="18">
        <v>5.0</v>
      </c>
      <c r="M1722" s="21">
        <f t="shared" si="172"/>
        <v>9.117907801</v>
      </c>
      <c r="N1722" s="18">
        <v>10.0</v>
      </c>
      <c r="O1722" s="21">
        <f t="shared" si="2"/>
        <v>9.450384161</v>
      </c>
      <c r="P1722" s="18">
        <v>7.5</v>
      </c>
      <c r="Q1722" s="21">
        <f t="shared" si="173"/>
        <v>8.392667061</v>
      </c>
      <c r="R1722" s="18">
        <v>7.5</v>
      </c>
      <c r="S1722" s="21">
        <f t="shared" si="125"/>
        <v>8.50443787</v>
      </c>
      <c r="T1722" s="18">
        <v>7.5</v>
      </c>
      <c r="U1722" s="21">
        <f t="shared" si="128"/>
        <v>8.285502959</v>
      </c>
      <c r="V1722" s="18">
        <v>7.5</v>
      </c>
      <c r="W1722" s="21">
        <f t="shared" si="124"/>
        <v>8.885494375</v>
      </c>
      <c r="X1722" s="27">
        <f t="shared" si="170"/>
        <v>7.571428571</v>
      </c>
      <c r="Y1722" s="149" t="s">
        <v>3274</v>
      </c>
      <c r="Z1722" s="24"/>
      <c r="AA1722" s="40"/>
      <c r="AB1722" s="40"/>
      <c r="AC1722" s="40"/>
      <c r="AD1722" s="40"/>
      <c r="AE1722" s="39"/>
      <c r="AF1722" s="5"/>
      <c r="AG1722" s="1"/>
    </row>
    <row r="1723" ht="67.5" customHeight="1">
      <c r="A1723" s="1"/>
      <c r="B1723" s="5"/>
      <c r="C1723" s="16">
        <v>44872.0</v>
      </c>
      <c r="D1723" s="17">
        <v>3.919502874E9</v>
      </c>
      <c r="E1723" s="79" t="s">
        <v>3275</v>
      </c>
      <c r="F1723" s="5" t="s">
        <v>2022</v>
      </c>
      <c r="G1723" s="5" t="s">
        <v>2017</v>
      </c>
      <c r="H1723" s="5">
        <v>312.0</v>
      </c>
      <c r="I1723" s="33" t="s">
        <v>1787</v>
      </c>
      <c r="J1723" s="18">
        <v>8.0</v>
      </c>
      <c r="K1723" s="19">
        <f t="shared" si="171"/>
        <v>8.447542305</v>
      </c>
      <c r="L1723" s="18">
        <v>10.0</v>
      </c>
      <c r="M1723" s="21">
        <f t="shared" si="172"/>
        <v>9.118428825</v>
      </c>
      <c r="N1723" s="18">
        <v>10.0</v>
      </c>
      <c r="O1723" s="21">
        <f t="shared" si="2"/>
        <v>9.450708801</v>
      </c>
      <c r="P1723" s="18">
        <v>7.5</v>
      </c>
      <c r="Q1723" s="21">
        <f t="shared" si="173"/>
        <v>8.39213948</v>
      </c>
      <c r="R1723" s="18">
        <v>10.0</v>
      </c>
      <c r="S1723" s="21">
        <f t="shared" si="125"/>
        <v>8.505322295</v>
      </c>
      <c r="T1723" s="18">
        <v>7.5</v>
      </c>
      <c r="U1723" s="21">
        <f t="shared" si="128"/>
        <v>8.285038439</v>
      </c>
      <c r="V1723" s="18">
        <v>10.0</v>
      </c>
      <c r="W1723" s="21">
        <f t="shared" si="124"/>
        <v>8.886153846</v>
      </c>
      <c r="X1723" s="27">
        <f t="shared" si="170"/>
        <v>9</v>
      </c>
      <c r="Y1723" s="119"/>
      <c r="Z1723" s="24"/>
      <c r="AA1723" s="40"/>
      <c r="AB1723" s="40"/>
      <c r="AC1723" s="40"/>
      <c r="AD1723" s="40"/>
      <c r="AE1723" s="39"/>
      <c r="AF1723" s="5"/>
      <c r="AG1723" s="1"/>
    </row>
    <row r="1724" ht="67.5" customHeight="1">
      <c r="A1724" s="1"/>
      <c r="B1724" s="5"/>
      <c r="C1724" s="16">
        <v>44872.0</v>
      </c>
      <c r="D1724" s="17">
        <v>2.360268005E9</v>
      </c>
      <c r="E1724" s="79" t="s">
        <v>3276</v>
      </c>
      <c r="F1724" s="5" t="s">
        <v>306</v>
      </c>
      <c r="G1724" s="5" t="s">
        <v>2979</v>
      </c>
      <c r="H1724" s="5" t="s">
        <v>3256</v>
      </c>
      <c r="I1724" s="33" t="s">
        <v>60</v>
      </c>
      <c r="J1724" s="18">
        <v>10.0</v>
      </c>
      <c r="K1724" s="19">
        <f t="shared" si="171"/>
        <v>8.448509267</v>
      </c>
      <c r="L1724" s="18"/>
      <c r="M1724" s="21">
        <v>10.0</v>
      </c>
      <c r="N1724" s="18">
        <v>10.0</v>
      </c>
      <c r="O1724" s="21">
        <f t="shared" si="2"/>
        <v>9.451033058</v>
      </c>
      <c r="P1724" s="18">
        <v>10.0</v>
      </c>
      <c r="Q1724" s="21">
        <f t="shared" si="173"/>
        <v>8.393089191</v>
      </c>
      <c r="R1724" s="18">
        <v>7.5</v>
      </c>
      <c r="S1724" s="21">
        <f t="shared" si="125"/>
        <v>8.504728132</v>
      </c>
      <c r="T1724" s="18">
        <v>10.0</v>
      </c>
      <c r="U1724" s="21">
        <f t="shared" si="128"/>
        <v>8.286052009</v>
      </c>
      <c r="V1724" s="18">
        <v>10.0</v>
      </c>
      <c r="W1724" s="21">
        <f t="shared" si="124"/>
        <v>8.886812537</v>
      </c>
      <c r="X1724" s="27">
        <f t="shared" si="170"/>
        <v>9.583333333</v>
      </c>
      <c r="Y1724" s="149" t="s">
        <v>3277</v>
      </c>
      <c r="Z1724" s="24"/>
      <c r="AA1724" s="40"/>
      <c r="AB1724" s="40"/>
      <c r="AC1724" s="40"/>
      <c r="AD1724" s="40"/>
      <c r="AE1724" s="39"/>
      <c r="AF1724" s="5"/>
      <c r="AG1724" s="1"/>
    </row>
    <row r="1725" ht="67.5" customHeight="1">
      <c r="A1725" s="1"/>
      <c r="B1725" s="5"/>
      <c r="C1725" s="16">
        <v>44873.0</v>
      </c>
      <c r="D1725" s="17">
        <v>2.812645407E9</v>
      </c>
      <c r="E1725" s="79" t="s">
        <v>3278</v>
      </c>
      <c r="F1725" s="5" t="s">
        <v>2025</v>
      </c>
      <c r="G1725" s="5" t="s">
        <v>3261</v>
      </c>
      <c r="H1725" s="5">
        <v>202.0</v>
      </c>
      <c r="I1725" s="33" t="s">
        <v>45</v>
      </c>
      <c r="J1725" s="18">
        <v>7.0</v>
      </c>
      <c r="K1725" s="19">
        <f t="shared" si="171"/>
        <v>8.446091861</v>
      </c>
      <c r="L1725" s="18">
        <v>10.0</v>
      </c>
      <c r="M1725" s="21">
        <f t="shared" ref="M1725:M1766" si="174">+AVERAGE($L$3:L1725)</f>
        <v>9.118949233</v>
      </c>
      <c r="N1725" s="18">
        <v>10.0</v>
      </c>
      <c r="O1725" s="21">
        <f t="shared" si="2"/>
        <v>9.451356932</v>
      </c>
      <c r="P1725" s="18">
        <v>7.5</v>
      </c>
      <c r="Q1725" s="21">
        <f t="shared" si="173"/>
        <v>8.392561983</v>
      </c>
      <c r="R1725" s="18">
        <v>5.0</v>
      </c>
      <c r="S1725" s="21">
        <f t="shared" si="125"/>
        <v>8.502658004</v>
      </c>
      <c r="T1725" s="18">
        <v>7.5</v>
      </c>
      <c r="U1725" s="21">
        <f t="shared" si="128"/>
        <v>8.285587714</v>
      </c>
      <c r="V1725" s="18">
        <v>7.5</v>
      </c>
      <c r="W1725" s="21">
        <f t="shared" si="124"/>
        <v>8.885992908</v>
      </c>
      <c r="X1725" s="27">
        <f t="shared" si="170"/>
        <v>7.785714286</v>
      </c>
      <c r="Y1725" s="119"/>
      <c r="Z1725" s="24"/>
      <c r="AA1725" s="40"/>
      <c r="AB1725" s="40"/>
      <c r="AC1725" s="40"/>
      <c r="AD1725" s="40"/>
      <c r="AE1725" s="39"/>
      <c r="AF1725" s="5"/>
      <c r="AG1725" s="1"/>
    </row>
    <row r="1726" ht="67.5" customHeight="1">
      <c r="A1726" s="1"/>
      <c r="B1726" s="5"/>
      <c r="C1726" s="16">
        <v>44873.0</v>
      </c>
      <c r="D1726" s="17">
        <v>2.660037551E9</v>
      </c>
      <c r="E1726" s="79" t="s">
        <v>3279</v>
      </c>
      <c r="F1726" s="5" t="s">
        <v>48</v>
      </c>
      <c r="G1726" s="5" t="s">
        <v>3261</v>
      </c>
      <c r="H1726" s="5" t="s">
        <v>3280</v>
      </c>
      <c r="I1726" s="33" t="s">
        <v>60</v>
      </c>
      <c r="J1726" s="18">
        <v>9.0</v>
      </c>
      <c r="K1726" s="19">
        <f t="shared" si="171"/>
        <v>8.44528606</v>
      </c>
      <c r="L1726" s="18">
        <v>10.0</v>
      </c>
      <c r="M1726" s="21">
        <f t="shared" si="174"/>
        <v>9.119469027</v>
      </c>
      <c r="N1726" s="18">
        <v>10.0</v>
      </c>
      <c r="O1726" s="21">
        <f t="shared" si="2"/>
        <v>9.451680425</v>
      </c>
      <c r="P1726" s="18">
        <v>10.0</v>
      </c>
      <c r="Q1726" s="21">
        <f t="shared" si="173"/>
        <v>8.393510324</v>
      </c>
      <c r="R1726" s="18">
        <v>10.0</v>
      </c>
      <c r="S1726" s="21">
        <f t="shared" si="125"/>
        <v>8.503541913</v>
      </c>
      <c r="T1726" s="18">
        <v>10.0</v>
      </c>
      <c r="U1726" s="21">
        <f t="shared" si="128"/>
        <v>8.286599764</v>
      </c>
      <c r="V1726" s="18">
        <v>10.0</v>
      </c>
      <c r="W1726" s="21">
        <f t="shared" si="124"/>
        <v>8.886650916</v>
      </c>
      <c r="X1726" s="27">
        <f t="shared" si="170"/>
        <v>9.857142857</v>
      </c>
      <c r="Y1726" s="119"/>
      <c r="Z1726" s="24"/>
      <c r="AA1726" s="40"/>
      <c r="AB1726" s="40"/>
      <c r="AC1726" s="40"/>
      <c r="AD1726" s="40"/>
      <c r="AE1726" s="39"/>
      <c r="AF1726" s="5"/>
      <c r="AG1726" s="1"/>
    </row>
    <row r="1727" ht="67.5" customHeight="1">
      <c r="A1727" s="1"/>
      <c r="B1727" s="5"/>
      <c r="C1727" s="16">
        <v>44873.0</v>
      </c>
      <c r="D1727" s="17">
        <v>2.178876565E9</v>
      </c>
      <c r="E1727" s="79" t="s">
        <v>3279</v>
      </c>
      <c r="F1727" s="5" t="s">
        <v>48</v>
      </c>
      <c r="G1727" s="5" t="s">
        <v>2017</v>
      </c>
      <c r="H1727" s="5" t="s">
        <v>3256</v>
      </c>
      <c r="I1727" s="33" t="s">
        <v>60</v>
      </c>
      <c r="J1727" s="18">
        <v>9.0</v>
      </c>
      <c r="K1727" s="19">
        <f t="shared" si="171"/>
        <v>8.44544722</v>
      </c>
      <c r="L1727" s="18">
        <v>10.0</v>
      </c>
      <c r="M1727" s="21">
        <f t="shared" si="174"/>
        <v>9.119988208</v>
      </c>
      <c r="N1727" s="18">
        <v>10.0</v>
      </c>
      <c r="O1727" s="21">
        <f t="shared" si="2"/>
        <v>9.452003536</v>
      </c>
      <c r="P1727" s="18">
        <v>10.0</v>
      </c>
      <c r="Q1727" s="21">
        <f t="shared" si="173"/>
        <v>8.394457547</v>
      </c>
      <c r="R1727" s="18">
        <v>10.0</v>
      </c>
      <c r="S1727" s="21">
        <f t="shared" si="125"/>
        <v>8.504424779</v>
      </c>
      <c r="T1727" s="18">
        <v>10.0</v>
      </c>
      <c r="U1727" s="21">
        <f t="shared" si="128"/>
        <v>8.287610619</v>
      </c>
      <c r="V1727" s="18">
        <v>10.0</v>
      </c>
      <c r="W1727" s="21">
        <f t="shared" si="124"/>
        <v>8.887308146</v>
      </c>
      <c r="X1727" s="27">
        <f t="shared" si="170"/>
        <v>9.857142857</v>
      </c>
      <c r="Y1727" s="119"/>
      <c r="Z1727" s="24"/>
      <c r="AA1727" s="40"/>
      <c r="AB1727" s="40"/>
      <c r="AC1727" s="40"/>
      <c r="AD1727" s="40"/>
      <c r="AE1727" s="39"/>
      <c r="AF1727" s="5"/>
      <c r="AG1727" s="1"/>
    </row>
    <row r="1728" ht="67.5" customHeight="1">
      <c r="A1728" s="1"/>
      <c r="B1728" s="5"/>
      <c r="C1728" s="16">
        <v>44874.0</v>
      </c>
      <c r="D1728" s="17">
        <v>3.863377369E9</v>
      </c>
      <c r="E1728" s="79" t="s">
        <v>2630</v>
      </c>
      <c r="F1728" s="5" t="s">
        <v>84</v>
      </c>
      <c r="G1728" s="5" t="s">
        <v>2017</v>
      </c>
      <c r="H1728" s="5">
        <v>216.0</v>
      </c>
      <c r="I1728" s="33" t="s">
        <v>1782</v>
      </c>
      <c r="J1728" s="18">
        <v>8.0</v>
      </c>
      <c r="K1728" s="19">
        <f t="shared" si="171"/>
        <v>8.444480258</v>
      </c>
      <c r="L1728" s="18">
        <v>10.0</v>
      </c>
      <c r="M1728" s="21">
        <f t="shared" si="174"/>
        <v>9.120506777</v>
      </c>
      <c r="N1728" s="18">
        <v>10.0</v>
      </c>
      <c r="O1728" s="21">
        <f t="shared" si="2"/>
        <v>9.452326266</v>
      </c>
      <c r="P1728" s="18">
        <v>5.0</v>
      </c>
      <c r="Q1728" s="21">
        <f t="shared" si="173"/>
        <v>8.392457278</v>
      </c>
      <c r="R1728" s="18">
        <v>7.5</v>
      </c>
      <c r="S1728" s="21">
        <f t="shared" si="125"/>
        <v>8.503832547</v>
      </c>
      <c r="T1728" s="18">
        <v>7.5</v>
      </c>
      <c r="U1728" s="21">
        <f t="shared" si="128"/>
        <v>8.287146226</v>
      </c>
      <c r="V1728" s="18">
        <v>7.5</v>
      </c>
      <c r="W1728" s="21">
        <f t="shared" si="124"/>
        <v>8.886489676</v>
      </c>
      <c r="X1728" s="27">
        <f t="shared" si="170"/>
        <v>7.928571429</v>
      </c>
      <c r="Y1728" s="149" t="s">
        <v>3281</v>
      </c>
      <c r="Z1728" s="24"/>
      <c r="AA1728" s="40"/>
      <c r="AB1728" s="40"/>
      <c r="AC1728" s="40"/>
      <c r="AD1728" s="40"/>
      <c r="AE1728" s="39"/>
      <c r="AF1728" s="5"/>
      <c r="AG1728" s="1"/>
    </row>
    <row r="1729" ht="67.5" customHeight="1">
      <c r="A1729" s="1"/>
      <c r="B1729" s="5"/>
      <c r="C1729" s="16">
        <v>44874.0</v>
      </c>
      <c r="D1729" s="17">
        <v>3.275521941E9</v>
      </c>
      <c r="E1729" s="79" t="s">
        <v>3282</v>
      </c>
      <c r="F1729" s="5" t="s">
        <v>72</v>
      </c>
      <c r="G1729" s="5" t="s">
        <v>2017</v>
      </c>
      <c r="H1729" s="5">
        <v>211.0</v>
      </c>
      <c r="I1729" s="33" t="s">
        <v>1808</v>
      </c>
      <c r="J1729" s="18">
        <v>9.0</v>
      </c>
      <c r="K1729" s="19">
        <f t="shared" si="171"/>
        <v>8.445044319</v>
      </c>
      <c r="L1729" s="18">
        <v>10.0</v>
      </c>
      <c r="M1729" s="21">
        <f t="shared" si="174"/>
        <v>9.121024735</v>
      </c>
      <c r="N1729" s="18">
        <v>10.0</v>
      </c>
      <c r="O1729" s="21">
        <f t="shared" si="2"/>
        <v>9.452648617</v>
      </c>
      <c r="P1729" s="18">
        <v>10.0</v>
      </c>
      <c r="Q1729" s="21">
        <f t="shared" si="173"/>
        <v>8.393404005</v>
      </c>
      <c r="R1729" s="18">
        <v>7.5</v>
      </c>
      <c r="S1729" s="21">
        <f t="shared" si="125"/>
        <v>8.503241014</v>
      </c>
      <c r="T1729" s="18">
        <v>7.5</v>
      </c>
      <c r="U1729" s="21">
        <f t="shared" si="128"/>
        <v>8.286682381</v>
      </c>
      <c r="V1729" s="18">
        <v>7.5</v>
      </c>
      <c r="W1729" s="21">
        <f t="shared" si="124"/>
        <v>8.88567217</v>
      </c>
      <c r="X1729" s="27">
        <f t="shared" si="170"/>
        <v>8.785714286</v>
      </c>
      <c r="Y1729" s="149" t="s">
        <v>3283</v>
      </c>
      <c r="Z1729" s="24"/>
      <c r="AA1729" s="40"/>
      <c r="AB1729" s="40"/>
      <c r="AC1729" s="40"/>
      <c r="AD1729" s="40"/>
      <c r="AE1729" s="39"/>
      <c r="AF1729" s="5"/>
      <c r="AG1729" s="1"/>
    </row>
    <row r="1730" ht="67.5" customHeight="1">
      <c r="A1730" s="1"/>
      <c r="B1730" s="5"/>
      <c r="C1730" s="16">
        <v>44874.0</v>
      </c>
      <c r="D1730" s="17">
        <v>3.192559786E9</v>
      </c>
      <c r="E1730" s="79" t="s">
        <v>3284</v>
      </c>
      <c r="F1730" s="5" t="s">
        <v>48</v>
      </c>
      <c r="G1730" s="5" t="s">
        <v>3261</v>
      </c>
      <c r="H1730" s="5">
        <v>311.0</v>
      </c>
      <c r="I1730" s="33" t="s">
        <v>1787</v>
      </c>
      <c r="J1730" s="18">
        <v>7.0</v>
      </c>
      <c r="K1730" s="19">
        <f t="shared" si="171"/>
        <v>8.444641418</v>
      </c>
      <c r="L1730" s="18">
        <v>7.5</v>
      </c>
      <c r="M1730" s="21">
        <f t="shared" si="174"/>
        <v>9.12007063</v>
      </c>
      <c r="N1730" s="18">
        <v>10.0</v>
      </c>
      <c r="O1730" s="21">
        <f t="shared" si="2"/>
        <v>9.452970588</v>
      </c>
      <c r="P1730" s="18">
        <v>5.0</v>
      </c>
      <c r="Q1730" s="21">
        <f t="shared" si="173"/>
        <v>8.39140671</v>
      </c>
      <c r="R1730" s="18">
        <v>7.5</v>
      </c>
      <c r="S1730" s="21">
        <f t="shared" si="125"/>
        <v>8.502650177</v>
      </c>
      <c r="T1730" s="18">
        <v>7.5</v>
      </c>
      <c r="U1730" s="21">
        <f t="shared" si="128"/>
        <v>8.286219081</v>
      </c>
      <c r="V1730" s="18">
        <v>10.0</v>
      </c>
      <c r="W1730" s="21">
        <f t="shared" si="124"/>
        <v>8.886328816</v>
      </c>
      <c r="X1730" s="27">
        <f t="shared" si="170"/>
        <v>7.785714286</v>
      </c>
      <c r="Y1730" s="119"/>
      <c r="Z1730" s="24"/>
      <c r="AA1730" s="40"/>
      <c r="AB1730" s="40"/>
      <c r="AC1730" s="40"/>
      <c r="AD1730" s="40"/>
      <c r="AE1730" s="39"/>
      <c r="AF1730" s="5"/>
      <c r="AG1730" s="1"/>
    </row>
    <row r="1731" ht="67.5" customHeight="1">
      <c r="A1731" s="1"/>
      <c r="B1731" s="5"/>
      <c r="C1731" s="16">
        <v>44876.0</v>
      </c>
      <c r="D1731" s="17">
        <v>2.440471159E9</v>
      </c>
      <c r="E1731" s="79" t="s">
        <v>3285</v>
      </c>
      <c r="F1731" s="5" t="s">
        <v>56</v>
      </c>
      <c r="G1731" s="5" t="s">
        <v>2017</v>
      </c>
      <c r="H1731" s="5" t="s">
        <v>3286</v>
      </c>
      <c r="I1731" s="33" t="s">
        <v>60</v>
      </c>
      <c r="J1731" s="18">
        <v>10.0</v>
      </c>
      <c r="K1731" s="19">
        <f t="shared" si="171"/>
        <v>8.44528606</v>
      </c>
      <c r="L1731" s="18">
        <v>10.0</v>
      </c>
      <c r="M1731" s="21">
        <f t="shared" si="174"/>
        <v>9.120588235</v>
      </c>
      <c r="N1731" s="18">
        <v>10.0</v>
      </c>
      <c r="O1731" s="21">
        <f t="shared" si="2"/>
        <v>9.453292181</v>
      </c>
      <c r="P1731" s="18">
        <v>10.0</v>
      </c>
      <c r="Q1731" s="21">
        <f t="shared" si="173"/>
        <v>8.392352941</v>
      </c>
      <c r="R1731" s="18">
        <v>10.0</v>
      </c>
      <c r="S1731" s="21">
        <f t="shared" si="125"/>
        <v>8.503531489</v>
      </c>
      <c r="T1731" s="18">
        <v>10.0</v>
      </c>
      <c r="U1731" s="21">
        <f t="shared" si="128"/>
        <v>8.287227781</v>
      </c>
      <c r="V1731" s="18">
        <v>10.0</v>
      </c>
      <c r="W1731" s="21">
        <f t="shared" si="124"/>
        <v>8.886984688</v>
      </c>
      <c r="X1731" s="27">
        <f t="shared" si="170"/>
        <v>10</v>
      </c>
      <c r="Y1731" s="149" t="s">
        <v>3287</v>
      </c>
      <c r="Z1731" s="24"/>
      <c r="AA1731" s="40"/>
      <c r="AB1731" s="40"/>
      <c r="AC1731" s="40"/>
      <c r="AD1731" s="40"/>
      <c r="AE1731" s="39"/>
      <c r="AF1731" s="5"/>
      <c r="AG1731" s="1"/>
    </row>
    <row r="1732" ht="67.5" customHeight="1">
      <c r="A1732" s="1"/>
      <c r="B1732" s="5"/>
      <c r="C1732" s="16">
        <v>44877.0</v>
      </c>
      <c r="D1732" s="17">
        <v>3.523885011E9</v>
      </c>
      <c r="E1732" s="79" t="s">
        <v>3288</v>
      </c>
      <c r="F1732" s="5" t="s">
        <v>510</v>
      </c>
      <c r="G1732" s="5" t="s">
        <v>2017</v>
      </c>
      <c r="H1732" s="5">
        <v>215.0</v>
      </c>
      <c r="I1732" s="33" t="s">
        <v>1808</v>
      </c>
      <c r="J1732" s="18">
        <v>6.0</v>
      </c>
      <c r="K1732" s="19">
        <f t="shared" si="171"/>
        <v>8.442062853</v>
      </c>
      <c r="L1732" s="18">
        <v>7.5</v>
      </c>
      <c r="M1732" s="21">
        <f t="shared" si="174"/>
        <v>9.119635509</v>
      </c>
      <c r="N1732" s="18">
        <v>10.0</v>
      </c>
      <c r="O1732" s="21">
        <f t="shared" si="2"/>
        <v>9.453613396</v>
      </c>
      <c r="P1732" s="18">
        <v>5.0</v>
      </c>
      <c r="Q1732" s="21">
        <f t="shared" si="173"/>
        <v>8.390358613</v>
      </c>
      <c r="R1732" s="18">
        <v>5.0</v>
      </c>
      <c r="S1732" s="21">
        <f t="shared" si="125"/>
        <v>8.501470588</v>
      </c>
      <c r="T1732" s="18">
        <v>2.5</v>
      </c>
      <c r="U1732" s="21">
        <f t="shared" si="128"/>
        <v>8.283823529</v>
      </c>
      <c r="V1732" s="18">
        <v>2.5</v>
      </c>
      <c r="W1732" s="21">
        <f t="shared" si="124"/>
        <v>8.883225427</v>
      </c>
      <c r="X1732" s="27">
        <f t="shared" si="170"/>
        <v>5.5</v>
      </c>
      <c r="Y1732" s="119"/>
      <c r="Z1732" s="24"/>
      <c r="AA1732" s="40"/>
      <c r="AB1732" s="40"/>
      <c r="AC1732" s="40"/>
      <c r="AD1732" s="40"/>
      <c r="AE1732" s="39"/>
      <c r="AF1732" s="5"/>
      <c r="AG1732" s="1"/>
    </row>
    <row r="1733" ht="67.5" customHeight="1">
      <c r="A1733" s="1"/>
      <c r="B1733" s="5"/>
      <c r="C1733" s="16">
        <v>44877.0</v>
      </c>
      <c r="D1733" s="17">
        <v>3.800813001E9</v>
      </c>
      <c r="E1733" s="79" t="s">
        <v>3289</v>
      </c>
      <c r="F1733" s="5" t="s">
        <v>72</v>
      </c>
      <c r="G1733" s="5" t="s">
        <v>3261</v>
      </c>
      <c r="H1733" s="5">
        <v>202.0</v>
      </c>
      <c r="I1733" s="33" t="s">
        <v>45</v>
      </c>
      <c r="J1733" s="18">
        <v>6.0</v>
      </c>
      <c r="K1733" s="19">
        <f t="shared" si="171"/>
        <v>8.439484287</v>
      </c>
      <c r="L1733" s="18">
        <v>7.5</v>
      </c>
      <c r="M1733" s="21">
        <f t="shared" si="174"/>
        <v>9.118683901</v>
      </c>
      <c r="N1733" s="18">
        <v>7.5</v>
      </c>
      <c r="O1733" s="21">
        <f t="shared" si="2"/>
        <v>9.452466236</v>
      </c>
      <c r="P1733" s="18">
        <v>7.5</v>
      </c>
      <c r="Q1733" s="21">
        <f t="shared" si="173"/>
        <v>8.389835488</v>
      </c>
      <c r="R1733" s="18">
        <v>7.5</v>
      </c>
      <c r="S1733" s="21">
        <f t="shared" si="125"/>
        <v>8.500881834</v>
      </c>
      <c r="T1733" s="18">
        <v>5.0</v>
      </c>
      <c r="U1733" s="21">
        <f t="shared" si="128"/>
        <v>8.281893004</v>
      </c>
      <c r="V1733" s="18">
        <v>7.5</v>
      </c>
      <c r="W1733" s="21">
        <f t="shared" si="124"/>
        <v>8.882411765</v>
      </c>
      <c r="X1733" s="27">
        <f t="shared" si="170"/>
        <v>6.928571429</v>
      </c>
      <c r="Y1733" s="149" t="s">
        <v>3290</v>
      </c>
      <c r="Z1733" s="24"/>
      <c r="AA1733" s="40"/>
      <c r="AB1733" s="40"/>
      <c r="AC1733" s="40"/>
      <c r="AD1733" s="40"/>
      <c r="AE1733" s="39"/>
      <c r="AF1733" s="5"/>
      <c r="AG1733" s="1"/>
    </row>
    <row r="1734" ht="67.5" customHeight="1">
      <c r="A1734" s="1"/>
      <c r="B1734" s="5"/>
      <c r="C1734" s="16">
        <v>44878.0</v>
      </c>
      <c r="D1734" s="17">
        <v>2.311451485E9</v>
      </c>
      <c r="E1734" s="79" t="s">
        <v>3291</v>
      </c>
      <c r="F1734" s="5" t="s">
        <v>126</v>
      </c>
      <c r="G1734" s="5" t="s">
        <v>2017</v>
      </c>
      <c r="H1734" s="5">
        <v>207.0</v>
      </c>
      <c r="I1734" s="33" t="s">
        <v>1808</v>
      </c>
      <c r="J1734" s="18">
        <v>10.0</v>
      </c>
      <c r="K1734" s="19">
        <f t="shared" si="171"/>
        <v>8.439484287</v>
      </c>
      <c r="L1734" s="18">
        <v>10.0</v>
      </c>
      <c r="M1734" s="21">
        <f t="shared" si="174"/>
        <v>9.119201409</v>
      </c>
      <c r="N1734" s="18">
        <v>10.0</v>
      </c>
      <c r="O1734" s="21">
        <f t="shared" si="2"/>
        <v>9.452787559</v>
      </c>
      <c r="P1734" s="18">
        <v>10.0</v>
      </c>
      <c r="Q1734" s="21">
        <f t="shared" si="173"/>
        <v>8.390780975</v>
      </c>
      <c r="R1734" s="18">
        <v>10.0</v>
      </c>
      <c r="S1734" s="21">
        <f t="shared" si="125"/>
        <v>8.501762632</v>
      </c>
      <c r="T1734" s="18">
        <v>10.0</v>
      </c>
      <c r="U1734" s="21">
        <f t="shared" si="128"/>
        <v>8.282902468</v>
      </c>
      <c r="V1734" s="18">
        <v>10.0</v>
      </c>
      <c r="W1734" s="21">
        <f t="shared" si="124"/>
        <v>8.883068783</v>
      </c>
      <c r="X1734" s="27">
        <f t="shared" si="170"/>
        <v>10</v>
      </c>
      <c r="Y1734" s="119"/>
      <c r="Z1734" s="24"/>
      <c r="AA1734" s="40"/>
      <c r="AB1734" s="40"/>
      <c r="AC1734" s="40"/>
      <c r="AD1734" s="40"/>
      <c r="AE1734" s="39"/>
      <c r="AF1734" s="5"/>
      <c r="AG1734" s="1"/>
    </row>
    <row r="1735" ht="67.5" customHeight="1">
      <c r="A1735" s="1"/>
      <c r="B1735" s="5"/>
      <c r="C1735" s="16">
        <v>44879.0</v>
      </c>
      <c r="D1735" s="17">
        <v>2.774625603E9</v>
      </c>
      <c r="E1735" s="79" t="s">
        <v>3292</v>
      </c>
      <c r="F1735" s="5" t="s">
        <v>72</v>
      </c>
      <c r="G1735" s="5" t="s">
        <v>3261</v>
      </c>
      <c r="H1735" s="5">
        <v>314.0</v>
      </c>
      <c r="I1735" s="33" t="s">
        <v>79</v>
      </c>
      <c r="J1735" s="18">
        <v>9.0</v>
      </c>
      <c r="K1735" s="19">
        <f t="shared" si="171"/>
        <v>8.438678485</v>
      </c>
      <c r="L1735" s="18">
        <v>7.5</v>
      </c>
      <c r="M1735" s="21">
        <f t="shared" si="174"/>
        <v>9.118251174</v>
      </c>
      <c r="N1735" s="18">
        <v>10.0</v>
      </c>
      <c r="O1735" s="21">
        <f t="shared" si="2"/>
        <v>9.453108504</v>
      </c>
      <c r="P1735" s="18">
        <v>10.0</v>
      </c>
      <c r="Q1735" s="21">
        <f t="shared" si="173"/>
        <v>8.391725352</v>
      </c>
      <c r="R1735" s="18">
        <v>7.5</v>
      </c>
      <c r="S1735" s="21">
        <f t="shared" si="125"/>
        <v>8.501174398</v>
      </c>
      <c r="T1735" s="18">
        <v>7.5</v>
      </c>
      <c r="U1735" s="21">
        <f t="shared" si="128"/>
        <v>8.282442748</v>
      </c>
      <c r="V1735" s="18">
        <v>10.0</v>
      </c>
      <c r="W1735" s="21">
        <f t="shared" si="124"/>
        <v>8.883725029</v>
      </c>
      <c r="X1735" s="27">
        <f t="shared" si="170"/>
        <v>8.785714286</v>
      </c>
      <c r="Y1735" s="84" t="s">
        <v>3293</v>
      </c>
      <c r="Z1735" s="24"/>
      <c r="AA1735" s="40"/>
      <c r="AB1735" s="40"/>
      <c r="AC1735" s="40"/>
      <c r="AD1735" s="40"/>
      <c r="AE1735" s="39"/>
      <c r="AF1735" s="5"/>
      <c r="AG1735" s="1"/>
    </row>
    <row r="1736" ht="67.5" customHeight="1">
      <c r="A1736" s="1"/>
      <c r="B1736" s="5"/>
      <c r="C1736" s="16">
        <v>44880.0</v>
      </c>
      <c r="D1736" s="17">
        <v>3.225980406E9</v>
      </c>
      <c r="E1736" s="79" t="s">
        <v>3294</v>
      </c>
      <c r="F1736" s="5" t="s">
        <v>2022</v>
      </c>
      <c r="G1736" s="5" t="s">
        <v>2017</v>
      </c>
      <c r="H1736" s="5">
        <v>207.0</v>
      </c>
      <c r="I1736" s="33" t="s">
        <v>1808</v>
      </c>
      <c r="J1736" s="18">
        <v>10.0</v>
      </c>
      <c r="K1736" s="19">
        <f t="shared" si="171"/>
        <v>8.439645447</v>
      </c>
      <c r="L1736" s="18">
        <v>10.0</v>
      </c>
      <c r="M1736" s="21">
        <f t="shared" si="174"/>
        <v>9.118768328</v>
      </c>
      <c r="N1736" s="18">
        <v>10.0</v>
      </c>
      <c r="O1736" s="21">
        <f t="shared" si="2"/>
        <v>9.453429074</v>
      </c>
      <c r="P1736" s="18">
        <v>10.0</v>
      </c>
      <c r="Q1736" s="21">
        <f t="shared" si="173"/>
        <v>8.392668622</v>
      </c>
      <c r="R1736" s="18">
        <v>10.0</v>
      </c>
      <c r="S1736" s="21">
        <f t="shared" si="125"/>
        <v>8.502053991</v>
      </c>
      <c r="T1736" s="18">
        <v>10.0</v>
      </c>
      <c r="U1736" s="21">
        <f t="shared" si="128"/>
        <v>8.283450704</v>
      </c>
      <c r="V1736" s="18">
        <v>10.0</v>
      </c>
      <c r="W1736" s="21">
        <f t="shared" si="124"/>
        <v>8.884380505</v>
      </c>
      <c r="X1736" s="27">
        <f t="shared" si="170"/>
        <v>10</v>
      </c>
      <c r="Y1736" s="119"/>
      <c r="Z1736" s="24"/>
      <c r="AA1736" s="40"/>
      <c r="AB1736" s="40"/>
      <c r="AC1736" s="40"/>
      <c r="AD1736" s="40"/>
      <c r="AE1736" s="39"/>
      <c r="AF1736" s="5"/>
      <c r="AG1736" s="1"/>
    </row>
    <row r="1737" ht="67.5" customHeight="1">
      <c r="A1737" s="1"/>
      <c r="B1737" s="5"/>
      <c r="C1737" s="16">
        <v>44882.0</v>
      </c>
      <c r="D1737" s="17">
        <v>2.386595333E9</v>
      </c>
      <c r="E1737" s="79" t="s">
        <v>3295</v>
      </c>
      <c r="F1737" s="5" t="s">
        <v>72</v>
      </c>
      <c r="G1737" s="5" t="s">
        <v>2017</v>
      </c>
      <c r="H1737" s="5">
        <v>207.0</v>
      </c>
      <c r="I1737" s="33" t="s">
        <v>1808</v>
      </c>
      <c r="J1737" s="18">
        <v>8.0</v>
      </c>
      <c r="K1737" s="19">
        <f t="shared" si="171"/>
        <v>8.438033844</v>
      </c>
      <c r="L1737" s="18">
        <v>10.0</v>
      </c>
      <c r="M1737" s="21">
        <f t="shared" si="174"/>
        <v>9.119284877</v>
      </c>
      <c r="N1737" s="18">
        <v>10.0</v>
      </c>
      <c r="O1737" s="21">
        <f t="shared" si="2"/>
        <v>9.453749268</v>
      </c>
      <c r="P1737" s="18">
        <v>7.5</v>
      </c>
      <c r="Q1737" s="21">
        <f t="shared" si="173"/>
        <v>8.392145369</v>
      </c>
      <c r="R1737" s="18">
        <v>10.0</v>
      </c>
      <c r="S1737" s="21">
        <f t="shared" si="125"/>
        <v>8.502932551</v>
      </c>
      <c r="T1737" s="18">
        <v>7.5</v>
      </c>
      <c r="U1737" s="21">
        <f t="shared" si="128"/>
        <v>8.282991202</v>
      </c>
      <c r="V1737" s="18">
        <v>10.0</v>
      </c>
      <c r="W1737" s="21">
        <f t="shared" si="124"/>
        <v>8.885035211</v>
      </c>
      <c r="X1737" s="27">
        <f t="shared" si="170"/>
        <v>9</v>
      </c>
      <c r="Y1737" s="119"/>
      <c r="Z1737" s="24"/>
      <c r="AA1737" s="40"/>
      <c r="AB1737" s="40"/>
      <c r="AC1737" s="40"/>
      <c r="AD1737" s="40"/>
      <c r="AE1737" s="39"/>
      <c r="AF1737" s="5"/>
      <c r="AG1737" s="1"/>
    </row>
    <row r="1738" ht="67.5" customHeight="1">
      <c r="A1738" s="1"/>
      <c r="B1738" s="5"/>
      <c r="C1738" s="16">
        <v>44885.0</v>
      </c>
      <c r="D1738" s="17">
        <v>3.05760351E9</v>
      </c>
      <c r="E1738" s="79" t="s">
        <v>3296</v>
      </c>
      <c r="F1738" s="5" t="s">
        <v>32</v>
      </c>
      <c r="G1738" s="5" t="s">
        <v>2017</v>
      </c>
      <c r="H1738" s="5" t="s">
        <v>128</v>
      </c>
      <c r="I1738" s="33" t="s">
        <v>60</v>
      </c>
      <c r="J1738" s="18">
        <v>10.0</v>
      </c>
      <c r="K1738" s="19">
        <f t="shared" si="171"/>
        <v>8.438033844</v>
      </c>
      <c r="L1738" s="18">
        <v>10.0</v>
      </c>
      <c r="M1738" s="21">
        <f t="shared" si="174"/>
        <v>9.11980082</v>
      </c>
      <c r="N1738" s="18">
        <v>10.0</v>
      </c>
      <c r="O1738" s="21">
        <f t="shared" si="2"/>
        <v>9.454069087</v>
      </c>
      <c r="P1738" s="18">
        <v>10.0</v>
      </c>
      <c r="Q1738" s="21">
        <f t="shared" si="173"/>
        <v>8.393087288</v>
      </c>
      <c r="R1738" s="18">
        <v>10.0</v>
      </c>
      <c r="S1738" s="21">
        <f t="shared" si="125"/>
        <v>8.503810082</v>
      </c>
      <c r="T1738" s="18">
        <v>10.0</v>
      </c>
      <c r="U1738" s="21">
        <f t="shared" si="128"/>
        <v>8.283997655</v>
      </c>
      <c r="V1738" s="18">
        <v>10.0</v>
      </c>
      <c r="W1738" s="21">
        <f t="shared" si="124"/>
        <v>8.88568915</v>
      </c>
      <c r="X1738" s="27">
        <f t="shared" si="170"/>
        <v>10</v>
      </c>
      <c r="Y1738" s="149" t="s">
        <v>3297</v>
      </c>
      <c r="Z1738" s="24"/>
      <c r="AA1738" s="40"/>
      <c r="AB1738" s="40"/>
      <c r="AC1738" s="40"/>
      <c r="AD1738" s="40"/>
      <c r="AE1738" s="39"/>
      <c r="AF1738" s="5"/>
      <c r="AG1738" s="1"/>
    </row>
    <row r="1739" ht="67.5" customHeight="1">
      <c r="A1739" s="1"/>
      <c r="B1739" s="5"/>
      <c r="C1739" s="16">
        <v>44885.0</v>
      </c>
      <c r="D1739" s="17">
        <v>2.596932252E9</v>
      </c>
      <c r="E1739" s="79" t="s">
        <v>3298</v>
      </c>
      <c r="F1739" s="5" t="s">
        <v>84</v>
      </c>
      <c r="G1739" s="5" t="s">
        <v>3261</v>
      </c>
      <c r="H1739" s="5" t="s">
        <v>1133</v>
      </c>
      <c r="I1739" s="33" t="s">
        <v>2203</v>
      </c>
      <c r="J1739" s="18">
        <v>5.0</v>
      </c>
      <c r="K1739" s="19">
        <f t="shared" si="171"/>
        <v>8.434327156</v>
      </c>
      <c r="L1739" s="18">
        <v>7.5</v>
      </c>
      <c r="M1739" s="21">
        <f t="shared" si="174"/>
        <v>9.118852459</v>
      </c>
      <c r="N1739" s="18">
        <v>10.0</v>
      </c>
      <c r="O1739" s="21">
        <f t="shared" si="2"/>
        <v>9.454388531</v>
      </c>
      <c r="P1739" s="18">
        <v>7.5</v>
      </c>
      <c r="Q1739" s="21">
        <f t="shared" si="173"/>
        <v>8.392564403</v>
      </c>
      <c r="R1739" s="18">
        <v>7.5</v>
      </c>
      <c r="S1739" s="21">
        <f t="shared" si="125"/>
        <v>8.503222027</v>
      </c>
      <c r="T1739" s="18">
        <v>5.0</v>
      </c>
      <c r="U1739" s="21">
        <f t="shared" si="128"/>
        <v>8.282073814</v>
      </c>
      <c r="V1739" s="18">
        <v>7.5</v>
      </c>
      <c r="W1739" s="21">
        <f t="shared" si="124"/>
        <v>8.884876905</v>
      </c>
      <c r="X1739" s="27">
        <f t="shared" si="170"/>
        <v>7.142857143</v>
      </c>
      <c r="Y1739" s="149" t="s">
        <v>3299</v>
      </c>
      <c r="Z1739" s="24"/>
      <c r="AA1739" s="40"/>
      <c r="AB1739" s="40"/>
      <c r="AC1739" s="40"/>
      <c r="AD1739" s="40"/>
      <c r="AE1739" s="39"/>
      <c r="AF1739" s="5"/>
      <c r="AG1739" s="1"/>
    </row>
    <row r="1740" ht="67.5" customHeight="1">
      <c r="A1740" s="1"/>
      <c r="B1740" s="5"/>
      <c r="C1740" s="16">
        <v>44886.0</v>
      </c>
      <c r="D1740" s="17">
        <v>3.024188166E9</v>
      </c>
      <c r="E1740" s="79" t="s">
        <v>3300</v>
      </c>
      <c r="F1740" s="5" t="s">
        <v>48</v>
      </c>
      <c r="G1740" s="5" t="s">
        <v>2017</v>
      </c>
      <c r="H1740" s="5">
        <v>204.0</v>
      </c>
      <c r="I1740" s="33" t="s">
        <v>45</v>
      </c>
      <c r="J1740" s="18">
        <v>9.0</v>
      </c>
      <c r="K1740" s="19">
        <f t="shared" si="171"/>
        <v>8.433521354</v>
      </c>
      <c r="L1740" s="18">
        <v>10.0</v>
      </c>
      <c r="M1740" s="21">
        <f t="shared" si="174"/>
        <v>9.119368051</v>
      </c>
      <c r="N1740" s="18">
        <v>10.0</v>
      </c>
      <c r="O1740" s="21">
        <f t="shared" si="2"/>
        <v>9.454707602</v>
      </c>
      <c r="P1740" s="18">
        <v>7.5</v>
      </c>
      <c r="Q1740" s="21">
        <f t="shared" si="173"/>
        <v>8.39204213</v>
      </c>
      <c r="R1740" s="18">
        <v>7.5</v>
      </c>
      <c r="S1740" s="21">
        <f t="shared" si="125"/>
        <v>8.50263466</v>
      </c>
      <c r="T1740" s="18">
        <v>10.0</v>
      </c>
      <c r="U1740" s="21">
        <f t="shared" si="128"/>
        <v>8.283079625</v>
      </c>
      <c r="V1740" s="18">
        <v>10.0</v>
      </c>
      <c r="W1740" s="21">
        <f t="shared" si="124"/>
        <v>8.88553017</v>
      </c>
      <c r="X1740" s="27">
        <f t="shared" si="170"/>
        <v>9.142857143</v>
      </c>
      <c r="Y1740" s="148" t="s">
        <v>3301</v>
      </c>
      <c r="Z1740" s="24"/>
      <c r="AA1740" s="40"/>
      <c r="AB1740" s="40"/>
      <c r="AC1740" s="40"/>
      <c r="AD1740" s="40"/>
      <c r="AE1740" s="39"/>
      <c r="AF1740" s="5"/>
      <c r="AG1740" s="1"/>
    </row>
    <row r="1741" ht="67.5" customHeight="1">
      <c r="A1741" s="1"/>
      <c r="B1741" s="5"/>
      <c r="C1741" s="16">
        <v>44886.0</v>
      </c>
      <c r="D1741" s="17" t="s">
        <v>3302</v>
      </c>
      <c r="E1741" s="79" t="s">
        <v>3303</v>
      </c>
      <c r="F1741" s="5" t="s">
        <v>190</v>
      </c>
      <c r="G1741" s="5" t="s">
        <v>2017</v>
      </c>
      <c r="H1741" s="5">
        <v>311.0</v>
      </c>
      <c r="I1741" s="33" t="s">
        <v>1787</v>
      </c>
      <c r="J1741" s="18">
        <v>7.0</v>
      </c>
      <c r="K1741" s="19">
        <f t="shared" si="171"/>
        <v>8.433118453</v>
      </c>
      <c r="L1741" s="18">
        <v>5.0</v>
      </c>
      <c r="M1741" s="21">
        <f t="shared" si="174"/>
        <v>9.116959064</v>
      </c>
      <c r="N1741" s="18">
        <v>10.0</v>
      </c>
      <c r="O1741" s="21">
        <f t="shared" si="2"/>
        <v>9.4550263</v>
      </c>
      <c r="P1741" s="18">
        <v>7.5</v>
      </c>
      <c r="Q1741" s="21">
        <f t="shared" si="173"/>
        <v>8.391520468</v>
      </c>
      <c r="R1741" s="18">
        <v>7.5</v>
      </c>
      <c r="S1741" s="21">
        <f t="shared" si="125"/>
        <v>8.502047981</v>
      </c>
      <c r="T1741" s="18">
        <v>7.5</v>
      </c>
      <c r="U1741" s="21">
        <f t="shared" si="128"/>
        <v>8.282621416</v>
      </c>
      <c r="V1741" s="18">
        <v>10.0</v>
      </c>
      <c r="W1741" s="21">
        <f t="shared" si="124"/>
        <v>8.88618267</v>
      </c>
      <c r="X1741" s="27">
        <f t="shared" si="170"/>
        <v>7.785714286</v>
      </c>
      <c r="Y1741" s="119"/>
      <c r="Z1741" s="24"/>
      <c r="AA1741" s="40"/>
      <c r="AB1741" s="40"/>
      <c r="AC1741" s="40"/>
      <c r="AD1741" s="40"/>
      <c r="AE1741" s="39"/>
      <c r="AF1741" s="5"/>
      <c r="AG1741" s="1"/>
    </row>
    <row r="1742" ht="67.5" customHeight="1">
      <c r="A1742" s="1"/>
      <c r="B1742" s="5"/>
      <c r="C1742" s="16">
        <v>44886.0</v>
      </c>
      <c r="D1742" s="17">
        <v>3.507921367E9</v>
      </c>
      <c r="E1742" s="79" t="s">
        <v>3304</v>
      </c>
      <c r="F1742" s="5" t="s">
        <v>950</v>
      </c>
      <c r="G1742" s="5" t="s">
        <v>2017</v>
      </c>
      <c r="H1742" s="5">
        <v>215.0</v>
      </c>
      <c r="I1742" s="33" t="s">
        <v>1808</v>
      </c>
      <c r="J1742" s="18">
        <v>7.0</v>
      </c>
      <c r="K1742" s="19">
        <f t="shared" si="171"/>
        <v>8.430701048</v>
      </c>
      <c r="L1742" s="18">
        <v>10.0</v>
      </c>
      <c r="M1742" s="21">
        <f t="shared" si="174"/>
        <v>9.117475161</v>
      </c>
      <c r="N1742" s="18">
        <v>10.0</v>
      </c>
      <c r="O1742" s="21">
        <f t="shared" si="2"/>
        <v>9.455344626</v>
      </c>
      <c r="P1742" s="18">
        <v>7.5</v>
      </c>
      <c r="Q1742" s="21">
        <f t="shared" si="173"/>
        <v>8.390999416</v>
      </c>
      <c r="R1742" s="18">
        <v>7.5</v>
      </c>
      <c r="S1742" s="21">
        <f t="shared" si="125"/>
        <v>8.501461988</v>
      </c>
      <c r="T1742" s="18">
        <v>5.0</v>
      </c>
      <c r="U1742" s="21">
        <f t="shared" si="128"/>
        <v>8.280701754</v>
      </c>
      <c r="V1742" s="18">
        <v>7.5</v>
      </c>
      <c r="W1742" s="21">
        <f t="shared" si="124"/>
        <v>8.885371562</v>
      </c>
      <c r="X1742" s="27">
        <f t="shared" si="170"/>
        <v>7.785714286</v>
      </c>
      <c r="Y1742" s="149" t="s">
        <v>3305</v>
      </c>
      <c r="Z1742" s="24"/>
      <c r="AA1742" s="40"/>
      <c r="AB1742" s="40"/>
      <c r="AC1742" s="40"/>
      <c r="AD1742" s="40"/>
      <c r="AE1742" s="39"/>
      <c r="AF1742" s="5"/>
      <c r="AG1742" s="1"/>
    </row>
    <row r="1743" ht="67.5" customHeight="1">
      <c r="A1743" s="1"/>
      <c r="B1743" s="5"/>
      <c r="C1743" s="16">
        <v>44886.0</v>
      </c>
      <c r="D1743" s="17">
        <v>3.436881374E9</v>
      </c>
      <c r="E1743" s="79" t="s">
        <v>3306</v>
      </c>
      <c r="F1743" s="5" t="s">
        <v>84</v>
      </c>
      <c r="G1743" s="5" t="s">
        <v>2017</v>
      </c>
      <c r="H1743" s="5">
        <v>206.0</v>
      </c>
      <c r="I1743" s="33" t="s">
        <v>1868</v>
      </c>
      <c r="J1743" s="18">
        <v>8.0</v>
      </c>
      <c r="K1743" s="19">
        <f t="shared" si="171"/>
        <v>8.430459307</v>
      </c>
      <c r="L1743" s="18">
        <v>10.0</v>
      </c>
      <c r="M1743" s="21">
        <f t="shared" si="174"/>
        <v>9.117990654</v>
      </c>
      <c r="N1743" s="18">
        <v>10.0</v>
      </c>
      <c r="O1743" s="21">
        <f t="shared" si="2"/>
        <v>9.45566258</v>
      </c>
      <c r="P1743" s="18">
        <v>10.0</v>
      </c>
      <c r="Q1743" s="21">
        <f t="shared" si="173"/>
        <v>8.391939252</v>
      </c>
      <c r="R1743" s="18">
        <v>10.0</v>
      </c>
      <c r="S1743" s="21">
        <f t="shared" si="125"/>
        <v>8.502337814</v>
      </c>
      <c r="T1743" s="18">
        <v>10.0</v>
      </c>
      <c r="U1743" s="21">
        <f t="shared" si="128"/>
        <v>8.281706604</v>
      </c>
      <c r="V1743" s="18">
        <v>10.0</v>
      </c>
      <c r="W1743" s="21">
        <f t="shared" si="124"/>
        <v>8.886023392</v>
      </c>
      <c r="X1743" s="27">
        <f t="shared" si="170"/>
        <v>9.714285714</v>
      </c>
      <c r="Y1743" s="149" t="s">
        <v>3307</v>
      </c>
      <c r="Z1743" s="24"/>
      <c r="AA1743" s="40"/>
      <c r="AB1743" s="40"/>
      <c r="AC1743" s="40"/>
      <c r="AD1743" s="40"/>
      <c r="AE1743" s="39"/>
      <c r="AF1743" s="5"/>
      <c r="AG1743" s="1"/>
    </row>
    <row r="1744" ht="67.5" customHeight="1">
      <c r="A1744" s="1"/>
      <c r="B1744" s="5"/>
      <c r="C1744" s="16">
        <v>44887.0</v>
      </c>
      <c r="D1744" s="17">
        <v>3.515744699E9</v>
      </c>
      <c r="E1744" s="150" t="s">
        <v>3308</v>
      </c>
      <c r="F1744" s="5" t="s">
        <v>56</v>
      </c>
      <c r="G1744" s="5" t="s">
        <v>2017</v>
      </c>
      <c r="H1744" s="5" t="s">
        <v>3256</v>
      </c>
      <c r="I1744" s="33" t="s">
        <v>60</v>
      </c>
      <c r="J1744" s="18">
        <v>10.0</v>
      </c>
      <c r="K1744" s="19">
        <f t="shared" si="171"/>
        <v>8.432070911</v>
      </c>
      <c r="L1744" s="18">
        <v>10.0</v>
      </c>
      <c r="M1744" s="21">
        <f t="shared" si="174"/>
        <v>9.118505546</v>
      </c>
      <c r="N1744" s="18">
        <v>10.0</v>
      </c>
      <c r="O1744" s="21">
        <f t="shared" si="2"/>
        <v>9.455980163</v>
      </c>
      <c r="P1744" s="18">
        <v>10.0</v>
      </c>
      <c r="Q1744" s="21">
        <f t="shared" si="173"/>
        <v>8.392877992</v>
      </c>
      <c r="R1744" s="18">
        <v>10.0</v>
      </c>
      <c r="S1744" s="21">
        <f t="shared" si="125"/>
        <v>8.503212617</v>
      </c>
      <c r="T1744" s="18">
        <v>10.0</v>
      </c>
      <c r="U1744" s="21">
        <f t="shared" si="128"/>
        <v>8.28271028</v>
      </c>
      <c r="V1744" s="18">
        <v>10.0</v>
      </c>
      <c r="W1744" s="21">
        <f t="shared" si="124"/>
        <v>8.886674459</v>
      </c>
      <c r="X1744" s="27">
        <f t="shared" si="170"/>
        <v>10</v>
      </c>
      <c r="Y1744" s="151" t="s">
        <v>3309</v>
      </c>
      <c r="Z1744" s="24"/>
      <c r="AA1744" s="40"/>
      <c r="AB1744" s="40"/>
      <c r="AC1744" s="40"/>
      <c r="AD1744" s="40"/>
      <c r="AE1744" s="39"/>
      <c r="AF1744" s="5"/>
      <c r="AG1744" s="1"/>
    </row>
    <row r="1745" ht="67.5" customHeight="1">
      <c r="A1745" s="1"/>
      <c r="B1745" s="5"/>
      <c r="C1745" s="16">
        <v>44887.0</v>
      </c>
      <c r="D1745" s="17">
        <v>2.967183237E9</v>
      </c>
      <c r="E1745" s="79" t="s">
        <v>3310</v>
      </c>
      <c r="F1745" s="5" t="s">
        <v>40</v>
      </c>
      <c r="G1745" s="5" t="s">
        <v>2017</v>
      </c>
      <c r="H1745" s="5" t="s">
        <v>3256</v>
      </c>
      <c r="I1745" s="33" t="s">
        <v>60</v>
      </c>
      <c r="J1745" s="18">
        <v>10.0</v>
      </c>
      <c r="K1745" s="19">
        <f t="shared" si="171"/>
        <v>8.432070911</v>
      </c>
      <c r="L1745" s="18">
        <v>10.0</v>
      </c>
      <c r="M1745" s="21">
        <f t="shared" si="174"/>
        <v>9.119019837</v>
      </c>
      <c r="N1745" s="18">
        <v>10.0</v>
      </c>
      <c r="O1745" s="21">
        <f t="shared" si="2"/>
        <v>9.456297376</v>
      </c>
      <c r="P1745" s="18">
        <v>10.0</v>
      </c>
      <c r="Q1745" s="21">
        <f t="shared" si="173"/>
        <v>8.393815636</v>
      </c>
      <c r="R1745" s="18">
        <v>10.0</v>
      </c>
      <c r="S1745" s="21">
        <f t="shared" si="125"/>
        <v>8.504086398</v>
      </c>
      <c r="T1745" s="18">
        <v>10.0</v>
      </c>
      <c r="U1745" s="21">
        <f t="shared" si="128"/>
        <v>8.283712785</v>
      </c>
      <c r="V1745" s="18">
        <v>10.0</v>
      </c>
      <c r="W1745" s="21">
        <f t="shared" si="124"/>
        <v>8.887324766</v>
      </c>
      <c r="X1745" s="27">
        <f t="shared" si="170"/>
        <v>10</v>
      </c>
      <c r="Y1745" s="119"/>
      <c r="Z1745" s="24"/>
      <c r="AA1745" s="40"/>
      <c r="AB1745" s="40"/>
      <c r="AC1745" s="40"/>
      <c r="AD1745" s="40"/>
      <c r="AE1745" s="39"/>
      <c r="AF1745" s="5"/>
      <c r="AG1745" s="1"/>
    </row>
    <row r="1746" ht="67.5" customHeight="1">
      <c r="A1746" s="1"/>
      <c r="B1746" s="5"/>
      <c r="C1746" s="16">
        <v>44888.0</v>
      </c>
      <c r="D1746" s="17">
        <v>2.529776156E9</v>
      </c>
      <c r="E1746" s="79" t="s">
        <v>3311</v>
      </c>
      <c r="F1746" s="5" t="s">
        <v>399</v>
      </c>
      <c r="G1746" s="5" t="s">
        <v>3261</v>
      </c>
      <c r="H1746" s="5">
        <v>202.0</v>
      </c>
      <c r="I1746" s="33" t="s">
        <v>45</v>
      </c>
      <c r="J1746" s="18">
        <v>9.0</v>
      </c>
      <c r="K1746" s="19">
        <f t="shared" si="171"/>
        <v>8.431265109</v>
      </c>
      <c r="L1746" s="18">
        <v>10.0</v>
      </c>
      <c r="M1746" s="21">
        <f t="shared" si="174"/>
        <v>9.119533528</v>
      </c>
      <c r="N1746" s="18">
        <v>10.0</v>
      </c>
      <c r="O1746" s="21">
        <f t="shared" si="2"/>
        <v>9.456614219</v>
      </c>
      <c r="P1746" s="18">
        <v>10.0</v>
      </c>
      <c r="Q1746" s="21">
        <f t="shared" si="173"/>
        <v>8.394752187</v>
      </c>
      <c r="R1746" s="18">
        <v>7.5</v>
      </c>
      <c r="S1746" s="21">
        <f t="shared" si="125"/>
        <v>8.503500583</v>
      </c>
      <c r="T1746" s="18">
        <v>7.5</v>
      </c>
      <c r="U1746" s="21">
        <f t="shared" si="128"/>
        <v>8.283255543</v>
      </c>
      <c r="V1746" s="18">
        <v>10.0</v>
      </c>
      <c r="W1746" s="21">
        <f t="shared" si="124"/>
        <v>8.887974314</v>
      </c>
      <c r="X1746" s="27">
        <f t="shared" si="170"/>
        <v>9.142857143</v>
      </c>
      <c r="Y1746" s="119"/>
      <c r="Z1746" s="24"/>
      <c r="AA1746" s="40"/>
      <c r="AB1746" s="40"/>
      <c r="AC1746" s="40"/>
      <c r="AD1746" s="40"/>
      <c r="AE1746" s="39"/>
      <c r="AF1746" s="5"/>
      <c r="AG1746" s="1"/>
    </row>
    <row r="1747" ht="67.5" customHeight="1">
      <c r="A1747" s="1"/>
      <c r="B1747" s="5"/>
      <c r="C1747" s="16">
        <v>44888.0</v>
      </c>
      <c r="D1747" s="17">
        <v>2.113289426E9</v>
      </c>
      <c r="E1747" s="79" t="s">
        <v>2811</v>
      </c>
      <c r="F1747" s="5" t="s">
        <v>32</v>
      </c>
      <c r="G1747" s="5" t="s">
        <v>3261</v>
      </c>
      <c r="H1747" s="5">
        <v>202.0</v>
      </c>
      <c r="I1747" s="33" t="s">
        <v>45</v>
      </c>
      <c r="J1747" s="18">
        <v>5.0</v>
      </c>
      <c r="K1747" s="19">
        <f t="shared" si="171"/>
        <v>8.4272361</v>
      </c>
      <c r="L1747" s="18">
        <v>5.0</v>
      </c>
      <c r="M1747" s="21">
        <f t="shared" si="174"/>
        <v>9.117132867</v>
      </c>
      <c r="N1747" s="18">
        <v>7.5</v>
      </c>
      <c r="O1747" s="21">
        <f t="shared" si="2"/>
        <v>9.455474665</v>
      </c>
      <c r="P1747" s="18">
        <v>2.5</v>
      </c>
      <c r="Q1747" s="21">
        <f t="shared" si="173"/>
        <v>8.391317016</v>
      </c>
      <c r="R1747" s="18">
        <v>5.0</v>
      </c>
      <c r="S1747" s="21">
        <f t="shared" si="125"/>
        <v>8.501457726</v>
      </c>
      <c r="T1747" s="18">
        <v>5.0</v>
      </c>
      <c r="U1747" s="21">
        <f t="shared" si="128"/>
        <v>8.281341108</v>
      </c>
      <c r="V1747" s="18">
        <v>5.0</v>
      </c>
      <c r="W1747" s="21">
        <f t="shared" si="124"/>
        <v>8.885705951</v>
      </c>
      <c r="X1747" s="27">
        <f t="shared" si="170"/>
        <v>5</v>
      </c>
      <c r="Y1747" s="149" t="s">
        <v>3312</v>
      </c>
      <c r="Z1747" s="24"/>
      <c r="AA1747" s="40"/>
      <c r="AB1747" s="40"/>
      <c r="AC1747" s="40"/>
      <c r="AD1747" s="40"/>
      <c r="AE1747" s="39"/>
      <c r="AF1747" s="5"/>
      <c r="AG1747" s="1"/>
    </row>
    <row r="1748" ht="67.5" customHeight="1">
      <c r="A1748" s="1"/>
      <c r="B1748" s="5"/>
      <c r="C1748" s="16">
        <v>44888.0</v>
      </c>
      <c r="D1748" s="17">
        <v>3.523885011E9</v>
      </c>
      <c r="E1748" s="79" t="s">
        <v>3288</v>
      </c>
      <c r="F1748" s="5" t="s">
        <v>510</v>
      </c>
      <c r="G1748" s="5" t="s">
        <v>2017</v>
      </c>
      <c r="H1748" s="5">
        <v>215.0</v>
      </c>
      <c r="I1748" s="33" t="s">
        <v>1808</v>
      </c>
      <c r="J1748" s="18">
        <v>10.0</v>
      </c>
      <c r="K1748" s="19">
        <f t="shared" si="171"/>
        <v>8.429895246</v>
      </c>
      <c r="L1748" s="18">
        <v>10.0</v>
      </c>
      <c r="M1748" s="21">
        <f t="shared" si="174"/>
        <v>9.117647059</v>
      </c>
      <c r="N1748" s="18">
        <v>10.0</v>
      </c>
      <c r="O1748" s="21">
        <f t="shared" si="2"/>
        <v>9.455791618</v>
      </c>
      <c r="P1748" s="18">
        <v>2.5</v>
      </c>
      <c r="Q1748" s="21">
        <f t="shared" si="173"/>
        <v>8.387885847</v>
      </c>
      <c r="R1748" s="18">
        <v>2.5</v>
      </c>
      <c r="S1748" s="21">
        <f t="shared" si="125"/>
        <v>8.497960373</v>
      </c>
      <c r="T1748" s="18">
        <v>10.0</v>
      </c>
      <c r="U1748" s="21">
        <f t="shared" si="128"/>
        <v>8.282342657</v>
      </c>
      <c r="V1748" s="18">
        <v>2.5</v>
      </c>
      <c r="W1748" s="21">
        <f t="shared" si="124"/>
        <v>8.881982507</v>
      </c>
      <c r="X1748" s="27">
        <f t="shared" si="170"/>
        <v>6.785714286</v>
      </c>
      <c r="Y1748" s="119"/>
      <c r="Z1748" s="24"/>
      <c r="AA1748" s="40"/>
      <c r="AB1748" s="40"/>
      <c r="AC1748" s="40"/>
      <c r="AD1748" s="40"/>
      <c r="AE1748" s="39"/>
      <c r="AF1748" s="5"/>
      <c r="AG1748" s="1"/>
    </row>
    <row r="1749" ht="67.5" customHeight="1">
      <c r="A1749" s="1"/>
      <c r="B1749" s="5"/>
      <c r="C1749" s="16">
        <v>44888.0</v>
      </c>
      <c r="D1749" s="17">
        <v>3.025001993E9</v>
      </c>
      <c r="E1749" s="5" t="s">
        <v>3313</v>
      </c>
      <c r="F1749" s="5" t="s">
        <v>399</v>
      </c>
      <c r="G1749" s="5" t="s">
        <v>2017</v>
      </c>
      <c r="H1749" s="5">
        <v>211.0</v>
      </c>
      <c r="I1749" s="33" t="s">
        <v>1808</v>
      </c>
      <c r="J1749" s="18">
        <v>7.0</v>
      </c>
      <c r="K1749" s="19">
        <f t="shared" si="171"/>
        <v>8.42747784</v>
      </c>
      <c r="L1749" s="18">
        <v>7.5</v>
      </c>
      <c r="M1749" s="21">
        <f t="shared" si="174"/>
        <v>9.116705471</v>
      </c>
      <c r="N1749" s="18">
        <v>7.5</v>
      </c>
      <c r="O1749" s="21">
        <f t="shared" si="2"/>
        <v>9.454653869</v>
      </c>
      <c r="P1749" s="18">
        <v>7.5</v>
      </c>
      <c r="Q1749" s="21">
        <f t="shared" si="173"/>
        <v>8.387369034</v>
      </c>
      <c r="R1749" s="18">
        <v>7.5</v>
      </c>
      <c r="S1749" s="21">
        <f t="shared" si="125"/>
        <v>8.49737915</v>
      </c>
      <c r="T1749" s="18">
        <v>7.5</v>
      </c>
      <c r="U1749" s="21">
        <f t="shared" si="128"/>
        <v>8.281887012</v>
      </c>
      <c r="V1749" s="18">
        <v>10.0</v>
      </c>
      <c r="W1749" s="21">
        <f t="shared" si="124"/>
        <v>8.882634033</v>
      </c>
      <c r="X1749" s="27">
        <f t="shared" si="170"/>
        <v>7.785714286</v>
      </c>
      <c r="Y1749" s="119"/>
      <c r="Z1749" s="24"/>
      <c r="AA1749" s="40"/>
      <c r="AB1749" s="40"/>
      <c r="AC1749" s="40"/>
      <c r="AD1749" s="40"/>
      <c r="AE1749" s="39"/>
      <c r="AF1749" s="5"/>
      <c r="AG1749" s="1"/>
    </row>
    <row r="1750" ht="67.5" customHeight="1">
      <c r="A1750" s="1"/>
      <c r="B1750" s="5"/>
      <c r="C1750" s="16">
        <v>44889.0</v>
      </c>
      <c r="D1750" s="17">
        <v>2.614441254E9</v>
      </c>
      <c r="E1750" s="5" t="s">
        <v>3314</v>
      </c>
      <c r="F1750" s="5" t="s">
        <v>72</v>
      </c>
      <c r="G1750" s="5" t="s">
        <v>2017</v>
      </c>
      <c r="H1750" s="5" t="s">
        <v>3315</v>
      </c>
      <c r="I1750" s="33" t="s">
        <v>60</v>
      </c>
      <c r="J1750" s="18">
        <v>9.0</v>
      </c>
      <c r="K1750" s="19">
        <f t="shared" si="171"/>
        <v>8.426672039</v>
      </c>
      <c r="L1750" s="18">
        <v>10.0</v>
      </c>
      <c r="M1750" s="21">
        <f t="shared" si="174"/>
        <v>9.117219314</v>
      </c>
      <c r="N1750" s="18">
        <v>10.0</v>
      </c>
      <c r="O1750" s="21">
        <f t="shared" si="2"/>
        <v>9.45497093</v>
      </c>
      <c r="P1750" s="18">
        <v>7.5</v>
      </c>
      <c r="Q1750" s="21">
        <f t="shared" si="173"/>
        <v>8.386852821</v>
      </c>
      <c r="R1750" s="18">
        <v>10.0</v>
      </c>
      <c r="S1750" s="21">
        <f t="shared" si="125"/>
        <v>8.498253783</v>
      </c>
      <c r="T1750" s="18">
        <v>7.5</v>
      </c>
      <c r="U1750" s="21">
        <f t="shared" si="128"/>
        <v>8.281431898</v>
      </c>
      <c r="V1750" s="18">
        <v>10.0</v>
      </c>
      <c r="W1750" s="21">
        <f t="shared" si="124"/>
        <v>8.883284799</v>
      </c>
      <c r="X1750" s="27">
        <f t="shared" si="170"/>
        <v>9.142857143</v>
      </c>
      <c r="Y1750" s="119"/>
      <c r="Z1750" s="24"/>
      <c r="AA1750" s="40"/>
      <c r="AB1750" s="40"/>
      <c r="AC1750" s="40"/>
      <c r="AD1750" s="40"/>
      <c r="AE1750" s="39"/>
      <c r="AF1750" s="5"/>
      <c r="AG1750" s="1"/>
    </row>
    <row r="1751" ht="67.5" customHeight="1">
      <c r="A1751" s="1"/>
      <c r="B1751" s="5"/>
      <c r="C1751" s="16">
        <v>44889.0</v>
      </c>
      <c r="D1751" s="17">
        <v>3.413947263E9</v>
      </c>
      <c r="E1751" s="79" t="s">
        <v>3316</v>
      </c>
      <c r="F1751" s="5" t="s">
        <v>48</v>
      </c>
      <c r="G1751" s="5" t="s">
        <v>2017</v>
      </c>
      <c r="H1751" s="5" t="s">
        <v>3252</v>
      </c>
      <c r="I1751" s="33" t="s">
        <v>2203</v>
      </c>
      <c r="J1751" s="18">
        <v>5.0</v>
      </c>
      <c r="K1751" s="19">
        <f t="shared" si="171"/>
        <v>8.423609992</v>
      </c>
      <c r="L1751" s="18">
        <v>7.5</v>
      </c>
      <c r="M1751" s="21">
        <f t="shared" si="174"/>
        <v>9.11627907</v>
      </c>
      <c r="N1751" s="18">
        <v>7.5</v>
      </c>
      <c r="O1751" s="21">
        <f t="shared" si="2"/>
        <v>9.45383498</v>
      </c>
      <c r="P1751" s="18">
        <v>7.5</v>
      </c>
      <c r="Q1751" s="21">
        <f t="shared" si="173"/>
        <v>8.386337209</v>
      </c>
      <c r="R1751" s="18">
        <v>10.0</v>
      </c>
      <c r="S1751" s="21">
        <f t="shared" si="125"/>
        <v>8.4991274</v>
      </c>
      <c r="T1751" s="18">
        <v>10.0</v>
      </c>
      <c r="U1751" s="21">
        <f t="shared" si="128"/>
        <v>8.282431646</v>
      </c>
      <c r="V1751" s="18">
        <v>7.5</v>
      </c>
      <c r="W1751" s="21">
        <f t="shared" si="124"/>
        <v>8.882479627</v>
      </c>
      <c r="X1751" s="27">
        <f t="shared" si="170"/>
        <v>7.857142857</v>
      </c>
      <c r="Y1751" s="119"/>
      <c r="Z1751" s="24"/>
      <c r="AA1751" s="40"/>
      <c r="AB1751" s="40"/>
      <c r="AC1751" s="40"/>
      <c r="AD1751" s="40"/>
      <c r="AE1751" s="39"/>
      <c r="AF1751" s="5"/>
      <c r="AG1751" s="1"/>
    </row>
    <row r="1752" ht="67.5" customHeight="1">
      <c r="A1752" s="1"/>
      <c r="B1752" s="5"/>
      <c r="C1752" s="16">
        <v>44890.0</v>
      </c>
      <c r="D1752" s="17">
        <v>3.108424485E9</v>
      </c>
      <c r="E1752" s="150" t="s">
        <v>3317</v>
      </c>
      <c r="F1752" s="5" t="s">
        <v>48</v>
      </c>
      <c r="G1752" s="5" t="s">
        <v>3261</v>
      </c>
      <c r="H1752" s="5">
        <v>204.0</v>
      </c>
      <c r="I1752" s="33" t="s">
        <v>45</v>
      </c>
      <c r="J1752" s="18">
        <v>10.0</v>
      </c>
      <c r="K1752" s="19">
        <f t="shared" si="171"/>
        <v>8.424979855</v>
      </c>
      <c r="L1752" s="18">
        <v>10.0</v>
      </c>
      <c r="M1752" s="21">
        <f t="shared" si="174"/>
        <v>9.116792562</v>
      </c>
      <c r="N1752" s="18">
        <v>10.0</v>
      </c>
      <c r="O1752" s="21">
        <f t="shared" si="2"/>
        <v>9.454152149</v>
      </c>
      <c r="P1752" s="18">
        <v>10.0</v>
      </c>
      <c r="Q1752" s="21">
        <f t="shared" si="173"/>
        <v>8.38727484</v>
      </c>
      <c r="R1752" s="18">
        <v>10.0</v>
      </c>
      <c r="S1752" s="21">
        <f t="shared" si="125"/>
        <v>8.5</v>
      </c>
      <c r="T1752" s="18">
        <v>10.0</v>
      </c>
      <c r="U1752" s="21">
        <f t="shared" si="128"/>
        <v>8.283430233</v>
      </c>
      <c r="V1752" s="18">
        <v>10.0</v>
      </c>
      <c r="W1752" s="21">
        <f t="shared" si="124"/>
        <v>8.883129727</v>
      </c>
      <c r="X1752" s="27">
        <f t="shared" si="170"/>
        <v>10</v>
      </c>
      <c r="Y1752" s="119"/>
      <c r="Z1752" s="24"/>
      <c r="AA1752" s="40"/>
      <c r="AB1752" s="40"/>
      <c r="AC1752" s="40"/>
      <c r="AD1752" s="40"/>
      <c r="AE1752" s="39"/>
      <c r="AF1752" s="5"/>
      <c r="AG1752" s="1"/>
    </row>
    <row r="1753" ht="67.5" customHeight="1">
      <c r="A1753" s="1"/>
      <c r="B1753" s="5"/>
      <c r="C1753" s="16">
        <v>44891.0</v>
      </c>
      <c r="D1753" s="17">
        <v>3.459430445E9</v>
      </c>
      <c r="E1753" s="79" t="s">
        <v>3318</v>
      </c>
      <c r="F1753" s="5" t="s">
        <v>32</v>
      </c>
      <c r="G1753" s="5" t="s">
        <v>3261</v>
      </c>
      <c r="H1753" s="5">
        <v>202.0</v>
      </c>
      <c r="I1753" s="33" t="s">
        <v>45</v>
      </c>
      <c r="J1753" s="18">
        <v>7.0</v>
      </c>
      <c r="K1753" s="19">
        <f t="shared" si="171"/>
        <v>8.423529412</v>
      </c>
      <c r="L1753" s="18">
        <v>7.5</v>
      </c>
      <c r="M1753" s="21">
        <f t="shared" si="174"/>
        <v>9.115853659</v>
      </c>
      <c r="N1753" s="18">
        <v>7.5</v>
      </c>
      <c r="O1753" s="21">
        <f t="shared" si="2"/>
        <v>9.453017992</v>
      </c>
      <c r="P1753" s="18">
        <v>7.5</v>
      </c>
      <c r="Q1753" s="21">
        <f t="shared" si="173"/>
        <v>8.386759582</v>
      </c>
      <c r="R1753" s="18">
        <v>7.5</v>
      </c>
      <c r="S1753" s="21">
        <f t="shared" si="125"/>
        <v>8.499418942</v>
      </c>
      <c r="T1753" s="18">
        <v>7.5</v>
      </c>
      <c r="U1753" s="21">
        <f t="shared" si="128"/>
        <v>8.282975015</v>
      </c>
      <c r="V1753" s="18">
        <v>7.5</v>
      </c>
      <c r="W1753" s="21">
        <f t="shared" si="124"/>
        <v>8.882325581</v>
      </c>
      <c r="X1753" s="27">
        <f t="shared" si="170"/>
        <v>7.428571429</v>
      </c>
      <c r="Y1753" s="149" t="s">
        <v>3319</v>
      </c>
      <c r="Z1753" s="24"/>
      <c r="AA1753" s="40"/>
      <c r="AB1753" s="40"/>
      <c r="AC1753" s="40"/>
      <c r="AD1753" s="40"/>
      <c r="AE1753" s="39"/>
      <c r="AF1753" s="5"/>
      <c r="AG1753" s="1"/>
    </row>
    <row r="1754" ht="67.5" customHeight="1">
      <c r="A1754" s="1"/>
      <c r="B1754" s="5"/>
      <c r="C1754" s="16">
        <v>44891.0</v>
      </c>
      <c r="D1754" s="17">
        <v>3.818153731E9</v>
      </c>
      <c r="E1754" s="79" t="s">
        <v>3304</v>
      </c>
      <c r="F1754" s="5" t="s">
        <v>2025</v>
      </c>
      <c r="G1754" s="5" t="s">
        <v>2979</v>
      </c>
      <c r="H1754" s="5">
        <v>311.0</v>
      </c>
      <c r="I1754" s="33" t="s">
        <v>1787</v>
      </c>
      <c r="J1754" s="18">
        <v>10.0</v>
      </c>
      <c r="K1754" s="19">
        <f t="shared" si="171"/>
        <v>8.423529412</v>
      </c>
      <c r="L1754" s="18">
        <v>10.0</v>
      </c>
      <c r="M1754" s="21">
        <f t="shared" si="174"/>
        <v>9.116366802</v>
      </c>
      <c r="N1754" s="18">
        <v>10.0</v>
      </c>
      <c r="O1754" s="21">
        <f t="shared" si="2"/>
        <v>9.453335267</v>
      </c>
      <c r="P1754" s="18">
        <v>7.5</v>
      </c>
      <c r="Q1754" s="21">
        <f t="shared" si="173"/>
        <v>8.386244922</v>
      </c>
      <c r="R1754" s="18">
        <v>10.0</v>
      </c>
      <c r="S1754" s="21">
        <f t="shared" si="125"/>
        <v>8.50029036</v>
      </c>
      <c r="T1754" s="18">
        <v>7.5</v>
      </c>
      <c r="U1754" s="21">
        <f t="shared" si="128"/>
        <v>8.282520325</v>
      </c>
      <c r="V1754" s="18">
        <v>10.0</v>
      </c>
      <c r="W1754" s="21">
        <f t="shared" si="124"/>
        <v>8.882975015</v>
      </c>
      <c r="X1754" s="27">
        <f t="shared" si="170"/>
        <v>9.285714286</v>
      </c>
      <c r="Y1754" s="149" t="s">
        <v>3320</v>
      </c>
      <c r="Z1754" s="24"/>
      <c r="AA1754" s="40"/>
      <c r="AB1754" s="40"/>
      <c r="AC1754" s="40"/>
      <c r="AD1754" s="40"/>
      <c r="AE1754" s="39"/>
      <c r="AF1754" s="5"/>
      <c r="AG1754" s="1"/>
    </row>
    <row r="1755" ht="67.5" customHeight="1">
      <c r="A1755" s="1"/>
      <c r="B1755" s="5"/>
      <c r="C1755" s="16">
        <v>44892.0</v>
      </c>
      <c r="D1755" s="17" t="s">
        <v>3321</v>
      </c>
      <c r="E1755" s="79" t="s">
        <v>3322</v>
      </c>
      <c r="F1755" s="5" t="s">
        <v>84</v>
      </c>
      <c r="G1755" s="5" t="s">
        <v>33</v>
      </c>
      <c r="H1755" s="5">
        <v>302.0</v>
      </c>
      <c r="I1755" s="33" t="s">
        <v>45</v>
      </c>
      <c r="J1755" s="18">
        <v>8.0</v>
      </c>
      <c r="K1755" s="19">
        <f t="shared" si="171"/>
        <v>8.423529412</v>
      </c>
      <c r="L1755" s="18">
        <v>7.5</v>
      </c>
      <c r="M1755" s="21">
        <f t="shared" si="174"/>
        <v>9.115429234</v>
      </c>
      <c r="N1755" s="18">
        <v>10.0</v>
      </c>
      <c r="O1755" s="21">
        <f t="shared" si="2"/>
        <v>9.453652174</v>
      </c>
      <c r="P1755" s="18">
        <v>7.5</v>
      </c>
      <c r="Q1755" s="21">
        <f t="shared" si="173"/>
        <v>8.385730858</v>
      </c>
      <c r="R1755" s="18">
        <v>10.0</v>
      </c>
      <c r="S1755" s="21">
        <f t="shared" si="125"/>
        <v>8.501160766</v>
      </c>
      <c r="T1755" s="18">
        <v>7.5</v>
      </c>
      <c r="U1755" s="21">
        <f t="shared" si="128"/>
        <v>8.282066164</v>
      </c>
      <c r="V1755" s="18">
        <v>7.5</v>
      </c>
      <c r="W1755" s="21">
        <f t="shared" si="124"/>
        <v>8.882171893</v>
      </c>
      <c r="X1755" s="27">
        <f t="shared" si="170"/>
        <v>8.285714286</v>
      </c>
      <c r="Y1755" s="119"/>
      <c r="Z1755" s="24"/>
      <c r="AA1755" s="40"/>
      <c r="AB1755" s="40"/>
      <c r="AC1755" s="40"/>
      <c r="AD1755" s="40"/>
      <c r="AE1755" s="39"/>
      <c r="AF1755" s="5"/>
      <c r="AG1755" s="1"/>
    </row>
    <row r="1756" ht="67.5" customHeight="1">
      <c r="A1756" s="1"/>
      <c r="B1756" s="5"/>
      <c r="C1756" s="16">
        <v>44892.0</v>
      </c>
      <c r="D1756" s="17">
        <v>3.438189565E9</v>
      </c>
      <c r="E1756" s="150" t="s">
        <v>3323</v>
      </c>
      <c r="F1756" s="5" t="s">
        <v>32</v>
      </c>
      <c r="G1756" s="5" t="s">
        <v>2017</v>
      </c>
      <c r="H1756" s="5" t="s">
        <v>2270</v>
      </c>
      <c r="I1756" s="33" t="s">
        <v>60</v>
      </c>
      <c r="J1756" s="18">
        <v>8.0</v>
      </c>
      <c r="K1756" s="19">
        <f t="shared" si="171"/>
        <v>8.423287671</v>
      </c>
      <c r="L1756" s="18">
        <v>10.0</v>
      </c>
      <c r="M1756" s="21">
        <f t="shared" si="174"/>
        <v>9.115942029</v>
      </c>
      <c r="N1756" s="18">
        <v>10.0</v>
      </c>
      <c r="O1756" s="21">
        <f t="shared" si="2"/>
        <v>9.453968714</v>
      </c>
      <c r="P1756" s="18">
        <v>7.5</v>
      </c>
      <c r="Q1756" s="21">
        <f t="shared" si="173"/>
        <v>8.385217391</v>
      </c>
      <c r="R1756" s="18">
        <v>10.0</v>
      </c>
      <c r="S1756" s="21">
        <f t="shared" si="125"/>
        <v>8.502030162</v>
      </c>
      <c r="T1756" s="18">
        <v>10.0</v>
      </c>
      <c r="U1756" s="21">
        <f t="shared" si="128"/>
        <v>8.283062645</v>
      </c>
      <c r="V1756" s="18">
        <v>10.0</v>
      </c>
      <c r="W1756" s="21">
        <f t="shared" si="124"/>
        <v>8.882820662</v>
      </c>
      <c r="X1756" s="27">
        <f t="shared" si="170"/>
        <v>9.357142857</v>
      </c>
      <c r="Y1756" s="119"/>
      <c r="Z1756" s="24"/>
      <c r="AA1756" s="40"/>
      <c r="AB1756" s="40"/>
      <c r="AC1756" s="40"/>
      <c r="AD1756" s="40"/>
      <c r="AE1756" s="39"/>
      <c r="AF1756" s="5"/>
      <c r="AG1756" s="1"/>
    </row>
    <row r="1757" ht="67.5" customHeight="1">
      <c r="A1757" s="1"/>
      <c r="B1757" s="5"/>
      <c r="C1757" s="16">
        <v>44894.0</v>
      </c>
      <c r="D1757" s="17">
        <v>3.377508751E9</v>
      </c>
      <c r="E1757" s="79" t="s">
        <v>3324</v>
      </c>
      <c r="F1757" s="5" t="s">
        <v>72</v>
      </c>
      <c r="G1757" s="5" t="s">
        <v>3261</v>
      </c>
      <c r="H1757" s="5">
        <v>314.0</v>
      </c>
      <c r="I1757" s="33" t="s">
        <v>79</v>
      </c>
      <c r="J1757" s="18">
        <v>9.0</v>
      </c>
      <c r="K1757" s="19">
        <f t="shared" si="171"/>
        <v>8.422481869</v>
      </c>
      <c r="L1757" s="18">
        <v>10.0</v>
      </c>
      <c r="M1757" s="21">
        <f t="shared" si="174"/>
        <v>9.116454229</v>
      </c>
      <c r="N1757" s="18">
        <v>10.0</v>
      </c>
      <c r="O1757" s="21">
        <f t="shared" si="2"/>
        <v>9.454284887</v>
      </c>
      <c r="P1757" s="18">
        <v>7.5</v>
      </c>
      <c r="Q1757" s="21">
        <f t="shared" si="173"/>
        <v>8.384704519</v>
      </c>
      <c r="R1757" s="18">
        <v>10.0</v>
      </c>
      <c r="S1757" s="21">
        <f t="shared" si="125"/>
        <v>8.502898551</v>
      </c>
      <c r="T1757" s="18">
        <v>10.0</v>
      </c>
      <c r="U1757" s="21">
        <f t="shared" si="128"/>
        <v>8.284057971</v>
      </c>
      <c r="V1757" s="18">
        <v>10.0</v>
      </c>
      <c r="W1757" s="21">
        <f t="shared" si="124"/>
        <v>8.883468677</v>
      </c>
      <c r="X1757" s="27">
        <f t="shared" si="170"/>
        <v>9.5</v>
      </c>
      <c r="Y1757" s="119"/>
      <c r="Z1757" s="24"/>
      <c r="AA1757" s="40"/>
      <c r="AB1757" s="40"/>
      <c r="AC1757" s="40"/>
      <c r="AD1757" s="40"/>
      <c r="AE1757" s="39"/>
      <c r="AF1757" s="5"/>
      <c r="AG1757" s="1"/>
    </row>
    <row r="1758" ht="67.5" customHeight="1">
      <c r="A1758" s="1"/>
      <c r="B1758" s="5"/>
      <c r="C1758" s="16">
        <v>44895.0</v>
      </c>
      <c r="D1758" s="17">
        <v>3.464434766E9</v>
      </c>
      <c r="E1758" s="79" t="s">
        <v>3325</v>
      </c>
      <c r="F1758" s="5" t="s">
        <v>32</v>
      </c>
      <c r="G1758" s="5" t="s">
        <v>2017</v>
      </c>
      <c r="H1758" s="5" t="s">
        <v>3315</v>
      </c>
      <c r="I1758" s="33" t="s">
        <v>60</v>
      </c>
      <c r="J1758" s="18">
        <v>9.0</v>
      </c>
      <c r="K1758" s="19">
        <f t="shared" si="171"/>
        <v>8.421676068</v>
      </c>
      <c r="L1758" s="18">
        <v>10.0</v>
      </c>
      <c r="M1758" s="21">
        <f t="shared" si="174"/>
        <v>9.116965837</v>
      </c>
      <c r="N1758" s="18">
        <v>10.0</v>
      </c>
      <c r="O1758" s="21">
        <f t="shared" si="2"/>
        <v>9.454600694</v>
      </c>
      <c r="P1758" s="18">
        <v>10.0</v>
      </c>
      <c r="Q1758" s="21">
        <f t="shared" si="173"/>
        <v>8.385639838</v>
      </c>
      <c r="R1758" s="18">
        <v>10.0</v>
      </c>
      <c r="S1758" s="21">
        <f t="shared" si="125"/>
        <v>8.503765933</v>
      </c>
      <c r="T1758" s="18">
        <v>10.0</v>
      </c>
      <c r="U1758" s="21">
        <f t="shared" si="128"/>
        <v>8.285052144</v>
      </c>
      <c r="V1758" s="18">
        <v>10.0</v>
      </c>
      <c r="W1758" s="21">
        <f t="shared" si="124"/>
        <v>8.884115942</v>
      </c>
      <c r="X1758" s="27">
        <f t="shared" si="170"/>
        <v>9.857142857</v>
      </c>
      <c r="Y1758" s="119"/>
      <c r="Z1758" s="24"/>
      <c r="AA1758" s="40"/>
      <c r="AB1758" s="40"/>
      <c r="AC1758" s="40"/>
      <c r="AD1758" s="40"/>
      <c r="AE1758" s="39"/>
      <c r="AF1758" s="5"/>
      <c r="AG1758" s="1"/>
    </row>
    <row r="1759" ht="67.5" customHeight="1">
      <c r="A1759" s="1"/>
      <c r="B1759" s="5"/>
      <c r="C1759" s="16">
        <v>44895.0</v>
      </c>
      <c r="D1759" s="17">
        <v>3.678690016E9</v>
      </c>
      <c r="E1759" s="79" t="s">
        <v>3326</v>
      </c>
      <c r="F1759" s="5" t="s">
        <v>32</v>
      </c>
      <c r="G1759" s="5" t="s">
        <v>2017</v>
      </c>
      <c r="H1759" s="5" t="s">
        <v>3327</v>
      </c>
      <c r="I1759" s="33" t="s">
        <v>60</v>
      </c>
      <c r="J1759" s="18">
        <v>8.0</v>
      </c>
      <c r="K1759" s="19">
        <f t="shared" si="171"/>
        <v>8.420064464</v>
      </c>
      <c r="L1759" s="18">
        <v>10.0</v>
      </c>
      <c r="M1759" s="21">
        <f t="shared" si="174"/>
        <v>9.117476852</v>
      </c>
      <c r="N1759" s="18">
        <v>10.0</v>
      </c>
      <c r="O1759" s="21">
        <f t="shared" si="2"/>
        <v>9.454916136</v>
      </c>
      <c r="P1759" s="18">
        <v>10.0</v>
      </c>
      <c r="Q1759" s="21">
        <f t="shared" si="173"/>
        <v>8.386574074</v>
      </c>
      <c r="R1759" s="18">
        <v>7.5</v>
      </c>
      <c r="S1759" s="21">
        <f t="shared" si="125"/>
        <v>8.503184713</v>
      </c>
      <c r="T1759" s="18">
        <v>7.5</v>
      </c>
      <c r="U1759" s="21">
        <f t="shared" si="128"/>
        <v>8.284597568</v>
      </c>
      <c r="V1759" s="18">
        <v>10.0</v>
      </c>
      <c r="W1759" s="21">
        <f t="shared" si="124"/>
        <v>8.884762457</v>
      </c>
      <c r="X1759" s="27">
        <f t="shared" si="170"/>
        <v>9</v>
      </c>
      <c r="Y1759" s="84" t="s">
        <v>3328</v>
      </c>
      <c r="Z1759" s="24"/>
      <c r="AA1759" s="40"/>
      <c r="AB1759" s="40"/>
      <c r="AC1759" s="40"/>
      <c r="AD1759" s="40"/>
      <c r="AE1759" s="39"/>
      <c r="AF1759" s="5"/>
      <c r="AG1759" s="1"/>
    </row>
    <row r="1760" ht="67.5" customHeight="1">
      <c r="A1760" s="1"/>
      <c r="B1760" s="5"/>
      <c r="C1760" s="16">
        <v>44895.0</v>
      </c>
      <c r="D1760" s="17">
        <v>3.809999007E9</v>
      </c>
      <c r="E1760" s="79" t="s">
        <v>3329</v>
      </c>
      <c r="F1760" s="5" t="s">
        <v>2924</v>
      </c>
      <c r="G1760" s="5" t="s">
        <v>3261</v>
      </c>
      <c r="H1760" s="5">
        <v>302.0</v>
      </c>
      <c r="I1760" s="33" t="s">
        <v>45</v>
      </c>
      <c r="J1760" s="18">
        <v>8.0</v>
      </c>
      <c r="K1760" s="19">
        <f t="shared" si="171"/>
        <v>8.418452861</v>
      </c>
      <c r="L1760" s="18">
        <v>7.5</v>
      </c>
      <c r="M1760" s="21">
        <f t="shared" si="174"/>
        <v>9.116541353</v>
      </c>
      <c r="N1760" s="18">
        <v>10.0</v>
      </c>
      <c r="O1760" s="21">
        <f t="shared" si="2"/>
        <v>9.455231214</v>
      </c>
      <c r="P1760" s="18">
        <v>7.5</v>
      </c>
      <c r="Q1760" s="21">
        <f t="shared" si="173"/>
        <v>8.386061307</v>
      </c>
      <c r="R1760" s="18">
        <v>7.5</v>
      </c>
      <c r="S1760" s="21">
        <f t="shared" si="125"/>
        <v>8.502604167</v>
      </c>
      <c r="T1760" s="18">
        <v>7.5</v>
      </c>
      <c r="U1760" s="21">
        <f t="shared" si="128"/>
        <v>8.284143519</v>
      </c>
      <c r="V1760" s="18">
        <v>7.5</v>
      </c>
      <c r="W1760" s="21">
        <f t="shared" si="124"/>
        <v>8.883960625</v>
      </c>
      <c r="X1760" s="27">
        <f t="shared" si="170"/>
        <v>7.928571429</v>
      </c>
      <c r="Y1760" s="149" t="s">
        <v>3330</v>
      </c>
      <c r="Z1760" s="24"/>
      <c r="AA1760" s="40"/>
      <c r="AB1760" s="40"/>
      <c r="AC1760" s="40"/>
      <c r="AD1760" s="40"/>
      <c r="AE1760" s="39"/>
      <c r="AF1760" s="5"/>
      <c r="AG1760" s="1"/>
    </row>
    <row r="1761" ht="67.5" customHeight="1">
      <c r="A1761" s="1"/>
      <c r="B1761" s="5"/>
      <c r="C1761" s="16">
        <v>44895.0</v>
      </c>
      <c r="D1761" s="17">
        <v>3.083993489E9</v>
      </c>
      <c r="E1761" s="79" t="s">
        <v>3331</v>
      </c>
      <c r="F1761" s="5" t="s">
        <v>200</v>
      </c>
      <c r="G1761" s="5" t="s">
        <v>3261</v>
      </c>
      <c r="H1761" s="5" t="s">
        <v>3332</v>
      </c>
      <c r="I1761" s="33" t="s">
        <v>2203</v>
      </c>
      <c r="J1761" s="18">
        <v>8.0</v>
      </c>
      <c r="K1761" s="19">
        <f t="shared" ref="K1761:K1764" si="175">+AVERAGE(J543:J1761)</f>
        <v>8.402220395</v>
      </c>
      <c r="L1761" s="18">
        <v>10.0</v>
      </c>
      <c r="M1761" s="21">
        <f t="shared" si="174"/>
        <v>9.117052023</v>
      </c>
      <c r="N1761" s="18">
        <v>10.0</v>
      </c>
      <c r="O1761" s="21">
        <f t="shared" si="2"/>
        <v>9.455545927</v>
      </c>
      <c r="P1761" s="18">
        <v>5.0</v>
      </c>
      <c r="Q1761" s="21">
        <f t="shared" si="173"/>
        <v>8.384104046</v>
      </c>
      <c r="R1761" s="18">
        <v>7.5</v>
      </c>
      <c r="S1761" s="21">
        <f t="shared" si="125"/>
        <v>8.502024291</v>
      </c>
      <c r="T1761" s="18">
        <v>7.5</v>
      </c>
      <c r="U1761" s="21">
        <f t="shared" si="128"/>
        <v>8.283689994</v>
      </c>
      <c r="V1761" s="18">
        <v>10.0</v>
      </c>
      <c r="W1761" s="21">
        <f t="shared" si="124"/>
        <v>8.884606481</v>
      </c>
      <c r="X1761" s="27">
        <f t="shared" si="170"/>
        <v>8.285714286</v>
      </c>
      <c r="Y1761" s="149" t="s">
        <v>3333</v>
      </c>
      <c r="Z1761" s="24"/>
      <c r="AA1761" s="40"/>
      <c r="AB1761" s="40"/>
      <c r="AC1761" s="40"/>
      <c r="AD1761" s="40"/>
      <c r="AE1761" s="39"/>
      <c r="AF1761" s="5"/>
      <c r="AG1761" s="1"/>
    </row>
    <row r="1762" ht="67.5" customHeight="1">
      <c r="A1762" s="1"/>
      <c r="B1762" s="5"/>
      <c r="C1762" s="16">
        <v>44897.0</v>
      </c>
      <c r="D1762" s="17">
        <v>2.48673395E9</v>
      </c>
      <c r="E1762" s="150" t="s">
        <v>3334</v>
      </c>
      <c r="F1762" s="5" t="s">
        <v>52</v>
      </c>
      <c r="G1762" s="5" t="s">
        <v>3261</v>
      </c>
      <c r="H1762" s="5">
        <v>312.0</v>
      </c>
      <c r="I1762" s="33" t="s">
        <v>1787</v>
      </c>
      <c r="J1762" s="18">
        <v>7.0</v>
      </c>
      <c r="K1762" s="19">
        <f t="shared" si="175"/>
        <v>8.401151316</v>
      </c>
      <c r="L1762" s="18">
        <v>7.5</v>
      </c>
      <c r="M1762" s="21">
        <f t="shared" si="174"/>
        <v>9.116117851</v>
      </c>
      <c r="N1762" s="18">
        <v>10.0</v>
      </c>
      <c r="O1762" s="21">
        <f t="shared" si="2"/>
        <v>9.455860277</v>
      </c>
      <c r="P1762" s="18">
        <v>7.5</v>
      </c>
      <c r="Q1762" s="21">
        <f t="shared" si="173"/>
        <v>8.383593299</v>
      </c>
      <c r="R1762" s="18">
        <v>7.5</v>
      </c>
      <c r="S1762" s="21">
        <f t="shared" si="125"/>
        <v>8.501445087</v>
      </c>
      <c r="T1762" s="18">
        <v>7.5</v>
      </c>
      <c r="U1762" s="21">
        <f t="shared" si="128"/>
        <v>8.283236994</v>
      </c>
      <c r="V1762" s="18">
        <v>5.0</v>
      </c>
      <c r="W1762" s="21">
        <f t="shared" si="124"/>
        <v>8.882359746</v>
      </c>
      <c r="X1762" s="27">
        <f t="shared" si="170"/>
        <v>7.428571429</v>
      </c>
      <c r="Y1762" s="149" t="s">
        <v>3335</v>
      </c>
      <c r="Z1762" s="24"/>
      <c r="AA1762" s="40"/>
      <c r="AB1762" s="40"/>
      <c r="AC1762" s="40"/>
      <c r="AD1762" s="40"/>
      <c r="AE1762" s="39"/>
      <c r="AF1762" s="5"/>
      <c r="AG1762" s="1"/>
    </row>
    <row r="1763" ht="67.5" customHeight="1">
      <c r="A1763" s="1"/>
      <c r="B1763" s="5"/>
      <c r="C1763" s="16">
        <v>44897.0</v>
      </c>
      <c r="D1763" s="17">
        <v>2.781657632E9</v>
      </c>
      <c r="E1763" s="150" t="s">
        <v>3336</v>
      </c>
      <c r="F1763" s="5" t="s">
        <v>72</v>
      </c>
      <c r="G1763" s="5" t="s">
        <v>2017</v>
      </c>
      <c r="H1763" s="5">
        <v>314.0</v>
      </c>
      <c r="I1763" s="33" t="s">
        <v>79</v>
      </c>
      <c r="J1763" s="18">
        <v>10.0</v>
      </c>
      <c r="K1763" s="19">
        <f t="shared" si="175"/>
        <v>8.402549342</v>
      </c>
      <c r="L1763" s="18">
        <v>10.0</v>
      </c>
      <c r="M1763" s="21">
        <f t="shared" si="174"/>
        <v>9.116628176</v>
      </c>
      <c r="N1763" s="18">
        <v>10.0</v>
      </c>
      <c r="O1763" s="21">
        <f t="shared" si="2"/>
        <v>9.456174264</v>
      </c>
      <c r="P1763" s="18">
        <v>10.0</v>
      </c>
      <c r="Q1763" s="21">
        <f t="shared" si="173"/>
        <v>8.384526559</v>
      </c>
      <c r="R1763" s="18">
        <v>10.0</v>
      </c>
      <c r="S1763" s="21">
        <f t="shared" si="125"/>
        <v>8.502310803</v>
      </c>
      <c r="T1763" s="18">
        <v>10.0</v>
      </c>
      <c r="U1763" s="21">
        <f t="shared" si="128"/>
        <v>8.284228769</v>
      </c>
      <c r="V1763" s="18">
        <v>10.0</v>
      </c>
      <c r="W1763" s="21">
        <f t="shared" si="124"/>
        <v>8.88300578</v>
      </c>
      <c r="X1763" s="27">
        <f t="shared" si="170"/>
        <v>10</v>
      </c>
      <c r="Y1763" s="149" t="s">
        <v>3337</v>
      </c>
      <c r="Z1763" s="24"/>
      <c r="AA1763" s="40"/>
      <c r="AB1763" s="40"/>
      <c r="AC1763" s="40"/>
      <c r="AD1763" s="40"/>
      <c r="AE1763" s="39"/>
      <c r="AF1763" s="5"/>
      <c r="AG1763" s="1"/>
    </row>
    <row r="1764" ht="67.5" customHeight="1">
      <c r="A1764" s="1"/>
      <c r="B1764" s="5"/>
      <c r="C1764" s="16">
        <v>44897.0</v>
      </c>
      <c r="D1764" s="17">
        <v>3.833210018E9</v>
      </c>
      <c r="E1764" s="150" t="s">
        <v>3338</v>
      </c>
      <c r="F1764" s="5" t="s">
        <v>52</v>
      </c>
      <c r="G1764" s="5" t="s">
        <v>2017</v>
      </c>
      <c r="H1764" s="5" t="s">
        <v>428</v>
      </c>
      <c r="I1764" s="33" t="s">
        <v>261</v>
      </c>
      <c r="J1764" s="18">
        <v>7.0</v>
      </c>
      <c r="K1764" s="19">
        <f t="shared" si="175"/>
        <v>8.400082237</v>
      </c>
      <c r="L1764" s="18">
        <v>10.0</v>
      </c>
      <c r="M1764" s="21">
        <f t="shared" si="174"/>
        <v>9.117137911</v>
      </c>
      <c r="N1764" s="18">
        <v>10.0</v>
      </c>
      <c r="O1764" s="21">
        <f t="shared" si="2"/>
        <v>9.456487889</v>
      </c>
      <c r="P1764" s="18">
        <v>7.5</v>
      </c>
      <c r="Q1764" s="21">
        <f t="shared" si="173"/>
        <v>8.384016157</v>
      </c>
      <c r="R1764" s="18">
        <v>5.0</v>
      </c>
      <c r="S1764" s="21">
        <f t="shared" si="125"/>
        <v>8.500288684</v>
      </c>
      <c r="T1764" s="18">
        <v>7.5</v>
      </c>
      <c r="U1764" s="21">
        <f t="shared" si="128"/>
        <v>8.283775982</v>
      </c>
      <c r="V1764" s="18">
        <v>7.5</v>
      </c>
      <c r="W1764" s="21">
        <f t="shared" si="124"/>
        <v>8.882206817</v>
      </c>
      <c r="X1764" s="27">
        <f t="shared" si="170"/>
        <v>7.785714286</v>
      </c>
      <c r="Y1764" s="119"/>
      <c r="Z1764" s="24"/>
      <c r="AA1764" s="40"/>
      <c r="AB1764" s="40"/>
      <c r="AC1764" s="40"/>
      <c r="AD1764" s="40"/>
      <c r="AE1764" s="39"/>
      <c r="AF1764" s="5"/>
      <c r="AG1764" s="1"/>
    </row>
    <row r="1765" ht="67.5" customHeight="1">
      <c r="A1765" s="1"/>
      <c r="B1765" s="5"/>
      <c r="C1765" s="16">
        <v>44897.0</v>
      </c>
      <c r="D1765" s="17">
        <v>2.223342578E9</v>
      </c>
      <c r="E1765" s="150" t="s">
        <v>3339</v>
      </c>
      <c r="F1765" s="5" t="s">
        <v>32</v>
      </c>
      <c r="G1765" s="5" t="s">
        <v>2017</v>
      </c>
      <c r="H1765" s="5" t="s">
        <v>61</v>
      </c>
      <c r="I1765" s="33" t="s">
        <v>60</v>
      </c>
      <c r="J1765" s="18">
        <v>10.0</v>
      </c>
      <c r="K1765" s="19">
        <f t="shared" ref="K1765:K1766" si="176">+AVERAGE(J1764:J1765)</f>
        <v>8.5</v>
      </c>
      <c r="L1765" s="18">
        <v>10.0</v>
      </c>
      <c r="M1765" s="21">
        <f t="shared" si="174"/>
        <v>9.117647059</v>
      </c>
      <c r="N1765" s="18">
        <v>10.0</v>
      </c>
      <c r="O1765" s="21">
        <f t="shared" si="2"/>
        <v>9.456801153</v>
      </c>
      <c r="P1765" s="18">
        <v>10.0</v>
      </c>
      <c r="Q1765" s="21">
        <f t="shared" si="173"/>
        <v>8.384948097</v>
      </c>
      <c r="R1765" s="18">
        <v>10.0</v>
      </c>
      <c r="S1765" s="21">
        <f t="shared" si="125"/>
        <v>8.501154068</v>
      </c>
      <c r="T1765" s="18">
        <v>10.0</v>
      </c>
      <c r="U1765" s="21">
        <f t="shared" si="128"/>
        <v>8.284766301</v>
      </c>
      <c r="V1765" s="18">
        <v>10.0</v>
      </c>
      <c r="W1765" s="21">
        <f t="shared" si="124"/>
        <v>8.882852194</v>
      </c>
      <c r="X1765" s="27">
        <f t="shared" si="170"/>
        <v>10</v>
      </c>
      <c r="Y1765" s="119"/>
      <c r="Z1765" s="24"/>
      <c r="AA1765" s="40"/>
      <c r="AB1765" s="40"/>
      <c r="AC1765" s="40"/>
      <c r="AD1765" s="40"/>
      <c r="AE1765" s="39"/>
      <c r="AF1765" s="5"/>
      <c r="AG1765" s="1"/>
    </row>
    <row r="1766" ht="67.5" customHeight="1">
      <c r="A1766" s="1"/>
      <c r="B1766" s="5"/>
      <c r="C1766" s="16">
        <v>44898.0</v>
      </c>
      <c r="D1766" s="17">
        <v>3.841656239E9</v>
      </c>
      <c r="E1766" s="150" t="s">
        <v>3340</v>
      </c>
      <c r="F1766" s="5" t="s">
        <v>1180</v>
      </c>
      <c r="G1766" s="5" t="s">
        <v>2017</v>
      </c>
      <c r="H1766" s="5" t="s">
        <v>2168</v>
      </c>
      <c r="I1766" s="33" t="s">
        <v>60</v>
      </c>
      <c r="J1766" s="18">
        <v>9.0</v>
      </c>
      <c r="K1766" s="19">
        <f t="shared" si="176"/>
        <v>9.5</v>
      </c>
      <c r="L1766" s="18">
        <v>10.0</v>
      </c>
      <c r="M1766" s="21">
        <f t="shared" si="174"/>
        <v>9.11815562</v>
      </c>
      <c r="N1766" s="18">
        <v>10.0</v>
      </c>
      <c r="O1766" s="21">
        <f t="shared" si="2"/>
        <v>9.457114055</v>
      </c>
      <c r="P1766" s="18">
        <v>10.0</v>
      </c>
      <c r="Q1766" s="21">
        <f t="shared" si="173"/>
        <v>8.385878963</v>
      </c>
      <c r="R1766" s="18">
        <v>10.0</v>
      </c>
      <c r="S1766" s="21">
        <f t="shared" si="125"/>
        <v>8.502018454</v>
      </c>
      <c r="T1766" s="18">
        <v>10.0</v>
      </c>
      <c r="U1766" s="21">
        <f t="shared" si="128"/>
        <v>8.285755479</v>
      </c>
      <c r="V1766" s="18">
        <v>10.0</v>
      </c>
      <c r="W1766" s="21">
        <f t="shared" si="124"/>
        <v>8.883496826</v>
      </c>
      <c r="X1766" s="27">
        <f t="shared" si="170"/>
        <v>9.857142857</v>
      </c>
      <c r="Y1766" s="149" t="s">
        <v>3341</v>
      </c>
      <c r="Z1766" s="24"/>
      <c r="AA1766" s="40"/>
      <c r="AB1766" s="40"/>
      <c r="AC1766" s="40"/>
      <c r="AD1766" s="40"/>
      <c r="AE1766" s="39"/>
      <c r="AF1766" s="5"/>
      <c r="AG1766" s="1"/>
    </row>
    <row r="1767" ht="67.5" customHeight="1">
      <c r="A1767" s="1"/>
      <c r="B1767" s="5"/>
      <c r="C1767" s="16">
        <v>44898.0</v>
      </c>
      <c r="D1767" s="17">
        <v>3.557696913E9</v>
      </c>
      <c r="E1767" s="150" t="s">
        <v>3342</v>
      </c>
      <c r="F1767" s="5" t="s">
        <v>1180</v>
      </c>
      <c r="G1767" s="5" t="s">
        <v>2017</v>
      </c>
      <c r="H1767" s="5">
        <v>304.0</v>
      </c>
      <c r="I1767" s="33" t="s">
        <v>45</v>
      </c>
      <c r="J1767" s="18">
        <v>9.0</v>
      </c>
      <c r="K1767" s="19">
        <f>+AVERAGE(J1764:J1767)</f>
        <v>8.75</v>
      </c>
      <c r="L1767" s="18">
        <v>10.0</v>
      </c>
      <c r="M1767" s="21">
        <v>10.0</v>
      </c>
      <c r="N1767" s="18">
        <v>10.0</v>
      </c>
      <c r="O1767" s="21">
        <f t="shared" si="2"/>
        <v>9.457426598</v>
      </c>
      <c r="P1767" s="18">
        <v>10.0</v>
      </c>
      <c r="Q1767" s="21">
        <f t="shared" si="173"/>
        <v>8.386808756</v>
      </c>
      <c r="R1767" s="18">
        <v>10.0</v>
      </c>
      <c r="S1767" s="21">
        <f t="shared" si="125"/>
        <v>8.502881844</v>
      </c>
      <c r="T1767" s="18">
        <v>10.0</v>
      </c>
      <c r="U1767" s="21">
        <f t="shared" si="128"/>
        <v>8.286743516</v>
      </c>
      <c r="V1767" s="18">
        <v>10.0</v>
      </c>
      <c r="W1767" s="21">
        <f t="shared" si="124"/>
        <v>8.884140715</v>
      </c>
      <c r="X1767" s="27">
        <f t="shared" si="170"/>
        <v>9.857142857</v>
      </c>
      <c r="Y1767" s="119"/>
      <c r="Z1767" s="24"/>
      <c r="AA1767" s="40"/>
      <c r="AB1767" s="40"/>
      <c r="AC1767" s="40"/>
      <c r="AD1767" s="40"/>
      <c r="AE1767" s="39"/>
      <c r="AF1767" s="5"/>
      <c r="AG1767" s="1"/>
    </row>
    <row r="1768" ht="67.5" customHeight="1">
      <c r="A1768" s="1"/>
      <c r="B1768" s="5"/>
      <c r="C1768" s="16">
        <v>44899.0</v>
      </c>
      <c r="D1768" s="17" t="s">
        <v>3343</v>
      </c>
      <c r="E1768" s="150" t="s">
        <v>3344</v>
      </c>
      <c r="F1768" s="5" t="s">
        <v>100</v>
      </c>
      <c r="G1768" s="5" t="s">
        <v>2017</v>
      </c>
      <c r="H1768" s="5" t="s">
        <v>3345</v>
      </c>
      <c r="I1768" s="33" t="s">
        <v>261</v>
      </c>
      <c r="J1768" s="18">
        <v>7.0</v>
      </c>
      <c r="K1768" s="19">
        <f>+AVERAGE(J1767:J1768)</f>
        <v>8</v>
      </c>
      <c r="L1768" s="18">
        <v>5.0</v>
      </c>
      <c r="M1768" s="21">
        <f t="shared" ref="M1768:M2103" si="177">+AVERAGE($L$3:L1768)</f>
        <v>9.116292458</v>
      </c>
      <c r="N1768" s="18">
        <v>7.5</v>
      </c>
      <c r="O1768" s="21">
        <f t="shared" si="2"/>
        <v>9.456300345</v>
      </c>
      <c r="P1768" s="18">
        <v>7.5</v>
      </c>
      <c r="Q1768" s="21">
        <f t="shared" si="173"/>
        <v>8.386298215</v>
      </c>
      <c r="R1768" s="18">
        <v>7.5</v>
      </c>
      <c r="S1768" s="21">
        <f t="shared" si="125"/>
        <v>8.502304147</v>
      </c>
      <c r="T1768" s="18">
        <v>7.5</v>
      </c>
      <c r="U1768" s="21">
        <f t="shared" si="128"/>
        <v>8.286290323</v>
      </c>
      <c r="V1768" s="18">
        <v>7.5</v>
      </c>
      <c r="W1768" s="21">
        <f t="shared" si="124"/>
        <v>8.883342939</v>
      </c>
      <c r="X1768" s="27">
        <f t="shared" si="170"/>
        <v>7.071428571</v>
      </c>
      <c r="Y1768" s="119"/>
      <c r="Z1768" s="24"/>
      <c r="AA1768" s="40"/>
      <c r="AB1768" s="40"/>
      <c r="AC1768" s="40"/>
      <c r="AD1768" s="40"/>
      <c r="AE1768" s="39"/>
      <c r="AF1768" s="5"/>
      <c r="AG1768" s="1"/>
    </row>
    <row r="1769" ht="67.5" customHeight="1">
      <c r="A1769" s="1"/>
      <c r="B1769" s="5"/>
      <c r="C1769" s="16">
        <v>44900.0</v>
      </c>
      <c r="D1769" s="17">
        <v>2.12589152E9</v>
      </c>
      <c r="E1769" s="150" t="s">
        <v>3346</v>
      </c>
      <c r="F1769" s="5" t="s">
        <v>40</v>
      </c>
      <c r="G1769" s="5" t="s">
        <v>2017</v>
      </c>
      <c r="H1769" s="5" t="s">
        <v>3347</v>
      </c>
      <c r="I1769" s="33" t="s">
        <v>60</v>
      </c>
      <c r="J1769" s="18">
        <v>10.0</v>
      </c>
      <c r="K1769" s="19">
        <f t="shared" ref="K1769:K2103" si="178">+AVERAGE(J547:J1769)</f>
        <v>8.401229508</v>
      </c>
      <c r="L1769" s="18">
        <v>10.0</v>
      </c>
      <c r="M1769" s="21">
        <f t="shared" si="177"/>
        <v>9.116800921</v>
      </c>
      <c r="N1769" s="18">
        <v>10.0</v>
      </c>
      <c r="O1769" s="21">
        <f t="shared" si="2"/>
        <v>9.456612996</v>
      </c>
      <c r="P1769" s="18">
        <v>10.0</v>
      </c>
      <c r="Q1769" s="21">
        <f t="shared" si="173"/>
        <v>8.387226697</v>
      </c>
      <c r="R1769" s="18">
        <v>7.5</v>
      </c>
      <c r="S1769" s="21">
        <f t="shared" si="125"/>
        <v>8.501727116</v>
      </c>
      <c r="T1769" s="18">
        <v>7.5</v>
      </c>
      <c r="U1769" s="21">
        <f t="shared" si="128"/>
        <v>8.285837651</v>
      </c>
      <c r="V1769" s="18">
        <v>10.0</v>
      </c>
      <c r="W1769" s="21">
        <f t="shared" si="124"/>
        <v>8.883986175</v>
      </c>
      <c r="X1769" s="27">
        <f t="shared" si="170"/>
        <v>9.285714286</v>
      </c>
      <c r="Y1769" s="152" t="s">
        <v>3348</v>
      </c>
      <c r="Z1769" s="24"/>
      <c r="AA1769" s="40"/>
      <c r="AB1769" s="40"/>
      <c r="AC1769" s="40"/>
      <c r="AD1769" s="40"/>
      <c r="AE1769" s="39"/>
      <c r="AF1769" s="5"/>
      <c r="AG1769" s="1"/>
    </row>
    <row r="1770" ht="67.5" customHeight="1">
      <c r="A1770" s="1"/>
      <c r="B1770" s="5"/>
      <c r="C1770" s="16">
        <v>44900.0</v>
      </c>
      <c r="D1770" s="17">
        <v>3.988582555E9</v>
      </c>
      <c r="E1770" s="150" t="s">
        <v>3349</v>
      </c>
      <c r="F1770" s="5" t="s">
        <v>32</v>
      </c>
      <c r="G1770" s="5" t="s">
        <v>3261</v>
      </c>
      <c r="H1770" s="5" t="s">
        <v>3350</v>
      </c>
      <c r="I1770" s="33" t="s">
        <v>60</v>
      </c>
      <c r="J1770" s="18">
        <v>10.0</v>
      </c>
      <c r="K1770" s="19">
        <f t="shared" si="178"/>
        <v>8.403278689</v>
      </c>
      <c r="L1770" s="18">
        <v>10.0</v>
      </c>
      <c r="M1770" s="21">
        <f t="shared" si="177"/>
        <v>9.117308798</v>
      </c>
      <c r="N1770" s="18">
        <v>10.0</v>
      </c>
      <c r="O1770" s="21">
        <f t="shared" si="2"/>
        <v>9.456925287</v>
      </c>
      <c r="P1770" s="18">
        <v>10.0</v>
      </c>
      <c r="Q1770" s="21">
        <f t="shared" si="173"/>
        <v>8.388154112</v>
      </c>
      <c r="R1770" s="18">
        <v>10.0</v>
      </c>
      <c r="S1770" s="21">
        <f t="shared" si="125"/>
        <v>8.502589183</v>
      </c>
      <c r="T1770" s="18">
        <v>10.0</v>
      </c>
      <c r="U1770" s="21">
        <f t="shared" si="128"/>
        <v>8.286823936</v>
      </c>
      <c r="V1770" s="18">
        <v>10.0</v>
      </c>
      <c r="W1770" s="21">
        <f t="shared" si="124"/>
        <v>8.88462867</v>
      </c>
      <c r="X1770" s="27">
        <f t="shared" si="170"/>
        <v>10</v>
      </c>
      <c r="Y1770" s="119"/>
      <c r="Z1770" s="24"/>
      <c r="AA1770" s="40"/>
      <c r="AB1770" s="40"/>
      <c r="AC1770" s="40"/>
      <c r="AD1770" s="40"/>
      <c r="AE1770" s="39"/>
      <c r="AF1770" s="5"/>
      <c r="AG1770" s="1"/>
    </row>
    <row r="1771" ht="67.5" customHeight="1">
      <c r="A1771" s="1"/>
      <c r="B1771" s="5"/>
      <c r="C1771" s="16">
        <v>44901.0</v>
      </c>
      <c r="D1771" s="17">
        <v>3.715247177E9</v>
      </c>
      <c r="E1771" s="150" t="s">
        <v>3351</v>
      </c>
      <c r="F1771" s="5" t="s">
        <v>3352</v>
      </c>
      <c r="G1771" s="5" t="s">
        <v>3261</v>
      </c>
      <c r="H1771" s="5">
        <v>202.0</v>
      </c>
      <c r="I1771" s="33" t="s">
        <v>45</v>
      </c>
      <c r="J1771" s="18">
        <v>10.0</v>
      </c>
      <c r="K1771" s="19">
        <f t="shared" si="178"/>
        <v>8.404918033</v>
      </c>
      <c r="L1771" s="18">
        <v>10.0</v>
      </c>
      <c r="M1771" s="21">
        <f t="shared" si="177"/>
        <v>9.117816092</v>
      </c>
      <c r="N1771" s="18">
        <v>10.0</v>
      </c>
      <c r="O1771" s="21">
        <f t="shared" si="2"/>
        <v>9.45723722</v>
      </c>
      <c r="P1771" s="18">
        <v>10.0</v>
      </c>
      <c r="Q1771" s="21">
        <f t="shared" si="173"/>
        <v>8.38908046</v>
      </c>
      <c r="R1771" s="18">
        <v>10.0</v>
      </c>
      <c r="S1771" s="21">
        <f t="shared" si="125"/>
        <v>8.503450259</v>
      </c>
      <c r="T1771" s="18">
        <v>10.0</v>
      </c>
      <c r="U1771" s="21">
        <f t="shared" si="128"/>
        <v>8.287809086</v>
      </c>
      <c r="V1771" s="18">
        <v>10.0</v>
      </c>
      <c r="W1771" s="21">
        <f t="shared" si="124"/>
        <v>8.885270426</v>
      </c>
      <c r="X1771" s="27">
        <f t="shared" si="170"/>
        <v>10</v>
      </c>
      <c r="Y1771" s="119"/>
      <c r="Z1771" s="24"/>
      <c r="AA1771" s="40"/>
      <c r="AB1771" s="40"/>
      <c r="AC1771" s="40"/>
      <c r="AD1771" s="40"/>
      <c r="AE1771" s="39"/>
      <c r="AF1771" s="5"/>
      <c r="AG1771" s="1"/>
    </row>
    <row r="1772" ht="67.5" customHeight="1">
      <c r="A1772" s="1"/>
      <c r="B1772" s="5"/>
      <c r="C1772" s="16">
        <v>44901.0</v>
      </c>
      <c r="D1772" s="17">
        <v>3.994906817E9</v>
      </c>
      <c r="E1772" s="150" t="s">
        <v>3353</v>
      </c>
      <c r="F1772" s="5" t="s">
        <v>2025</v>
      </c>
      <c r="G1772" s="5" t="s">
        <v>33</v>
      </c>
      <c r="H1772" s="5">
        <v>210.0</v>
      </c>
      <c r="I1772" s="33" t="s">
        <v>1808</v>
      </c>
      <c r="J1772" s="18">
        <v>9.0</v>
      </c>
      <c r="K1772" s="19">
        <f t="shared" si="178"/>
        <v>8.40442623</v>
      </c>
      <c r="L1772" s="18">
        <v>10.0</v>
      </c>
      <c r="M1772" s="21">
        <f t="shared" si="177"/>
        <v>9.118322803</v>
      </c>
      <c r="N1772" s="18">
        <v>10.0</v>
      </c>
      <c r="O1772" s="21">
        <f t="shared" si="2"/>
        <v>9.457548794</v>
      </c>
      <c r="P1772" s="18">
        <v>10.0</v>
      </c>
      <c r="Q1772" s="21">
        <f t="shared" si="173"/>
        <v>8.390005744</v>
      </c>
      <c r="R1772" s="18">
        <v>10.0</v>
      </c>
      <c r="S1772" s="21">
        <f t="shared" si="125"/>
        <v>8.504310345</v>
      </c>
      <c r="T1772" s="18">
        <v>10.0</v>
      </c>
      <c r="U1772" s="21">
        <f t="shared" si="128"/>
        <v>8.288793103</v>
      </c>
      <c r="V1772" s="18">
        <v>10.0</v>
      </c>
      <c r="W1772" s="21">
        <f t="shared" si="124"/>
        <v>8.885911443</v>
      </c>
      <c r="X1772" s="27">
        <f t="shared" si="170"/>
        <v>9.857142857</v>
      </c>
      <c r="Y1772" s="149" t="s">
        <v>3354</v>
      </c>
      <c r="Z1772" s="24"/>
      <c r="AA1772" s="40"/>
      <c r="AB1772" s="40"/>
      <c r="AC1772" s="40"/>
      <c r="AD1772" s="40"/>
      <c r="AE1772" s="39"/>
      <c r="AF1772" s="5"/>
      <c r="AG1772" s="1"/>
    </row>
    <row r="1773" ht="67.5" customHeight="1">
      <c r="A1773" s="1"/>
      <c r="B1773" s="5"/>
      <c r="C1773" s="16">
        <v>44902.0</v>
      </c>
      <c r="D1773" s="17">
        <v>3.674428222E9</v>
      </c>
      <c r="E1773" s="150" t="s">
        <v>3355</v>
      </c>
      <c r="F1773" s="5" t="s">
        <v>48</v>
      </c>
      <c r="G1773" s="5" t="s">
        <v>2017</v>
      </c>
      <c r="H1773" s="5" t="s">
        <v>1245</v>
      </c>
      <c r="I1773" s="33" t="s">
        <v>2203</v>
      </c>
      <c r="J1773" s="18">
        <v>10.0</v>
      </c>
      <c r="K1773" s="19">
        <f t="shared" si="178"/>
        <v>8.405819672</v>
      </c>
      <c r="L1773" s="18">
        <v>10.0</v>
      </c>
      <c r="M1773" s="21">
        <f t="shared" si="177"/>
        <v>9.118828932</v>
      </c>
      <c r="N1773" s="18">
        <v>10.0</v>
      </c>
      <c r="O1773" s="21">
        <f t="shared" si="2"/>
        <v>9.457860011</v>
      </c>
      <c r="P1773" s="18">
        <v>10.0</v>
      </c>
      <c r="Q1773" s="21">
        <f t="shared" si="173"/>
        <v>8.390929966</v>
      </c>
      <c r="R1773" s="18">
        <v>7.5</v>
      </c>
      <c r="S1773" s="21">
        <f t="shared" si="125"/>
        <v>8.503733487</v>
      </c>
      <c r="T1773" s="18">
        <v>10.0</v>
      </c>
      <c r="U1773" s="21">
        <f t="shared" si="128"/>
        <v>8.289775991</v>
      </c>
      <c r="V1773" s="18">
        <v>10.0</v>
      </c>
      <c r="W1773" s="21">
        <f t="shared" si="124"/>
        <v>8.886551724</v>
      </c>
      <c r="X1773" s="27">
        <f t="shared" si="170"/>
        <v>9.642857143</v>
      </c>
      <c r="Y1773" s="61" t="s">
        <v>3356</v>
      </c>
      <c r="Z1773" s="24"/>
      <c r="AA1773" s="40"/>
      <c r="AB1773" s="40"/>
      <c r="AC1773" s="40"/>
      <c r="AD1773" s="40"/>
      <c r="AE1773" s="39"/>
      <c r="AF1773" s="5"/>
      <c r="AG1773" s="1"/>
    </row>
    <row r="1774" ht="67.5" customHeight="1">
      <c r="A1774" s="1"/>
      <c r="B1774" s="5"/>
      <c r="C1774" s="16">
        <v>44903.0</v>
      </c>
      <c r="D1774" s="17" t="s">
        <v>3357</v>
      </c>
      <c r="E1774" s="150" t="s">
        <v>3358</v>
      </c>
      <c r="F1774" s="5" t="s">
        <v>200</v>
      </c>
      <c r="G1774" s="5" t="s">
        <v>2017</v>
      </c>
      <c r="H1774" s="5" t="s">
        <v>3347</v>
      </c>
      <c r="I1774" s="33" t="s">
        <v>60</v>
      </c>
      <c r="J1774" s="18">
        <v>10.0</v>
      </c>
      <c r="K1774" s="19">
        <f t="shared" si="178"/>
        <v>8.406639344</v>
      </c>
      <c r="L1774" s="18">
        <v>7.5</v>
      </c>
      <c r="M1774" s="21">
        <f t="shared" si="177"/>
        <v>9.117900172</v>
      </c>
      <c r="N1774" s="18">
        <v>7.5</v>
      </c>
      <c r="O1774" s="21">
        <f t="shared" si="2"/>
        <v>9.456737385</v>
      </c>
      <c r="P1774" s="18">
        <v>10.0</v>
      </c>
      <c r="Q1774" s="21">
        <f t="shared" si="173"/>
        <v>8.391853127</v>
      </c>
      <c r="R1774" s="18">
        <v>10.0</v>
      </c>
      <c r="S1774" s="21">
        <f t="shared" si="125"/>
        <v>8.504592423</v>
      </c>
      <c r="T1774" s="18">
        <v>7.5</v>
      </c>
      <c r="U1774" s="21">
        <f t="shared" si="128"/>
        <v>8.289322618</v>
      </c>
      <c r="V1774" s="18">
        <v>10.0</v>
      </c>
      <c r="W1774" s="21">
        <f t="shared" si="124"/>
        <v>8.887191269</v>
      </c>
      <c r="X1774" s="27">
        <f t="shared" si="170"/>
        <v>8.928571429</v>
      </c>
      <c r="Y1774" s="149" t="s">
        <v>3359</v>
      </c>
      <c r="Z1774" s="24"/>
      <c r="AA1774" s="40"/>
      <c r="AB1774" s="40"/>
      <c r="AC1774" s="40"/>
      <c r="AD1774" s="40"/>
      <c r="AE1774" s="39"/>
      <c r="AF1774" s="5"/>
      <c r="AG1774" s="1"/>
    </row>
    <row r="1775" ht="67.5" customHeight="1">
      <c r="A1775" s="1"/>
      <c r="B1775" s="5"/>
      <c r="C1775" s="16">
        <v>44904.0</v>
      </c>
      <c r="D1775" s="17">
        <v>3.316913064E9</v>
      </c>
      <c r="E1775" s="79" t="s">
        <v>3360</v>
      </c>
      <c r="F1775" s="5" t="s">
        <v>126</v>
      </c>
      <c r="G1775" s="5" t="s">
        <v>2017</v>
      </c>
      <c r="H1775" s="5" t="s">
        <v>3361</v>
      </c>
      <c r="I1775" s="33" t="s">
        <v>60</v>
      </c>
      <c r="J1775" s="18">
        <v>8.0</v>
      </c>
      <c r="K1775" s="19">
        <f t="shared" si="178"/>
        <v>8.406393443</v>
      </c>
      <c r="L1775" s="18">
        <v>10.0</v>
      </c>
      <c r="M1775" s="21">
        <f t="shared" si="177"/>
        <v>9.118405963</v>
      </c>
      <c r="N1775" s="18">
        <v>10.0</v>
      </c>
      <c r="O1775" s="21">
        <f t="shared" si="2"/>
        <v>9.457048711</v>
      </c>
      <c r="P1775" s="18">
        <v>5.0</v>
      </c>
      <c r="Q1775" s="21">
        <f t="shared" si="173"/>
        <v>8.389908257</v>
      </c>
      <c r="R1775" s="18">
        <v>7.5</v>
      </c>
      <c r="S1775" s="21">
        <f t="shared" si="125"/>
        <v>8.504016064</v>
      </c>
      <c r="T1775" s="18">
        <v>7.5</v>
      </c>
      <c r="U1775" s="21">
        <f t="shared" si="128"/>
        <v>8.288869765</v>
      </c>
      <c r="V1775" s="18">
        <v>10.0</v>
      </c>
      <c r="W1775" s="21">
        <f t="shared" si="124"/>
        <v>8.88783008</v>
      </c>
      <c r="X1775" s="27">
        <f t="shared" si="170"/>
        <v>8.285714286</v>
      </c>
      <c r="Y1775" s="149" t="s">
        <v>3362</v>
      </c>
      <c r="Z1775" s="24"/>
      <c r="AA1775" s="40"/>
      <c r="AB1775" s="40"/>
      <c r="AC1775" s="40"/>
      <c r="AD1775" s="40"/>
      <c r="AE1775" s="39"/>
      <c r="AF1775" s="5"/>
      <c r="AG1775" s="1"/>
    </row>
    <row r="1776" ht="67.5" customHeight="1">
      <c r="A1776" s="1"/>
      <c r="B1776" s="5"/>
      <c r="C1776" s="16">
        <v>44904.0</v>
      </c>
      <c r="D1776" s="17">
        <v>3.810144833E9</v>
      </c>
      <c r="E1776" s="150" t="s">
        <v>3363</v>
      </c>
      <c r="F1776" s="5" t="s">
        <v>1100</v>
      </c>
      <c r="G1776" s="5" t="s">
        <v>2017</v>
      </c>
      <c r="H1776" s="5">
        <v>312.0</v>
      </c>
      <c r="I1776" s="33" t="s">
        <v>1787</v>
      </c>
      <c r="J1776" s="18">
        <v>9.0</v>
      </c>
      <c r="K1776" s="19">
        <f t="shared" si="178"/>
        <v>8.406229508</v>
      </c>
      <c r="L1776" s="18">
        <v>10.0</v>
      </c>
      <c r="M1776" s="21">
        <f t="shared" si="177"/>
        <v>9.118911175</v>
      </c>
      <c r="N1776" s="18">
        <v>10.0</v>
      </c>
      <c r="O1776" s="21">
        <f t="shared" si="2"/>
        <v>9.457359679</v>
      </c>
      <c r="P1776" s="18">
        <v>10.0</v>
      </c>
      <c r="Q1776" s="21">
        <f t="shared" si="173"/>
        <v>8.390830946</v>
      </c>
      <c r="R1776" s="18">
        <v>10.0</v>
      </c>
      <c r="S1776" s="21">
        <f t="shared" si="125"/>
        <v>8.504873853</v>
      </c>
      <c r="T1776" s="18">
        <v>10.0</v>
      </c>
      <c r="U1776" s="21">
        <f t="shared" si="128"/>
        <v>8.289850917</v>
      </c>
      <c r="V1776" s="18">
        <v>10.0</v>
      </c>
      <c r="W1776" s="21">
        <f t="shared" si="124"/>
        <v>8.888468158</v>
      </c>
      <c r="X1776" s="27">
        <f t="shared" si="170"/>
        <v>9.857142857</v>
      </c>
      <c r="Y1776" s="149" t="s">
        <v>3364</v>
      </c>
      <c r="Z1776" s="24"/>
      <c r="AA1776" s="40"/>
      <c r="AB1776" s="40"/>
      <c r="AC1776" s="40"/>
      <c r="AD1776" s="40"/>
      <c r="AE1776" s="39"/>
      <c r="AF1776" s="5"/>
      <c r="AG1776" s="1"/>
    </row>
    <row r="1777" ht="67.5" customHeight="1">
      <c r="A1777" s="1"/>
      <c r="B1777" s="5"/>
      <c r="C1777" s="16">
        <v>44904.0</v>
      </c>
      <c r="D1777" s="17"/>
      <c r="E1777" s="79" t="s">
        <v>3365</v>
      </c>
      <c r="F1777" s="5"/>
      <c r="G1777" s="5"/>
      <c r="H1777" s="5"/>
      <c r="I1777" s="33"/>
      <c r="J1777" s="18">
        <v>10.0</v>
      </c>
      <c r="K1777" s="19">
        <f t="shared" si="178"/>
        <v>8.40704918</v>
      </c>
      <c r="L1777" s="18">
        <v>10.0</v>
      </c>
      <c r="M1777" s="21">
        <f t="shared" si="177"/>
        <v>9.119415808</v>
      </c>
      <c r="N1777" s="18">
        <v>10.0</v>
      </c>
      <c r="O1777" s="21">
        <f t="shared" si="2"/>
        <v>9.457670292</v>
      </c>
      <c r="P1777" s="18">
        <v>7.5</v>
      </c>
      <c r="Q1777" s="21">
        <f t="shared" si="173"/>
        <v>8.390320733</v>
      </c>
      <c r="R1777" s="18">
        <v>10.0</v>
      </c>
      <c r="S1777" s="21">
        <f t="shared" si="125"/>
        <v>8.505730659</v>
      </c>
      <c r="T1777" s="18">
        <v>7.5</v>
      </c>
      <c r="U1777" s="21">
        <f t="shared" si="128"/>
        <v>8.289398281</v>
      </c>
      <c r="V1777" s="18">
        <v>10.0</v>
      </c>
      <c r="W1777" s="21">
        <f t="shared" si="124"/>
        <v>8.889105505</v>
      </c>
      <c r="X1777" s="27">
        <f t="shared" si="170"/>
        <v>9.285714286</v>
      </c>
      <c r="Y1777" s="149" t="s">
        <v>3366</v>
      </c>
      <c r="Z1777" s="24"/>
      <c r="AA1777" s="40"/>
      <c r="AB1777" s="40"/>
      <c r="AC1777" s="40"/>
      <c r="AD1777" s="40"/>
      <c r="AE1777" s="39"/>
      <c r="AF1777" s="5"/>
      <c r="AG1777" s="1"/>
    </row>
    <row r="1778" ht="67.5" customHeight="1">
      <c r="A1778" s="1"/>
      <c r="B1778" s="5"/>
      <c r="C1778" s="16">
        <v>44906.0</v>
      </c>
      <c r="D1778" s="17">
        <v>3.852062745E9</v>
      </c>
      <c r="E1778" s="150" t="s">
        <v>3367</v>
      </c>
      <c r="F1778" s="5" t="s">
        <v>1180</v>
      </c>
      <c r="G1778" s="5" t="s">
        <v>2017</v>
      </c>
      <c r="H1778" s="5">
        <v>214.0</v>
      </c>
      <c r="I1778" s="33" t="s">
        <v>1808</v>
      </c>
      <c r="J1778" s="18">
        <v>7.0</v>
      </c>
      <c r="K1778" s="19">
        <f t="shared" si="178"/>
        <v>8.404918033</v>
      </c>
      <c r="L1778" s="18">
        <v>5.0</v>
      </c>
      <c r="M1778" s="21">
        <f t="shared" si="177"/>
        <v>9.117057813</v>
      </c>
      <c r="N1778" s="18">
        <v>7.5</v>
      </c>
      <c r="O1778" s="21">
        <f t="shared" si="2"/>
        <v>9.456550343</v>
      </c>
      <c r="P1778" s="18">
        <v>7.5</v>
      </c>
      <c r="Q1778" s="21">
        <f t="shared" si="173"/>
        <v>8.389811105</v>
      </c>
      <c r="R1778" s="18">
        <v>5.0</v>
      </c>
      <c r="S1778" s="21">
        <f t="shared" si="125"/>
        <v>8.503722795</v>
      </c>
      <c r="T1778" s="18">
        <v>5.0</v>
      </c>
      <c r="U1778" s="21">
        <f t="shared" si="128"/>
        <v>8.287514318</v>
      </c>
      <c r="V1778" s="18">
        <v>7.5</v>
      </c>
      <c r="W1778" s="21">
        <f t="shared" si="124"/>
        <v>8.888309456</v>
      </c>
      <c r="X1778" s="27">
        <f t="shared" si="170"/>
        <v>6.357142857</v>
      </c>
      <c r="Y1778" s="61"/>
      <c r="Z1778" s="24"/>
      <c r="AA1778" s="40"/>
      <c r="AB1778" s="40"/>
      <c r="AC1778" s="40"/>
      <c r="AD1778" s="40"/>
      <c r="AE1778" s="39"/>
      <c r="AF1778" s="5"/>
      <c r="AG1778" s="1"/>
    </row>
    <row r="1779" ht="67.5" customHeight="1">
      <c r="A1779" s="1"/>
      <c r="B1779" s="5"/>
      <c r="C1779" s="16">
        <v>44907.0</v>
      </c>
      <c r="D1779" s="17">
        <v>3.430312537E9</v>
      </c>
      <c r="E1779" s="79" t="s">
        <v>3368</v>
      </c>
      <c r="F1779" s="5" t="s">
        <v>72</v>
      </c>
      <c r="G1779" s="5" t="s">
        <v>2017</v>
      </c>
      <c r="H1779" s="5" t="s">
        <v>3369</v>
      </c>
      <c r="I1779" s="33" t="s">
        <v>60</v>
      </c>
      <c r="J1779" s="18">
        <v>7.0</v>
      </c>
      <c r="K1779" s="19">
        <f t="shared" si="178"/>
        <v>8.402786885</v>
      </c>
      <c r="L1779" s="18">
        <v>10.0</v>
      </c>
      <c r="M1779" s="21">
        <f t="shared" si="177"/>
        <v>9.117562929</v>
      </c>
      <c r="N1779" s="18">
        <v>10.0</v>
      </c>
      <c r="O1779" s="21">
        <f t="shared" si="2"/>
        <v>9.456861063</v>
      </c>
      <c r="P1779" s="18">
        <v>10.0</v>
      </c>
      <c r="Q1779" s="21">
        <f t="shared" si="173"/>
        <v>8.390732265</v>
      </c>
      <c r="R1779" s="18">
        <v>7.5</v>
      </c>
      <c r="S1779" s="21">
        <f t="shared" si="125"/>
        <v>8.503148254</v>
      </c>
      <c r="T1779" s="18">
        <v>7.5</v>
      </c>
      <c r="U1779" s="21">
        <f t="shared" si="128"/>
        <v>8.287063537</v>
      </c>
      <c r="V1779" s="18">
        <v>7.5</v>
      </c>
      <c r="W1779" s="21">
        <f t="shared" si="124"/>
        <v>8.887514318</v>
      </c>
      <c r="X1779" s="27">
        <f t="shared" si="170"/>
        <v>8.5</v>
      </c>
      <c r="Y1779" s="61" t="s">
        <v>3370</v>
      </c>
      <c r="Z1779" s="24"/>
      <c r="AA1779" s="40"/>
      <c r="AB1779" s="40"/>
      <c r="AC1779" s="40"/>
      <c r="AD1779" s="40"/>
      <c r="AE1779" s="39"/>
      <c r="AF1779" s="5"/>
      <c r="AG1779" s="1"/>
    </row>
    <row r="1780" ht="67.5" customHeight="1">
      <c r="A1780" s="1"/>
      <c r="B1780" s="5"/>
      <c r="C1780" s="16">
        <v>44907.0</v>
      </c>
      <c r="D1780" s="17">
        <v>2.599634712E9</v>
      </c>
      <c r="E1780" s="150" t="s">
        <v>3371</v>
      </c>
      <c r="F1780" s="5" t="s">
        <v>72</v>
      </c>
      <c r="G1780" s="5" t="s">
        <v>2017</v>
      </c>
      <c r="H1780" s="5" t="s">
        <v>3372</v>
      </c>
      <c r="I1780" s="33" t="s">
        <v>261</v>
      </c>
      <c r="J1780" s="18">
        <v>8.0</v>
      </c>
      <c r="K1780" s="19">
        <f t="shared" si="178"/>
        <v>8.403606557</v>
      </c>
      <c r="L1780" s="18">
        <v>10.0</v>
      </c>
      <c r="M1780" s="21">
        <f t="shared" si="177"/>
        <v>9.118067467</v>
      </c>
      <c r="N1780" s="18">
        <v>10.0</v>
      </c>
      <c r="O1780" s="21">
        <f t="shared" si="2"/>
        <v>9.457171429</v>
      </c>
      <c r="P1780" s="18">
        <v>10.0</v>
      </c>
      <c r="Q1780" s="21">
        <f t="shared" si="173"/>
        <v>8.391652373</v>
      </c>
      <c r="R1780" s="18">
        <v>10.0</v>
      </c>
      <c r="S1780" s="21">
        <f t="shared" si="125"/>
        <v>8.504004577</v>
      </c>
      <c r="T1780" s="18">
        <v>10.0</v>
      </c>
      <c r="U1780" s="21">
        <f t="shared" si="128"/>
        <v>8.288043478</v>
      </c>
      <c r="V1780" s="18">
        <v>10.0</v>
      </c>
      <c r="W1780" s="21">
        <f t="shared" si="124"/>
        <v>8.888151116</v>
      </c>
      <c r="X1780" s="27">
        <f t="shared" si="170"/>
        <v>9.714285714</v>
      </c>
      <c r="Y1780" s="61" t="s">
        <v>3373</v>
      </c>
      <c r="Z1780" s="24"/>
      <c r="AA1780" s="40"/>
      <c r="AB1780" s="40"/>
      <c r="AC1780" s="40"/>
      <c r="AD1780" s="40"/>
      <c r="AE1780" s="39"/>
      <c r="AF1780" s="5"/>
      <c r="AG1780" s="1"/>
    </row>
    <row r="1781" ht="67.5" customHeight="1">
      <c r="A1781" s="1"/>
      <c r="B1781" s="5"/>
      <c r="C1781" s="16">
        <v>44908.0</v>
      </c>
      <c r="D1781" s="17">
        <v>3.332363683E9</v>
      </c>
      <c r="E1781" s="79" t="s">
        <v>3374</v>
      </c>
      <c r="F1781" s="5" t="s">
        <v>510</v>
      </c>
      <c r="G1781" s="5" t="s">
        <v>3261</v>
      </c>
      <c r="H1781" s="5">
        <v>314.0</v>
      </c>
      <c r="I1781" s="33" t="s">
        <v>79</v>
      </c>
      <c r="J1781" s="18">
        <v>9.0</v>
      </c>
      <c r="K1781" s="19">
        <f t="shared" si="178"/>
        <v>8.402786885</v>
      </c>
      <c r="L1781" s="18">
        <v>10.0</v>
      </c>
      <c r="M1781" s="21">
        <f t="shared" si="177"/>
        <v>9.118571429</v>
      </c>
      <c r="N1781" s="18">
        <v>10.0</v>
      </c>
      <c r="O1781" s="21">
        <f t="shared" si="2"/>
        <v>9.457481439</v>
      </c>
      <c r="P1781" s="18">
        <v>10.0</v>
      </c>
      <c r="Q1781" s="21">
        <f t="shared" si="173"/>
        <v>8.392571429</v>
      </c>
      <c r="R1781" s="18">
        <v>10.0</v>
      </c>
      <c r="S1781" s="21">
        <f t="shared" si="125"/>
        <v>8.50485992</v>
      </c>
      <c r="T1781" s="18">
        <v>10.0</v>
      </c>
      <c r="U1781" s="21">
        <f t="shared" si="128"/>
        <v>8.289022298</v>
      </c>
      <c r="V1781" s="18">
        <v>10.0</v>
      </c>
      <c r="W1781" s="21">
        <f t="shared" si="124"/>
        <v>8.888787185</v>
      </c>
      <c r="X1781" s="27">
        <f t="shared" si="170"/>
        <v>9.857142857</v>
      </c>
      <c r="Y1781" s="61"/>
      <c r="Z1781" s="24"/>
      <c r="AA1781" s="40"/>
      <c r="AB1781" s="40"/>
      <c r="AC1781" s="40"/>
      <c r="AD1781" s="40"/>
      <c r="AE1781" s="39"/>
      <c r="AF1781" s="5"/>
      <c r="AG1781" s="1"/>
    </row>
    <row r="1782" ht="67.5" customHeight="1">
      <c r="A1782" s="1"/>
      <c r="B1782" s="5"/>
      <c r="C1782" s="16">
        <v>44909.0</v>
      </c>
      <c r="D1782" s="17">
        <v>2.898796304E9</v>
      </c>
      <c r="E1782" s="150" t="s">
        <v>3375</v>
      </c>
      <c r="F1782" s="5" t="s">
        <v>48</v>
      </c>
      <c r="G1782" s="5" t="s">
        <v>2017</v>
      </c>
      <c r="H1782" s="5">
        <v>215.0</v>
      </c>
      <c r="I1782" s="33" t="s">
        <v>1808</v>
      </c>
      <c r="J1782" s="18">
        <v>7.0</v>
      </c>
      <c r="K1782" s="19">
        <f t="shared" si="178"/>
        <v>8.401967213</v>
      </c>
      <c r="L1782" s="18">
        <v>7.5</v>
      </c>
      <c r="M1782" s="21">
        <f t="shared" si="177"/>
        <v>9.117647059</v>
      </c>
      <c r="N1782" s="18">
        <v>7.5</v>
      </c>
      <c r="O1782" s="21">
        <f t="shared" si="2"/>
        <v>9.456364155</v>
      </c>
      <c r="P1782" s="18">
        <v>5.0</v>
      </c>
      <c r="Q1782" s="21">
        <f t="shared" si="173"/>
        <v>8.390633923</v>
      </c>
      <c r="R1782" s="18">
        <v>5.0</v>
      </c>
      <c r="S1782" s="21">
        <f t="shared" si="125"/>
        <v>8.502857143</v>
      </c>
      <c r="T1782" s="18">
        <v>7.5</v>
      </c>
      <c r="U1782" s="21">
        <f t="shared" si="128"/>
        <v>8.288571429</v>
      </c>
      <c r="V1782" s="18">
        <v>7.5</v>
      </c>
      <c r="W1782" s="21">
        <f t="shared" si="124"/>
        <v>8.887993139</v>
      </c>
      <c r="X1782" s="27">
        <f t="shared" si="170"/>
        <v>6.714285714</v>
      </c>
      <c r="Y1782" s="119"/>
      <c r="Z1782" s="24"/>
      <c r="AA1782" s="40"/>
      <c r="AB1782" s="40"/>
      <c r="AC1782" s="40"/>
      <c r="AD1782" s="40"/>
      <c r="AE1782" s="39"/>
      <c r="AF1782" s="5"/>
      <c r="AG1782" s="1"/>
    </row>
    <row r="1783" ht="67.5" customHeight="1">
      <c r="A1783" s="1"/>
      <c r="B1783" s="5"/>
      <c r="C1783" s="16">
        <v>44910.0</v>
      </c>
      <c r="D1783" s="17">
        <v>3.444116605E9</v>
      </c>
      <c r="E1783" s="150" t="s">
        <v>3376</v>
      </c>
      <c r="F1783" s="5" t="s">
        <v>72</v>
      </c>
      <c r="G1783" s="5" t="s">
        <v>3261</v>
      </c>
      <c r="H1783" s="5">
        <v>311.0</v>
      </c>
      <c r="I1783" s="33" t="s">
        <v>1787</v>
      </c>
      <c r="J1783" s="18">
        <v>9.0</v>
      </c>
      <c r="K1783" s="19">
        <f t="shared" si="178"/>
        <v>8.401147541</v>
      </c>
      <c r="L1783" s="18">
        <v>10.0</v>
      </c>
      <c r="M1783" s="21">
        <f t="shared" si="177"/>
        <v>9.118150685</v>
      </c>
      <c r="N1783" s="18">
        <v>7.5</v>
      </c>
      <c r="O1783" s="21">
        <f t="shared" si="2"/>
        <v>9.455248146</v>
      </c>
      <c r="P1783" s="18">
        <v>7.5</v>
      </c>
      <c r="Q1783" s="21">
        <f t="shared" si="173"/>
        <v>8.390125571</v>
      </c>
      <c r="R1783" s="18">
        <v>7.5</v>
      </c>
      <c r="S1783" s="21">
        <f t="shared" si="125"/>
        <v>8.502284409</v>
      </c>
      <c r="T1783" s="18">
        <v>10.0</v>
      </c>
      <c r="U1783" s="21">
        <f t="shared" si="128"/>
        <v>8.289548829</v>
      </c>
      <c r="V1783" s="18">
        <v>7.5</v>
      </c>
      <c r="W1783" s="21">
        <f t="shared" si="124"/>
        <v>8.8872</v>
      </c>
      <c r="X1783" s="27">
        <f t="shared" si="170"/>
        <v>8.428571429</v>
      </c>
      <c r="Y1783" s="119"/>
      <c r="Z1783" s="24"/>
      <c r="AA1783" s="40"/>
      <c r="AB1783" s="40"/>
      <c r="AC1783" s="40"/>
      <c r="AD1783" s="40"/>
      <c r="AE1783" s="39"/>
      <c r="AF1783" s="5"/>
      <c r="AG1783" s="1"/>
    </row>
    <row r="1784" ht="67.5" customHeight="1">
      <c r="A1784" s="1"/>
      <c r="B1784" s="5"/>
      <c r="C1784" s="16">
        <v>44911.0</v>
      </c>
      <c r="D1784" s="17">
        <v>3.983032256E9</v>
      </c>
      <c r="E1784" s="150" t="s">
        <v>3377</v>
      </c>
      <c r="F1784" s="5" t="s">
        <v>72</v>
      </c>
      <c r="G1784" s="5" t="s">
        <v>3261</v>
      </c>
      <c r="H1784" s="5">
        <v>202.0</v>
      </c>
      <c r="I1784" s="33" t="s">
        <v>45</v>
      </c>
      <c r="J1784" s="18">
        <v>9.0</v>
      </c>
      <c r="K1784" s="19">
        <f t="shared" si="178"/>
        <v>8.401147541</v>
      </c>
      <c r="L1784" s="18">
        <v>10.0</v>
      </c>
      <c r="M1784" s="21">
        <f t="shared" si="177"/>
        <v>9.118653736</v>
      </c>
      <c r="N1784" s="18">
        <v>10.0</v>
      </c>
      <c r="O1784" s="21">
        <f t="shared" si="2"/>
        <v>9.455558723</v>
      </c>
      <c r="P1784" s="18">
        <v>7.5</v>
      </c>
      <c r="Q1784" s="21">
        <f t="shared" si="173"/>
        <v>8.389617798</v>
      </c>
      <c r="R1784" s="18">
        <v>7.5</v>
      </c>
      <c r="S1784" s="21">
        <f t="shared" si="125"/>
        <v>8.501712329</v>
      </c>
      <c r="T1784" s="18">
        <v>7.5</v>
      </c>
      <c r="U1784" s="21">
        <f t="shared" si="128"/>
        <v>8.289098174</v>
      </c>
      <c r="V1784" s="18">
        <v>7.5</v>
      </c>
      <c r="W1784" s="21">
        <f t="shared" si="124"/>
        <v>8.886407767</v>
      </c>
      <c r="X1784" s="27">
        <f t="shared" si="170"/>
        <v>8.428571429</v>
      </c>
      <c r="Y1784" s="119"/>
      <c r="Z1784" s="24"/>
      <c r="AA1784" s="40"/>
      <c r="AB1784" s="40"/>
      <c r="AC1784" s="40"/>
      <c r="AD1784" s="40"/>
      <c r="AE1784" s="39"/>
      <c r="AF1784" s="5"/>
      <c r="AG1784" s="1"/>
    </row>
    <row r="1785" ht="67.5" customHeight="1">
      <c r="A1785" s="1"/>
      <c r="B1785" s="5"/>
      <c r="C1785" s="16">
        <v>44911.0</v>
      </c>
      <c r="D1785" s="17">
        <v>3.180231219E9</v>
      </c>
      <c r="E1785" s="150" t="s">
        <v>3378</v>
      </c>
      <c r="F1785" s="5" t="s">
        <v>72</v>
      </c>
      <c r="G1785" s="5" t="s">
        <v>3261</v>
      </c>
      <c r="H1785" s="5">
        <v>313.0</v>
      </c>
      <c r="I1785" s="33" t="s">
        <v>79</v>
      </c>
      <c r="J1785" s="18">
        <v>8.0</v>
      </c>
      <c r="K1785" s="19">
        <f t="shared" si="178"/>
        <v>8.399508197</v>
      </c>
      <c r="L1785" s="18">
        <v>7.5</v>
      </c>
      <c r="M1785" s="21">
        <f t="shared" si="177"/>
        <v>9.117730901</v>
      </c>
      <c r="N1785" s="18">
        <v>7.5</v>
      </c>
      <c r="O1785" s="21">
        <f t="shared" si="2"/>
        <v>9.454444444</v>
      </c>
      <c r="P1785" s="18">
        <v>7.5</v>
      </c>
      <c r="Q1785" s="21">
        <f t="shared" si="173"/>
        <v>8.389110604</v>
      </c>
      <c r="R1785" s="18">
        <v>7.5</v>
      </c>
      <c r="S1785" s="21">
        <f t="shared" si="125"/>
        <v>8.501140901</v>
      </c>
      <c r="T1785" s="18">
        <v>7.5</v>
      </c>
      <c r="U1785" s="21">
        <f t="shared" si="128"/>
        <v>8.288648032</v>
      </c>
      <c r="V1785" s="18">
        <v>7.5</v>
      </c>
      <c r="W1785" s="21">
        <f t="shared" si="124"/>
        <v>8.885616438</v>
      </c>
      <c r="X1785" s="27">
        <f t="shared" si="170"/>
        <v>7.571428571</v>
      </c>
      <c r="Y1785" s="119"/>
      <c r="Z1785" s="24"/>
      <c r="AA1785" s="40"/>
      <c r="AB1785" s="40"/>
      <c r="AC1785" s="40"/>
      <c r="AD1785" s="40"/>
      <c r="AE1785" s="39"/>
      <c r="AF1785" s="5"/>
      <c r="AG1785" s="1"/>
    </row>
    <row r="1786" ht="67.5" customHeight="1">
      <c r="A1786" s="1"/>
      <c r="B1786" s="5"/>
      <c r="C1786" s="16">
        <v>44913.0</v>
      </c>
      <c r="D1786" s="17">
        <v>2.133656509E9</v>
      </c>
      <c r="E1786" s="79" t="s">
        <v>3379</v>
      </c>
      <c r="F1786" s="5" t="s">
        <v>2022</v>
      </c>
      <c r="G1786" s="5" t="s">
        <v>2017</v>
      </c>
      <c r="H1786" s="5">
        <v>307.0</v>
      </c>
      <c r="I1786" s="33" t="s">
        <v>1808</v>
      </c>
      <c r="J1786" s="18">
        <v>9.0</v>
      </c>
      <c r="K1786" s="19">
        <f t="shared" si="178"/>
        <v>8.400327869</v>
      </c>
      <c r="L1786" s="18">
        <v>10.0</v>
      </c>
      <c r="M1786" s="21">
        <f t="shared" si="177"/>
        <v>9.118233618</v>
      </c>
      <c r="N1786" s="18">
        <v>10.0</v>
      </c>
      <c r="O1786" s="21">
        <f t="shared" si="2"/>
        <v>9.454755125</v>
      </c>
      <c r="P1786" s="18">
        <v>10.0</v>
      </c>
      <c r="Q1786" s="21">
        <f t="shared" si="173"/>
        <v>8.39002849</v>
      </c>
      <c r="R1786" s="18">
        <v>10.0</v>
      </c>
      <c r="S1786" s="21">
        <f t="shared" si="125"/>
        <v>8.501995439</v>
      </c>
      <c r="T1786" s="18">
        <v>10.0</v>
      </c>
      <c r="U1786" s="21">
        <f t="shared" si="128"/>
        <v>8.289623717</v>
      </c>
      <c r="V1786" s="18">
        <v>7.5</v>
      </c>
      <c r="W1786" s="21">
        <f t="shared" si="124"/>
        <v>8.884826013</v>
      </c>
      <c r="X1786" s="27">
        <f t="shared" si="170"/>
        <v>9.5</v>
      </c>
      <c r="Y1786" s="119"/>
      <c r="Z1786" s="24"/>
      <c r="AA1786" s="40"/>
      <c r="AB1786" s="40"/>
      <c r="AC1786" s="40"/>
      <c r="AD1786" s="40"/>
      <c r="AE1786" s="39"/>
      <c r="AF1786" s="5"/>
      <c r="AG1786" s="1"/>
    </row>
    <row r="1787" ht="67.5" customHeight="1">
      <c r="A1787" s="1"/>
      <c r="B1787" s="5"/>
      <c r="C1787" s="16">
        <v>44913.0</v>
      </c>
      <c r="D1787" s="17">
        <v>3.994953254E9</v>
      </c>
      <c r="E1787" s="150" t="s">
        <v>3380</v>
      </c>
      <c r="F1787" s="5" t="s">
        <v>2022</v>
      </c>
      <c r="G1787" s="5" t="s">
        <v>3261</v>
      </c>
      <c r="H1787" s="5">
        <v>206.0</v>
      </c>
      <c r="I1787" s="33" t="s">
        <v>1868</v>
      </c>
      <c r="J1787" s="18">
        <v>4.0</v>
      </c>
      <c r="K1787" s="19">
        <f t="shared" si="178"/>
        <v>8.39704918</v>
      </c>
      <c r="L1787" s="18">
        <v>5.0</v>
      </c>
      <c r="M1787" s="21">
        <f t="shared" si="177"/>
        <v>9.115888383</v>
      </c>
      <c r="N1787" s="18">
        <v>2.5</v>
      </c>
      <c r="O1787" s="21">
        <f t="shared" si="2"/>
        <v>9.450796813</v>
      </c>
      <c r="P1787" s="18">
        <v>7.5</v>
      </c>
      <c r="Q1787" s="21">
        <f t="shared" si="173"/>
        <v>8.38952164</v>
      </c>
      <c r="R1787" s="18">
        <v>5.0</v>
      </c>
      <c r="S1787" s="21">
        <f t="shared" si="125"/>
        <v>8.5</v>
      </c>
      <c r="T1787" s="18">
        <v>5.0</v>
      </c>
      <c r="U1787" s="21">
        <f t="shared" si="128"/>
        <v>8.287749288</v>
      </c>
      <c r="V1787" s="18">
        <v>7.5</v>
      </c>
      <c r="W1787" s="21">
        <f t="shared" si="124"/>
        <v>8.884036488</v>
      </c>
      <c r="X1787" s="27">
        <f t="shared" si="170"/>
        <v>5.214285714</v>
      </c>
      <c r="Y1787" s="152" t="s">
        <v>3381</v>
      </c>
      <c r="Z1787" s="24"/>
      <c r="AA1787" s="40"/>
      <c r="AB1787" s="40"/>
      <c r="AC1787" s="40"/>
      <c r="AD1787" s="40"/>
      <c r="AE1787" s="39"/>
      <c r="AF1787" s="5"/>
      <c r="AG1787" s="1"/>
    </row>
    <row r="1788" ht="67.5" customHeight="1">
      <c r="A1788" s="1"/>
      <c r="B1788" s="5"/>
      <c r="C1788" s="16">
        <v>44913.0</v>
      </c>
      <c r="D1788" s="17">
        <v>2.620235214E9</v>
      </c>
      <c r="E1788" s="150" t="s">
        <v>3382</v>
      </c>
      <c r="F1788" s="5" t="s">
        <v>960</v>
      </c>
      <c r="G1788" s="5" t="s">
        <v>2017</v>
      </c>
      <c r="H1788" s="5">
        <v>217.0</v>
      </c>
      <c r="I1788" s="33" t="s">
        <v>1782</v>
      </c>
      <c r="J1788" s="18">
        <v>9.0</v>
      </c>
      <c r="K1788" s="19">
        <f t="shared" si="178"/>
        <v>8.396229508</v>
      </c>
      <c r="L1788" s="18">
        <v>10.0</v>
      </c>
      <c r="M1788" s="21">
        <f t="shared" si="177"/>
        <v>9.116391577</v>
      </c>
      <c r="N1788" s="18">
        <v>10.0</v>
      </c>
      <c r="O1788" s="21">
        <f t="shared" si="2"/>
        <v>9.451109215</v>
      </c>
      <c r="P1788" s="18">
        <v>7.5</v>
      </c>
      <c r="Q1788" s="21">
        <f t="shared" si="173"/>
        <v>8.389015367</v>
      </c>
      <c r="R1788" s="18">
        <v>10.0</v>
      </c>
      <c r="S1788" s="21">
        <f t="shared" si="125"/>
        <v>8.500854214</v>
      </c>
      <c r="T1788" s="18">
        <v>10.0</v>
      </c>
      <c r="U1788" s="21">
        <f t="shared" si="128"/>
        <v>8.288724374</v>
      </c>
      <c r="V1788" s="18">
        <v>10.0</v>
      </c>
      <c r="W1788" s="21">
        <f t="shared" si="124"/>
        <v>8.884672365</v>
      </c>
      <c r="X1788" s="27">
        <f t="shared" si="170"/>
        <v>9.5</v>
      </c>
      <c r="Y1788" s="119"/>
      <c r="Z1788" s="24"/>
      <c r="AA1788" s="40"/>
      <c r="AB1788" s="40"/>
      <c r="AC1788" s="40"/>
      <c r="AD1788" s="40"/>
      <c r="AE1788" s="39"/>
      <c r="AF1788" s="5"/>
      <c r="AG1788" s="1"/>
    </row>
    <row r="1789" ht="67.5" customHeight="1">
      <c r="A1789" s="1"/>
      <c r="B1789" s="5"/>
      <c r="C1789" s="16">
        <v>44914.0</v>
      </c>
      <c r="D1789" s="17">
        <v>3.041134818E9</v>
      </c>
      <c r="E1789" s="150" t="s">
        <v>3383</v>
      </c>
      <c r="F1789" s="5" t="s">
        <v>126</v>
      </c>
      <c r="G1789" s="5" t="s">
        <v>3261</v>
      </c>
      <c r="H1789" s="5">
        <v>302.0</v>
      </c>
      <c r="I1789" s="33" t="s">
        <v>45</v>
      </c>
      <c r="J1789" s="18">
        <v>7.0</v>
      </c>
      <c r="K1789" s="19">
        <f t="shared" si="178"/>
        <v>8.396229508</v>
      </c>
      <c r="L1789" s="18">
        <v>7.5</v>
      </c>
      <c r="M1789" s="21">
        <f t="shared" si="177"/>
        <v>9.115472127</v>
      </c>
      <c r="N1789" s="18">
        <v>10.0</v>
      </c>
      <c r="O1789" s="21">
        <f t="shared" si="2"/>
        <v>9.451421262</v>
      </c>
      <c r="P1789" s="18">
        <v>7.5</v>
      </c>
      <c r="Q1789" s="21">
        <f t="shared" si="173"/>
        <v>8.38850967</v>
      </c>
      <c r="R1789" s="18">
        <v>7.5</v>
      </c>
      <c r="S1789" s="21">
        <f t="shared" si="125"/>
        <v>8.500284576</v>
      </c>
      <c r="T1789" s="18">
        <v>7.5</v>
      </c>
      <c r="U1789" s="21">
        <f t="shared" si="128"/>
        <v>8.28827547</v>
      </c>
      <c r="V1789" s="18">
        <v>7.5</v>
      </c>
      <c r="W1789" s="21">
        <f t="shared" si="124"/>
        <v>8.883883827</v>
      </c>
      <c r="X1789" s="27">
        <f t="shared" si="170"/>
        <v>7.785714286</v>
      </c>
      <c r="Y1789" s="149" t="s">
        <v>3384</v>
      </c>
      <c r="Z1789" s="24"/>
      <c r="AA1789" s="40"/>
      <c r="AB1789" s="40"/>
      <c r="AC1789" s="40"/>
      <c r="AD1789" s="40"/>
      <c r="AE1789" s="39"/>
      <c r="AF1789" s="5"/>
      <c r="AG1789" s="1"/>
    </row>
    <row r="1790" ht="67.5" customHeight="1">
      <c r="A1790" s="1"/>
      <c r="B1790" s="5"/>
      <c r="C1790" s="16">
        <v>44914.0</v>
      </c>
      <c r="D1790" s="17" t="s">
        <v>3385</v>
      </c>
      <c r="E1790" s="79" t="s">
        <v>3386</v>
      </c>
      <c r="F1790" s="5" t="s">
        <v>32</v>
      </c>
      <c r="G1790" s="5" t="s">
        <v>2017</v>
      </c>
      <c r="H1790" s="5" t="s">
        <v>3387</v>
      </c>
      <c r="I1790" s="33" t="s">
        <v>2203</v>
      </c>
      <c r="J1790" s="18">
        <v>8.0</v>
      </c>
      <c r="K1790" s="19">
        <f t="shared" si="178"/>
        <v>8.394590164</v>
      </c>
      <c r="L1790" s="18">
        <v>10.0</v>
      </c>
      <c r="M1790" s="21">
        <f t="shared" si="177"/>
        <v>9.115974986</v>
      </c>
      <c r="N1790" s="18">
        <v>10.0</v>
      </c>
      <c r="O1790" s="21">
        <f t="shared" si="2"/>
        <v>9.451732955</v>
      </c>
      <c r="P1790" s="18">
        <v>10.0</v>
      </c>
      <c r="Q1790" s="21">
        <f t="shared" si="173"/>
        <v>8.38942581</v>
      </c>
      <c r="R1790" s="18">
        <v>10.0</v>
      </c>
      <c r="S1790" s="21">
        <f t="shared" si="125"/>
        <v>8.501137656</v>
      </c>
      <c r="T1790" s="18">
        <v>7.5</v>
      </c>
      <c r="U1790" s="21">
        <f t="shared" si="128"/>
        <v>8.287827076</v>
      </c>
      <c r="V1790" s="18">
        <v>10.0</v>
      </c>
      <c r="W1790" s="21">
        <f t="shared" si="124"/>
        <v>8.884519067</v>
      </c>
      <c r="X1790" s="27">
        <f t="shared" si="170"/>
        <v>9.357142857</v>
      </c>
      <c r="Y1790" s="119"/>
      <c r="Z1790" s="24"/>
      <c r="AA1790" s="40"/>
      <c r="AB1790" s="40"/>
      <c r="AC1790" s="40"/>
      <c r="AD1790" s="40"/>
      <c r="AE1790" s="39"/>
      <c r="AF1790" s="5"/>
      <c r="AG1790" s="1"/>
    </row>
    <row r="1791" ht="67.5" customHeight="1">
      <c r="A1791" s="1"/>
      <c r="B1791" s="5"/>
      <c r="C1791" s="16">
        <v>44915.0</v>
      </c>
      <c r="D1791" s="17">
        <v>2.847611872E9</v>
      </c>
      <c r="E1791" s="150" t="s">
        <v>3388</v>
      </c>
      <c r="F1791" s="5" t="s">
        <v>2924</v>
      </c>
      <c r="G1791" s="5" t="s">
        <v>2017</v>
      </c>
      <c r="H1791" s="5" t="s">
        <v>3347</v>
      </c>
      <c r="I1791" s="33" t="s">
        <v>60</v>
      </c>
      <c r="J1791" s="18">
        <v>5.0</v>
      </c>
      <c r="K1791" s="19">
        <f t="shared" si="178"/>
        <v>8.39147541</v>
      </c>
      <c r="L1791" s="18">
        <v>5.0</v>
      </c>
      <c r="M1791" s="21">
        <f t="shared" si="177"/>
        <v>9.113636364</v>
      </c>
      <c r="N1791" s="18">
        <v>10.0</v>
      </c>
      <c r="O1791" s="21">
        <f t="shared" si="2"/>
        <v>9.452044293</v>
      </c>
      <c r="P1791" s="18">
        <v>5.0</v>
      </c>
      <c r="Q1791" s="21">
        <f t="shared" si="173"/>
        <v>8.3875</v>
      </c>
      <c r="R1791" s="18">
        <v>7.5</v>
      </c>
      <c r="S1791" s="21">
        <f t="shared" si="125"/>
        <v>8.500568505</v>
      </c>
      <c r="T1791" s="18">
        <v>5.0</v>
      </c>
      <c r="U1791" s="21">
        <f t="shared" si="128"/>
        <v>8.285957931</v>
      </c>
      <c r="V1791" s="18">
        <v>7.5</v>
      </c>
      <c r="W1791" s="21">
        <f t="shared" si="124"/>
        <v>8.883731513</v>
      </c>
      <c r="X1791" s="27">
        <f t="shared" si="170"/>
        <v>6.428571429</v>
      </c>
      <c r="Y1791" s="149" t="s">
        <v>3389</v>
      </c>
      <c r="Z1791" s="24"/>
      <c r="AA1791" s="40"/>
      <c r="AB1791" s="40"/>
      <c r="AC1791" s="40"/>
      <c r="AD1791" s="40"/>
      <c r="AE1791" s="39"/>
      <c r="AF1791" s="5"/>
      <c r="AG1791" s="1"/>
    </row>
    <row r="1792" ht="67.5" customHeight="1">
      <c r="A1792" s="1"/>
      <c r="B1792" s="5"/>
      <c r="C1792" s="16">
        <v>44915.0</v>
      </c>
      <c r="D1792" s="17">
        <v>2.100226988E9</v>
      </c>
      <c r="E1792" s="150" t="s">
        <v>3390</v>
      </c>
      <c r="F1792" s="5" t="s">
        <v>126</v>
      </c>
      <c r="G1792" s="5" t="s">
        <v>2017</v>
      </c>
      <c r="H1792" s="5">
        <v>314.0</v>
      </c>
      <c r="I1792" s="33" t="s">
        <v>79</v>
      </c>
      <c r="J1792" s="18">
        <v>8.0</v>
      </c>
      <c r="K1792" s="19">
        <f t="shared" si="178"/>
        <v>8.390655738</v>
      </c>
      <c r="L1792" s="18">
        <v>10.0</v>
      </c>
      <c r="M1792" s="21">
        <f t="shared" si="177"/>
        <v>9.114139693</v>
      </c>
      <c r="N1792" s="18">
        <v>10.0</v>
      </c>
      <c r="O1792" s="21">
        <f t="shared" si="2"/>
        <v>9.452355278</v>
      </c>
      <c r="P1792" s="18">
        <v>7.5</v>
      </c>
      <c r="Q1792" s="21">
        <f t="shared" si="173"/>
        <v>8.386996025</v>
      </c>
      <c r="R1792" s="18">
        <v>7.5</v>
      </c>
      <c r="S1792" s="21">
        <f t="shared" si="125"/>
        <v>8.5</v>
      </c>
      <c r="T1792" s="18">
        <v>7.5</v>
      </c>
      <c r="U1792" s="21">
        <f t="shared" si="128"/>
        <v>8.285511364</v>
      </c>
      <c r="V1792" s="18">
        <v>7.5</v>
      </c>
      <c r="W1792" s="21">
        <f t="shared" si="124"/>
        <v>8.882944855</v>
      </c>
      <c r="X1792" s="27">
        <f t="shared" si="170"/>
        <v>8.285714286</v>
      </c>
      <c r="Y1792" s="153" t="s">
        <v>3391</v>
      </c>
      <c r="Z1792" s="24"/>
      <c r="AA1792" s="40"/>
      <c r="AB1792" s="40"/>
      <c r="AC1792" s="40"/>
      <c r="AD1792" s="40"/>
      <c r="AE1792" s="39"/>
      <c r="AF1792" s="5"/>
      <c r="AG1792" s="1"/>
    </row>
    <row r="1793" ht="67.5" customHeight="1">
      <c r="A1793" s="1"/>
      <c r="B1793" s="5"/>
      <c r="C1793" s="16">
        <v>44915.0</v>
      </c>
      <c r="D1793" s="17">
        <v>3.915274827E9</v>
      </c>
      <c r="E1793" s="150" t="s">
        <v>3392</v>
      </c>
      <c r="F1793" s="5" t="s">
        <v>2731</v>
      </c>
      <c r="G1793" s="5"/>
      <c r="H1793" s="5"/>
      <c r="I1793" s="33"/>
      <c r="J1793" s="18">
        <v>6.0</v>
      </c>
      <c r="K1793" s="19">
        <f t="shared" si="178"/>
        <v>8.387377049</v>
      </c>
      <c r="L1793" s="18">
        <v>5.0</v>
      </c>
      <c r="M1793" s="21">
        <f t="shared" si="177"/>
        <v>9.111804767</v>
      </c>
      <c r="N1793" s="18">
        <v>7.5</v>
      </c>
      <c r="O1793" s="21">
        <f t="shared" si="2"/>
        <v>9.451247873</v>
      </c>
      <c r="P1793" s="18">
        <v>7.5</v>
      </c>
      <c r="Q1793" s="21">
        <f t="shared" si="173"/>
        <v>8.386492622</v>
      </c>
      <c r="R1793" s="18">
        <v>5.0</v>
      </c>
      <c r="S1793" s="21">
        <f t="shared" si="125"/>
        <v>8.498012493</v>
      </c>
      <c r="T1793" s="18">
        <v>5.0</v>
      </c>
      <c r="U1793" s="21">
        <f t="shared" si="128"/>
        <v>8.283645656</v>
      </c>
      <c r="V1793" s="18">
        <v>7.5</v>
      </c>
      <c r="W1793" s="21">
        <f t="shared" si="124"/>
        <v>8.882159091</v>
      </c>
      <c r="X1793" s="27">
        <f t="shared" si="170"/>
        <v>6.214285714</v>
      </c>
      <c r="Y1793" s="119"/>
      <c r="Z1793" s="24"/>
      <c r="AA1793" s="40"/>
      <c r="AB1793" s="40"/>
      <c r="AC1793" s="40"/>
      <c r="AD1793" s="40"/>
      <c r="AE1793" s="39"/>
      <c r="AF1793" s="5"/>
      <c r="AG1793" s="1"/>
    </row>
    <row r="1794" ht="67.5" customHeight="1">
      <c r="A1794" s="1"/>
      <c r="B1794" s="5"/>
      <c r="C1794" s="16">
        <v>44916.0</v>
      </c>
      <c r="D1794" s="17">
        <v>2.57931457E9</v>
      </c>
      <c r="E1794" s="150" t="s">
        <v>3393</v>
      </c>
      <c r="F1794" s="5" t="s">
        <v>72</v>
      </c>
      <c r="G1794" s="5" t="s">
        <v>2017</v>
      </c>
      <c r="H1794" s="5">
        <v>217.0</v>
      </c>
      <c r="I1794" s="33" t="s">
        <v>1782</v>
      </c>
      <c r="J1794" s="18">
        <v>9.0</v>
      </c>
      <c r="K1794" s="19">
        <f t="shared" si="178"/>
        <v>8.386557377</v>
      </c>
      <c r="L1794" s="18">
        <v>10.0</v>
      </c>
      <c r="M1794" s="21">
        <f t="shared" si="177"/>
        <v>9.112308565</v>
      </c>
      <c r="N1794" s="18">
        <v>10.0</v>
      </c>
      <c r="O1794" s="21">
        <f t="shared" si="2"/>
        <v>9.451558957</v>
      </c>
      <c r="P1794" s="18">
        <v>7.5</v>
      </c>
      <c r="Q1794" s="21">
        <f t="shared" si="173"/>
        <v>8.38598979</v>
      </c>
      <c r="R1794" s="18">
        <v>10.0</v>
      </c>
      <c r="S1794" s="21">
        <f t="shared" si="125"/>
        <v>8.498864926</v>
      </c>
      <c r="T1794" s="18">
        <v>7.5</v>
      </c>
      <c r="U1794" s="21">
        <f t="shared" si="128"/>
        <v>8.283200908</v>
      </c>
      <c r="V1794" s="18">
        <v>10.0</v>
      </c>
      <c r="W1794" s="21">
        <f t="shared" si="124"/>
        <v>8.882793867</v>
      </c>
      <c r="X1794" s="27">
        <f t="shared" si="170"/>
        <v>9.142857143</v>
      </c>
      <c r="Y1794" s="119"/>
      <c r="Z1794" s="24"/>
      <c r="AA1794" s="40"/>
      <c r="AB1794" s="40"/>
      <c r="AC1794" s="40"/>
      <c r="AD1794" s="40"/>
      <c r="AE1794" s="39"/>
      <c r="AF1794" s="5"/>
      <c r="AG1794" s="1"/>
    </row>
    <row r="1795" ht="67.5" customHeight="1">
      <c r="A1795" s="1"/>
      <c r="B1795" s="5"/>
      <c r="C1795" s="16">
        <v>44916.0</v>
      </c>
      <c r="D1795" s="17" t="s">
        <v>3394</v>
      </c>
      <c r="E1795" s="150" t="s">
        <v>3395</v>
      </c>
      <c r="F1795" s="5" t="s">
        <v>2731</v>
      </c>
      <c r="G1795" s="5" t="s">
        <v>3261</v>
      </c>
      <c r="H1795" s="5">
        <v>313.0</v>
      </c>
      <c r="I1795" s="33" t="s">
        <v>79</v>
      </c>
      <c r="J1795" s="18">
        <v>8.0</v>
      </c>
      <c r="K1795" s="19">
        <f t="shared" si="178"/>
        <v>8.386557377</v>
      </c>
      <c r="L1795" s="18">
        <v>10.0</v>
      </c>
      <c r="M1795" s="21">
        <f t="shared" si="177"/>
        <v>9.112811791</v>
      </c>
      <c r="N1795" s="18">
        <v>10.0</v>
      </c>
      <c r="O1795" s="21">
        <f t="shared" si="2"/>
        <v>9.451869688</v>
      </c>
      <c r="P1795" s="18">
        <v>7.5</v>
      </c>
      <c r="Q1795" s="21">
        <f t="shared" si="173"/>
        <v>8.385487528</v>
      </c>
      <c r="R1795" s="18">
        <v>5.0</v>
      </c>
      <c r="S1795" s="21">
        <f t="shared" si="125"/>
        <v>8.496880318</v>
      </c>
      <c r="T1795" s="18">
        <v>7.5</v>
      </c>
      <c r="U1795" s="21">
        <f t="shared" si="128"/>
        <v>8.282756665</v>
      </c>
      <c r="V1795" s="18">
        <v>7.5</v>
      </c>
      <c r="W1795" s="21">
        <f t="shared" si="124"/>
        <v>8.882009081</v>
      </c>
      <c r="X1795" s="27">
        <f t="shared" si="170"/>
        <v>7.928571429</v>
      </c>
      <c r="Y1795" s="149" t="s">
        <v>3396</v>
      </c>
      <c r="Z1795" s="24"/>
      <c r="AA1795" s="40"/>
      <c r="AB1795" s="40"/>
      <c r="AC1795" s="40"/>
      <c r="AD1795" s="40"/>
      <c r="AE1795" s="39"/>
      <c r="AF1795" s="5"/>
      <c r="AG1795" s="1"/>
    </row>
    <row r="1796" ht="67.5" customHeight="1">
      <c r="A1796" s="1"/>
      <c r="B1796" s="5"/>
      <c r="C1796" s="16">
        <v>44916.0</v>
      </c>
      <c r="D1796" s="17">
        <v>2.698348645E9</v>
      </c>
      <c r="E1796" s="150" t="s">
        <v>3397</v>
      </c>
      <c r="F1796" s="5" t="s">
        <v>126</v>
      </c>
      <c r="G1796" s="5" t="s">
        <v>2017</v>
      </c>
      <c r="H1796" s="5" t="s">
        <v>3398</v>
      </c>
      <c r="I1796" s="33" t="s">
        <v>60</v>
      </c>
      <c r="J1796" s="18">
        <v>10.0</v>
      </c>
      <c r="K1796" s="19">
        <f t="shared" si="178"/>
        <v>8.389836066</v>
      </c>
      <c r="L1796" s="18">
        <v>10.0</v>
      </c>
      <c r="M1796" s="21">
        <f t="shared" si="177"/>
        <v>9.113314448</v>
      </c>
      <c r="N1796" s="18">
        <v>10.0</v>
      </c>
      <c r="O1796" s="21">
        <f t="shared" si="2"/>
        <v>9.452180068</v>
      </c>
      <c r="P1796" s="18">
        <v>10.0</v>
      </c>
      <c r="Q1796" s="21">
        <f t="shared" si="173"/>
        <v>8.386402266</v>
      </c>
      <c r="R1796" s="18">
        <v>10.0</v>
      </c>
      <c r="S1796" s="21">
        <f t="shared" si="125"/>
        <v>8.497732426</v>
      </c>
      <c r="T1796" s="18">
        <v>10.0</v>
      </c>
      <c r="U1796" s="21">
        <f t="shared" si="128"/>
        <v>8.283730159</v>
      </c>
      <c r="V1796" s="18">
        <v>10.0</v>
      </c>
      <c r="W1796" s="21">
        <f t="shared" si="124"/>
        <v>8.882643222</v>
      </c>
      <c r="X1796" s="27">
        <f t="shared" si="170"/>
        <v>10</v>
      </c>
      <c r="Y1796" s="119"/>
      <c r="Z1796" s="24"/>
      <c r="AA1796" s="40"/>
      <c r="AB1796" s="40"/>
      <c r="AC1796" s="40"/>
      <c r="AD1796" s="40"/>
      <c r="AE1796" s="39"/>
      <c r="AF1796" s="5"/>
      <c r="AG1796" s="1"/>
    </row>
    <row r="1797" ht="67.5" customHeight="1">
      <c r="A1797" s="1"/>
      <c r="B1797" s="5"/>
      <c r="C1797" s="16">
        <v>44917.0</v>
      </c>
      <c r="D1797" s="17">
        <v>3.411390517E9</v>
      </c>
      <c r="E1797" s="150" t="s">
        <v>3399</v>
      </c>
      <c r="F1797" s="5" t="s">
        <v>48</v>
      </c>
      <c r="G1797" s="5" t="s">
        <v>2017</v>
      </c>
      <c r="H1797" s="5" t="s">
        <v>3369</v>
      </c>
      <c r="I1797" s="33" t="s">
        <v>60</v>
      </c>
      <c r="J1797" s="18">
        <v>10.0</v>
      </c>
      <c r="K1797" s="19">
        <f t="shared" si="178"/>
        <v>8.389836066</v>
      </c>
      <c r="L1797" s="18">
        <v>10.0</v>
      </c>
      <c r="M1797" s="21">
        <f t="shared" si="177"/>
        <v>9.113816535</v>
      </c>
      <c r="N1797" s="18">
        <v>10.0</v>
      </c>
      <c r="O1797" s="21">
        <f t="shared" si="2"/>
        <v>9.452490096</v>
      </c>
      <c r="P1797" s="18">
        <v>10.0</v>
      </c>
      <c r="Q1797" s="21">
        <f t="shared" si="173"/>
        <v>8.387315968</v>
      </c>
      <c r="R1797" s="18">
        <v>10.0</v>
      </c>
      <c r="S1797" s="21">
        <f t="shared" si="125"/>
        <v>8.498583569</v>
      </c>
      <c r="T1797" s="18">
        <v>10.0</v>
      </c>
      <c r="U1797" s="21">
        <f t="shared" si="128"/>
        <v>8.28470255</v>
      </c>
      <c r="V1797" s="18">
        <v>10.0</v>
      </c>
      <c r="W1797" s="21">
        <f t="shared" si="124"/>
        <v>8.883276644</v>
      </c>
      <c r="X1797" s="27">
        <f t="shared" si="170"/>
        <v>10</v>
      </c>
      <c r="Y1797" s="119"/>
      <c r="Z1797" s="24"/>
      <c r="AA1797" s="40"/>
      <c r="AB1797" s="40"/>
      <c r="AC1797" s="40"/>
      <c r="AD1797" s="40"/>
      <c r="AE1797" s="39"/>
      <c r="AF1797" s="5"/>
      <c r="AG1797" s="1"/>
    </row>
    <row r="1798" ht="67.5" customHeight="1">
      <c r="A1798" s="1"/>
      <c r="B1798" s="5"/>
      <c r="C1798" s="16">
        <v>44917.0</v>
      </c>
      <c r="D1798" s="17">
        <v>3.452714992E9</v>
      </c>
      <c r="E1798" s="150" t="s">
        <v>3400</v>
      </c>
      <c r="F1798" s="5" t="s">
        <v>72</v>
      </c>
      <c r="G1798" s="5" t="s">
        <v>3261</v>
      </c>
      <c r="H1798" s="5" t="s">
        <v>3361</v>
      </c>
      <c r="I1798" s="33" t="s">
        <v>60</v>
      </c>
      <c r="J1798" s="18">
        <v>10.0</v>
      </c>
      <c r="K1798" s="19">
        <f t="shared" si="178"/>
        <v>8.389836066</v>
      </c>
      <c r="L1798" s="18">
        <v>10.0</v>
      </c>
      <c r="M1798" s="21">
        <f t="shared" si="177"/>
        <v>9.114318053</v>
      </c>
      <c r="N1798" s="18">
        <v>10.0</v>
      </c>
      <c r="O1798" s="21">
        <f t="shared" si="2"/>
        <v>9.452799774</v>
      </c>
      <c r="P1798" s="18">
        <v>10.0</v>
      </c>
      <c r="Q1798" s="21">
        <f t="shared" si="173"/>
        <v>8.388228636</v>
      </c>
      <c r="R1798" s="18">
        <v>10.0</v>
      </c>
      <c r="S1798" s="21">
        <f t="shared" si="125"/>
        <v>8.499433749</v>
      </c>
      <c r="T1798" s="18">
        <v>10.0</v>
      </c>
      <c r="U1798" s="21">
        <f t="shared" si="128"/>
        <v>8.285673839</v>
      </c>
      <c r="V1798" s="18">
        <v>10.0</v>
      </c>
      <c r="W1798" s="21">
        <f t="shared" si="124"/>
        <v>8.883909348</v>
      </c>
      <c r="X1798" s="27">
        <f t="shared" si="170"/>
        <v>10</v>
      </c>
      <c r="Y1798" s="149" t="s">
        <v>3401</v>
      </c>
      <c r="Z1798" s="24"/>
      <c r="AA1798" s="40"/>
      <c r="AB1798" s="40"/>
      <c r="AC1798" s="40"/>
      <c r="AD1798" s="40"/>
      <c r="AE1798" s="39"/>
      <c r="AF1798" s="5"/>
      <c r="AG1798" s="1"/>
    </row>
    <row r="1799" ht="67.5" customHeight="1">
      <c r="A1799" s="1"/>
      <c r="B1799" s="5"/>
      <c r="C1799" s="16">
        <v>44917.0</v>
      </c>
      <c r="D1799" s="17" t="s">
        <v>3402</v>
      </c>
      <c r="E1799" s="150" t="s">
        <v>3403</v>
      </c>
      <c r="F1799" s="5" t="s">
        <v>48</v>
      </c>
      <c r="G1799" s="5" t="s">
        <v>3261</v>
      </c>
      <c r="H1799" s="5" t="s">
        <v>3404</v>
      </c>
      <c r="I1799" s="33" t="s">
        <v>261</v>
      </c>
      <c r="J1799" s="18">
        <v>9.0</v>
      </c>
      <c r="K1799" s="19">
        <f t="shared" si="178"/>
        <v>8.39204918</v>
      </c>
      <c r="L1799" s="18">
        <v>10.0</v>
      </c>
      <c r="M1799" s="21">
        <f t="shared" si="177"/>
        <v>9.114819005</v>
      </c>
      <c r="N1799" s="18">
        <v>10.0</v>
      </c>
      <c r="O1799" s="21">
        <f t="shared" si="2"/>
        <v>9.453109101</v>
      </c>
      <c r="P1799" s="18">
        <v>7.5</v>
      </c>
      <c r="Q1799" s="21">
        <f t="shared" si="173"/>
        <v>8.387726244</v>
      </c>
      <c r="R1799" s="18">
        <v>7.5</v>
      </c>
      <c r="S1799" s="21">
        <f t="shared" si="125"/>
        <v>8.498868138</v>
      </c>
      <c r="T1799" s="18">
        <v>10.0</v>
      </c>
      <c r="U1799" s="21">
        <f t="shared" si="128"/>
        <v>8.286644029</v>
      </c>
      <c r="V1799" s="18">
        <v>10.0</v>
      </c>
      <c r="W1799" s="21">
        <f t="shared" si="124"/>
        <v>8.884541336</v>
      </c>
      <c r="X1799" s="27">
        <f t="shared" si="170"/>
        <v>9.142857143</v>
      </c>
      <c r="Y1799" s="149" t="s">
        <v>3405</v>
      </c>
      <c r="Z1799" s="24"/>
      <c r="AA1799" s="40"/>
      <c r="AB1799" s="40"/>
      <c r="AC1799" s="40"/>
      <c r="AD1799" s="40"/>
      <c r="AE1799" s="39"/>
      <c r="AF1799" s="5"/>
      <c r="AG1799" s="1"/>
    </row>
    <row r="1800" ht="67.5" customHeight="1">
      <c r="A1800" s="1"/>
      <c r="B1800" s="5"/>
      <c r="C1800" s="16">
        <v>44919.0</v>
      </c>
      <c r="D1800" s="17">
        <v>3.395614097E9</v>
      </c>
      <c r="E1800" s="150" t="s">
        <v>3397</v>
      </c>
      <c r="F1800" s="5" t="s">
        <v>32</v>
      </c>
      <c r="G1800" s="5" t="s">
        <v>2017</v>
      </c>
      <c r="H1800" s="5" t="s">
        <v>3406</v>
      </c>
      <c r="I1800" s="33" t="s">
        <v>60</v>
      </c>
      <c r="J1800" s="18">
        <v>10.0</v>
      </c>
      <c r="K1800" s="19">
        <f t="shared" si="178"/>
        <v>8.394508197</v>
      </c>
      <c r="L1800" s="18">
        <v>10.0</v>
      </c>
      <c r="M1800" s="21">
        <f t="shared" si="177"/>
        <v>9.115319389</v>
      </c>
      <c r="N1800" s="18">
        <v>10.0</v>
      </c>
      <c r="O1800" s="21">
        <f t="shared" si="2"/>
        <v>9.453418079</v>
      </c>
      <c r="P1800" s="18">
        <v>10.0</v>
      </c>
      <c r="Q1800" s="21">
        <f t="shared" si="173"/>
        <v>8.388637648</v>
      </c>
      <c r="R1800" s="18">
        <v>5.0</v>
      </c>
      <c r="S1800" s="21">
        <f t="shared" si="125"/>
        <v>8.49688914</v>
      </c>
      <c r="T1800" s="18">
        <v>10.0</v>
      </c>
      <c r="U1800" s="21">
        <f t="shared" si="128"/>
        <v>8.287613122</v>
      </c>
      <c r="V1800" s="18">
        <v>10.0</v>
      </c>
      <c r="W1800" s="21">
        <f t="shared" si="124"/>
        <v>8.885172609</v>
      </c>
      <c r="X1800" s="27">
        <f t="shared" si="170"/>
        <v>9.285714286</v>
      </c>
      <c r="Y1800" s="119"/>
      <c r="Z1800" s="24"/>
      <c r="AA1800" s="40"/>
      <c r="AB1800" s="40"/>
      <c r="AC1800" s="40"/>
      <c r="AD1800" s="40"/>
      <c r="AE1800" s="39"/>
      <c r="AF1800" s="5"/>
      <c r="AG1800" s="1"/>
    </row>
    <row r="1801" ht="67.5" customHeight="1">
      <c r="A1801" s="1"/>
      <c r="B1801" s="5"/>
      <c r="C1801" s="16">
        <v>44920.0</v>
      </c>
      <c r="D1801" s="17">
        <v>3.84364191E9</v>
      </c>
      <c r="E1801" s="150" t="s">
        <v>3407</v>
      </c>
      <c r="F1801" s="5" t="s">
        <v>1100</v>
      </c>
      <c r="G1801" s="5" t="s">
        <v>2017</v>
      </c>
      <c r="H1801" s="5">
        <v>217.0</v>
      </c>
      <c r="I1801" s="33" t="s">
        <v>1782</v>
      </c>
      <c r="J1801" s="18">
        <v>8.0</v>
      </c>
      <c r="K1801" s="19">
        <f t="shared" si="178"/>
        <v>8.392868852</v>
      </c>
      <c r="L1801" s="18">
        <v>10.0</v>
      </c>
      <c r="M1801" s="21">
        <f t="shared" si="177"/>
        <v>9.115819209</v>
      </c>
      <c r="N1801" s="18">
        <v>7.5</v>
      </c>
      <c r="O1801" s="21">
        <f t="shared" si="2"/>
        <v>9.452315076</v>
      </c>
      <c r="P1801" s="18">
        <v>7.5</v>
      </c>
      <c r="Q1801" s="21">
        <f t="shared" si="173"/>
        <v>8.388135593</v>
      </c>
      <c r="R1801" s="18">
        <v>7.5</v>
      </c>
      <c r="S1801" s="21">
        <f t="shared" si="125"/>
        <v>8.496325608</v>
      </c>
      <c r="T1801" s="18">
        <v>7.5</v>
      </c>
      <c r="U1801" s="21">
        <f t="shared" si="128"/>
        <v>8.287167891</v>
      </c>
      <c r="V1801" s="18">
        <v>7.5</v>
      </c>
      <c r="W1801" s="21">
        <f t="shared" si="124"/>
        <v>8.88438914</v>
      </c>
      <c r="X1801" s="27">
        <f t="shared" si="170"/>
        <v>7.928571429</v>
      </c>
      <c r="Y1801" s="149" t="s">
        <v>3408</v>
      </c>
      <c r="Z1801" s="24"/>
      <c r="AA1801" s="40"/>
      <c r="AB1801" s="40"/>
      <c r="AC1801" s="40"/>
      <c r="AD1801" s="40"/>
      <c r="AE1801" s="39"/>
      <c r="AF1801" s="5"/>
      <c r="AG1801" s="1"/>
    </row>
    <row r="1802" ht="67.5" customHeight="1">
      <c r="A1802" s="1"/>
      <c r="B1802" s="5"/>
      <c r="C1802" s="16">
        <v>44922.0</v>
      </c>
      <c r="D1802" s="17">
        <v>2.266198311E9</v>
      </c>
      <c r="E1802" s="150" t="s">
        <v>3409</v>
      </c>
      <c r="F1802" s="5" t="s">
        <v>200</v>
      </c>
      <c r="G1802" s="5" t="s">
        <v>3261</v>
      </c>
      <c r="H1802" s="5">
        <v>204.0</v>
      </c>
      <c r="I1802" s="33" t="s">
        <v>45</v>
      </c>
      <c r="J1802" s="18">
        <v>9.0</v>
      </c>
      <c r="K1802" s="19">
        <f t="shared" si="178"/>
        <v>8.39204918</v>
      </c>
      <c r="L1802" s="18">
        <v>10.0</v>
      </c>
      <c r="M1802" s="21">
        <f t="shared" si="177"/>
        <v>9.116318464</v>
      </c>
      <c r="N1802" s="18">
        <v>10.0</v>
      </c>
      <c r="O1802" s="21">
        <f t="shared" si="2"/>
        <v>9.452624153</v>
      </c>
      <c r="P1802" s="18">
        <v>10.0</v>
      </c>
      <c r="Q1802" s="21">
        <f t="shared" si="173"/>
        <v>8.389045737</v>
      </c>
      <c r="R1802" s="18">
        <v>10.0</v>
      </c>
      <c r="S1802" s="21">
        <f t="shared" si="125"/>
        <v>8.497175141</v>
      </c>
      <c r="T1802" s="18">
        <v>7.5</v>
      </c>
      <c r="U1802" s="21">
        <f t="shared" si="128"/>
        <v>8.286723164</v>
      </c>
      <c r="V1802" s="18">
        <v>10.0</v>
      </c>
      <c r="W1802" s="21">
        <f t="shared" si="124"/>
        <v>8.885019785</v>
      </c>
      <c r="X1802" s="27">
        <f t="shared" si="170"/>
        <v>9.5</v>
      </c>
      <c r="Y1802" s="84" t="s">
        <v>3410</v>
      </c>
      <c r="Z1802" s="24"/>
      <c r="AA1802" s="40"/>
      <c r="AB1802" s="40"/>
      <c r="AC1802" s="40"/>
      <c r="AD1802" s="40"/>
      <c r="AE1802" s="39"/>
      <c r="AF1802" s="5"/>
      <c r="AG1802" s="1"/>
    </row>
    <row r="1803" ht="67.5" customHeight="1">
      <c r="A1803" s="1"/>
      <c r="B1803" s="5"/>
      <c r="C1803" s="16">
        <v>44923.0</v>
      </c>
      <c r="D1803" s="17">
        <v>2.374431119E9</v>
      </c>
      <c r="E1803" s="150" t="s">
        <v>3411</v>
      </c>
      <c r="F1803" s="5" t="s">
        <v>107</v>
      </c>
      <c r="G1803" s="5" t="s">
        <v>3261</v>
      </c>
      <c r="H1803" s="5">
        <v>314.0</v>
      </c>
      <c r="I1803" s="33" t="s">
        <v>79</v>
      </c>
      <c r="J1803" s="18">
        <v>10.0</v>
      </c>
      <c r="K1803" s="19">
        <f t="shared" si="178"/>
        <v>8.392377049</v>
      </c>
      <c r="L1803" s="18">
        <v>10.0</v>
      </c>
      <c r="M1803" s="21">
        <f t="shared" si="177"/>
        <v>9.116817156</v>
      </c>
      <c r="N1803" s="18">
        <v>10.0</v>
      </c>
      <c r="O1803" s="21">
        <f t="shared" si="2"/>
        <v>9.452932882</v>
      </c>
      <c r="P1803" s="18">
        <v>10.0</v>
      </c>
      <c r="Q1803" s="21">
        <f t="shared" si="173"/>
        <v>8.389954853</v>
      </c>
      <c r="R1803" s="18">
        <v>10.0</v>
      </c>
      <c r="S1803" s="21">
        <f t="shared" si="125"/>
        <v>8.498023715</v>
      </c>
      <c r="T1803" s="18">
        <v>10.0</v>
      </c>
      <c r="U1803" s="21">
        <f t="shared" si="128"/>
        <v>8.28769057</v>
      </c>
      <c r="V1803" s="18">
        <v>10.0</v>
      </c>
      <c r="W1803" s="21">
        <f t="shared" si="124"/>
        <v>8.885649718</v>
      </c>
      <c r="X1803" s="27">
        <f t="shared" si="170"/>
        <v>10</v>
      </c>
      <c r="Y1803" s="119"/>
      <c r="Z1803" s="24"/>
      <c r="AA1803" s="40"/>
      <c r="AB1803" s="40"/>
      <c r="AC1803" s="40"/>
      <c r="AD1803" s="40"/>
      <c r="AE1803" s="39"/>
      <c r="AF1803" s="5"/>
      <c r="AG1803" s="1"/>
    </row>
    <row r="1804" ht="67.5" customHeight="1">
      <c r="A1804" s="1"/>
      <c r="B1804" s="5"/>
      <c r="C1804" s="16">
        <v>44923.0</v>
      </c>
      <c r="D1804" s="17">
        <v>3.52008984E9</v>
      </c>
      <c r="E1804" s="150" t="s">
        <v>3412</v>
      </c>
      <c r="F1804" s="5" t="s">
        <v>126</v>
      </c>
      <c r="G1804" s="5" t="s">
        <v>33</v>
      </c>
      <c r="H1804" s="5">
        <v>304.0</v>
      </c>
      <c r="I1804" s="33" t="s">
        <v>45</v>
      </c>
      <c r="J1804" s="18">
        <v>7.0</v>
      </c>
      <c r="K1804" s="19">
        <f t="shared" si="178"/>
        <v>8.391557377</v>
      </c>
      <c r="L1804" s="18">
        <v>10.0</v>
      </c>
      <c r="M1804" s="21">
        <f t="shared" si="177"/>
        <v>9.117315285</v>
      </c>
      <c r="N1804" s="18">
        <v>10.0</v>
      </c>
      <c r="O1804" s="21">
        <f t="shared" si="2"/>
        <v>9.453241263</v>
      </c>
      <c r="P1804" s="18">
        <v>2.5</v>
      </c>
      <c r="Q1804" s="21">
        <f t="shared" si="173"/>
        <v>8.386632826</v>
      </c>
      <c r="R1804" s="18">
        <v>2.5</v>
      </c>
      <c r="S1804" s="21">
        <f t="shared" si="125"/>
        <v>8.494638826</v>
      </c>
      <c r="T1804" s="18">
        <v>2.5</v>
      </c>
      <c r="U1804" s="21">
        <f t="shared" si="128"/>
        <v>8.284424379</v>
      </c>
      <c r="V1804" s="18">
        <v>5.0</v>
      </c>
      <c r="W1804" s="21">
        <f t="shared" si="124"/>
        <v>8.883455675</v>
      </c>
      <c r="X1804" s="27">
        <f t="shared" si="170"/>
        <v>5.642857143</v>
      </c>
      <c r="Y1804" s="61" t="s">
        <v>3413</v>
      </c>
      <c r="Z1804" s="24"/>
      <c r="AA1804" s="40"/>
      <c r="AB1804" s="40"/>
      <c r="AC1804" s="40"/>
      <c r="AD1804" s="40"/>
      <c r="AE1804" s="39"/>
      <c r="AF1804" s="5"/>
      <c r="AG1804" s="1"/>
    </row>
    <row r="1805" ht="67.5" customHeight="1">
      <c r="A1805" s="1"/>
      <c r="B1805" s="5"/>
      <c r="C1805" s="16">
        <v>44923.0</v>
      </c>
      <c r="D1805" s="17">
        <v>2.360668942E9</v>
      </c>
      <c r="E1805" s="150" t="s">
        <v>3414</v>
      </c>
      <c r="F1805" s="5" t="s">
        <v>600</v>
      </c>
      <c r="G1805" s="5" t="s">
        <v>2017</v>
      </c>
      <c r="H1805" s="5">
        <v>216.0</v>
      </c>
      <c r="I1805" s="33" t="s">
        <v>1782</v>
      </c>
      <c r="J1805" s="18">
        <v>7.0</v>
      </c>
      <c r="K1805" s="19">
        <f t="shared" si="178"/>
        <v>8.389098361</v>
      </c>
      <c r="L1805" s="18">
        <v>7.5</v>
      </c>
      <c r="M1805" s="21">
        <f t="shared" si="177"/>
        <v>9.116403608</v>
      </c>
      <c r="N1805" s="18">
        <v>10.0</v>
      </c>
      <c r="O1805" s="21">
        <f t="shared" si="2"/>
        <v>9.453549296</v>
      </c>
      <c r="P1805" s="18">
        <v>2.5</v>
      </c>
      <c r="Q1805" s="21">
        <f t="shared" si="173"/>
        <v>8.383314543</v>
      </c>
      <c r="R1805" s="18">
        <v>7.5</v>
      </c>
      <c r="S1805" s="21">
        <f t="shared" si="125"/>
        <v>8.494077834</v>
      </c>
      <c r="T1805" s="18">
        <v>5.0</v>
      </c>
      <c r="U1805" s="21">
        <f t="shared" si="128"/>
        <v>8.282571912</v>
      </c>
      <c r="V1805" s="18">
        <v>7.5</v>
      </c>
      <c r="W1805" s="21">
        <f t="shared" si="124"/>
        <v>8.882674944</v>
      </c>
      <c r="X1805" s="27">
        <f t="shared" si="170"/>
        <v>6.714285714</v>
      </c>
      <c r="Y1805" s="149" t="s">
        <v>3415</v>
      </c>
      <c r="Z1805" s="24"/>
      <c r="AA1805" s="40"/>
      <c r="AB1805" s="40"/>
      <c r="AC1805" s="40"/>
      <c r="AD1805" s="40"/>
      <c r="AE1805" s="39"/>
      <c r="AF1805" s="5"/>
      <c r="AG1805" s="1"/>
    </row>
    <row r="1806" ht="67.5" customHeight="1">
      <c r="A1806" s="1"/>
      <c r="B1806" s="5"/>
      <c r="C1806" s="16">
        <v>44923.0</v>
      </c>
      <c r="D1806" s="17">
        <v>3.866731931E9</v>
      </c>
      <c r="E1806" s="150" t="s">
        <v>3416</v>
      </c>
      <c r="F1806" s="5" t="s">
        <v>563</v>
      </c>
      <c r="G1806" s="5" t="s">
        <v>3261</v>
      </c>
      <c r="H1806" s="5">
        <v>313.0</v>
      </c>
      <c r="I1806" s="33" t="s">
        <v>79</v>
      </c>
      <c r="J1806" s="18">
        <v>9.0</v>
      </c>
      <c r="K1806" s="19">
        <f t="shared" si="178"/>
        <v>8.39204918</v>
      </c>
      <c r="L1806" s="18">
        <v>10.0</v>
      </c>
      <c r="M1806" s="21">
        <f t="shared" si="177"/>
        <v>9.116901408</v>
      </c>
      <c r="N1806" s="18">
        <v>10.0</v>
      </c>
      <c r="O1806" s="21">
        <f t="shared" si="2"/>
        <v>9.453856982</v>
      </c>
      <c r="P1806" s="18">
        <v>10.0</v>
      </c>
      <c r="Q1806" s="21">
        <f t="shared" si="173"/>
        <v>8.384225352</v>
      </c>
      <c r="R1806" s="18">
        <v>10.0</v>
      </c>
      <c r="S1806" s="21">
        <f t="shared" si="125"/>
        <v>8.494926719</v>
      </c>
      <c r="T1806" s="18">
        <v>10.0</v>
      </c>
      <c r="U1806" s="21">
        <f t="shared" si="128"/>
        <v>8.283540023</v>
      </c>
      <c r="V1806" s="18">
        <v>10.0</v>
      </c>
      <c r="W1806" s="21">
        <f t="shared" si="124"/>
        <v>8.883305133</v>
      </c>
      <c r="X1806" s="27">
        <f t="shared" si="170"/>
        <v>9.857142857</v>
      </c>
      <c r="Y1806" s="119"/>
      <c r="Z1806" s="24"/>
      <c r="AA1806" s="40"/>
      <c r="AB1806" s="40"/>
      <c r="AC1806" s="40"/>
      <c r="AD1806" s="40"/>
      <c r="AE1806" s="39"/>
      <c r="AF1806" s="5"/>
      <c r="AG1806" s="1"/>
    </row>
    <row r="1807" ht="67.5" customHeight="1">
      <c r="A1807" s="1"/>
      <c r="B1807" s="5"/>
      <c r="C1807" s="16">
        <v>44923.0</v>
      </c>
      <c r="D1807" s="17">
        <v>3.763780001E9</v>
      </c>
      <c r="E1807" s="150" t="s">
        <v>3417</v>
      </c>
      <c r="F1807" s="5" t="s">
        <v>32</v>
      </c>
      <c r="G1807" s="5" t="s">
        <v>2017</v>
      </c>
      <c r="H1807" s="5">
        <v>217.0</v>
      </c>
      <c r="I1807" s="33" t="s">
        <v>1782</v>
      </c>
      <c r="J1807" s="18">
        <v>8.0</v>
      </c>
      <c r="K1807" s="19">
        <f t="shared" si="178"/>
        <v>8.391803279</v>
      </c>
      <c r="L1807" s="18">
        <v>10.0</v>
      </c>
      <c r="M1807" s="21">
        <f t="shared" si="177"/>
        <v>9.117398649</v>
      </c>
      <c r="N1807" s="18">
        <v>10.0</v>
      </c>
      <c r="O1807" s="21">
        <f t="shared" si="2"/>
        <v>9.454164322</v>
      </c>
      <c r="P1807" s="18">
        <v>7.5</v>
      </c>
      <c r="Q1807" s="21">
        <f t="shared" si="173"/>
        <v>8.383727477</v>
      </c>
      <c r="R1807" s="18">
        <v>7.5</v>
      </c>
      <c r="S1807" s="21">
        <f t="shared" si="125"/>
        <v>8.494366197</v>
      </c>
      <c r="T1807" s="18">
        <v>10.0</v>
      </c>
      <c r="U1807" s="21">
        <f t="shared" si="128"/>
        <v>8.284507042</v>
      </c>
      <c r="V1807" s="18">
        <v>7.5</v>
      </c>
      <c r="W1807" s="21">
        <f t="shared" si="124"/>
        <v>8.882525366</v>
      </c>
      <c r="X1807" s="27">
        <f t="shared" si="170"/>
        <v>8.642857143</v>
      </c>
      <c r="Y1807" s="149" t="s">
        <v>3418</v>
      </c>
      <c r="Z1807" s="24"/>
      <c r="AA1807" s="40"/>
      <c r="AB1807" s="40"/>
      <c r="AC1807" s="40"/>
      <c r="AD1807" s="40"/>
      <c r="AE1807" s="39"/>
      <c r="AF1807" s="5"/>
      <c r="AG1807" s="1"/>
    </row>
    <row r="1808" ht="67.5" customHeight="1">
      <c r="A1808" s="1"/>
      <c r="B1808" s="5"/>
      <c r="C1808" s="16">
        <v>44924.0</v>
      </c>
      <c r="D1808" s="17">
        <v>2.832840159E9</v>
      </c>
      <c r="E1808" s="150" t="s">
        <v>3419</v>
      </c>
      <c r="F1808" s="5" t="s">
        <v>3420</v>
      </c>
      <c r="G1808" s="5" t="s">
        <v>33</v>
      </c>
      <c r="H1808" s="5">
        <v>304.0</v>
      </c>
      <c r="I1808" s="33" t="s">
        <v>45</v>
      </c>
      <c r="J1808" s="18">
        <v>5.0</v>
      </c>
      <c r="K1808" s="19">
        <f t="shared" si="178"/>
        <v>8.387704918</v>
      </c>
      <c r="L1808" s="18">
        <v>10.0</v>
      </c>
      <c r="M1808" s="21">
        <f t="shared" si="177"/>
        <v>9.117895329</v>
      </c>
      <c r="N1808" s="18">
        <v>10.0</v>
      </c>
      <c r="O1808" s="21">
        <f t="shared" si="2"/>
        <v>9.454471316</v>
      </c>
      <c r="P1808" s="18">
        <v>5.0</v>
      </c>
      <c r="Q1808" s="21">
        <f t="shared" si="173"/>
        <v>8.381823298</v>
      </c>
      <c r="R1808" s="18">
        <v>2.5</v>
      </c>
      <c r="S1808" s="21">
        <f t="shared" si="125"/>
        <v>8.490990991</v>
      </c>
      <c r="T1808" s="18">
        <v>5.0</v>
      </c>
      <c r="U1808" s="21">
        <f t="shared" si="128"/>
        <v>8.282657658</v>
      </c>
      <c r="V1808" s="18">
        <v>7.5</v>
      </c>
      <c r="W1808" s="21">
        <f t="shared" si="124"/>
        <v>8.881746479</v>
      </c>
      <c r="X1808" s="27">
        <f t="shared" si="170"/>
        <v>6.428571429</v>
      </c>
      <c r="Y1808" s="119"/>
      <c r="Z1808" s="24"/>
      <c r="AA1808" s="40"/>
      <c r="AB1808" s="40"/>
      <c r="AC1808" s="40"/>
      <c r="AD1808" s="40"/>
      <c r="AE1808" s="39"/>
      <c r="AF1808" s="5"/>
      <c r="AG1808" s="1"/>
    </row>
    <row r="1809" ht="67.5" customHeight="1">
      <c r="A1809" s="1"/>
      <c r="B1809" s="5"/>
      <c r="C1809" s="16">
        <v>44924.0</v>
      </c>
      <c r="D1809" s="17">
        <v>3.850868506E9</v>
      </c>
      <c r="E1809" s="150" t="s">
        <v>3421</v>
      </c>
      <c r="F1809" s="5" t="s">
        <v>126</v>
      </c>
      <c r="G1809" s="5" t="s">
        <v>2979</v>
      </c>
      <c r="H1809" s="5">
        <v>202.0</v>
      </c>
      <c r="I1809" s="33" t="s">
        <v>45</v>
      </c>
      <c r="J1809" s="18">
        <v>10.0</v>
      </c>
      <c r="K1809" s="19">
        <f t="shared" si="178"/>
        <v>8.387704918</v>
      </c>
      <c r="L1809" s="18">
        <v>10.0</v>
      </c>
      <c r="M1809" s="21">
        <f t="shared" si="177"/>
        <v>9.118391451</v>
      </c>
      <c r="N1809" s="18">
        <v>10.0</v>
      </c>
      <c r="O1809" s="21">
        <f t="shared" si="2"/>
        <v>9.454777965</v>
      </c>
      <c r="P1809" s="18">
        <v>10.0</v>
      </c>
      <c r="Q1809" s="21">
        <f t="shared" si="173"/>
        <v>8.382733408</v>
      </c>
      <c r="R1809" s="18">
        <v>10.0</v>
      </c>
      <c r="S1809" s="21">
        <f t="shared" si="125"/>
        <v>8.49184018</v>
      </c>
      <c r="T1809" s="18">
        <v>10.0</v>
      </c>
      <c r="U1809" s="21">
        <f t="shared" si="128"/>
        <v>8.283624086</v>
      </c>
      <c r="V1809" s="18">
        <v>10.0</v>
      </c>
      <c r="W1809" s="21">
        <f t="shared" si="124"/>
        <v>8.882376126</v>
      </c>
      <c r="X1809" s="27">
        <f t="shared" si="170"/>
        <v>10</v>
      </c>
      <c r="Y1809" s="149" t="s">
        <v>3422</v>
      </c>
      <c r="Z1809" s="24"/>
      <c r="AA1809" s="40"/>
      <c r="AB1809" s="40"/>
      <c r="AC1809" s="40"/>
      <c r="AD1809" s="40"/>
      <c r="AE1809" s="39"/>
      <c r="AF1809" s="5"/>
      <c r="AG1809" s="1"/>
    </row>
    <row r="1810" ht="67.5" customHeight="1">
      <c r="A1810" s="1"/>
      <c r="B1810" s="5"/>
      <c r="C1810" s="16">
        <v>44925.0</v>
      </c>
      <c r="D1810" s="17" t="s">
        <v>3423</v>
      </c>
      <c r="E1810" s="150" t="s">
        <v>3424</v>
      </c>
      <c r="F1810" s="5" t="s">
        <v>373</v>
      </c>
      <c r="G1810" s="5" t="s">
        <v>2017</v>
      </c>
      <c r="H1810" s="5" t="s">
        <v>3315</v>
      </c>
      <c r="I1810" s="33" t="s">
        <v>60</v>
      </c>
      <c r="J1810" s="18">
        <v>8.0</v>
      </c>
      <c r="K1810" s="19">
        <f t="shared" si="178"/>
        <v>8.38704918</v>
      </c>
      <c r="L1810" s="18">
        <v>7.5</v>
      </c>
      <c r="M1810" s="21">
        <f t="shared" si="177"/>
        <v>9.117481731</v>
      </c>
      <c r="N1810" s="18">
        <v>7.5</v>
      </c>
      <c r="O1810" s="21">
        <f t="shared" si="2"/>
        <v>9.453679775</v>
      </c>
      <c r="P1810" s="18">
        <v>7.5</v>
      </c>
      <c r="Q1810" s="21">
        <f t="shared" si="173"/>
        <v>8.382237212</v>
      </c>
      <c r="R1810" s="18">
        <v>7.5</v>
      </c>
      <c r="S1810" s="21">
        <f t="shared" si="125"/>
        <v>8.49128234</v>
      </c>
      <c r="T1810" s="18">
        <v>5.0</v>
      </c>
      <c r="U1810" s="21">
        <f t="shared" si="128"/>
        <v>8.281777278</v>
      </c>
      <c r="V1810" s="18">
        <v>5.0</v>
      </c>
      <c r="W1810" s="21">
        <f t="shared" si="124"/>
        <v>8.880191334</v>
      </c>
      <c r="X1810" s="27">
        <f t="shared" si="170"/>
        <v>6.857142857</v>
      </c>
      <c r="Y1810" s="149" t="s">
        <v>3425</v>
      </c>
      <c r="Z1810" s="24"/>
      <c r="AA1810" s="40"/>
      <c r="AB1810" s="40"/>
      <c r="AC1810" s="40"/>
      <c r="AD1810" s="40"/>
      <c r="AE1810" s="39"/>
      <c r="AF1810" s="5"/>
      <c r="AG1810" s="1"/>
    </row>
    <row r="1811" ht="67.5" customHeight="1">
      <c r="A1811" s="1"/>
      <c r="B1811" s="5"/>
      <c r="C1811" s="16">
        <v>44925.0</v>
      </c>
      <c r="D1811" s="17">
        <v>2.782377946E9</v>
      </c>
      <c r="E1811" s="150" t="s">
        <v>3426</v>
      </c>
      <c r="F1811" s="5" t="s">
        <v>48</v>
      </c>
      <c r="G1811" s="5" t="s">
        <v>2017</v>
      </c>
      <c r="H1811" s="5">
        <v>217.0</v>
      </c>
      <c r="I1811" s="33" t="s">
        <v>1782</v>
      </c>
      <c r="J1811" s="18">
        <v>8.0</v>
      </c>
      <c r="K1811" s="19">
        <f t="shared" si="178"/>
        <v>8.388852459</v>
      </c>
      <c r="L1811" s="18">
        <v>10.0</v>
      </c>
      <c r="M1811" s="21">
        <f t="shared" si="177"/>
        <v>9.117977528</v>
      </c>
      <c r="N1811" s="18">
        <v>10.0</v>
      </c>
      <c r="O1811" s="21">
        <f t="shared" si="2"/>
        <v>9.453986524</v>
      </c>
      <c r="P1811" s="18">
        <v>7.5</v>
      </c>
      <c r="Q1811" s="21">
        <f t="shared" si="173"/>
        <v>8.381741573</v>
      </c>
      <c r="R1811" s="18">
        <v>10.0</v>
      </c>
      <c r="S1811" s="21">
        <f t="shared" si="125"/>
        <v>8.49213041</v>
      </c>
      <c r="T1811" s="18">
        <v>7.5</v>
      </c>
      <c r="U1811" s="21">
        <f t="shared" si="128"/>
        <v>8.28133783</v>
      </c>
      <c r="V1811" s="18">
        <v>7.5</v>
      </c>
      <c r="W1811" s="21">
        <f t="shared" si="124"/>
        <v>8.879415073</v>
      </c>
      <c r="X1811" s="27">
        <f t="shared" si="170"/>
        <v>8.642857143</v>
      </c>
      <c r="Y1811" s="119"/>
      <c r="Z1811" s="24"/>
      <c r="AA1811" s="40"/>
      <c r="AB1811" s="40"/>
      <c r="AC1811" s="40"/>
      <c r="AD1811" s="40"/>
      <c r="AE1811" s="39"/>
      <c r="AF1811" s="5"/>
      <c r="AG1811" s="1"/>
    </row>
    <row r="1812" ht="67.5" customHeight="1">
      <c r="A1812" s="1"/>
      <c r="B1812" s="5"/>
      <c r="C1812" s="16">
        <v>44926.0</v>
      </c>
      <c r="D1812" s="17">
        <v>2.854448426E9</v>
      </c>
      <c r="E1812" s="150" t="s">
        <v>3427</v>
      </c>
      <c r="F1812" s="5" t="s">
        <v>72</v>
      </c>
      <c r="G1812" s="5" t="s">
        <v>2017</v>
      </c>
      <c r="H1812" s="5" t="s">
        <v>3327</v>
      </c>
      <c r="I1812" s="33" t="s">
        <v>60</v>
      </c>
      <c r="J1812" s="18">
        <v>8.0</v>
      </c>
      <c r="K1812" s="19">
        <f t="shared" si="178"/>
        <v>8.388196721</v>
      </c>
      <c r="L1812" s="18">
        <v>10.0</v>
      </c>
      <c r="M1812" s="21">
        <f t="shared" si="177"/>
        <v>9.118472768</v>
      </c>
      <c r="N1812" s="18">
        <v>10.0</v>
      </c>
      <c r="O1812" s="21">
        <f t="shared" si="2"/>
        <v>9.454292929</v>
      </c>
      <c r="P1812" s="18">
        <v>10.0</v>
      </c>
      <c r="Q1812" s="21">
        <f t="shared" si="173"/>
        <v>8.382650197</v>
      </c>
      <c r="R1812" s="18">
        <v>7.5</v>
      </c>
      <c r="S1812" s="21">
        <f t="shared" si="125"/>
        <v>8.491573034</v>
      </c>
      <c r="T1812" s="18">
        <v>10.0</v>
      </c>
      <c r="U1812" s="21">
        <f t="shared" si="128"/>
        <v>8.282303371</v>
      </c>
      <c r="V1812" s="18">
        <v>10.0</v>
      </c>
      <c r="W1812" s="21">
        <f t="shared" si="124"/>
        <v>8.880044969</v>
      </c>
      <c r="X1812" s="27">
        <f t="shared" si="170"/>
        <v>9.357142857</v>
      </c>
      <c r="Y1812" s="119"/>
      <c r="Z1812" s="24"/>
      <c r="AA1812" s="40"/>
      <c r="AB1812" s="40"/>
      <c r="AC1812" s="40"/>
      <c r="AD1812" s="40"/>
      <c r="AE1812" s="39"/>
      <c r="AF1812" s="5"/>
      <c r="AG1812" s="1"/>
    </row>
    <row r="1813" ht="67.5" customHeight="1">
      <c r="A1813" s="1"/>
      <c r="B1813" s="5"/>
      <c r="C1813" s="16">
        <v>45291.0</v>
      </c>
      <c r="D1813" s="17">
        <v>3.321998379E9</v>
      </c>
      <c r="E1813" s="150" t="s">
        <v>3428</v>
      </c>
      <c r="F1813" s="5" t="s">
        <v>32</v>
      </c>
      <c r="G1813" s="5" t="s">
        <v>2017</v>
      </c>
      <c r="H1813" s="5" t="s">
        <v>3406</v>
      </c>
      <c r="I1813" s="33" t="s">
        <v>60</v>
      </c>
      <c r="J1813" s="18">
        <v>8.0</v>
      </c>
      <c r="K1813" s="19">
        <f t="shared" si="178"/>
        <v>8.387540984</v>
      </c>
      <c r="L1813" s="18">
        <v>10.0</v>
      </c>
      <c r="M1813" s="21">
        <f t="shared" si="177"/>
        <v>9.118967452</v>
      </c>
      <c r="N1813" s="18">
        <v>7.5</v>
      </c>
      <c r="O1813" s="21">
        <f t="shared" si="2"/>
        <v>9.453196859</v>
      </c>
      <c r="P1813" s="18">
        <v>7.5</v>
      </c>
      <c r="Q1813" s="21">
        <f t="shared" si="173"/>
        <v>8.382154882</v>
      </c>
      <c r="R1813" s="18">
        <v>7.5</v>
      </c>
      <c r="S1813" s="21">
        <f t="shared" si="125"/>
        <v>8.491016283</v>
      </c>
      <c r="T1813" s="18">
        <v>7.5</v>
      </c>
      <c r="U1813" s="21">
        <f t="shared" si="128"/>
        <v>8.281864121</v>
      </c>
      <c r="V1813" s="18">
        <v>7.5</v>
      </c>
      <c r="W1813" s="21">
        <f t="shared" si="124"/>
        <v>8.879269663</v>
      </c>
      <c r="X1813" s="27">
        <f t="shared" si="170"/>
        <v>7.928571429</v>
      </c>
      <c r="Y1813" s="149" t="s">
        <v>3429</v>
      </c>
      <c r="Z1813" s="24"/>
      <c r="AA1813" s="40"/>
      <c r="AB1813" s="40"/>
      <c r="AC1813" s="40"/>
      <c r="AD1813" s="40"/>
      <c r="AE1813" s="39"/>
      <c r="AF1813" s="5"/>
      <c r="AG1813" s="1"/>
    </row>
    <row r="1814" ht="67.5" customHeight="1">
      <c r="A1814" s="1"/>
      <c r="B1814" s="5"/>
      <c r="C1814" s="16">
        <v>44929.0</v>
      </c>
      <c r="D1814" s="17">
        <v>3.191858674E9</v>
      </c>
      <c r="E1814" s="150" t="s">
        <v>3430</v>
      </c>
      <c r="F1814" s="5" t="s">
        <v>126</v>
      </c>
      <c r="G1814" s="5" t="s">
        <v>2017</v>
      </c>
      <c r="H1814" s="5" t="s">
        <v>221</v>
      </c>
      <c r="I1814" s="33" t="s">
        <v>60</v>
      </c>
      <c r="J1814" s="18">
        <v>9.0</v>
      </c>
      <c r="K1814" s="19">
        <f t="shared" si="178"/>
        <v>8.386721311</v>
      </c>
      <c r="L1814" s="18">
        <v>10.0</v>
      </c>
      <c r="M1814" s="21">
        <f t="shared" si="177"/>
        <v>9.119461582</v>
      </c>
      <c r="N1814" s="18">
        <v>10.0</v>
      </c>
      <c r="O1814" s="21">
        <f t="shared" si="2"/>
        <v>9.453503363</v>
      </c>
      <c r="P1814" s="18">
        <v>10.0</v>
      </c>
      <c r="Q1814" s="21">
        <f t="shared" si="173"/>
        <v>8.383062255</v>
      </c>
      <c r="R1814" s="18">
        <v>7.5</v>
      </c>
      <c r="S1814" s="21">
        <f t="shared" si="125"/>
        <v>8.490460157</v>
      </c>
      <c r="T1814" s="18">
        <v>7.5</v>
      </c>
      <c r="U1814" s="21">
        <f t="shared" si="128"/>
        <v>8.281425365</v>
      </c>
      <c r="V1814" s="18">
        <v>10.0</v>
      </c>
      <c r="W1814" s="21">
        <f t="shared" si="124"/>
        <v>8.879898933</v>
      </c>
      <c r="X1814" s="27">
        <f t="shared" si="170"/>
        <v>9.142857143</v>
      </c>
      <c r="Y1814" s="61" t="s">
        <v>2935</v>
      </c>
      <c r="Z1814" s="24"/>
      <c r="AA1814" s="40"/>
      <c r="AB1814" s="40"/>
      <c r="AC1814" s="40"/>
      <c r="AD1814" s="40"/>
      <c r="AE1814" s="39"/>
      <c r="AF1814" s="5"/>
      <c r="AG1814" s="1"/>
    </row>
    <row r="1815" ht="67.5" customHeight="1">
      <c r="A1815" s="1"/>
      <c r="B1815" s="5"/>
      <c r="C1815" s="16">
        <v>44930.0</v>
      </c>
      <c r="D1815" s="17">
        <v>3.755966339E9</v>
      </c>
      <c r="E1815" s="150" t="s">
        <v>3431</v>
      </c>
      <c r="F1815" s="5" t="s">
        <v>40</v>
      </c>
      <c r="G1815" s="5" t="s">
        <v>3261</v>
      </c>
      <c r="H1815" s="5">
        <v>313.0</v>
      </c>
      <c r="I1815" s="33" t="s">
        <v>79</v>
      </c>
      <c r="J1815" s="18">
        <v>7.0</v>
      </c>
      <c r="K1815" s="19">
        <f t="shared" si="178"/>
        <v>8.385081967</v>
      </c>
      <c r="L1815" s="18">
        <v>10.0</v>
      </c>
      <c r="M1815" s="21">
        <f t="shared" si="177"/>
        <v>9.119955157</v>
      </c>
      <c r="N1815" s="18">
        <v>10.0</v>
      </c>
      <c r="O1815" s="21">
        <f t="shared" si="2"/>
        <v>9.453809524</v>
      </c>
      <c r="P1815" s="18">
        <v>7.5</v>
      </c>
      <c r="Q1815" s="21">
        <f t="shared" si="173"/>
        <v>8.382567265</v>
      </c>
      <c r="R1815" s="18">
        <v>7.5</v>
      </c>
      <c r="S1815" s="21">
        <f t="shared" si="125"/>
        <v>8.489904655</v>
      </c>
      <c r="T1815" s="18">
        <v>7.5</v>
      </c>
      <c r="U1815" s="21">
        <f t="shared" si="128"/>
        <v>8.2809871</v>
      </c>
      <c r="V1815" s="18">
        <v>10.0</v>
      </c>
      <c r="W1815" s="21">
        <f t="shared" si="124"/>
        <v>8.880527497</v>
      </c>
      <c r="X1815" s="27">
        <f t="shared" si="170"/>
        <v>8.5</v>
      </c>
      <c r="Y1815" s="61" t="s">
        <v>3432</v>
      </c>
      <c r="Z1815" s="24"/>
      <c r="AA1815" s="40"/>
      <c r="AB1815" s="40"/>
      <c r="AC1815" s="40"/>
      <c r="AD1815" s="40"/>
      <c r="AE1815" s="39"/>
      <c r="AF1815" s="5"/>
      <c r="AG1815" s="1"/>
    </row>
    <row r="1816" ht="67.5" customHeight="1">
      <c r="A1816" s="123"/>
      <c r="B1816" s="120"/>
      <c r="C1816" s="124">
        <v>44931.0</v>
      </c>
      <c r="D1816" s="125">
        <v>3.525006711E9</v>
      </c>
      <c r="E1816" s="154" t="s">
        <v>3433</v>
      </c>
      <c r="F1816" s="120" t="s">
        <v>32</v>
      </c>
      <c r="G1816" s="120" t="s">
        <v>2017</v>
      </c>
      <c r="H1816" s="120" t="s">
        <v>90</v>
      </c>
      <c r="I1816" s="133" t="s">
        <v>60</v>
      </c>
      <c r="J1816" s="127">
        <v>1.0</v>
      </c>
      <c r="K1816" s="19">
        <f t="shared" si="178"/>
        <v>8.379344262</v>
      </c>
      <c r="L1816" s="127">
        <v>2.5</v>
      </c>
      <c r="M1816" s="155">
        <f t="shared" si="177"/>
        <v>9.116246499</v>
      </c>
      <c r="N1816" s="127">
        <v>5.0</v>
      </c>
      <c r="O1816" s="21">
        <f t="shared" si="2"/>
        <v>9.451315789</v>
      </c>
      <c r="P1816" s="127">
        <v>2.5</v>
      </c>
      <c r="Q1816" s="155">
        <f t="shared" si="173"/>
        <v>8.379271709</v>
      </c>
      <c r="R1816" s="127">
        <v>5.0</v>
      </c>
      <c r="S1816" s="21">
        <f t="shared" si="125"/>
        <v>8.48794843</v>
      </c>
      <c r="T1816" s="127">
        <v>2.5</v>
      </c>
      <c r="U1816" s="21">
        <f t="shared" si="128"/>
        <v>8.277746637</v>
      </c>
      <c r="V1816" s="127">
        <v>2.5</v>
      </c>
      <c r="W1816" s="21">
        <f t="shared" si="124"/>
        <v>8.876948962</v>
      </c>
      <c r="X1816" s="128">
        <f t="shared" si="170"/>
        <v>3</v>
      </c>
      <c r="Y1816" s="130" t="s">
        <v>3434</v>
      </c>
      <c r="Z1816" s="24"/>
      <c r="AA1816" s="40"/>
      <c r="AB1816" s="40"/>
      <c r="AC1816" s="40"/>
      <c r="AD1816" s="40"/>
      <c r="AE1816" s="39"/>
      <c r="AF1816" s="5"/>
      <c r="AG1816" s="1"/>
    </row>
    <row r="1817" ht="67.5" customHeight="1">
      <c r="A1817" s="1"/>
      <c r="B1817" s="5"/>
      <c r="C1817" s="16">
        <v>44931.0</v>
      </c>
      <c r="D1817" s="17">
        <v>2.731388027E9</v>
      </c>
      <c r="E1817" s="150" t="s">
        <v>3435</v>
      </c>
      <c r="F1817" s="5" t="s">
        <v>3173</v>
      </c>
      <c r="G1817" s="5" t="s">
        <v>33</v>
      </c>
      <c r="H1817" s="5" t="s">
        <v>1077</v>
      </c>
      <c r="I1817" s="33" t="s">
        <v>2203</v>
      </c>
      <c r="J1817" s="18">
        <v>8.0</v>
      </c>
      <c r="K1817" s="19">
        <f t="shared" si="178"/>
        <v>8.37852459</v>
      </c>
      <c r="L1817" s="18">
        <v>7.5</v>
      </c>
      <c r="M1817" s="21">
        <f t="shared" si="177"/>
        <v>9.115341545</v>
      </c>
      <c r="N1817" s="18">
        <v>10.0</v>
      </c>
      <c r="O1817" s="21">
        <f t="shared" si="2"/>
        <v>9.451622832</v>
      </c>
      <c r="P1817" s="18">
        <v>7.5</v>
      </c>
      <c r="Q1817" s="21">
        <f t="shared" si="173"/>
        <v>8.378779395</v>
      </c>
      <c r="R1817" s="18">
        <v>10.0</v>
      </c>
      <c r="S1817" s="21">
        <f t="shared" si="125"/>
        <v>8.488795518</v>
      </c>
      <c r="T1817" s="18">
        <v>7.5</v>
      </c>
      <c r="U1817" s="21">
        <f t="shared" si="128"/>
        <v>8.277310924</v>
      </c>
      <c r="V1817" s="18">
        <v>5.0</v>
      </c>
      <c r="W1817" s="21">
        <f t="shared" si="124"/>
        <v>8.874775785</v>
      </c>
      <c r="X1817" s="27">
        <f t="shared" si="170"/>
        <v>7.928571429</v>
      </c>
      <c r="Y1817" s="61" t="s">
        <v>3436</v>
      </c>
      <c r="Z1817" s="24"/>
      <c r="AA1817" s="40"/>
      <c r="AB1817" s="40"/>
      <c r="AC1817" s="40"/>
      <c r="AD1817" s="40"/>
      <c r="AE1817" s="39"/>
      <c r="AF1817" s="5"/>
      <c r="AG1817" s="1"/>
    </row>
    <row r="1818" ht="67.5" customHeight="1">
      <c r="A1818" s="1"/>
      <c r="B1818" s="5"/>
      <c r="C1818" s="16">
        <v>44931.0</v>
      </c>
      <c r="D1818" s="17">
        <v>2.199663478E9</v>
      </c>
      <c r="E1818" s="150" t="s">
        <v>1745</v>
      </c>
      <c r="F1818" s="5" t="s">
        <v>126</v>
      </c>
      <c r="G1818" s="5" t="s">
        <v>3229</v>
      </c>
      <c r="H1818" s="5">
        <v>214.0</v>
      </c>
      <c r="I1818" s="33" t="s">
        <v>1808</v>
      </c>
      <c r="J1818" s="18">
        <v>7.0</v>
      </c>
      <c r="K1818" s="19">
        <f t="shared" si="178"/>
        <v>8.376721311</v>
      </c>
      <c r="L1818" s="18">
        <v>5.0</v>
      </c>
      <c r="M1818" s="21">
        <f t="shared" si="177"/>
        <v>9.113038612</v>
      </c>
      <c r="N1818" s="18">
        <v>10.0</v>
      </c>
      <c r="O1818" s="21">
        <f t="shared" si="2"/>
        <v>9.45192953</v>
      </c>
      <c r="P1818" s="18">
        <v>7.5</v>
      </c>
      <c r="Q1818" s="21">
        <f t="shared" si="173"/>
        <v>8.378287633</v>
      </c>
      <c r="R1818" s="18">
        <v>7.5</v>
      </c>
      <c r="S1818" s="21">
        <f t="shared" si="125"/>
        <v>8.488241881</v>
      </c>
      <c r="T1818" s="18">
        <v>7.5</v>
      </c>
      <c r="U1818" s="21">
        <f t="shared" si="128"/>
        <v>8.2768757</v>
      </c>
      <c r="V1818" s="18">
        <v>7.5</v>
      </c>
      <c r="W1818" s="21">
        <f t="shared" si="124"/>
        <v>8.874005602</v>
      </c>
      <c r="X1818" s="27">
        <f t="shared" si="170"/>
        <v>7.428571429</v>
      </c>
      <c r="Y1818" s="61" t="s">
        <v>2935</v>
      </c>
      <c r="Z1818" s="24"/>
      <c r="AA1818" s="40"/>
      <c r="AB1818" s="40"/>
      <c r="AC1818" s="40"/>
      <c r="AD1818" s="40"/>
      <c r="AE1818" s="39"/>
      <c r="AF1818" s="5"/>
      <c r="AG1818" s="1"/>
    </row>
    <row r="1819" ht="67.5" customHeight="1">
      <c r="A1819" s="1"/>
      <c r="B1819" s="5"/>
      <c r="C1819" s="16">
        <v>44932.0</v>
      </c>
      <c r="D1819" s="17">
        <v>3.750493127E9</v>
      </c>
      <c r="E1819" s="150" t="s">
        <v>3437</v>
      </c>
      <c r="F1819" s="5" t="s">
        <v>72</v>
      </c>
      <c r="G1819" s="5" t="s">
        <v>2017</v>
      </c>
      <c r="H1819" s="5" t="s">
        <v>3327</v>
      </c>
      <c r="I1819" s="33" t="s">
        <v>60</v>
      </c>
      <c r="J1819" s="18">
        <v>9.0</v>
      </c>
      <c r="K1819" s="19">
        <f t="shared" si="178"/>
        <v>8.375901639</v>
      </c>
      <c r="L1819" s="18">
        <v>7.5</v>
      </c>
      <c r="M1819" s="21">
        <f t="shared" si="177"/>
        <v>9.112136465</v>
      </c>
      <c r="N1819" s="18">
        <v>10.0</v>
      </c>
      <c r="O1819" s="21">
        <f t="shared" si="2"/>
        <v>9.452235886</v>
      </c>
      <c r="P1819" s="18">
        <v>10.0</v>
      </c>
      <c r="Q1819" s="21">
        <f t="shared" si="173"/>
        <v>8.379194631</v>
      </c>
      <c r="R1819" s="18">
        <v>10.0</v>
      </c>
      <c r="S1819" s="21">
        <f t="shared" si="125"/>
        <v>8.489087857</v>
      </c>
      <c r="T1819" s="18">
        <v>10.0</v>
      </c>
      <c r="U1819" s="21">
        <f t="shared" si="128"/>
        <v>8.277839955</v>
      </c>
      <c r="V1819" s="18">
        <v>10.0</v>
      </c>
      <c r="W1819" s="21">
        <f t="shared" si="124"/>
        <v>8.874636058</v>
      </c>
      <c r="X1819" s="27">
        <f t="shared" si="170"/>
        <v>9.5</v>
      </c>
      <c r="Y1819" s="61" t="s">
        <v>3438</v>
      </c>
      <c r="Z1819" s="24"/>
      <c r="AA1819" s="40"/>
      <c r="AB1819" s="40"/>
      <c r="AC1819" s="40"/>
      <c r="AD1819" s="40"/>
      <c r="AE1819" s="39"/>
      <c r="AF1819" s="5"/>
      <c r="AG1819" s="1"/>
    </row>
    <row r="1820" ht="67.5" customHeight="1">
      <c r="A1820" s="1"/>
      <c r="B1820" s="5"/>
      <c r="C1820" s="16">
        <v>44932.0</v>
      </c>
      <c r="D1820" s="17">
        <v>2.757823889E9</v>
      </c>
      <c r="E1820" s="150" t="s">
        <v>3439</v>
      </c>
      <c r="F1820" s="5" t="s">
        <v>72</v>
      </c>
      <c r="G1820" s="5" t="s">
        <v>2017</v>
      </c>
      <c r="H1820" s="5" t="s">
        <v>3440</v>
      </c>
      <c r="I1820" s="33" t="s">
        <v>2203</v>
      </c>
      <c r="J1820" s="18">
        <v>6.0</v>
      </c>
      <c r="K1820" s="19">
        <f t="shared" si="178"/>
        <v>8.375081967</v>
      </c>
      <c r="L1820" s="18">
        <v>7.5</v>
      </c>
      <c r="M1820" s="21">
        <f t="shared" si="177"/>
        <v>9.111235327</v>
      </c>
      <c r="N1820" s="18">
        <v>7.5</v>
      </c>
      <c r="O1820" s="21">
        <f t="shared" si="2"/>
        <v>9.451145251</v>
      </c>
      <c r="P1820" s="18">
        <v>7.5</v>
      </c>
      <c r="Q1820" s="21">
        <f t="shared" si="173"/>
        <v>8.378703186</v>
      </c>
      <c r="R1820" s="18">
        <v>7.5</v>
      </c>
      <c r="S1820" s="21">
        <f t="shared" si="125"/>
        <v>8.488534676</v>
      </c>
      <c r="T1820" s="18">
        <v>7.5</v>
      </c>
      <c r="U1820" s="21">
        <f t="shared" si="128"/>
        <v>8.277404922</v>
      </c>
      <c r="V1820" s="18">
        <v>7.5</v>
      </c>
      <c r="W1820" s="21">
        <f t="shared" si="124"/>
        <v>8.873866816</v>
      </c>
      <c r="X1820" s="27">
        <f t="shared" si="170"/>
        <v>7.285714286</v>
      </c>
      <c r="Y1820" s="61" t="s">
        <v>2935</v>
      </c>
      <c r="Z1820" s="24"/>
      <c r="AA1820" s="40"/>
      <c r="AB1820" s="40"/>
      <c r="AC1820" s="40"/>
      <c r="AD1820" s="40"/>
      <c r="AE1820" s="39"/>
      <c r="AF1820" s="5"/>
      <c r="AG1820" s="1"/>
    </row>
    <row r="1821" ht="67.5" customHeight="1">
      <c r="A1821" s="1"/>
      <c r="B1821" s="5"/>
      <c r="C1821" s="16">
        <v>44933.0</v>
      </c>
      <c r="D1821" s="17">
        <v>3.243127165E9</v>
      </c>
      <c r="E1821" s="150" t="s">
        <v>3441</v>
      </c>
      <c r="F1821" s="5" t="s">
        <v>84</v>
      </c>
      <c r="G1821" s="5" t="s">
        <v>3261</v>
      </c>
      <c r="H1821" s="5">
        <v>302.0</v>
      </c>
      <c r="I1821" s="33" t="s">
        <v>45</v>
      </c>
      <c r="J1821" s="18">
        <v>8.0</v>
      </c>
      <c r="K1821" s="19">
        <f t="shared" si="178"/>
        <v>8.373442623</v>
      </c>
      <c r="L1821" s="18">
        <v>10.0</v>
      </c>
      <c r="M1821" s="21">
        <f t="shared" si="177"/>
        <v>9.111731844</v>
      </c>
      <c r="N1821" s="18">
        <v>10.0</v>
      </c>
      <c r="O1821" s="21">
        <f t="shared" si="2"/>
        <v>9.451451703</v>
      </c>
      <c r="P1821" s="18">
        <v>7.5</v>
      </c>
      <c r="Q1821" s="21">
        <f t="shared" si="173"/>
        <v>8.378212291</v>
      </c>
      <c r="R1821" s="18">
        <v>7.5</v>
      </c>
      <c r="S1821" s="21">
        <f t="shared" si="125"/>
        <v>8.487982113</v>
      </c>
      <c r="T1821" s="18">
        <v>5.0</v>
      </c>
      <c r="U1821" s="21">
        <f t="shared" si="128"/>
        <v>8.275572946</v>
      </c>
      <c r="V1821" s="18">
        <v>7.5</v>
      </c>
      <c r="W1821" s="21">
        <f t="shared" si="124"/>
        <v>8.873098434</v>
      </c>
      <c r="X1821" s="27">
        <f t="shared" si="170"/>
        <v>7.928571429</v>
      </c>
      <c r="Y1821" s="61" t="s">
        <v>3442</v>
      </c>
      <c r="Z1821" s="24"/>
      <c r="AA1821" s="40"/>
      <c r="AB1821" s="40"/>
      <c r="AC1821" s="40"/>
      <c r="AD1821" s="40"/>
      <c r="AE1821" s="39"/>
      <c r="AF1821" s="5"/>
      <c r="AG1821" s="1"/>
    </row>
    <row r="1822" ht="67.5" customHeight="1">
      <c r="A1822" s="1"/>
      <c r="B1822" s="5"/>
      <c r="C1822" s="16">
        <v>44933.0</v>
      </c>
      <c r="D1822" s="17">
        <v>2.860290707E9</v>
      </c>
      <c r="E1822" s="150" t="s">
        <v>3443</v>
      </c>
      <c r="F1822" s="5" t="s">
        <v>48</v>
      </c>
      <c r="G1822" s="5" t="s">
        <v>3261</v>
      </c>
      <c r="H1822" s="5">
        <v>311.0</v>
      </c>
      <c r="I1822" s="33" t="s">
        <v>1787</v>
      </c>
      <c r="J1822" s="18">
        <v>9.0</v>
      </c>
      <c r="K1822" s="19">
        <f t="shared" si="178"/>
        <v>8.372622951</v>
      </c>
      <c r="L1822" s="18">
        <v>10.0</v>
      </c>
      <c r="M1822" s="21">
        <f t="shared" si="177"/>
        <v>9.112227806</v>
      </c>
      <c r="N1822" s="18">
        <v>10.0</v>
      </c>
      <c r="O1822" s="21">
        <f t="shared" si="2"/>
        <v>9.451757813</v>
      </c>
      <c r="P1822" s="18">
        <v>5.0</v>
      </c>
      <c r="Q1822" s="21">
        <f t="shared" si="173"/>
        <v>8.376326075</v>
      </c>
      <c r="R1822" s="18">
        <v>7.5</v>
      </c>
      <c r="S1822" s="21">
        <f t="shared" si="125"/>
        <v>8.487430168</v>
      </c>
      <c r="T1822" s="18">
        <v>7.5</v>
      </c>
      <c r="U1822" s="21">
        <f t="shared" si="128"/>
        <v>8.275139665</v>
      </c>
      <c r="V1822" s="18">
        <v>7.5</v>
      </c>
      <c r="W1822" s="21">
        <f t="shared" si="124"/>
        <v>8.872330911</v>
      </c>
      <c r="X1822" s="27">
        <f t="shared" si="170"/>
        <v>8.071428571</v>
      </c>
      <c r="Y1822" s="61" t="s">
        <v>2935</v>
      </c>
      <c r="Z1822" s="24"/>
      <c r="AA1822" s="40"/>
      <c r="AB1822" s="40"/>
      <c r="AC1822" s="40"/>
      <c r="AD1822" s="40"/>
      <c r="AE1822" s="39"/>
      <c r="AF1822" s="5"/>
      <c r="AG1822" s="1"/>
    </row>
    <row r="1823" ht="67.5" customHeight="1">
      <c r="A1823" s="1"/>
      <c r="B1823" s="5"/>
      <c r="C1823" s="16">
        <v>44933.0</v>
      </c>
      <c r="D1823" s="17">
        <v>3.15486783E9</v>
      </c>
      <c r="E1823" s="150" t="s">
        <v>3444</v>
      </c>
      <c r="F1823" s="5" t="s">
        <v>72</v>
      </c>
      <c r="G1823" s="5" t="s">
        <v>2015</v>
      </c>
      <c r="H1823" s="5" t="s">
        <v>428</v>
      </c>
      <c r="I1823" s="33" t="s">
        <v>261</v>
      </c>
      <c r="J1823" s="18">
        <v>8.0</v>
      </c>
      <c r="K1823" s="19">
        <f t="shared" si="178"/>
        <v>8.372704918</v>
      </c>
      <c r="L1823" s="18">
        <v>10.0</v>
      </c>
      <c r="M1823" s="21">
        <f t="shared" si="177"/>
        <v>9.112723214</v>
      </c>
      <c r="N1823" s="18">
        <v>10.0</v>
      </c>
      <c r="O1823" s="21">
        <f t="shared" si="2"/>
        <v>9.452063581</v>
      </c>
      <c r="P1823" s="18">
        <v>10.0</v>
      </c>
      <c r="Q1823" s="21">
        <f t="shared" si="173"/>
        <v>8.377232143</v>
      </c>
      <c r="R1823" s="18">
        <v>7.5</v>
      </c>
      <c r="S1823" s="21">
        <f t="shared" si="125"/>
        <v>8.486878839</v>
      </c>
      <c r="T1823" s="18">
        <v>7.5</v>
      </c>
      <c r="U1823" s="21">
        <f t="shared" si="128"/>
        <v>8.274706868</v>
      </c>
      <c r="V1823" s="18">
        <v>7.5</v>
      </c>
      <c r="W1823" s="21">
        <f t="shared" si="124"/>
        <v>8.871564246</v>
      </c>
      <c r="X1823" s="27">
        <f t="shared" si="170"/>
        <v>8.642857143</v>
      </c>
      <c r="Y1823" s="61" t="s">
        <v>2935</v>
      </c>
      <c r="Z1823" s="24"/>
      <c r="AA1823" s="40"/>
      <c r="AB1823" s="40"/>
      <c r="AC1823" s="40"/>
      <c r="AD1823" s="40"/>
      <c r="AE1823" s="39"/>
      <c r="AF1823" s="5"/>
      <c r="AG1823" s="1"/>
    </row>
    <row r="1824" ht="67.5" customHeight="1">
      <c r="A1824" s="1"/>
      <c r="B1824" s="5"/>
      <c r="C1824" s="16">
        <v>44935.0</v>
      </c>
      <c r="D1824" s="17">
        <v>2.755235242E9</v>
      </c>
      <c r="E1824" s="150" t="s">
        <v>3445</v>
      </c>
      <c r="F1824" s="5" t="s">
        <v>2351</v>
      </c>
      <c r="G1824" s="5" t="s">
        <v>2015</v>
      </c>
      <c r="H1824" s="5" t="s">
        <v>227</v>
      </c>
      <c r="I1824" s="33" t="s">
        <v>60</v>
      </c>
      <c r="J1824" s="18">
        <v>8.0</v>
      </c>
      <c r="K1824" s="19">
        <f t="shared" si="178"/>
        <v>8.371065574</v>
      </c>
      <c r="L1824" s="18">
        <v>10.0</v>
      </c>
      <c r="M1824" s="21">
        <f t="shared" si="177"/>
        <v>9.11321807</v>
      </c>
      <c r="N1824" s="18">
        <v>7.5</v>
      </c>
      <c r="O1824" s="21">
        <f t="shared" si="2"/>
        <v>9.450975474</v>
      </c>
      <c r="P1824" s="18">
        <v>5.0</v>
      </c>
      <c r="Q1824" s="21">
        <f t="shared" si="173"/>
        <v>8.375348578</v>
      </c>
      <c r="R1824" s="18">
        <v>7.5</v>
      </c>
      <c r="S1824" s="21">
        <f t="shared" si="125"/>
        <v>8.486328125</v>
      </c>
      <c r="T1824" s="18">
        <v>7.5</v>
      </c>
      <c r="U1824" s="21">
        <f t="shared" si="128"/>
        <v>8.274274554</v>
      </c>
      <c r="V1824" s="18">
        <v>10.0</v>
      </c>
      <c r="W1824" s="21">
        <f t="shared" si="124"/>
        <v>8.872194305</v>
      </c>
      <c r="X1824" s="27">
        <f t="shared" si="170"/>
        <v>7.928571429</v>
      </c>
      <c r="Y1824" s="61" t="s">
        <v>3446</v>
      </c>
      <c r="Z1824" s="24"/>
      <c r="AA1824" s="40"/>
      <c r="AB1824" s="40"/>
      <c r="AC1824" s="40"/>
      <c r="AD1824" s="40"/>
      <c r="AE1824" s="39"/>
      <c r="AF1824" s="5"/>
      <c r="AG1824" s="1"/>
    </row>
    <row r="1825" ht="67.5" customHeight="1">
      <c r="A1825" s="1"/>
      <c r="B1825" s="5"/>
      <c r="C1825" s="16">
        <v>44936.0</v>
      </c>
      <c r="D1825" s="17">
        <v>3.237378595E9</v>
      </c>
      <c r="E1825" s="150" t="s">
        <v>3447</v>
      </c>
      <c r="F1825" s="5" t="s">
        <v>600</v>
      </c>
      <c r="G1825" s="5" t="s">
        <v>2015</v>
      </c>
      <c r="H1825" s="5">
        <v>307.0</v>
      </c>
      <c r="I1825" s="33" t="s">
        <v>2470</v>
      </c>
      <c r="J1825" s="18">
        <v>9.0</v>
      </c>
      <c r="K1825" s="19">
        <f t="shared" si="178"/>
        <v>8.372295082</v>
      </c>
      <c r="L1825" s="18">
        <v>10.0</v>
      </c>
      <c r="M1825" s="21">
        <f t="shared" si="177"/>
        <v>9.113712375</v>
      </c>
      <c r="N1825" s="18">
        <v>10.0</v>
      </c>
      <c r="O1825" s="21">
        <f t="shared" si="2"/>
        <v>9.451281337</v>
      </c>
      <c r="P1825" s="18">
        <v>10.0</v>
      </c>
      <c r="Q1825" s="21">
        <f t="shared" si="173"/>
        <v>8.376254181</v>
      </c>
      <c r="R1825" s="18">
        <v>10.0</v>
      </c>
      <c r="S1825" s="21">
        <f t="shared" si="125"/>
        <v>8.487172337</v>
      </c>
      <c r="T1825" s="18">
        <v>10.0</v>
      </c>
      <c r="U1825" s="21">
        <f t="shared" si="128"/>
        <v>8.275237033</v>
      </c>
      <c r="V1825" s="18">
        <v>10.0</v>
      </c>
      <c r="W1825" s="21">
        <f t="shared" si="124"/>
        <v>8.872823661</v>
      </c>
      <c r="X1825" s="27">
        <f t="shared" si="170"/>
        <v>9.857142857</v>
      </c>
      <c r="Y1825" s="61" t="s">
        <v>3448</v>
      </c>
      <c r="Z1825" s="24"/>
      <c r="AA1825" s="40"/>
      <c r="AB1825" s="40"/>
      <c r="AC1825" s="40"/>
      <c r="AD1825" s="40"/>
      <c r="AE1825" s="39"/>
      <c r="AF1825" s="5"/>
      <c r="AG1825" s="1"/>
    </row>
    <row r="1826" ht="67.5" customHeight="1">
      <c r="A1826" s="1"/>
      <c r="B1826" s="5"/>
      <c r="C1826" s="16">
        <v>44936.0</v>
      </c>
      <c r="D1826" s="17">
        <v>3.387336364E9</v>
      </c>
      <c r="E1826" s="150" t="s">
        <v>2261</v>
      </c>
      <c r="F1826" s="5" t="s">
        <v>2324</v>
      </c>
      <c r="G1826" s="5" t="s">
        <v>2015</v>
      </c>
      <c r="H1826" s="5" t="s">
        <v>90</v>
      </c>
      <c r="I1826" s="33" t="s">
        <v>2001</v>
      </c>
      <c r="J1826" s="18">
        <v>9.0</v>
      </c>
      <c r="K1826" s="19">
        <f t="shared" si="178"/>
        <v>8.375245902</v>
      </c>
      <c r="L1826" s="18">
        <v>10.0</v>
      </c>
      <c r="M1826" s="21">
        <f t="shared" si="177"/>
        <v>9.114206128</v>
      </c>
      <c r="N1826" s="18">
        <v>10.0</v>
      </c>
      <c r="O1826" s="21">
        <f t="shared" si="2"/>
        <v>9.45158686</v>
      </c>
      <c r="P1826" s="18">
        <v>10.0</v>
      </c>
      <c r="Q1826" s="21">
        <f t="shared" si="173"/>
        <v>8.377158774</v>
      </c>
      <c r="R1826" s="18">
        <v>10.0</v>
      </c>
      <c r="S1826" s="21">
        <f t="shared" si="125"/>
        <v>8.488015608</v>
      </c>
      <c r="T1826" s="18">
        <v>10.0</v>
      </c>
      <c r="U1826" s="21">
        <f t="shared" si="128"/>
        <v>8.276198439</v>
      </c>
      <c r="V1826" s="18">
        <v>10.0</v>
      </c>
      <c r="W1826" s="21">
        <f t="shared" si="124"/>
        <v>8.873452315</v>
      </c>
      <c r="X1826" s="27">
        <f t="shared" si="170"/>
        <v>9.857142857</v>
      </c>
      <c r="Y1826" s="61" t="s">
        <v>2935</v>
      </c>
      <c r="Z1826" s="24"/>
      <c r="AA1826" s="40"/>
      <c r="AB1826" s="40"/>
      <c r="AC1826" s="40"/>
      <c r="AD1826" s="40"/>
      <c r="AE1826" s="39"/>
      <c r="AF1826" s="5"/>
      <c r="AG1826" s="1"/>
    </row>
    <row r="1827" ht="67.5" customHeight="1">
      <c r="A1827" s="1"/>
      <c r="B1827" s="5"/>
      <c r="C1827" s="16">
        <v>44936.0</v>
      </c>
      <c r="D1827" s="17">
        <v>3.88707889E9</v>
      </c>
      <c r="E1827" s="150" t="s">
        <v>3449</v>
      </c>
      <c r="F1827" s="5" t="s">
        <v>72</v>
      </c>
      <c r="G1827" s="5" t="s">
        <v>2015</v>
      </c>
      <c r="H1827" s="5" t="s">
        <v>236</v>
      </c>
      <c r="I1827" s="33" t="s">
        <v>2048</v>
      </c>
      <c r="J1827" s="18">
        <v>8.0</v>
      </c>
      <c r="K1827" s="19">
        <f t="shared" si="178"/>
        <v>8.373934426</v>
      </c>
      <c r="L1827" s="18">
        <v>10.0</v>
      </c>
      <c r="M1827" s="21">
        <f t="shared" si="177"/>
        <v>9.114699332</v>
      </c>
      <c r="N1827" s="18">
        <v>10.0</v>
      </c>
      <c r="O1827" s="21">
        <f t="shared" si="2"/>
        <v>9.451892042</v>
      </c>
      <c r="P1827" s="18">
        <v>7.5</v>
      </c>
      <c r="Q1827" s="21">
        <f t="shared" si="173"/>
        <v>8.376670379</v>
      </c>
      <c r="R1827" s="18">
        <v>5.0</v>
      </c>
      <c r="S1827" s="21">
        <f t="shared" si="125"/>
        <v>8.486072423</v>
      </c>
      <c r="T1827" s="18">
        <v>7.5</v>
      </c>
      <c r="U1827" s="21">
        <f t="shared" si="128"/>
        <v>8.275766017</v>
      </c>
      <c r="V1827" s="18">
        <v>7.5</v>
      </c>
      <c r="W1827" s="21">
        <f t="shared" si="124"/>
        <v>8.872686734</v>
      </c>
      <c r="X1827" s="27">
        <f t="shared" si="170"/>
        <v>7.928571429</v>
      </c>
      <c r="Y1827" s="61" t="s">
        <v>2935</v>
      </c>
      <c r="Z1827" s="24"/>
      <c r="AA1827" s="40"/>
      <c r="AB1827" s="40"/>
      <c r="AC1827" s="40"/>
      <c r="AD1827" s="40"/>
      <c r="AE1827" s="39"/>
      <c r="AF1827" s="5"/>
      <c r="AG1827" s="1"/>
    </row>
    <row r="1828" ht="67.5" customHeight="1">
      <c r="A1828" s="1"/>
      <c r="B1828" s="5"/>
      <c r="C1828" s="16">
        <v>44936.0</v>
      </c>
      <c r="D1828" s="17">
        <v>2.590181895E9</v>
      </c>
      <c r="E1828" s="150" t="s">
        <v>3450</v>
      </c>
      <c r="F1828" s="5" t="s">
        <v>32</v>
      </c>
      <c r="G1828" s="5" t="s">
        <v>3451</v>
      </c>
      <c r="H1828" s="5">
        <v>304.0</v>
      </c>
      <c r="I1828" s="33" t="s">
        <v>45</v>
      </c>
      <c r="J1828" s="18">
        <v>7.0</v>
      </c>
      <c r="K1828" s="19">
        <f t="shared" si="178"/>
        <v>8.37147541</v>
      </c>
      <c r="L1828" s="18">
        <v>7.5</v>
      </c>
      <c r="M1828" s="21">
        <f t="shared" si="177"/>
        <v>9.113800779</v>
      </c>
      <c r="N1828" s="18">
        <v>10.0</v>
      </c>
      <c r="O1828" s="21">
        <f t="shared" si="2"/>
        <v>9.452196885</v>
      </c>
      <c r="P1828" s="18">
        <v>5.0</v>
      </c>
      <c r="Q1828" s="21">
        <f t="shared" si="173"/>
        <v>8.374791319</v>
      </c>
      <c r="R1828" s="18">
        <v>7.5</v>
      </c>
      <c r="S1828" s="21">
        <f t="shared" si="125"/>
        <v>8.485523385</v>
      </c>
      <c r="T1828" s="18">
        <v>7.5</v>
      </c>
      <c r="U1828" s="21">
        <f t="shared" si="128"/>
        <v>8.275334076</v>
      </c>
      <c r="V1828" s="18">
        <v>7.5</v>
      </c>
      <c r="W1828" s="21">
        <f t="shared" si="124"/>
        <v>8.871922006</v>
      </c>
      <c r="X1828" s="27">
        <f t="shared" si="170"/>
        <v>7.428571429</v>
      </c>
      <c r="Y1828" s="61" t="s">
        <v>3452</v>
      </c>
      <c r="Z1828" s="24"/>
      <c r="AA1828" s="40"/>
      <c r="AB1828" s="40"/>
      <c r="AC1828" s="40"/>
      <c r="AD1828" s="40"/>
      <c r="AE1828" s="39"/>
      <c r="AF1828" s="5"/>
      <c r="AG1828" s="1"/>
    </row>
    <row r="1829" ht="67.5" customHeight="1">
      <c r="A1829" s="1"/>
      <c r="B1829" s="5"/>
      <c r="C1829" s="16">
        <v>44937.0</v>
      </c>
      <c r="D1829" s="17">
        <v>3.460616703E9</v>
      </c>
      <c r="E1829" s="150" t="s">
        <v>3453</v>
      </c>
      <c r="F1829" s="5" t="s">
        <v>32</v>
      </c>
      <c r="G1829" s="5" t="s">
        <v>1975</v>
      </c>
      <c r="H1829" s="5" t="s">
        <v>2248</v>
      </c>
      <c r="I1829" s="33" t="s">
        <v>2001</v>
      </c>
      <c r="J1829" s="18">
        <v>7.0</v>
      </c>
      <c r="K1829" s="19">
        <f t="shared" si="178"/>
        <v>8.370655738</v>
      </c>
      <c r="L1829" s="18">
        <v>10.0</v>
      </c>
      <c r="M1829" s="21">
        <f t="shared" si="177"/>
        <v>9.11429366</v>
      </c>
      <c r="N1829" s="18">
        <v>7.5</v>
      </c>
      <c r="O1829" s="21">
        <f t="shared" si="2"/>
        <v>9.451111729</v>
      </c>
      <c r="P1829" s="18">
        <v>5.0</v>
      </c>
      <c r="Q1829" s="21">
        <f t="shared" si="173"/>
        <v>8.372914349</v>
      </c>
      <c r="R1829" s="18">
        <v>2.5</v>
      </c>
      <c r="S1829" s="21">
        <f t="shared" si="125"/>
        <v>8.482192543</v>
      </c>
      <c r="T1829" s="18">
        <v>5.0</v>
      </c>
      <c r="U1829" s="21">
        <f t="shared" si="128"/>
        <v>8.273511408</v>
      </c>
      <c r="V1829" s="18">
        <v>5.0</v>
      </c>
      <c r="W1829" s="21">
        <f t="shared" si="124"/>
        <v>8.869766147</v>
      </c>
      <c r="X1829" s="27">
        <f t="shared" si="170"/>
        <v>6</v>
      </c>
      <c r="Y1829" s="61" t="s">
        <v>3454</v>
      </c>
      <c r="Z1829" s="24"/>
      <c r="AA1829" s="40"/>
      <c r="AB1829" s="40"/>
      <c r="AC1829" s="40"/>
      <c r="AD1829" s="40"/>
      <c r="AE1829" s="39"/>
      <c r="AF1829" s="5"/>
      <c r="AG1829" s="1"/>
    </row>
    <row r="1830" ht="67.5" customHeight="1">
      <c r="A1830" s="1"/>
      <c r="B1830" s="5"/>
      <c r="C1830" s="16">
        <v>44938.0</v>
      </c>
      <c r="D1830" s="17">
        <v>3.718898916E9</v>
      </c>
      <c r="E1830" s="150" t="s">
        <v>3455</v>
      </c>
      <c r="F1830" s="5" t="s">
        <v>2515</v>
      </c>
      <c r="G1830" s="5" t="s">
        <v>3456</v>
      </c>
      <c r="H1830" s="5">
        <v>204.0</v>
      </c>
      <c r="I1830" s="33" t="s">
        <v>45</v>
      </c>
      <c r="J1830" s="18">
        <v>8.0</v>
      </c>
      <c r="K1830" s="19">
        <f t="shared" si="178"/>
        <v>8.369836066</v>
      </c>
      <c r="L1830" s="18">
        <v>5.0</v>
      </c>
      <c r="M1830" s="21">
        <f t="shared" si="177"/>
        <v>9.11200667</v>
      </c>
      <c r="N1830" s="18">
        <v>7.5</v>
      </c>
      <c r="O1830" s="21">
        <f t="shared" si="2"/>
        <v>9.450027778</v>
      </c>
      <c r="P1830" s="18">
        <v>7.5</v>
      </c>
      <c r="Q1830" s="21">
        <f t="shared" si="173"/>
        <v>8.372429127</v>
      </c>
      <c r="R1830" s="18">
        <v>7.5</v>
      </c>
      <c r="S1830" s="21">
        <f t="shared" si="125"/>
        <v>8.481646274</v>
      </c>
      <c r="T1830" s="18">
        <v>7.5</v>
      </c>
      <c r="U1830" s="21">
        <f t="shared" si="128"/>
        <v>8.273081201</v>
      </c>
      <c r="V1830" s="18">
        <v>7.5</v>
      </c>
      <c r="W1830" s="21">
        <f t="shared" si="124"/>
        <v>8.869003895</v>
      </c>
      <c r="X1830" s="27">
        <f t="shared" si="170"/>
        <v>7.214285714</v>
      </c>
      <c r="Y1830" s="61" t="s">
        <v>2935</v>
      </c>
      <c r="Z1830" s="24"/>
      <c r="AA1830" s="40"/>
      <c r="AB1830" s="40"/>
      <c r="AC1830" s="40"/>
      <c r="AD1830" s="40"/>
      <c r="AE1830" s="39"/>
      <c r="AF1830" s="5"/>
      <c r="AG1830" s="1"/>
    </row>
    <row r="1831" ht="67.5" customHeight="1">
      <c r="A1831" s="1"/>
      <c r="B1831" s="5"/>
      <c r="C1831" s="16">
        <v>44939.0</v>
      </c>
      <c r="D1831" s="17">
        <v>3.398682502E9</v>
      </c>
      <c r="E1831" s="150" t="s">
        <v>541</v>
      </c>
      <c r="F1831" s="5" t="s">
        <v>84</v>
      </c>
      <c r="G1831" s="5" t="s">
        <v>2979</v>
      </c>
      <c r="H1831" s="5">
        <v>312.0</v>
      </c>
      <c r="I1831" s="33" t="s">
        <v>1787</v>
      </c>
      <c r="J1831" s="18">
        <v>6.0</v>
      </c>
      <c r="K1831" s="19">
        <f t="shared" si="178"/>
        <v>8.367213115</v>
      </c>
      <c r="L1831" s="18">
        <v>7.5</v>
      </c>
      <c r="M1831" s="21">
        <f t="shared" si="177"/>
        <v>9.111111111</v>
      </c>
      <c r="N1831" s="18">
        <v>7.5</v>
      </c>
      <c r="O1831" s="21">
        <f t="shared" si="2"/>
        <v>9.448945031</v>
      </c>
      <c r="P1831" s="18">
        <v>5.0</v>
      </c>
      <c r="Q1831" s="21">
        <f t="shared" si="173"/>
        <v>8.370555556</v>
      </c>
      <c r="R1831" s="18">
        <v>2.5</v>
      </c>
      <c r="S1831" s="21">
        <f t="shared" si="125"/>
        <v>8.47832129</v>
      </c>
      <c r="T1831" s="18">
        <v>5.0</v>
      </c>
      <c r="U1831" s="21">
        <f t="shared" si="128"/>
        <v>8.271261812</v>
      </c>
      <c r="V1831" s="18">
        <v>7.5</v>
      </c>
      <c r="W1831" s="21">
        <f t="shared" si="124"/>
        <v>8.868242492</v>
      </c>
      <c r="X1831" s="27">
        <f t="shared" si="170"/>
        <v>5.857142857</v>
      </c>
      <c r="Y1831" s="61" t="s">
        <v>3457</v>
      </c>
      <c r="Z1831" s="24"/>
      <c r="AA1831" s="40"/>
      <c r="AB1831" s="40"/>
      <c r="AC1831" s="40"/>
      <c r="AD1831" s="40"/>
      <c r="AE1831" s="39"/>
      <c r="AF1831" s="5"/>
      <c r="AG1831" s="1"/>
    </row>
    <row r="1832" ht="67.5" customHeight="1">
      <c r="A1832" s="1"/>
      <c r="B1832" s="5"/>
      <c r="C1832" s="16">
        <v>44940.0</v>
      </c>
      <c r="D1832" s="17">
        <v>2.59321837E9</v>
      </c>
      <c r="E1832" s="150" t="s">
        <v>3458</v>
      </c>
      <c r="F1832" s="5" t="s">
        <v>72</v>
      </c>
      <c r="G1832" s="5" t="s">
        <v>2017</v>
      </c>
      <c r="H1832" s="5">
        <v>217.0</v>
      </c>
      <c r="I1832" s="33" t="s">
        <v>1782</v>
      </c>
      <c r="J1832" s="18">
        <v>8.0</v>
      </c>
      <c r="K1832" s="19">
        <f t="shared" si="178"/>
        <v>8.366229508</v>
      </c>
      <c r="L1832" s="18">
        <v>7.5</v>
      </c>
      <c r="M1832" s="21">
        <f t="shared" si="177"/>
        <v>9.110216546</v>
      </c>
      <c r="N1832" s="18">
        <v>7.5</v>
      </c>
      <c r="O1832" s="21">
        <f t="shared" si="2"/>
        <v>9.447863485</v>
      </c>
      <c r="P1832" s="18">
        <v>7.5</v>
      </c>
      <c r="Q1832" s="21">
        <f t="shared" si="173"/>
        <v>8.370072182</v>
      </c>
      <c r="R1832" s="18">
        <v>7.5</v>
      </c>
      <c r="S1832" s="21">
        <f t="shared" si="125"/>
        <v>8.477777778</v>
      </c>
      <c r="T1832" s="18">
        <v>7.5</v>
      </c>
      <c r="U1832" s="21">
        <f t="shared" si="128"/>
        <v>8.270833333</v>
      </c>
      <c r="V1832" s="18">
        <v>7.5</v>
      </c>
      <c r="W1832" s="21">
        <f t="shared" si="124"/>
        <v>8.867481934</v>
      </c>
      <c r="X1832" s="27">
        <f t="shared" si="170"/>
        <v>7.571428571</v>
      </c>
      <c r="Y1832" s="61" t="s">
        <v>3459</v>
      </c>
      <c r="Z1832" s="24"/>
      <c r="AA1832" s="40"/>
      <c r="AB1832" s="40"/>
      <c r="AC1832" s="40"/>
      <c r="AD1832" s="40"/>
      <c r="AE1832" s="39"/>
      <c r="AF1832" s="5"/>
      <c r="AG1832" s="1"/>
    </row>
    <row r="1833" ht="67.5" customHeight="1">
      <c r="A1833" s="1"/>
      <c r="B1833" s="5"/>
      <c r="C1833" s="16">
        <v>44940.0</v>
      </c>
      <c r="D1833" s="17">
        <v>3.86505071E9</v>
      </c>
      <c r="E1833" s="150" t="s">
        <v>2670</v>
      </c>
      <c r="F1833" s="5" t="s">
        <v>32</v>
      </c>
      <c r="G1833" s="5" t="s">
        <v>2017</v>
      </c>
      <c r="H1833" s="5">
        <v>214.0</v>
      </c>
      <c r="I1833" s="33" t="s">
        <v>1808</v>
      </c>
      <c r="J1833" s="18">
        <v>6.0</v>
      </c>
      <c r="K1833" s="19">
        <f t="shared" si="178"/>
        <v>8.364590164</v>
      </c>
      <c r="L1833" s="18">
        <v>7.5</v>
      </c>
      <c r="M1833" s="21">
        <f t="shared" si="177"/>
        <v>9.109322974</v>
      </c>
      <c r="N1833" s="18">
        <v>7.5</v>
      </c>
      <c r="O1833" s="21">
        <f t="shared" si="2"/>
        <v>9.446783139</v>
      </c>
      <c r="P1833" s="18">
        <v>7.5</v>
      </c>
      <c r="Q1833" s="21">
        <f t="shared" si="173"/>
        <v>8.369589345</v>
      </c>
      <c r="R1833" s="18">
        <v>7.5</v>
      </c>
      <c r="S1833" s="21">
        <f t="shared" si="125"/>
        <v>8.47723487</v>
      </c>
      <c r="T1833" s="18">
        <v>7.5</v>
      </c>
      <c r="U1833" s="21">
        <f t="shared" si="128"/>
        <v>8.27040533</v>
      </c>
      <c r="V1833" s="18">
        <v>7.5</v>
      </c>
      <c r="W1833" s="21">
        <f t="shared" si="124"/>
        <v>8.866722222</v>
      </c>
      <c r="X1833" s="27">
        <f t="shared" si="170"/>
        <v>7.285714286</v>
      </c>
      <c r="Y1833" s="61" t="s">
        <v>2935</v>
      </c>
      <c r="Z1833" s="24"/>
      <c r="AA1833" s="40"/>
      <c r="AB1833" s="40"/>
      <c r="AC1833" s="40"/>
      <c r="AD1833" s="40"/>
      <c r="AE1833" s="39"/>
      <c r="AF1833" s="5"/>
      <c r="AG1833" s="1"/>
    </row>
    <row r="1834" ht="67.5" customHeight="1">
      <c r="A1834" s="1"/>
      <c r="B1834" s="5"/>
      <c r="C1834" s="16">
        <v>44941.0</v>
      </c>
      <c r="D1834" s="17">
        <v>2.444093309E9</v>
      </c>
      <c r="E1834" s="150" t="s">
        <v>3460</v>
      </c>
      <c r="F1834" s="5" t="s">
        <v>2731</v>
      </c>
      <c r="G1834" s="5" t="s">
        <v>2017</v>
      </c>
      <c r="H1834" s="5">
        <v>313.0</v>
      </c>
      <c r="I1834" s="33" t="s">
        <v>79</v>
      </c>
      <c r="J1834" s="18">
        <v>8.0</v>
      </c>
      <c r="K1834" s="19">
        <f t="shared" si="178"/>
        <v>8.364672131</v>
      </c>
      <c r="L1834" s="18">
        <v>10.0</v>
      </c>
      <c r="M1834" s="21">
        <f t="shared" si="177"/>
        <v>9.109816972</v>
      </c>
      <c r="N1834" s="18">
        <v>10.0</v>
      </c>
      <c r="O1834" s="21">
        <f t="shared" si="2"/>
        <v>9.4470898</v>
      </c>
      <c r="P1834" s="18">
        <v>7.5</v>
      </c>
      <c r="Q1834" s="21">
        <f t="shared" si="173"/>
        <v>8.369107044</v>
      </c>
      <c r="R1834" s="18">
        <v>7.5</v>
      </c>
      <c r="S1834" s="21">
        <f t="shared" si="125"/>
        <v>8.476692564</v>
      </c>
      <c r="T1834" s="18">
        <v>7.5</v>
      </c>
      <c r="U1834" s="21">
        <f t="shared" si="128"/>
        <v>8.269977802</v>
      </c>
      <c r="V1834" s="18">
        <v>10.0</v>
      </c>
      <c r="W1834" s="21">
        <f t="shared" si="124"/>
        <v>8.867351471</v>
      </c>
      <c r="X1834" s="27">
        <f t="shared" si="170"/>
        <v>8.642857143</v>
      </c>
      <c r="Y1834" s="61" t="s">
        <v>3461</v>
      </c>
      <c r="Z1834" s="24"/>
      <c r="AA1834" s="40"/>
      <c r="AB1834" s="40"/>
      <c r="AC1834" s="40"/>
      <c r="AD1834" s="40"/>
      <c r="AE1834" s="39"/>
      <c r="AF1834" s="5"/>
      <c r="AG1834" s="1"/>
    </row>
    <row r="1835" ht="67.5" customHeight="1">
      <c r="A1835" s="1"/>
      <c r="B1835" s="5"/>
      <c r="C1835" s="16">
        <v>44941.0</v>
      </c>
      <c r="D1835" s="17">
        <v>3.139941318E9</v>
      </c>
      <c r="E1835" s="150" t="s">
        <v>2680</v>
      </c>
      <c r="F1835" s="5" t="s">
        <v>48</v>
      </c>
      <c r="G1835" s="5" t="s">
        <v>2979</v>
      </c>
      <c r="H1835" s="5">
        <v>302.0</v>
      </c>
      <c r="I1835" s="33" t="s">
        <v>45</v>
      </c>
      <c r="J1835" s="18">
        <v>9.0</v>
      </c>
      <c r="K1835" s="19">
        <f t="shared" si="178"/>
        <v>8.364672131</v>
      </c>
      <c r="L1835" s="18">
        <v>10.0</v>
      </c>
      <c r="M1835" s="21">
        <f t="shared" si="177"/>
        <v>9.110310421</v>
      </c>
      <c r="N1835" s="18">
        <v>10.0</v>
      </c>
      <c r="O1835" s="21">
        <f t="shared" si="2"/>
        <v>9.447396122</v>
      </c>
      <c r="P1835" s="18">
        <v>10.0</v>
      </c>
      <c r="Q1835" s="21">
        <f t="shared" si="173"/>
        <v>8.370011086</v>
      </c>
      <c r="R1835" s="18">
        <v>7.5</v>
      </c>
      <c r="S1835" s="21">
        <f t="shared" si="125"/>
        <v>8.47615086</v>
      </c>
      <c r="T1835" s="18">
        <v>10.0</v>
      </c>
      <c r="U1835" s="21">
        <f t="shared" si="128"/>
        <v>8.270937327</v>
      </c>
      <c r="V1835" s="18">
        <v>7.5</v>
      </c>
      <c r="W1835" s="21">
        <f t="shared" si="124"/>
        <v>8.866592675</v>
      </c>
      <c r="X1835" s="27">
        <f t="shared" si="170"/>
        <v>9.142857143</v>
      </c>
      <c r="Y1835" s="61" t="s">
        <v>3462</v>
      </c>
      <c r="Z1835" s="24"/>
      <c r="AA1835" s="40"/>
      <c r="AB1835" s="40"/>
      <c r="AC1835" s="40"/>
      <c r="AD1835" s="40"/>
      <c r="AE1835" s="39"/>
      <c r="AF1835" s="5"/>
      <c r="AG1835" s="1"/>
    </row>
    <row r="1836" ht="67.5" customHeight="1">
      <c r="A1836" s="1"/>
      <c r="B1836" s="5"/>
      <c r="C1836" s="16">
        <v>44942.0</v>
      </c>
      <c r="D1836" s="17">
        <v>2.81375823E9</v>
      </c>
      <c r="E1836" s="150" t="s">
        <v>3463</v>
      </c>
      <c r="F1836" s="5" t="s">
        <v>48</v>
      </c>
      <c r="G1836" s="5" t="s">
        <v>2979</v>
      </c>
      <c r="H1836" s="5">
        <v>311.0</v>
      </c>
      <c r="I1836" s="33" t="s">
        <v>1787</v>
      </c>
      <c r="J1836" s="18">
        <v>10.0</v>
      </c>
      <c r="K1836" s="19">
        <f t="shared" si="178"/>
        <v>8.364672131</v>
      </c>
      <c r="L1836" s="18">
        <v>10.0</v>
      </c>
      <c r="M1836" s="21">
        <f t="shared" si="177"/>
        <v>9.110803324</v>
      </c>
      <c r="N1836" s="18">
        <v>10.0</v>
      </c>
      <c r="O1836" s="21">
        <f t="shared" si="2"/>
        <v>9.447702104</v>
      </c>
      <c r="P1836" s="18">
        <v>10.0</v>
      </c>
      <c r="Q1836" s="21">
        <f t="shared" si="173"/>
        <v>8.370914127</v>
      </c>
      <c r="R1836" s="18">
        <v>10.0</v>
      </c>
      <c r="S1836" s="21">
        <f t="shared" si="125"/>
        <v>8.476995565</v>
      </c>
      <c r="T1836" s="18">
        <v>10.0</v>
      </c>
      <c r="U1836" s="21">
        <f t="shared" si="128"/>
        <v>8.271895787</v>
      </c>
      <c r="V1836" s="18">
        <v>10.0</v>
      </c>
      <c r="W1836" s="21">
        <f t="shared" si="124"/>
        <v>8.867221298</v>
      </c>
      <c r="X1836" s="27">
        <f t="shared" si="170"/>
        <v>10</v>
      </c>
      <c r="Y1836" s="61" t="s">
        <v>2935</v>
      </c>
      <c r="Z1836" s="24"/>
      <c r="AA1836" s="40"/>
      <c r="AB1836" s="40"/>
      <c r="AC1836" s="40"/>
      <c r="AD1836" s="40"/>
      <c r="AE1836" s="39"/>
      <c r="AF1836" s="5"/>
      <c r="AG1836" s="1"/>
    </row>
    <row r="1837" ht="67.5" customHeight="1">
      <c r="A1837" s="1"/>
      <c r="B1837" s="5"/>
      <c r="C1837" s="16">
        <v>44942.0</v>
      </c>
      <c r="D1837" s="17">
        <v>2.177753195E9</v>
      </c>
      <c r="E1837" s="150" t="s">
        <v>3464</v>
      </c>
      <c r="F1837" s="5" t="s">
        <v>40</v>
      </c>
      <c r="G1837" s="5" t="s">
        <v>3261</v>
      </c>
      <c r="H1837" s="5">
        <v>311.0</v>
      </c>
      <c r="I1837" s="33" t="s">
        <v>1787</v>
      </c>
      <c r="J1837" s="18">
        <v>8.0</v>
      </c>
      <c r="K1837" s="19">
        <f t="shared" si="178"/>
        <v>8.363032787</v>
      </c>
      <c r="L1837" s="18">
        <v>10.0</v>
      </c>
      <c r="M1837" s="21">
        <f t="shared" si="177"/>
        <v>9.111295681</v>
      </c>
      <c r="N1837" s="18">
        <v>10.0</v>
      </c>
      <c r="O1837" s="21">
        <f t="shared" si="2"/>
        <v>9.448007748</v>
      </c>
      <c r="P1837" s="18">
        <v>7.5</v>
      </c>
      <c r="Q1837" s="21">
        <f t="shared" si="173"/>
        <v>8.370431894</v>
      </c>
      <c r="R1837" s="18">
        <v>7.5</v>
      </c>
      <c r="S1837" s="21">
        <f t="shared" si="125"/>
        <v>8.476454294</v>
      </c>
      <c r="T1837" s="18">
        <v>7.5</v>
      </c>
      <c r="U1837" s="21">
        <f t="shared" si="128"/>
        <v>8.271468144</v>
      </c>
      <c r="V1837" s="18">
        <v>7.5</v>
      </c>
      <c r="W1837" s="21">
        <f t="shared" si="124"/>
        <v>8.866463415</v>
      </c>
      <c r="X1837" s="27">
        <f t="shared" si="170"/>
        <v>8.285714286</v>
      </c>
      <c r="Y1837" s="61" t="s">
        <v>2935</v>
      </c>
      <c r="Z1837" s="24"/>
      <c r="AA1837" s="40"/>
      <c r="AB1837" s="40"/>
      <c r="AC1837" s="40"/>
      <c r="AD1837" s="40"/>
      <c r="AE1837" s="39"/>
      <c r="AF1837" s="5"/>
      <c r="AG1837" s="1"/>
    </row>
    <row r="1838" ht="67.5" customHeight="1">
      <c r="A1838" s="1"/>
      <c r="B1838" s="5"/>
      <c r="C1838" s="16">
        <v>44942.0</v>
      </c>
      <c r="D1838" s="17">
        <v>3.954899784E9</v>
      </c>
      <c r="E1838" s="150" t="s">
        <v>3465</v>
      </c>
      <c r="F1838" s="5" t="s">
        <v>1100</v>
      </c>
      <c r="G1838" s="5" t="s">
        <v>2979</v>
      </c>
      <c r="H1838" s="5">
        <v>314.0</v>
      </c>
      <c r="I1838" s="33" t="s">
        <v>79</v>
      </c>
      <c r="J1838" s="18">
        <v>10.0</v>
      </c>
      <c r="K1838" s="19">
        <f t="shared" si="178"/>
        <v>8.363032787</v>
      </c>
      <c r="L1838" s="18">
        <v>10.0</v>
      </c>
      <c r="M1838" s="21">
        <f t="shared" si="177"/>
        <v>9.111787493</v>
      </c>
      <c r="N1838" s="18">
        <v>10.0</v>
      </c>
      <c r="O1838" s="21">
        <f t="shared" si="2"/>
        <v>9.448313053</v>
      </c>
      <c r="P1838" s="18">
        <v>10.0</v>
      </c>
      <c r="Q1838" s="21">
        <f t="shared" si="173"/>
        <v>8.371333702</v>
      </c>
      <c r="R1838" s="18">
        <v>10.0</v>
      </c>
      <c r="S1838" s="21">
        <f t="shared" si="125"/>
        <v>8.477297896</v>
      </c>
      <c r="T1838" s="18">
        <v>10.0</v>
      </c>
      <c r="U1838" s="21">
        <f t="shared" si="128"/>
        <v>8.272425249</v>
      </c>
      <c r="V1838" s="18">
        <v>10.0</v>
      </c>
      <c r="W1838" s="21">
        <f t="shared" si="124"/>
        <v>8.867091413</v>
      </c>
      <c r="X1838" s="27">
        <f t="shared" si="170"/>
        <v>10</v>
      </c>
      <c r="Y1838" s="61" t="s">
        <v>3466</v>
      </c>
      <c r="Z1838" s="24"/>
      <c r="AA1838" s="40"/>
      <c r="AB1838" s="40"/>
      <c r="AC1838" s="40"/>
      <c r="AD1838" s="40"/>
      <c r="AE1838" s="39"/>
      <c r="AF1838" s="5"/>
      <c r="AG1838" s="1"/>
    </row>
    <row r="1839" ht="67.5" customHeight="1">
      <c r="A1839" s="1"/>
      <c r="B1839" s="5"/>
      <c r="C1839" s="156">
        <v>44942.0</v>
      </c>
      <c r="D1839" s="17">
        <v>2.508941993E9</v>
      </c>
      <c r="E1839" s="150" t="s">
        <v>39</v>
      </c>
      <c r="F1839" s="5" t="s">
        <v>84</v>
      </c>
      <c r="G1839" s="5" t="s">
        <v>2979</v>
      </c>
      <c r="H1839" s="5">
        <v>311.0</v>
      </c>
      <c r="I1839" s="33" t="s">
        <v>1787</v>
      </c>
      <c r="J1839" s="18">
        <v>7.0</v>
      </c>
      <c r="K1839" s="19">
        <f t="shared" si="178"/>
        <v>8.363032787</v>
      </c>
      <c r="L1839" s="18">
        <v>7.5</v>
      </c>
      <c r="M1839" s="21">
        <f t="shared" si="177"/>
        <v>9.110896018</v>
      </c>
      <c r="N1839" s="18">
        <v>5.0</v>
      </c>
      <c r="O1839" s="21">
        <f t="shared" si="2"/>
        <v>9.445854063</v>
      </c>
      <c r="P1839" s="18">
        <v>5.0</v>
      </c>
      <c r="Q1839" s="21">
        <f t="shared" si="173"/>
        <v>8.369469027</v>
      </c>
      <c r="R1839" s="18">
        <v>5.0</v>
      </c>
      <c r="S1839" s="21">
        <f t="shared" si="125"/>
        <v>8.475373547</v>
      </c>
      <c r="T1839" s="18">
        <v>5.0</v>
      </c>
      <c r="U1839" s="21">
        <f t="shared" si="128"/>
        <v>8.270614278</v>
      </c>
      <c r="V1839" s="18">
        <v>7.5</v>
      </c>
      <c r="W1839" s="21">
        <f t="shared" si="124"/>
        <v>8.866334441</v>
      </c>
      <c r="X1839" s="27">
        <f t="shared" si="170"/>
        <v>6</v>
      </c>
      <c r="Y1839" s="61" t="s">
        <v>3467</v>
      </c>
      <c r="Z1839" s="24"/>
      <c r="AA1839" s="40"/>
      <c r="AB1839" s="40"/>
      <c r="AC1839" s="40"/>
      <c r="AD1839" s="40"/>
      <c r="AE1839" s="39"/>
      <c r="AF1839" s="5"/>
      <c r="AG1839" s="1"/>
    </row>
    <row r="1840" ht="67.5" customHeight="1">
      <c r="A1840" s="1"/>
      <c r="B1840" s="5"/>
      <c r="C1840" s="16">
        <v>44943.0</v>
      </c>
      <c r="D1840" s="17">
        <v>2.239838642E9</v>
      </c>
      <c r="E1840" s="79" t="s">
        <v>3086</v>
      </c>
      <c r="F1840" s="5" t="s">
        <v>72</v>
      </c>
      <c r="G1840" s="5" t="s">
        <v>2979</v>
      </c>
      <c r="H1840" s="5">
        <v>311.0</v>
      </c>
      <c r="I1840" s="33" t="s">
        <v>1787</v>
      </c>
      <c r="J1840" s="18">
        <v>9.0</v>
      </c>
      <c r="K1840" s="19">
        <f t="shared" si="178"/>
        <v>8.362213115</v>
      </c>
      <c r="L1840" s="18">
        <v>7.5</v>
      </c>
      <c r="M1840" s="21">
        <f t="shared" si="177"/>
        <v>9.110005528</v>
      </c>
      <c r="N1840" s="18">
        <v>10.0</v>
      </c>
      <c r="O1840" s="21">
        <f t="shared" si="2"/>
        <v>9.446160221</v>
      </c>
      <c r="P1840" s="18">
        <v>10.0</v>
      </c>
      <c r="Q1840" s="21">
        <f t="shared" si="173"/>
        <v>8.37037037</v>
      </c>
      <c r="R1840" s="18">
        <v>7.5</v>
      </c>
      <c r="S1840" s="21">
        <f t="shared" si="125"/>
        <v>8.474834071</v>
      </c>
      <c r="T1840" s="18">
        <v>7.5</v>
      </c>
      <c r="U1840" s="21">
        <f t="shared" si="128"/>
        <v>8.270188053</v>
      </c>
      <c r="V1840" s="18">
        <v>10.0</v>
      </c>
      <c r="W1840" s="21">
        <f t="shared" si="124"/>
        <v>8.866961815</v>
      </c>
      <c r="X1840" s="27">
        <f t="shared" si="170"/>
        <v>8.785714286</v>
      </c>
      <c r="Y1840" s="61" t="s">
        <v>2935</v>
      </c>
      <c r="Z1840" s="24"/>
      <c r="AA1840" s="40"/>
      <c r="AB1840" s="40"/>
      <c r="AC1840" s="40"/>
      <c r="AD1840" s="40"/>
      <c r="AE1840" s="39"/>
      <c r="AF1840" s="5"/>
      <c r="AG1840" s="1"/>
    </row>
    <row r="1841" ht="67.5" customHeight="1">
      <c r="A1841" s="1"/>
      <c r="B1841" s="5"/>
      <c r="C1841" s="16">
        <v>44943.0</v>
      </c>
      <c r="D1841" s="17" t="s">
        <v>3468</v>
      </c>
      <c r="E1841" s="150" t="s">
        <v>3469</v>
      </c>
      <c r="F1841" s="5" t="s">
        <v>3420</v>
      </c>
      <c r="G1841" s="5" t="s">
        <v>2017</v>
      </c>
      <c r="H1841" s="5" t="s">
        <v>2270</v>
      </c>
      <c r="I1841" s="33" t="s">
        <v>60</v>
      </c>
      <c r="J1841" s="18">
        <v>8.0</v>
      </c>
      <c r="K1841" s="19">
        <f t="shared" si="178"/>
        <v>8.360901639</v>
      </c>
      <c r="L1841" s="18">
        <v>10.0</v>
      </c>
      <c r="M1841" s="21">
        <f t="shared" si="177"/>
        <v>9.110497238</v>
      </c>
      <c r="N1841" s="18">
        <v>10.0</v>
      </c>
      <c r="O1841" s="21">
        <f t="shared" si="2"/>
        <v>9.446466041</v>
      </c>
      <c r="P1841" s="18">
        <v>7.5</v>
      </c>
      <c r="Q1841" s="21">
        <f t="shared" si="173"/>
        <v>8.369889503</v>
      </c>
      <c r="R1841" s="18">
        <v>10.0</v>
      </c>
      <c r="S1841" s="21">
        <f t="shared" si="125"/>
        <v>8.47567717</v>
      </c>
      <c r="T1841" s="18">
        <v>7.5</v>
      </c>
      <c r="U1841" s="21">
        <f t="shared" si="128"/>
        <v>8.2697623</v>
      </c>
      <c r="V1841" s="18">
        <v>10.0</v>
      </c>
      <c r="W1841" s="21">
        <f t="shared" si="124"/>
        <v>8.867588496</v>
      </c>
      <c r="X1841" s="27">
        <f t="shared" si="170"/>
        <v>9</v>
      </c>
      <c r="Y1841" s="61" t="s">
        <v>3470</v>
      </c>
      <c r="Z1841" s="24"/>
      <c r="AA1841" s="40"/>
      <c r="AB1841" s="40"/>
      <c r="AC1841" s="40"/>
      <c r="AD1841" s="40"/>
      <c r="AE1841" s="39"/>
      <c r="AF1841" s="5"/>
      <c r="AG1841" s="1"/>
    </row>
    <row r="1842" ht="67.5" customHeight="1">
      <c r="A1842" s="1"/>
      <c r="B1842" s="5"/>
      <c r="C1842" s="16">
        <v>44943.0</v>
      </c>
      <c r="D1842" s="17">
        <v>3.516173898E9</v>
      </c>
      <c r="E1842" s="150" t="s">
        <v>3471</v>
      </c>
      <c r="F1842" s="5" t="s">
        <v>72</v>
      </c>
      <c r="G1842" s="5" t="s">
        <v>2017</v>
      </c>
      <c r="H1842" s="5">
        <v>202.0</v>
      </c>
      <c r="I1842" s="33" t="s">
        <v>45</v>
      </c>
      <c r="J1842" s="18">
        <v>9.0</v>
      </c>
      <c r="K1842" s="19">
        <f t="shared" si="178"/>
        <v>8.360081967</v>
      </c>
      <c r="L1842" s="18">
        <v>10.0</v>
      </c>
      <c r="M1842" s="21">
        <f t="shared" si="177"/>
        <v>9.110988404</v>
      </c>
      <c r="N1842" s="18">
        <v>10.0</v>
      </c>
      <c r="O1842" s="21">
        <f t="shared" si="2"/>
        <v>9.446771523</v>
      </c>
      <c r="P1842" s="18">
        <v>10.0</v>
      </c>
      <c r="Q1842" s="21">
        <f t="shared" si="173"/>
        <v>8.370789619</v>
      </c>
      <c r="R1842" s="18">
        <v>10.0</v>
      </c>
      <c r="S1842" s="21">
        <f t="shared" si="125"/>
        <v>8.476519337</v>
      </c>
      <c r="T1842" s="18">
        <v>10.0</v>
      </c>
      <c r="U1842" s="21">
        <f t="shared" si="128"/>
        <v>8.270718232</v>
      </c>
      <c r="V1842" s="18">
        <v>10.0</v>
      </c>
      <c r="W1842" s="21">
        <f t="shared" si="124"/>
        <v>8.868214483</v>
      </c>
      <c r="X1842" s="27">
        <f t="shared" si="170"/>
        <v>9.857142857</v>
      </c>
      <c r="Y1842" s="61" t="s">
        <v>3472</v>
      </c>
      <c r="Z1842" s="24"/>
      <c r="AA1842" s="40"/>
      <c r="AB1842" s="40"/>
      <c r="AC1842" s="40"/>
      <c r="AD1842" s="40"/>
      <c r="AE1842" s="39"/>
      <c r="AF1842" s="5"/>
      <c r="AG1842" s="1"/>
    </row>
    <row r="1843" ht="67.5" customHeight="1">
      <c r="A1843" s="1"/>
      <c r="B1843" s="5"/>
      <c r="C1843" s="16">
        <v>44943.0</v>
      </c>
      <c r="D1843" s="17">
        <v>3.533766174E9</v>
      </c>
      <c r="E1843" s="150" t="s">
        <v>3473</v>
      </c>
      <c r="F1843" s="5" t="s">
        <v>52</v>
      </c>
      <c r="G1843" s="5" t="s">
        <v>2017</v>
      </c>
      <c r="H1843" s="5" t="s">
        <v>3345</v>
      </c>
      <c r="I1843" s="33" t="s">
        <v>261</v>
      </c>
      <c r="J1843" s="18">
        <v>8.0</v>
      </c>
      <c r="K1843" s="19">
        <f t="shared" si="178"/>
        <v>8.359262295</v>
      </c>
      <c r="L1843" s="18">
        <v>10.0</v>
      </c>
      <c r="M1843" s="21">
        <f t="shared" si="177"/>
        <v>9.111479029</v>
      </c>
      <c r="N1843" s="18">
        <v>10.0</v>
      </c>
      <c r="O1843" s="21">
        <f t="shared" si="2"/>
        <v>9.447076669</v>
      </c>
      <c r="P1843" s="18">
        <v>10.0</v>
      </c>
      <c r="Q1843" s="21">
        <f t="shared" si="173"/>
        <v>8.371688742</v>
      </c>
      <c r="R1843" s="18">
        <v>10.0</v>
      </c>
      <c r="S1843" s="21">
        <f t="shared" si="125"/>
        <v>8.477360574</v>
      </c>
      <c r="T1843" s="18">
        <v>10.0</v>
      </c>
      <c r="U1843" s="21">
        <f t="shared" si="128"/>
        <v>8.271673109</v>
      </c>
      <c r="V1843" s="18">
        <v>10.0</v>
      </c>
      <c r="W1843" s="21">
        <f t="shared" si="124"/>
        <v>8.868839779</v>
      </c>
      <c r="X1843" s="27">
        <f t="shared" si="170"/>
        <v>9.714285714</v>
      </c>
      <c r="Y1843" s="61" t="s">
        <v>3474</v>
      </c>
      <c r="Z1843" s="24"/>
      <c r="AA1843" s="40"/>
      <c r="AB1843" s="40"/>
      <c r="AC1843" s="40"/>
      <c r="AD1843" s="40"/>
      <c r="AE1843" s="39"/>
      <c r="AF1843" s="5"/>
      <c r="AG1843" s="1"/>
    </row>
    <row r="1844" ht="67.5" customHeight="1">
      <c r="A1844" s="1"/>
      <c r="B1844" s="5"/>
      <c r="C1844" s="16">
        <v>44944.0</v>
      </c>
      <c r="D1844" s="17">
        <v>3.947660068E9</v>
      </c>
      <c r="E1844" s="150" t="s">
        <v>3475</v>
      </c>
      <c r="F1844" s="5" t="s">
        <v>190</v>
      </c>
      <c r="G1844" s="5" t="s">
        <v>3261</v>
      </c>
      <c r="H1844" s="5">
        <v>314.0</v>
      </c>
      <c r="I1844" s="33" t="s">
        <v>79</v>
      </c>
      <c r="J1844" s="18">
        <v>10.0</v>
      </c>
      <c r="K1844" s="19">
        <f t="shared" si="178"/>
        <v>8.361721311</v>
      </c>
      <c r="L1844" s="18">
        <v>10.0</v>
      </c>
      <c r="M1844" s="21">
        <f t="shared" si="177"/>
        <v>9.111969112</v>
      </c>
      <c r="N1844" s="18">
        <v>10.0</v>
      </c>
      <c r="O1844" s="21">
        <f t="shared" si="2"/>
        <v>9.447381477</v>
      </c>
      <c r="P1844" s="18">
        <v>10.0</v>
      </c>
      <c r="Q1844" s="21">
        <f t="shared" si="173"/>
        <v>8.372586873</v>
      </c>
      <c r="R1844" s="18">
        <v>10.0</v>
      </c>
      <c r="S1844" s="21">
        <f t="shared" si="125"/>
        <v>8.478200883</v>
      </c>
      <c r="T1844" s="18">
        <v>10.0</v>
      </c>
      <c r="U1844" s="21">
        <f t="shared" si="128"/>
        <v>8.272626932</v>
      </c>
      <c r="V1844" s="18">
        <v>10.0</v>
      </c>
      <c r="W1844" s="21">
        <f t="shared" si="124"/>
        <v>8.869464384</v>
      </c>
      <c r="X1844" s="27">
        <f t="shared" si="170"/>
        <v>10</v>
      </c>
      <c r="Y1844" s="61" t="s">
        <v>2935</v>
      </c>
      <c r="Z1844" s="24"/>
      <c r="AA1844" s="40"/>
      <c r="AB1844" s="40"/>
      <c r="AC1844" s="40"/>
      <c r="AD1844" s="40"/>
      <c r="AE1844" s="39"/>
      <c r="AF1844" s="5"/>
      <c r="AG1844" s="1"/>
    </row>
    <row r="1845" ht="67.5" customHeight="1">
      <c r="A1845" s="1"/>
      <c r="B1845" s="5"/>
      <c r="C1845" s="16">
        <v>44944.0</v>
      </c>
      <c r="D1845" s="17">
        <v>3.510142249E9</v>
      </c>
      <c r="E1845" s="150" t="s">
        <v>3476</v>
      </c>
      <c r="F1845" s="5" t="s">
        <v>84</v>
      </c>
      <c r="G1845" s="5" t="s">
        <v>2017</v>
      </c>
      <c r="H1845" s="5" t="s">
        <v>3477</v>
      </c>
      <c r="I1845" s="33" t="s">
        <v>261</v>
      </c>
      <c r="J1845" s="18">
        <v>10.0</v>
      </c>
      <c r="K1845" s="19">
        <f t="shared" si="178"/>
        <v>8.365</v>
      </c>
      <c r="L1845" s="18">
        <v>10.0</v>
      </c>
      <c r="M1845" s="21">
        <f t="shared" si="177"/>
        <v>9.112458655</v>
      </c>
      <c r="N1845" s="18">
        <v>10.0</v>
      </c>
      <c r="O1845" s="21">
        <f t="shared" si="2"/>
        <v>9.44768595</v>
      </c>
      <c r="P1845" s="18">
        <v>10.0</v>
      </c>
      <c r="Q1845" s="21">
        <f t="shared" si="173"/>
        <v>8.373484013</v>
      </c>
      <c r="R1845" s="18">
        <v>10.0</v>
      </c>
      <c r="S1845" s="21">
        <f t="shared" si="125"/>
        <v>8.479040265</v>
      </c>
      <c r="T1845" s="18">
        <v>10.0</v>
      </c>
      <c r="U1845" s="21">
        <f t="shared" si="128"/>
        <v>8.273579702</v>
      </c>
      <c r="V1845" s="18">
        <v>10.0</v>
      </c>
      <c r="W1845" s="21">
        <f t="shared" si="124"/>
        <v>8.8700883</v>
      </c>
      <c r="X1845" s="27">
        <f t="shared" si="170"/>
        <v>10</v>
      </c>
      <c r="Y1845" s="61" t="s">
        <v>2935</v>
      </c>
      <c r="Z1845" s="24"/>
      <c r="AA1845" s="40"/>
      <c r="AB1845" s="40"/>
      <c r="AC1845" s="40"/>
      <c r="AD1845" s="40"/>
      <c r="AE1845" s="39"/>
      <c r="AF1845" s="5"/>
      <c r="AG1845" s="1"/>
    </row>
    <row r="1846" ht="67.5" customHeight="1">
      <c r="A1846" s="1"/>
      <c r="B1846" s="5"/>
      <c r="C1846" s="16">
        <v>44945.0</v>
      </c>
      <c r="D1846" s="17" t="s">
        <v>3478</v>
      </c>
      <c r="E1846" s="150" t="s">
        <v>3479</v>
      </c>
      <c r="F1846" s="5" t="s">
        <v>2924</v>
      </c>
      <c r="G1846" s="5" t="s">
        <v>2017</v>
      </c>
      <c r="H1846" s="5" t="s">
        <v>3477</v>
      </c>
      <c r="I1846" s="33" t="s">
        <v>261</v>
      </c>
      <c r="J1846" s="18">
        <v>10.0</v>
      </c>
      <c r="K1846" s="19">
        <f t="shared" si="178"/>
        <v>8.365327869</v>
      </c>
      <c r="L1846" s="18">
        <v>10.0</v>
      </c>
      <c r="M1846" s="21">
        <f t="shared" si="177"/>
        <v>9.112947658</v>
      </c>
      <c r="N1846" s="18">
        <v>10.0</v>
      </c>
      <c r="O1846" s="21">
        <f t="shared" si="2"/>
        <v>9.447990088</v>
      </c>
      <c r="P1846" s="18">
        <v>10.0</v>
      </c>
      <c r="Q1846" s="21">
        <f t="shared" si="173"/>
        <v>8.374380165</v>
      </c>
      <c r="R1846" s="18">
        <v>10.0</v>
      </c>
      <c r="S1846" s="21">
        <f t="shared" si="125"/>
        <v>8.479878721</v>
      </c>
      <c r="T1846" s="18">
        <v>10.0</v>
      </c>
      <c r="U1846" s="21">
        <f t="shared" si="128"/>
        <v>8.274531422</v>
      </c>
      <c r="V1846" s="18">
        <v>10.0</v>
      </c>
      <c r="W1846" s="21">
        <f t="shared" si="124"/>
        <v>8.870711528</v>
      </c>
      <c r="X1846" s="27">
        <f t="shared" si="170"/>
        <v>10</v>
      </c>
      <c r="Y1846" s="61" t="s">
        <v>3480</v>
      </c>
      <c r="Z1846" s="24"/>
      <c r="AA1846" s="40"/>
      <c r="AB1846" s="40"/>
      <c r="AC1846" s="40"/>
      <c r="AD1846" s="40"/>
      <c r="AE1846" s="39"/>
      <c r="AF1846" s="5"/>
      <c r="AG1846" s="1"/>
    </row>
    <row r="1847" ht="67.5" customHeight="1">
      <c r="A1847" s="1"/>
      <c r="B1847" s="5"/>
      <c r="C1847" s="16">
        <v>44945.0</v>
      </c>
      <c r="D1847" s="17">
        <v>3.924394365E9</v>
      </c>
      <c r="E1847" s="150" t="s">
        <v>3481</v>
      </c>
      <c r="F1847" s="5" t="s">
        <v>100</v>
      </c>
      <c r="G1847" s="5" t="s">
        <v>2017</v>
      </c>
      <c r="H1847" s="5" t="s">
        <v>3280</v>
      </c>
      <c r="I1847" s="33" t="s">
        <v>60</v>
      </c>
      <c r="J1847" s="18">
        <v>3.0</v>
      </c>
      <c r="K1847" s="19">
        <f t="shared" si="178"/>
        <v>8.360245902</v>
      </c>
      <c r="L1847" s="18">
        <v>5.0</v>
      </c>
      <c r="M1847" s="21">
        <f t="shared" si="177"/>
        <v>9.110682819</v>
      </c>
      <c r="N1847" s="18">
        <v>7.5</v>
      </c>
      <c r="O1847" s="21">
        <f t="shared" si="2"/>
        <v>9.446917997</v>
      </c>
      <c r="P1847" s="18">
        <v>7.5</v>
      </c>
      <c r="Q1847" s="21">
        <f t="shared" si="173"/>
        <v>8.373898678</v>
      </c>
      <c r="R1847" s="18">
        <v>7.5</v>
      </c>
      <c r="S1847" s="21">
        <f t="shared" si="125"/>
        <v>8.479338843</v>
      </c>
      <c r="T1847" s="18">
        <v>5.0</v>
      </c>
      <c r="U1847" s="21">
        <f t="shared" si="128"/>
        <v>8.272727273</v>
      </c>
      <c r="V1847" s="18">
        <v>5.0</v>
      </c>
      <c r="W1847" s="21">
        <f t="shared" si="124"/>
        <v>8.868577729</v>
      </c>
      <c r="X1847" s="27">
        <f t="shared" si="170"/>
        <v>5.785714286</v>
      </c>
      <c r="Y1847" s="61" t="s">
        <v>2935</v>
      </c>
      <c r="Z1847" s="24"/>
      <c r="AA1847" s="40"/>
      <c r="AB1847" s="40"/>
      <c r="AC1847" s="40"/>
      <c r="AD1847" s="40"/>
      <c r="AE1847" s="39"/>
      <c r="AF1847" s="5"/>
      <c r="AG1847" s="1"/>
    </row>
    <row r="1848" ht="67.5" customHeight="1">
      <c r="A1848" s="1"/>
      <c r="B1848" s="5"/>
      <c r="C1848" s="16">
        <v>44945.0</v>
      </c>
      <c r="D1848" s="17">
        <v>2.142930476E9</v>
      </c>
      <c r="E1848" s="150" t="s">
        <v>3482</v>
      </c>
      <c r="F1848" s="5" t="s">
        <v>48</v>
      </c>
      <c r="G1848" s="5" t="s">
        <v>2017</v>
      </c>
      <c r="H1848" s="5">
        <v>312.0</v>
      </c>
      <c r="I1848" s="33" t="s">
        <v>1787</v>
      </c>
      <c r="J1848" s="18">
        <v>7.0</v>
      </c>
      <c r="K1848" s="19">
        <f t="shared" si="178"/>
        <v>8.359836066</v>
      </c>
      <c r="L1848" s="18">
        <v>10.0</v>
      </c>
      <c r="M1848" s="21">
        <f t="shared" si="177"/>
        <v>9.111172262</v>
      </c>
      <c r="N1848" s="18">
        <v>10.0</v>
      </c>
      <c r="O1848" s="21">
        <f t="shared" si="2"/>
        <v>9.447222222</v>
      </c>
      <c r="P1848" s="18">
        <v>7.5</v>
      </c>
      <c r="Q1848" s="21">
        <f t="shared" si="173"/>
        <v>8.373417722</v>
      </c>
      <c r="R1848" s="18">
        <v>7.5</v>
      </c>
      <c r="S1848" s="21">
        <f t="shared" si="125"/>
        <v>8.478799559</v>
      </c>
      <c r="T1848" s="18">
        <v>7.5</v>
      </c>
      <c r="U1848" s="21">
        <f t="shared" si="128"/>
        <v>8.272301762</v>
      </c>
      <c r="V1848" s="18">
        <v>7.5</v>
      </c>
      <c r="W1848" s="21">
        <f t="shared" si="124"/>
        <v>8.867823691</v>
      </c>
      <c r="X1848" s="27">
        <f t="shared" si="170"/>
        <v>8.142857143</v>
      </c>
      <c r="Y1848" s="61" t="s">
        <v>3483</v>
      </c>
      <c r="Z1848" s="24"/>
      <c r="AA1848" s="40"/>
      <c r="AB1848" s="40"/>
      <c r="AC1848" s="40"/>
      <c r="AD1848" s="40"/>
      <c r="AE1848" s="39"/>
      <c r="AF1848" s="5"/>
      <c r="AG1848" s="1"/>
    </row>
    <row r="1849" ht="67.5" customHeight="1">
      <c r="A1849" s="1"/>
      <c r="B1849" s="5"/>
      <c r="C1849" s="16">
        <v>44945.0</v>
      </c>
      <c r="D1849" s="17">
        <v>2.260929115E9</v>
      </c>
      <c r="E1849" s="150" t="s">
        <v>3484</v>
      </c>
      <c r="F1849" s="5" t="s">
        <v>144</v>
      </c>
      <c r="G1849" s="5" t="s">
        <v>2017</v>
      </c>
      <c r="H1849" s="5">
        <v>216.0</v>
      </c>
      <c r="I1849" s="33" t="s">
        <v>1782</v>
      </c>
      <c r="J1849" s="18">
        <v>10.0</v>
      </c>
      <c r="K1849" s="19">
        <f t="shared" si="178"/>
        <v>8.359836066</v>
      </c>
      <c r="L1849" s="18">
        <v>10.0</v>
      </c>
      <c r="M1849" s="21">
        <f t="shared" si="177"/>
        <v>9.111661166</v>
      </c>
      <c r="N1849" s="18">
        <v>10.0</v>
      </c>
      <c r="O1849" s="21">
        <f t="shared" si="2"/>
        <v>9.447526113</v>
      </c>
      <c r="P1849" s="18">
        <v>10.0</v>
      </c>
      <c r="Q1849" s="21">
        <f t="shared" si="173"/>
        <v>8.374312431</v>
      </c>
      <c r="R1849" s="18">
        <v>10.0</v>
      </c>
      <c r="S1849" s="21">
        <f t="shared" si="125"/>
        <v>8.479636764</v>
      </c>
      <c r="T1849" s="18">
        <v>10.0</v>
      </c>
      <c r="U1849" s="21">
        <f t="shared" si="128"/>
        <v>8.273252614</v>
      </c>
      <c r="V1849" s="18">
        <v>10.0</v>
      </c>
      <c r="W1849" s="21">
        <f t="shared" si="124"/>
        <v>8.868447137</v>
      </c>
      <c r="X1849" s="27">
        <f t="shared" si="170"/>
        <v>10</v>
      </c>
      <c r="Y1849" s="119"/>
      <c r="Z1849" s="24"/>
      <c r="AA1849" s="40"/>
      <c r="AB1849" s="40"/>
      <c r="AC1849" s="40"/>
      <c r="AD1849" s="40"/>
      <c r="AE1849" s="39"/>
      <c r="AF1849" s="5"/>
      <c r="AG1849" s="1"/>
    </row>
    <row r="1850" ht="67.5" customHeight="1">
      <c r="A1850" s="1"/>
      <c r="B1850" s="5"/>
      <c r="C1850" s="16">
        <v>44945.0</v>
      </c>
      <c r="D1850" s="17">
        <v>2.712387444E9</v>
      </c>
      <c r="E1850" s="150" t="s">
        <v>3485</v>
      </c>
      <c r="F1850" s="5" t="s">
        <v>3486</v>
      </c>
      <c r="G1850" s="5" t="s">
        <v>2017</v>
      </c>
      <c r="H1850" s="5" t="s">
        <v>3477</v>
      </c>
      <c r="I1850" s="33" t="s">
        <v>261</v>
      </c>
      <c r="J1850" s="18">
        <v>8.0</v>
      </c>
      <c r="K1850" s="19">
        <f t="shared" si="178"/>
        <v>8.359836066</v>
      </c>
      <c r="L1850" s="18">
        <v>7.5</v>
      </c>
      <c r="M1850" s="21">
        <f t="shared" si="177"/>
        <v>9.110775151</v>
      </c>
      <c r="N1850" s="18">
        <v>10.0</v>
      </c>
      <c r="O1850" s="21">
        <f t="shared" si="2"/>
        <v>9.44782967</v>
      </c>
      <c r="P1850" s="18">
        <v>7.5</v>
      </c>
      <c r="Q1850" s="21">
        <f t="shared" si="173"/>
        <v>8.373831776</v>
      </c>
      <c r="R1850" s="18">
        <v>7.5</v>
      </c>
      <c r="S1850" s="21">
        <f t="shared" si="125"/>
        <v>8.47909791</v>
      </c>
      <c r="T1850" s="18">
        <v>7.5</v>
      </c>
      <c r="U1850" s="21">
        <f t="shared" si="128"/>
        <v>8.272827283</v>
      </c>
      <c r="V1850" s="18">
        <v>7.5</v>
      </c>
      <c r="W1850" s="21">
        <f t="shared" si="124"/>
        <v>8.867694001</v>
      </c>
      <c r="X1850" s="27">
        <f t="shared" si="170"/>
        <v>7.928571429</v>
      </c>
      <c r="Y1850" s="149" t="s">
        <v>3487</v>
      </c>
      <c r="Z1850" s="24"/>
      <c r="AA1850" s="40"/>
      <c r="AB1850" s="40"/>
      <c r="AC1850" s="40"/>
      <c r="AD1850" s="40"/>
      <c r="AE1850" s="39"/>
      <c r="AF1850" s="5"/>
      <c r="AG1850" s="1"/>
    </row>
    <row r="1851" ht="67.5" customHeight="1">
      <c r="A1851" s="1"/>
      <c r="B1851" s="5"/>
      <c r="C1851" s="16">
        <v>44946.0</v>
      </c>
      <c r="D1851" s="17">
        <v>3.757955652E9</v>
      </c>
      <c r="E1851" s="150" t="s">
        <v>3488</v>
      </c>
      <c r="F1851" s="5" t="s">
        <v>84</v>
      </c>
      <c r="G1851" s="5" t="s">
        <v>2017</v>
      </c>
      <c r="H1851" s="5" t="s">
        <v>3369</v>
      </c>
      <c r="I1851" s="33" t="s">
        <v>60</v>
      </c>
      <c r="J1851" s="18">
        <v>8.0</v>
      </c>
      <c r="K1851" s="19">
        <f t="shared" si="178"/>
        <v>8.360655738</v>
      </c>
      <c r="L1851" s="18">
        <v>10.0</v>
      </c>
      <c r="M1851" s="21">
        <f t="shared" si="177"/>
        <v>9.111263736</v>
      </c>
      <c r="N1851" s="18">
        <v>10.0</v>
      </c>
      <c r="O1851" s="21">
        <f t="shared" si="2"/>
        <v>9.448132894</v>
      </c>
      <c r="P1851" s="18">
        <v>10.0</v>
      </c>
      <c r="Q1851" s="21">
        <f t="shared" si="173"/>
        <v>8.374725275</v>
      </c>
      <c r="R1851" s="18">
        <v>10.0</v>
      </c>
      <c r="S1851" s="21">
        <f t="shared" si="125"/>
        <v>8.47993403</v>
      </c>
      <c r="T1851" s="18">
        <v>10.0</v>
      </c>
      <c r="U1851" s="21">
        <f t="shared" si="128"/>
        <v>8.2737768</v>
      </c>
      <c r="V1851" s="18">
        <v>10.0</v>
      </c>
      <c r="W1851" s="21">
        <f t="shared" si="124"/>
        <v>8.868316832</v>
      </c>
      <c r="X1851" s="27">
        <f t="shared" si="170"/>
        <v>9.714285714</v>
      </c>
      <c r="Y1851" s="119"/>
      <c r="Z1851" s="24"/>
      <c r="AA1851" s="40"/>
      <c r="AB1851" s="40"/>
      <c r="AC1851" s="40"/>
      <c r="AD1851" s="40"/>
      <c r="AE1851" s="39"/>
      <c r="AF1851" s="5"/>
      <c r="AG1851" s="1"/>
    </row>
    <row r="1852" ht="67.5" customHeight="1">
      <c r="A1852" s="1"/>
      <c r="B1852" s="5"/>
      <c r="C1852" s="16">
        <v>44946.0</v>
      </c>
      <c r="D1852" s="17">
        <v>2.733883882E9</v>
      </c>
      <c r="E1852" s="150" t="s">
        <v>3489</v>
      </c>
      <c r="F1852" s="5" t="s">
        <v>52</v>
      </c>
      <c r="G1852" s="5" t="s">
        <v>3261</v>
      </c>
      <c r="H1852" s="5">
        <v>204.0</v>
      </c>
      <c r="I1852" s="33" t="s">
        <v>45</v>
      </c>
      <c r="J1852" s="18">
        <v>9.0</v>
      </c>
      <c r="K1852" s="19">
        <f t="shared" si="178"/>
        <v>8.360655738</v>
      </c>
      <c r="L1852" s="18">
        <v>7.5</v>
      </c>
      <c r="M1852" s="21">
        <f t="shared" si="177"/>
        <v>9.110378913</v>
      </c>
      <c r="N1852" s="18">
        <v>10.0</v>
      </c>
      <c r="O1852" s="21">
        <f t="shared" si="2"/>
        <v>9.448435785</v>
      </c>
      <c r="P1852" s="18">
        <v>10.0</v>
      </c>
      <c r="Q1852" s="21">
        <f t="shared" si="173"/>
        <v>8.375617792</v>
      </c>
      <c r="R1852" s="18">
        <v>10.0</v>
      </c>
      <c r="S1852" s="21">
        <f t="shared" si="125"/>
        <v>8.480769231</v>
      </c>
      <c r="T1852" s="18">
        <v>10.0</v>
      </c>
      <c r="U1852" s="21">
        <f t="shared" si="128"/>
        <v>8.274725275</v>
      </c>
      <c r="V1852" s="18">
        <v>10.0</v>
      </c>
      <c r="W1852" s="21">
        <f t="shared" si="124"/>
        <v>8.868938977</v>
      </c>
      <c r="X1852" s="27">
        <f t="shared" si="170"/>
        <v>9.5</v>
      </c>
      <c r="Y1852" s="119"/>
      <c r="Z1852" s="24"/>
      <c r="AA1852" s="40"/>
      <c r="AB1852" s="40"/>
      <c r="AC1852" s="40"/>
      <c r="AD1852" s="40"/>
      <c r="AE1852" s="39"/>
      <c r="AF1852" s="5"/>
      <c r="AG1852" s="1"/>
    </row>
    <row r="1853" ht="67.5" customHeight="1">
      <c r="A1853" s="1"/>
      <c r="B1853" s="5"/>
      <c r="C1853" s="16">
        <v>44946.0</v>
      </c>
      <c r="D1853" s="17">
        <v>3.41138568E9</v>
      </c>
      <c r="E1853" s="150" t="s">
        <v>3490</v>
      </c>
      <c r="F1853" s="5" t="s">
        <v>48</v>
      </c>
      <c r="G1853" s="5" t="s">
        <v>2017</v>
      </c>
      <c r="H1853" s="5" t="s">
        <v>2270</v>
      </c>
      <c r="I1853" s="33" t="s">
        <v>60</v>
      </c>
      <c r="J1853" s="18">
        <v>7.0</v>
      </c>
      <c r="K1853" s="19">
        <f t="shared" si="178"/>
        <v>8.358852459</v>
      </c>
      <c r="L1853" s="18">
        <v>7.5</v>
      </c>
      <c r="M1853" s="21">
        <f t="shared" si="177"/>
        <v>9.10949506</v>
      </c>
      <c r="N1853" s="18">
        <v>7.5</v>
      </c>
      <c r="O1853" s="21">
        <f t="shared" si="2"/>
        <v>9.447366978</v>
      </c>
      <c r="P1853" s="18">
        <v>7.5</v>
      </c>
      <c r="Q1853" s="21">
        <f t="shared" si="173"/>
        <v>8.375137212</v>
      </c>
      <c r="R1853" s="18">
        <v>7.5</v>
      </c>
      <c r="S1853" s="21">
        <f t="shared" si="125"/>
        <v>8.480230643</v>
      </c>
      <c r="T1853" s="18">
        <v>7.5</v>
      </c>
      <c r="U1853" s="21">
        <f t="shared" si="128"/>
        <v>8.274299835</v>
      </c>
      <c r="V1853" s="18">
        <v>7.5</v>
      </c>
      <c r="W1853" s="21">
        <f t="shared" si="124"/>
        <v>8.868186813</v>
      </c>
      <c r="X1853" s="27">
        <f t="shared" si="170"/>
        <v>7.428571429</v>
      </c>
      <c r="Y1853" s="119"/>
      <c r="Z1853" s="24"/>
      <c r="AA1853" s="40"/>
      <c r="AB1853" s="40"/>
      <c r="AC1853" s="40"/>
      <c r="AD1853" s="40"/>
      <c r="AE1853" s="39"/>
      <c r="AF1853" s="5"/>
      <c r="AG1853" s="1"/>
    </row>
    <row r="1854" ht="67.5" customHeight="1">
      <c r="A1854" s="1"/>
      <c r="B1854" s="5"/>
      <c r="C1854" s="16">
        <v>44946.0</v>
      </c>
      <c r="D1854" s="17" t="s">
        <v>3491</v>
      </c>
      <c r="E1854" s="150" t="s">
        <v>3492</v>
      </c>
      <c r="F1854" s="5" t="s">
        <v>64</v>
      </c>
      <c r="G1854" s="5" t="s">
        <v>3261</v>
      </c>
      <c r="H1854" s="5">
        <v>312.0</v>
      </c>
      <c r="I1854" s="33" t="s">
        <v>1787</v>
      </c>
      <c r="J1854" s="18">
        <v>9.0</v>
      </c>
      <c r="K1854" s="19">
        <f t="shared" si="178"/>
        <v>8.358852459</v>
      </c>
      <c r="L1854" s="18">
        <v>10.0</v>
      </c>
      <c r="M1854" s="21">
        <f t="shared" si="177"/>
        <v>9.109983544</v>
      </c>
      <c r="N1854" s="18">
        <v>10.0</v>
      </c>
      <c r="O1854" s="21">
        <f t="shared" si="2"/>
        <v>9.447669956</v>
      </c>
      <c r="P1854" s="18">
        <v>7.5</v>
      </c>
      <c r="Q1854" s="21">
        <f t="shared" si="173"/>
        <v>8.374657159</v>
      </c>
      <c r="R1854" s="18">
        <v>7.5</v>
      </c>
      <c r="S1854" s="21">
        <f t="shared" si="125"/>
        <v>8.479692645</v>
      </c>
      <c r="T1854" s="18">
        <v>7.5</v>
      </c>
      <c r="U1854" s="21">
        <f t="shared" si="128"/>
        <v>8.273874863</v>
      </c>
      <c r="V1854" s="18">
        <v>10.0</v>
      </c>
      <c r="W1854" s="21">
        <f t="shared" si="124"/>
        <v>8.868808347</v>
      </c>
      <c r="X1854" s="27">
        <f t="shared" si="170"/>
        <v>8.785714286</v>
      </c>
      <c r="Y1854" s="61" t="s">
        <v>3493</v>
      </c>
      <c r="Z1854" s="24"/>
      <c r="AA1854" s="40"/>
      <c r="AB1854" s="40"/>
      <c r="AC1854" s="40"/>
      <c r="AD1854" s="40"/>
      <c r="AE1854" s="39"/>
      <c r="AF1854" s="5"/>
      <c r="AG1854" s="1"/>
    </row>
    <row r="1855" ht="67.5" customHeight="1">
      <c r="A1855" s="1"/>
      <c r="B1855" s="5"/>
      <c r="C1855" s="16">
        <v>44947.0</v>
      </c>
      <c r="D1855" s="17">
        <v>3.544366573E9</v>
      </c>
      <c r="E1855" s="150" t="s">
        <v>3494</v>
      </c>
      <c r="F1855" s="5" t="s">
        <v>72</v>
      </c>
      <c r="G1855" s="5" t="s">
        <v>3261</v>
      </c>
      <c r="H1855" s="5">
        <v>204.0</v>
      </c>
      <c r="I1855" s="33" t="s">
        <v>45</v>
      </c>
      <c r="J1855" s="18">
        <v>8.0</v>
      </c>
      <c r="K1855" s="19">
        <f t="shared" si="178"/>
        <v>8.358852459</v>
      </c>
      <c r="L1855" s="18">
        <v>7.5</v>
      </c>
      <c r="M1855" s="21">
        <f t="shared" si="177"/>
        <v>9.109100877</v>
      </c>
      <c r="N1855" s="18">
        <v>10.0</v>
      </c>
      <c r="O1855" s="21">
        <f t="shared" si="2"/>
        <v>9.447972603</v>
      </c>
      <c r="P1855" s="18">
        <v>7.5</v>
      </c>
      <c r="Q1855" s="21">
        <f t="shared" si="173"/>
        <v>8.374177632</v>
      </c>
      <c r="R1855" s="18">
        <v>7.5</v>
      </c>
      <c r="S1855" s="21">
        <f t="shared" si="125"/>
        <v>8.479155239</v>
      </c>
      <c r="T1855" s="18">
        <v>7.5</v>
      </c>
      <c r="U1855" s="21">
        <f t="shared" si="128"/>
        <v>8.273450357</v>
      </c>
      <c r="V1855" s="18">
        <v>7.5</v>
      </c>
      <c r="W1855" s="21">
        <f t="shared" si="124"/>
        <v>8.86805708</v>
      </c>
      <c r="X1855" s="27">
        <f t="shared" si="170"/>
        <v>7.928571429</v>
      </c>
      <c r="Y1855" s="61" t="s">
        <v>3495</v>
      </c>
      <c r="Z1855" s="24"/>
      <c r="AA1855" s="40"/>
      <c r="AB1855" s="40"/>
      <c r="AC1855" s="40"/>
      <c r="AD1855" s="40"/>
      <c r="AE1855" s="39"/>
      <c r="AF1855" s="5"/>
      <c r="AG1855" s="1"/>
    </row>
    <row r="1856" ht="67.5" customHeight="1">
      <c r="A1856" s="1"/>
      <c r="B1856" s="5"/>
      <c r="C1856" s="16">
        <v>44947.0</v>
      </c>
      <c r="D1856" s="17">
        <v>2.631405153E9</v>
      </c>
      <c r="E1856" s="157" t="s">
        <v>3496</v>
      </c>
      <c r="F1856" s="5" t="s">
        <v>32</v>
      </c>
      <c r="G1856" s="5" t="s">
        <v>2979</v>
      </c>
      <c r="H1856" s="5">
        <v>206.0</v>
      </c>
      <c r="I1856" s="33" t="s">
        <v>1868</v>
      </c>
      <c r="J1856" s="18">
        <v>3.0</v>
      </c>
      <c r="K1856" s="19">
        <f t="shared" si="178"/>
        <v>8.354754098</v>
      </c>
      <c r="L1856" s="18">
        <v>7.5</v>
      </c>
      <c r="M1856" s="21">
        <f t="shared" si="177"/>
        <v>9.108219178</v>
      </c>
      <c r="N1856" s="18">
        <v>7.5</v>
      </c>
      <c r="O1856" s="21">
        <f t="shared" si="2"/>
        <v>9.446905805</v>
      </c>
      <c r="P1856" s="18">
        <v>2.5</v>
      </c>
      <c r="Q1856" s="21">
        <f t="shared" si="173"/>
        <v>8.370958904</v>
      </c>
      <c r="R1856" s="18">
        <v>2.5</v>
      </c>
      <c r="S1856" s="21">
        <f t="shared" si="125"/>
        <v>8.475877193</v>
      </c>
      <c r="T1856" s="18">
        <v>2.5</v>
      </c>
      <c r="U1856" s="21">
        <f t="shared" si="128"/>
        <v>8.270285088</v>
      </c>
      <c r="V1856" s="18">
        <v>5.0</v>
      </c>
      <c r="W1856" s="21">
        <f t="shared" si="124"/>
        <v>8.865935272</v>
      </c>
      <c r="X1856" s="27">
        <f t="shared" si="170"/>
        <v>4.357142857</v>
      </c>
      <c r="Y1856" s="119"/>
      <c r="Z1856" s="24"/>
      <c r="AA1856" s="40"/>
      <c r="AB1856" s="40"/>
      <c r="AC1856" s="40"/>
      <c r="AD1856" s="40"/>
      <c r="AE1856" s="39"/>
      <c r="AF1856" s="5"/>
      <c r="AG1856" s="1"/>
    </row>
    <row r="1857" ht="67.5" customHeight="1">
      <c r="A1857" s="1"/>
      <c r="B1857" s="5"/>
      <c r="C1857" s="16">
        <v>44947.0</v>
      </c>
      <c r="D1857" s="17">
        <v>2.881767624E9</v>
      </c>
      <c r="E1857" s="150" t="s">
        <v>3497</v>
      </c>
      <c r="F1857" s="5" t="s">
        <v>72</v>
      </c>
      <c r="G1857" s="5" t="s">
        <v>2017</v>
      </c>
      <c r="H1857" s="5">
        <v>211.0</v>
      </c>
      <c r="I1857" s="33" t="s">
        <v>1808</v>
      </c>
      <c r="J1857" s="18">
        <v>9.0</v>
      </c>
      <c r="K1857" s="19">
        <f t="shared" si="178"/>
        <v>8.356393443</v>
      </c>
      <c r="L1857" s="18">
        <v>10.0</v>
      </c>
      <c r="M1857" s="21">
        <f t="shared" si="177"/>
        <v>9.108707558</v>
      </c>
      <c r="N1857" s="18">
        <v>10.0</v>
      </c>
      <c r="O1857" s="21">
        <f t="shared" si="2"/>
        <v>9.447208539</v>
      </c>
      <c r="P1857" s="18">
        <v>10.0</v>
      </c>
      <c r="Q1857" s="21">
        <f t="shared" si="173"/>
        <v>8.371851041</v>
      </c>
      <c r="R1857" s="18">
        <v>10.0</v>
      </c>
      <c r="S1857" s="21">
        <f t="shared" si="125"/>
        <v>8.476712329</v>
      </c>
      <c r="T1857" s="18">
        <v>10.0</v>
      </c>
      <c r="U1857" s="21">
        <f t="shared" si="128"/>
        <v>8.271232877</v>
      </c>
      <c r="V1857" s="18">
        <v>10.0</v>
      </c>
      <c r="W1857" s="21">
        <f t="shared" si="124"/>
        <v>8.866557018</v>
      </c>
      <c r="X1857" s="27">
        <f t="shared" si="170"/>
        <v>9.857142857</v>
      </c>
      <c r="Y1857" s="149" t="s">
        <v>3498</v>
      </c>
      <c r="Z1857" s="24"/>
      <c r="AA1857" s="40"/>
      <c r="AB1857" s="40"/>
      <c r="AC1857" s="40"/>
      <c r="AD1857" s="40"/>
      <c r="AE1857" s="39"/>
      <c r="AF1857" s="5"/>
      <c r="AG1857" s="1"/>
    </row>
    <row r="1858" ht="67.5" customHeight="1">
      <c r="A1858" s="1"/>
      <c r="B1858" s="5"/>
      <c r="C1858" s="16">
        <v>44947.0</v>
      </c>
      <c r="D1858" s="17">
        <v>3.099394932E9</v>
      </c>
      <c r="E1858" s="150" t="s">
        <v>3499</v>
      </c>
      <c r="F1858" s="5" t="s">
        <v>3500</v>
      </c>
      <c r="G1858" s="5" t="s">
        <v>2017</v>
      </c>
      <c r="H1858" s="5" t="s">
        <v>128</v>
      </c>
      <c r="I1858" s="33" t="s">
        <v>60</v>
      </c>
      <c r="J1858" s="18">
        <v>8.0</v>
      </c>
      <c r="K1858" s="19">
        <f t="shared" si="178"/>
        <v>8.356393443</v>
      </c>
      <c r="L1858" s="18">
        <v>7.5</v>
      </c>
      <c r="M1858" s="21">
        <f t="shared" si="177"/>
        <v>9.107827039</v>
      </c>
      <c r="N1858" s="18">
        <v>10.0</v>
      </c>
      <c r="O1858" s="21">
        <f t="shared" si="2"/>
        <v>9.447510941</v>
      </c>
      <c r="P1858" s="18">
        <v>10.0</v>
      </c>
      <c r="Q1858" s="21">
        <f t="shared" si="173"/>
        <v>8.3727422</v>
      </c>
      <c r="R1858" s="18">
        <v>10.0</v>
      </c>
      <c r="S1858" s="21">
        <f t="shared" si="125"/>
        <v>8.47754655</v>
      </c>
      <c r="T1858" s="18">
        <v>10.0</v>
      </c>
      <c r="U1858" s="21">
        <f t="shared" si="128"/>
        <v>8.272179628</v>
      </c>
      <c r="V1858" s="18">
        <v>10.0</v>
      </c>
      <c r="W1858" s="21">
        <f t="shared" si="124"/>
        <v>8.867178082</v>
      </c>
      <c r="X1858" s="27">
        <f t="shared" si="170"/>
        <v>9.357142857</v>
      </c>
      <c r="Y1858" s="61" t="s">
        <v>2935</v>
      </c>
      <c r="Z1858" s="24"/>
      <c r="AA1858" s="40"/>
      <c r="AB1858" s="40"/>
      <c r="AC1858" s="40"/>
      <c r="AD1858" s="40"/>
      <c r="AE1858" s="39"/>
      <c r="AF1858" s="5"/>
      <c r="AG1858" s="1"/>
    </row>
    <row r="1859" ht="67.5" customHeight="1">
      <c r="A1859" s="1"/>
      <c r="B1859" s="5"/>
      <c r="C1859" s="16">
        <v>44947.0</v>
      </c>
      <c r="D1859" s="17">
        <v>3.408425193E9</v>
      </c>
      <c r="E1859" s="150" t="s">
        <v>3501</v>
      </c>
      <c r="F1859" s="5" t="s">
        <v>960</v>
      </c>
      <c r="G1859" s="5" t="s">
        <v>2015</v>
      </c>
      <c r="H1859" s="5" t="s">
        <v>3502</v>
      </c>
      <c r="I1859" s="33" t="s">
        <v>2048</v>
      </c>
      <c r="J1859" s="18">
        <v>9.0</v>
      </c>
      <c r="K1859" s="19">
        <f t="shared" si="178"/>
        <v>8.360655738</v>
      </c>
      <c r="L1859" s="18">
        <v>10.0</v>
      </c>
      <c r="M1859" s="21">
        <f t="shared" si="177"/>
        <v>9.108315098</v>
      </c>
      <c r="N1859" s="18">
        <v>10.0</v>
      </c>
      <c r="O1859" s="21">
        <f t="shared" si="2"/>
        <v>9.447813013</v>
      </c>
      <c r="P1859" s="18">
        <v>10.0</v>
      </c>
      <c r="Q1859" s="21">
        <f t="shared" si="173"/>
        <v>8.373632385</v>
      </c>
      <c r="R1859" s="18">
        <v>10.0</v>
      </c>
      <c r="S1859" s="21">
        <f t="shared" si="125"/>
        <v>8.478379858</v>
      </c>
      <c r="T1859" s="18">
        <v>10.0</v>
      </c>
      <c r="U1859" s="21">
        <f t="shared" si="128"/>
        <v>8.273125342</v>
      </c>
      <c r="V1859" s="18">
        <v>10.0</v>
      </c>
      <c r="W1859" s="21">
        <f t="shared" si="124"/>
        <v>8.867798467</v>
      </c>
      <c r="X1859" s="27">
        <f t="shared" si="170"/>
        <v>9.857142857</v>
      </c>
      <c r="Y1859" s="61" t="s">
        <v>3503</v>
      </c>
      <c r="Z1859" s="24"/>
      <c r="AA1859" s="40"/>
      <c r="AB1859" s="40"/>
      <c r="AC1859" s="40"/>
      <c r="AD1859" s="40"/>
      <c r="AE1859" s="39"/>
      <c r="AF1859" s="5"/>
      <c r="AG1859" s="1"/>
    </row>
    <row r="1860" ht="67.5" customHeight="1">
      <c r="A1860" s="1"/>
      <c r="B1860" s="5"/>
      <c r="C1860" s="16">
        <v>44947.0</v>
      </c>
      <c r="D1860" s="17">
        <v>3.239871817E9</v>
      </c>
      <c r="E1860" s="150" t="s">
        <v>3501</v>
      </c>
      <c r="F1860" s="5" t="s">
        <v>960</v>
      </c>
      <c r="G1860" s="5" t="s">
        <v>2015</v>
      </c>
      <c r="H1860" s="5">
        <v>211.0</v>
      </c>
      <c r="I1860" s="33" t="s">
        <v>1808</v>
      </c>
      <c r="J1860" s="18">
        <v>9.0</v>
      </c>
      <c r="K1860" s="19">
        <f t="shared" si="178"/>
        <v>8.36147541</v>
      </c>
      <c r="L1860" s="18">
        <v>10.0</v>
      </c>
      <c r="M1860" s="21">
        <f t="shared" si="177"/>
        <v>9.108802624</v>
      </c>
      <c r="N1860" s="18">
        <v>10.0</v>
      </c>
      <c r="O1860" s="21">
        <f t="shared" si="2"/>
        <v>9.448114754</v>
      </c>
      <c r="P1860" s="18">
        <v>10.0</v>
      </c>
      <c r="Q1860" s="21">
        <f t="shared" si="173"/>
        <v>8.374521597</v>
      </c>
      <c r="R1860" s="18">
        <v>10.0</v>
      </c>
      <c r="S1860" s="21">
        <f t="shared" si="125"/>
        <v>8.479212254</v>
      </c>
      <c r="T1860" s="18">
        <v>10.0</v>
      </c>
      <c r="U1860" s="21">
        <f t="shared" si="128"/>
        <v>8.274070022</v>
      </c>
      <c r="V1860" s="18">
        <v>10.0</v>
      </c>
      <c r="W1860" s="21">
        <f t="shared" si="124"/>
        <v>8.868418172</v>
      </c>
      <c r="X1860" s="27">
        <f t="shared" si="170"/>
        <v>9.857142857</v>
      </c>
      <c r="Y1860" s="61" t="s">
        <v>2935</v>
      </c>
      <c r="Z1860" s="24"/>
      <c r="AA1860" s="40"/>
      <c r="AB1860" s="40"/>
      <c r="AC1860" s="40"/>
      <c r="AD1860" s="40"/>
      <c r="AE1860" s="39"/>
      <c r="AF1860" s="5"/>
      <c r="AG1860" s="1"/>
    </row>
    <row r="1861" ht="67.5" customHeight="1">
      <c r="A1861" s="1"/>
      <c r="B1861" s="5"/>
      <c r="C1861" s="16">
        <v>44948.0</v>
      </c>
      <c r="D1861" s="17">
        <v>3.106054587E9</v>
      </c>
      <c r="E1861" s="150" t="s">
        <v>2275</v>
      </c>
      <c r="F1861" s="5" t="s">
        <v>563</v>
      </c>
      <c r="G1861" s="5" t="s">
        <v>2015</v>
      </c>
      <c r="H1861" s="5">
        <v>302.0</v>
      </c>
      <c r="I1861" s="33" t="s">
        <v>45</v>
      </c>
      <c r="J1861" s="18">
        <v>8.0</v>
      </c>
      <c r="K1861" s="19">
        <f t="shared" si="178"/>
        <v>8.359836066</v>
      </c>
      <c r="L1861" s="18">
        <v>7.5</v>
      </c>
      <c r="M1861" s="21">
        <f t="shared" si="177"/>
        <v>9.107923497</v>
      </c>
      <c r="N1861" s="18">
        <v>10.0</v>
      </c>
      <c r="O1861" s="21">
        <f t="shared" si="2"/>
        <v>9.448416166</v>
      </c>
      <c r="P1861" s="18">
        <v>7.5</v>
      </c>
      <c r="Q1861" s="21">
        <f t="shared" si="173"/>
        <v>8.374043716</v>
      </c>
      <c r="R1861" s="18">
        <v>7.5</v>
      </c>
      <c r="S1861" s="21">
        <f t="shared" si="125"/>
        <v>8.478676873</v>
      </c>
      <c r="T1861" s="18">
        <v>7.5</v>
      </c>
      <c r="U1861" s="21">
        <f t="shared" si="128"/>
        <v>8.273646802</v>
      </c>
      <c r="V1861" s="18">
        <v>10.0</v>
      </c>
      <c r="W1861" s="21">
        <f t="shared" si="124"/>
        <v>8.869037199</v>
      </c>
      <c r="X1861" s="27">
        <f t="shared" si="170"/>
        <v>8.285714286</v>
      </c>
      <c r="Y1861" s="61" t="s">
        <v>3504</v>
      </c>
      <c r="Z1861" s="24"/>
      <c r="AA1861" s="40"/>
      <c r="AB1861" s="40"/>
      <c r="AC1861" s="40"/>
      <c r="AD1861" s="40"/>
      <c r="AE1861" s="39"/>
      <c r="AF1861" s="5"/>
      <c r="AG1861" s="1"/>
    </row>
    <row r="1862" ht="67.5" customHeight="1">
      <c r="A1862" s="1"/>
      <c r="B1862" s="5"/>
      <c r="C1862" s="16">
        <v>44948.0</v>
      </c>
      <c r="D1862" s="17">
        <v>3.272635463E9</v>
      </c>
      <c r="E1862" s="150" t="s">
        <v>3505</v>
      </c>
      <c r="F1862" s="5" t="s">
        <v>126</v>
      </c>
      <c r="G1862" s="5" t="s">
        <v>1975</v>
      </c>
      <c r="H1862" s="5">
        <v>201.0</v>
      </c>
      <c r="I1862" s="33" t="s">
        <v>1808</v>
      </c>
      <c r="J1862" s="18">
        <v>10.0</v>
      </c>
      <c r="K1862" s="19">
        <f t="shared" si="178"/>
        <v>8.367213115</v>
      </c>
      <c r="L1862" s="18">
        <v>10.0</v>
      </c>
      <c r="M1862" s="21">
        <f t="shared" si="177"/>
        <v>9.108410705</v>
      </c>
      <c r="N1862" s="18">
        <v>10.0</v>
      </c>
      <c r="O1862" s="21">
        <f t="shared" si="2"/>
        <v>9.448717249</v>
      </c>
      <c r="P1862" s="18">
        <v>7.5</v>
      </c>
      <c r="Q1862" s="21">
        <f t="shared" si="173"/>
        <v>8.373566357</v>
      </c>
      <c r="R1862" s="18">
        <v>7.5</v>
      </c>
      <c r="S1862" s="21">
        <f t="shared" si="125"/>
        <v>8.478142077</v>
      </c>
      <c r="T1862" s="18">
        <v>7.5</v>
      </c>
      <c r="U1862" s="21">
        <f t="shared" si="128"/>
        <v>8.273224044</v>
      </c>
      <c r="V1862" s="18">
        <v>10.0</v>
      </c>
      <c r="W1862" s="21">
        <f t="shared" si="124"/>
        <v>8.869655549</v>
      </c>
      <c r="X1862" s="27">
        <f t="shared" si="170"/>
        <v>8.928571429</v>
      </c>
      <c r="Y1862" s="61" t="s">
        <v>3506</v>
      </c>
      <c r="Z1862" s="24"/>
      <c r="AA1862" s="40"/>
      <c r="AB1862" s="40"/>
      <c r="AC1862" s="40"/>
      <c r="AD1862" s="40"/>
      <c r="AE1862" s="39"/>
      <c r="AF1862" s="5"/>
      <c r="AG1862" s="1"/>
    </row>
    <row r="1863" ht="67.5" customHeight="1">
      <c r="A1863" s="1"/>
      <c r="B1863" s="5"/>
      <c r="C1863" s="16">
        <v>44948.0</v>
      </c>
      <c r="D1863" s="17">
        <v>2.110452125E9</v>
      </c>
      <c r="E1863" s="150" t="s">
        <v>3507</v>
      </c>
      <c r="F1863" s="5" t="s">
        <v>190</v>
      </c>
      <c r="G1863" s="5" t="s">
        <v>3508</v>
      </c>
      <c r="H1863" s="5" t="s">
        <v>428</v>
      </c>
      <c r="I1863" s="33" t="s">
        <v>261</v>
      </c>
      <c r="J1863" s="18">
        <v>5.0</v>
      </c>
      <c r="K1863" s="19">
        <f t="shared" si="178"/>
        <v>8.364098361</v>
      </c>
      <c r="L1863" s="18">
        <v>5.0</v>
      </c>
      <c r="M1863" s="21">
        <f t="shared" si="177"/>
        <v>9.106168122</v>
      </c>
      <c r="N1863" s="18">
        <v>10.0</v>
      </c>
      <c r="O1863" s="21">
        <f t="shared" si="2"/>
        <v>9.449018003</v>
      </c>
      <c r="P1863" s="18">
        <v>2.5</v>
      </c>
      <c r="Q1863" s="21">
        <f t="shared" si="173"/>
        <v>8.370360262</v>
      </c>
      <c r="R1863" s="18">
        <v>7.5</v>
      </c>
      <c r="S1863" s="21">
        <f t="shared" si="125"/>
        <v>8.477607865</v>
      </c>
      <c r="T1863" s="18">
        <v>2.5</v>
      </c>
      <c r="U1863" s="21">
        <f t="shared" si="128"/>
        <v>8.270070999</v>
      </c>
      <c r="V1863" s="18">
        <v>5.0</v>
      </c>
      <c r="W1863" s="21">
        <f t="shared" si="124"/>
        <v>8.867540984</v>
      </c>
      <c r="X1863" s="27">
        <f t="shared" si="170"/>
        <v>5.357142857</v>
      </c>
      <c r="Y1863" s="61" t="s">
        <v>3509</v>
      </c>
      <c r="Z1863" s="24"/>
      <c r="AA1863" s="40"/>
      <c r="AB1863" s="40"/>
      <c r="AC1863" s="40"/>
      <c r="AD1863" s="40"/>
      <c r="AE1863" s="39"/>
      <c r="AF1863" s="5"/>
      <c r="AG1863" s="1"/>
    </row>
    <row r="1864" ht="67.5" customHeight="1">
      <c r="A1864" s="1"/>
      <c r="B1864" s="5"/>
      <c r="C1864" s="16">
        <v>44948.0</v>
      </c>
      <c r="D1864" s="17">
        <v>2.437468916E9</v>
      </c>
      <c r="E1864" s="150" t="s">
        <v>3510</v>
      </c>
      <c r="F1864" s="5" t="s">
        <v>3420</v>
      </c>
      <c r="G1864" s="5" t="s">
        <v>1975</v>
      </c>
      <c r="H1864" s="5">
        <v>210.0</v>
      </c>
      <c r="I1864" s="33" t="s">
        <v>1808</v>
      </c>
      <c r="J1864" s="18">
        <v>10.0</v>
      </c>
      <c r="K1864" s="19">
        <f t="shared" si="178"/>
        <v>8.364918033</v>
      </c>
      <c r="L1864" s="18">
        <v>10.0</v>
      </c>
      <c r="M1864" s="21">
        <f t="shared" si="177"/>
        <v>9.106655756</v>
      </c>
      <c r="N1864" s="18">
        <v>10.0</v>
      </c>
      <c r="O1864" s="21">
        <f t="shared" si="2"/>
        <v>9.44931843</v>
      </c>
      <c r="P1864" s="18">
        <v>10.0</v>
      </c>
      <c r="Q1864" s="21">
        <f t="shared" si="173"/>
        <v>8.371249318</v>
      </c>
      <c r="R1864" s="18">
        <v>10.0</v>
      </c>
      <c r="S1864" s="21">
        <f t="shared" si="125"/>
        <v>8.478438865</v>
      </c>
      <c r="T1864" s="18">
        <v>10.0</v>
      </c>
      <c r="U1864" s="21">
        <f t="shared" si="128"/>
        <v>8.271015284</v>
      </c>
      <c r="V1864" s="18">
        <v>10.0</v>
      </c>
      <c r="W1864" s="21">
        <f t="shared" si="124"/>
        <v>8.868159476</v>
      </c>
      <c r="X1864" s="27">
        <f t="shared" si="170"/>
        <v>10</v>
      </c>
      <c r="Y1864" s="61" t="s">
        <v>3511</v>
      </c>
      <c r="Z1864" s="24"/>
      <c r="AA1864" s="40"/>
      <c r="AB1864" s="40"/>
      <c r="AC1864" s="40"/>
      <c r="AD1864" s="40"/>
      <c r="AE1864" s="39"/>
      <c r="AF1864" s="5"/>
      <c r="AG1864" s="1"/>
    </row>
    <row r="1865" ht="67.5" customHeight="1">
      <c r="A1865" s="1"/>
      <c r="B1865" s="5"/>
      <c r="C1865" s="16">
        <v>44948.0</v>
      </c>
      <c r="D1865" s="17" t="s">
        <v>3512</v>
      </c>
      <c r="E1865" s="150" t="s">
        <v>3513</v>
      </c>
      <c r="F1865" s="5" t="s">
        <v>3514</v>
      </c>
      <c r="G1865" s="5" t="s">
        <v>3261</v>
      </c>
      <c r="H1865" s="5">
        <v>204.0</v>
      </c>
      <c r="I1865" s="33" t="s">
        <v>45</v>
      </c>
      <c r="J1865" s="18">
        <v>8.0</v>
      </c>
      <c r="K1865" s="19">
        <f t="shared" si="178"/>
        <v>8.363278689</v>
      </c>
      <c r="L1865" s="18">
        <v>10.0</v>
      </c>
      <c r="M1865" s="21">
        <f t="shared" si="177"/>
        <v>9.107142857</v>
      </c>
      <c r="N1865" s="18">
        <v>7.5</v>
      </c>
      <c r="O1865" s="21">
        <f t="shared" si="2"/>
        <v>9.448256131</v>
      </c>
      <c r="P1865" s="18">
        <v>7.5</v>
      </c>
      <c r="Q1865" s="21">
        <f t="shared" si="173"/>
        <v>8.370774264</v>
      </c>
      <c r="R1865" s="18">
        <v>5.0</v>
      </c>
      <c r="S1865" s="21">
        <f t="shared" si="125"/>
        <v>8.476541189</v>
      </c>
      <c r="T1865" s="18">
        <v>7.5</v>
      </c>
      <c r="U1865" s="21">
        <f t="shared" si="128"/>
        <v>8.270594654</v>
      </c>
      <c r="V1865" s="18">
        <v>7.5</v>
      </c>
      <c r="W1865" s="21">
        <f t="shared" si="124"/>
        <v>8.867412664</v>
      </c>
      <c r="X1865" s="27">
        <f t="shared" si="170"/>
        <v>7.571428571</v>
      </c>
      <c r="Y1865" s="61" t="s">
        <v>3515</v>
      </c>
      <c r="Z1865" s="24"/>
      <c r="AA1865" s="40"/>
      <c r="AB1865" s="40"/>
      <c r="AC1865" s="40"/>
      <c r="AD1865" s="40"/>
      <c r="AE1865" s="39"/>
      <c r="AF1865" s="5"/>
      <c r="AG1865" s="1"/>
    </row>
    <row r="1866" ht="67.5" customHeight="1">
      <c r="A1866" s="1"/>
      <c r="B1866" s="5"/>
      <c r="C1866" s="16">
        <v>44950.0</v>
      </c>
      <c r="D1866" s="17">
        <v>2.789881458E9</v>
      </c>
      <c r="E1866" s="150" t="s">
        <v>3516</v>
      </c>
      <c r="F1866" s="5" t="s">
        <v>3514</v>
      </c>
      <c r="G1866" s="5" t="s">
        <v>3261</v>
      </c>
      <c r="H1866" s="5">
        <v>202.0</v>
      </c>
      <c r="I1866" s="33" t="s">
        <v>45</v>
      </c>
      <c r="J1866" s="18">
        <v>3.0</v>
      </c>
      <c r="K1866" s="19">
        <f t="shared" si="178"/>
        <v>8.358360656</v>
      </c>
      <c r="L1866" s="18">
        <v>7.5</v>
      </c>
      <c r="M1866" s="21">
        <f t="shared" si="177"/>
        <v>9.10626703</v>
      </c>
      <c r="N1866" s="18">
        <v>7.5</v>
      </c>
      <c r="O1866" s="21">
        <f t="shared" si="2"/>
        <v>9.447194989</v>
      </c>
      <c r="P1866" s="18">
        <v>2.5</v>
      </c>
      <c r="Q1866" s="21">
        <f t="shared" si="173"/>
        <v>8.367574932</v>
      </c>
      <c r="R1866" s="18">
        <v>5.0</v>
      </c>
      <c r="S1866" s="21">
        <f t="shared" si="125"/>
        <v>8.474645583</v>
      </c>
      <c r="T1866" s="18">
        <v>5.0</v>
      </c>
      <c r="U1866" s="21">
        <f t="shared" si="128"/>
        <v>8.268811341</v>
      </c>
      <c r="V1866" s="18">
        <v>5.0</v>
      </c>
      <c r="W1866" s="21">
        <f t="shared" si="124"/>
        <v>8.865302782</v>
      </c>
      <c r="X1866" s="27">
        <f t="shared" si="170"/>
        <v>5.071428571</v>
      </c>
      <c r="Y1866" s="61" t="s">
        <v>3517</v>
      </c>
      <c r="Z1866" s="24"/>
      <c r="AA1866" s="40"/>
      <c r="AB1866" s="40"/>
      <c r="AC1866" s="40"/>
      <c r="AD1866" s="40"/>
      <c r="AE1866" s="39"/>
      <c r="AF1866" s="5"/>
      <c r="AG1866" s="1"/>
    </row>
    <row r="1867" ht="67.5" customHeight="1">
      <c r="A1867" s="1"/>
      <c r="B1867" s="5"/>
      <c r="C1867" s="16">
        <v>44950.0</v>
      </c>
      <c r="D1867" s="17">
        <v>2.361337587E9</v>
      </c>
      <c r="E1867" s="150" t="s">
        <v>3518</v>
      </c>
      <c r="F1867" s="5" t="s">
        <v>600</v>
      </c>
      <c r="G1867" s="5" t="s">
        <v>3261</v>
      </c>
      <c r="H1867" s="5">
        <v>206.0</v>
      </c>
      <c r="I1867" s="33" t="s">
        <v>1868</v>
      </c>
      <c r="J1867" s="18">
        <v>8.0</v>
      </c>
      <c r="K1867" s="19">
        <f t="shared" si="178"/>
        <v>8.356721311</v>
      </c>
      <c r="L1867" s="18">
        <v>10.0</v>
      </c>
      <c r="M1867" s="21">
        <f t="shared" si="177"/>
        <v>9.106753813</v>
      </c>
      <c r="N1867" s="18">
        <v>5.0</v>
      </c>
      <c r="O1867" s="21">
        <f t="shared" si="2"/>
        <v>9.444774088</v>
      </c>
      <c r="P1867" s="18">
        <v>7.5</v>
      </c>
      <c r="Q1867" s="21">
        <f t="shared" si="173"/>
        <v>8.367102397</v>
      </c>
      <c r="R1867" s="18">
        <v>7.5</v>
      </c>
      <c r="S1867" s="21">
        <f t="shared" si="125"/>
        <v>8.474114441</v>
      </c>
      <c r="T1867" s="18">
        <v>7.5</v>
      </c>
      <c r="U1867" s="21">
        <f t="shared" si="128"/>
        <v>8.268392371</v>
      </c>
      <c r="V1867" s="18">
        <v>7.5</v>
      </c>
      <c r="W1867" s="21">
        <f t="shared" si="124"/>
        <v>8.864558342</v>
      </c>
      <c r="X1867" s="27">
        <f t="shared" si="170"/>
        <v>7.571428571</v>
      </c>
      <c r="Y1867" s="61" t="s">
        <v>3519</v>
      </c>
      <c r="Z1867" s="24"/>
      <c r="AA1867" s="40"/>
      <c r="AB1867" s="40"/>
      <c r="AC1867" s="40"/>
      <c r="AD1867" s="40"/>
      <c r="AE1867" s="39"/>
      <c r="AF1867" s="5"/>
      <c r="AG1867" s="1"/>
    </row>
    <row r="1868" ht="67.5" customHeight="1">
      <c r="A1868" s="1"/>
      <c r="B1868" s="5"/>
      <c r="C1868" s="16">
        <v>44950.0</v>
      </c>
      <c r="D1868" s="17">
        <v>2.386548867E9</v>
      </c>
      <c r="E1868" s="150" t="s">
        <v>3520</v>
      </c>
      <c r="F1868" s="5" t="s">
        <v>126</v>
      </c>
      <c r="G1868" s="5" t="s">
        <v>33</v>
      </c>
      <c r="H1868" s="5" t="s">
        <v>3521</v>
      </c>
      <c r="I1868" s="33" t="s">
        <v>261</v>
      </c>
      <c r="J1868" s="18">
        <v>10.0</v>
      </c>
      <c r="K1868" s="19">
        <f t="shared" si="178"/>
        <v>8.358442623</v>
      </c>
      <c r="L1868" s="18">
        <v>10.0</v>
      </c>
      <c r="M1868" s="21">
        <f t="shared" si="177"/>
        <v>9.107240065</v>
      </c>
      <c r="N1868" s="18">
        <v>10.0</v>
      </c>
      <c r="O1868" s="21">
        <f t="shared" si="2"/>
        <v>9.44507617</v>
      </c>
      <c r="P1868" s="18">
        <v>7.5</v>
      </c>
      <c r="Q1868" s="21">
        <f t="shared" si="173"/>
        <v>8.366630376</v>
      </c>
      <c r="R1868" s="18">
        <v>10.0</v>
      </c>
      <c r="S1868" s="21">
        <f t="shared" si="125"/>
        <v>8.474945534</v>
      </c>
      <c r="T1868" s="18">
        <v>10.0</v>
      </c>
      <c r="U1868" s="21">
        <f t="shared" si="128"/>
        <v>8.269335512</v>
      </c>
      <c r="V1868" s="18">
        <v>10.0</v>
      </c>
      <c r="W1868" s="21">
        <f t="shared" si="124"/>
        <v>8.865177112</v>
      </c>
      <c r="X1868" s="27">
        <f t="shared" si="170"/>
        <v>9.642857143</v>
      </c>
      <c r="Y1868" s="61" t="s">
        <v>2935</v>
      </c>
      <c r="Z1868" s="24"/>
      <c r="AA1868" s="40"/>
      <c r="AB1868" s="40"/>
      <c r="AC1868" s="40"/>
      <c r="AD1868" s="40"/>
      <c r="AE1868" s="39"/>
      <c r="AF1868" s="5"/>
      <c r="AG1868" s="1"/>
    </row>
    <row r="1869" ht="67.5" customHeight="1">
      <c r="A1869" s="1"/>
      <c r="B1869" s="5"/>
      <c r="C1869" s="16">
        <v>44950.0</v>
      </c>
      <c r="D1869" s="17">
        <v>2.110488753E9</v>
      </c>
      <c r="E1869" s="150" t="s">
        <v>3522</v>
      </c>
      <c r="F1869" s="5" t="s">
        <v>3514</v>
      </c>
      <c r="G1869" s="5" t="s">
        <v>2979</v>
      </c>
      <c r="H1869" s="5">
        <v>202.0</v>
      </c>
      <c r="I1869" s="33" t="s">
        <v>45</v>
      </c>
      <c r="J1869" s="18">
        <v>8.0</v>
      </c>
      <c r="K1869" s="19">
        <f t="shared" si="178"/>
        <v>8.357622951</v>
      </c>
      <c r="L1869" s="18">
        <v>10.0</v>
      </c>
      <c r="M1869" s="21">
        <f t="shared" si="177"/>
        <v>9.107725789</v>
      </c>
      <c r="N1869" s="18">
        <v>10.0</v>
      </c>
      <c r="O1869" s="21">
        <f t="shared" si="2"/>
        <v>9.445377923</v>
      </c>
      <c r="P1869" s="18">
        <v>10.0</v>
      </c>
      <c r="Q1869" s="21">
        <f t="shared" si="173"/>
        <v>8.367519042</v>
      </c>
      <c r="R1869" s="18">
        <v>7.5</v>
      </c>
      <c r="S1869" s="21">
        <f t="shared" si="125"/>
        <v>8.474414807</v>
      </c>
      <c r="T1869" s="18">
        <v>7.5</v>
      </c>
      <c r="U1869" s="21">
        <f t="shared" si="128"/>
        <v>8.268916712</v>
      </c>
      <c r="V1869" s="18">
        <v>10.0</v>
      </c>
      <c r="W1869" s="21">
        <f t="shared" si="124"/>
        <v>8.865795207</v>
      </c>
      <c r="X1869" s="27">
        <f t="shared" si="170"/>
        <v>9</v>
      </c>
      <c r="Y1869" s="61" t="s">
        <v>2935</v>
      </c>
      <c r="Z1869" s="24"/>
      <c r="AA1869" s="40"/>
      <c r="AB1869" s="40"/>
      <c r="AC1869" s="40"/>
      <c r="AD1869" s="40"/>
      <c r="AE1869" s="39"/>
      <c r="AF1869" s="5"/>
      <c r="AG1869" s="1"/>
    </row>
    <row r="1870" ht="67.5" customHeight="1">
      <c r="A1870" s="1"/>
      <c r="B1870" s="5"/>
      <c r="C1870" s="16">
        <v>44951.0</v>
      </c>
      <c r="D1870" s="17">
        <v>3.662676999E9</v>
      </c>
      <c r="E1870" s="150" t="s">
        <v>3523</v>
      </c>
      <c r="F1870" s="5" t="s">
        <v>100</v>
      </c>
      <c r="G1870" s="5" t="s">
        <v>3261</v>
      </c>
      <c r="H1870" s="5">
        <v>206.0</v>
      </c>
      <c r="I1870" s="33" t="s">
        <v>1868</v>
      </c>
      <c r="J1870" s="18">
        <v>8.0</v>
      </c>
      <c r="K1870" s="19">
        <f t="shared" si="178"/>
        <v>8.356967213</v>
      </c>
      <c r="L1870" s="18">
        <v>10.0</v>
      </c>
      <c r="M1870" s="21">
        <f t="shared" si="177"/>
        <v>9.108210984</v>
      </c>
      <c r="N1870" s="18">
        <v>10.0</v>
      </c>
      <c r="O1870" s="21">
        <f t="shared" si="2"/>
        <v>9.445679348</v>
      </c>
      <c r="P1870" s="18">
        <v>7.5</v>
      </c>
      <c r="Q1870" s="21">
        <f t="shared" si="173"/>
        <v>8.367047308</v>
      </c>
      <c r="R1870" s="18">
        <v>7.5</v>
      </c>
      <c r="S1870" s="21">
        <f t="shared" si="125"/>
        <v>8.473884657</v>
      </c>
      <c r="T1870" s="18">
        <v>7.5</v>
      </c>
      <c r="U1870" s="21">
        <f t="shared" si="128"/>
        <v>8.268498368</v>
      </c>
      <c r="V1870" s="18">
        <v>7.5</v>
      </c>
      <c r="W1870" s="21">
        <f t="shared" si="124"/>
        <v>8.865051715</v>
      </c>
      <c r="X1870" s="27">
        <f t="shared" si="170"/>
        <v>8.285714286</v>
      </c>
      <c r="Y1870" s="149" t="s">
        <v>3524</v>
      </c>
      <c r="Z1870" s="24"/>
      <c r="AA1870" s="40"/>
      <c r="AB1870" s="40"/>
      <c r="AC1870" s="40"/>
      <c r="AD1870" s="40"/>
      <c r="AE1870" s="39"/>
      <c r="AF1870" s="5"/>
      <c r="AG1870" s="1"/>
    </row>
    <row r="1871" ht="67.5" customHeight="1">
      <c r="A1871" s="1"/>
      <c r="B1871" s="5"/>
      <c r="C1871" s="16">
        <v>44952.0</v>
      </c>
      <c r="D1871" s="17">
        <v>2.832888496E9</v>
      </c>
      <c r="E1871" s="150" t="s">
        <v>3525</v>
      </c>
      <c r="F1871" s="5" t="s">
        <v>126</v>
      </c>
      <c r="G1871" s="5" t="s">
        <v>2017</v>
      </c>
      <c r="H1871" s="5">
        <v>215.0</v>
      </c>
      <c r="I1871" s="33" t="s">
        <v>1808</v>
      </c>
      <c r="J1871" s="18">
        <v>8.0</v>
      </c>
      <c r="K1871" s="19">
        <f t="shared" si="178"/>
        <v>8.356147541</v>
      </c>
      <c r="L1871" s="18">
        <v>10.0</v>
      </c>
      <c r="M1871" s="21">
        <f t="shared" si="177"/>
        <v>9.108695652</v>
      </c>
      <c r="N1871" s="18">
        <v>10.0</v>
      </c>
      <c r="O1871" s="21">
        <f t="shared" si="2"/>
        <v>9.445980445</v>
      </c>
      <c r="P1871" s="18">
        <v>10.0</v>
      </c>
      <c r="Q1871" s="21">
        <f t="shared" si="173"/>
        <v>8.367934783</v>
      </c>
      <c r="R1871" s="18">
        <v>5.0</v>
      </c>
      <c r="S1871" s="21">
        <f t="shared" si="125"/>
        <v>8.47199565</v>
      </c>
      <c r="T1871" s="18">
        <v>10.0</v>
      </c>
      <c r="U1871" s="21">
        <f t="shared" si="128"/>
        <v>8.269439913</v>
      </c>
      <c r="V1871" s="18">
        <v>10.0</v>
      </c>
      <c r="W1871" s="21">
        <f t="shared" si="124"/>
        <v>8.865669206</v>
      </c>
      <c r="X1871" s="27">
        <f t="shared" si="170"/>
        <v>9</v>
      </c>
      <c r="Y1871" s="149" t="s">
        <v>3526</v>
      </c>
      <c r="Z1871" s="24"/>
      <c r="AA1871" s="40"/>
      <c r="AB1871" s="40"/>
      <c r="AC1871" s="40"/>
      <c r="AD1871" s="40"/>
      <c r="AE1871" s="39"/>
      <c r="AF1871" s="5"/>
      <c r="AG1871" s="1"/>
    </row>
    <row r="1872" ht="67.5" customHeight="1">
      <c r="A1872" s="1"/>
      <c r="B1872" s="5"/>
      <c r="C1872" s="16">
        <v>44952.0</v>
      </c>
      <c r="D1872" s="17">
        <v>3.857023796E9</v>
      </c>
      <c r="E1872" s="150" t="s">
        <v>3527</v>
      </c>
      <c r="F1872" s="5" t="s">
        <v>563</v>
      </c>
      <c r="G1872" s="5" t="s">
        <v>2017</v>
      </c>
      <c r="H1872" s="5">
        <v>216.0</v>
      </c>
      <c r="I1872" s="33" t="s">
        <v>1782</v>
      </c>
      <c r="J1872" s="18">
        <v>9.0</v>
      </c>
      <c r="K1872" s="19">
        <f t="shared" si="178"/>
        <v>8.355327869</v>
      </c>
      <c r="L1872" s="18">
        <v>10.0</v>
      </c>
      <c r="M1872" s="21">
        <f t="shared" si="177"/>
        <v>9.109179794</v>
      </c>
      <c r="N1872" s="18">
        <v>10.0</v>
      </c>
      <c r="O1872" s="21">
        <f t="shared" si="2"/>
        <v>9.446281216</v>
      </c>
      <c r="P1872" s="18">
        <v>10.0</v>
      </c>
      <c r="Q1872" s="21">
        <f t="shared" si="173"/>
        <v>8.368821293</v>
      </c>
      <c r="R1872" s="18">
        <v>10.0</v>
      </c>
      <c r="S1872" s="21">
        <f t="shared" si="125"/>
        <v>8.472826087</v>
      </c>
      <c r="T1872" s="18">
        <v>7.5</v>
      </c>
      <c r="U1872" s="21">
        <f t="shared" si="128"/>
        <v>8.269021739</v>
      </c>
      <c r="V1872" s="18">
        <v>10.0</v>
      </c>
      <c r="W1872" s="21">
        <f t="shared" si="124"/>
        <v>8.866286025</v>
      </c>
      <c r="X1872" s="27">
        <f t="shared" si="170"/>
        <v>9.5</v>
      </c>
      <c r="Y1872" s="149" t="s">
        <v>3528</v>
      </c>
      <c r="Z1872" s="24"/>
      <c r="AA1872" s="40"/>
      <c r="AB1872" s="40"/>
      <c r="AC1872" s="40"/>
      <c r="AD1872" s="40"/>
      <c r="AE1872" s="39"/>
      <c r="AF1872" s="5"/>
      <c r="AG1872" s="1"/>
    </row>
    <row r="1873" ht="67.5" customHeight="1">
      <c r="A1873" s="1"/>
      <c r="B1873" s="5"/>
      <c r="C1873" s="16">
        <v>44952.0</v>
      </c>
      <c r="D1873" s="17">
        <v>2.28052262E9</v>
      </c>
      <c r="E1873" s="150" t="s">
        <v>3529</v>
      </c>
      <c r="F1873" s="5" t="s">
        <v>40</v>
      </c>
      <c r="G1873" s="5" t="s">
        <v>2017</v>
      </c>
      <c r="H1873" s="5">
        <v>207.0</v>
      </c>
      <c r="I1873" s="33" t="s">
        <v>1808</v>
      </c>
      <c r="J1873" s="18">
        <v>7.0</v>
      </c>
      <c r="K1873" s="19">
        <f t="shared" si="178"/>
        <v>8.352868852</v>
      </c>
      <c r="L1873" s="18">
        <v>10.0</v>
      </c>
      <c r="M1873" s="21">
        <f t="shared" si="177"/>
        <v>9.109663409</v>
      </c>
      <c r="N1873" s="18">
        <v>10.0</v>
      </c>
      <c r="O1873" s="21">
        <f t="shared" si="2"/>
        <v>9.44658166</v>
      </c>
      <c r="P1873" s="18">
        <v>5.0</v>
      </c>
      <c r="Q1873" s="21">
        <f t="shared" si="173"/>
        <v>8.3669924</v>
      </c>
      <c r="R1873" s="18">
        <v>10.0</v>
      </c>
      <c r="S1873" s="21">
        <f t="shared" si="125"/>
        <v>8.473655622</v>
      </c>
      <c r="T1873" s="18">
        <v>7.5</v>
      </c>
      <c r="U1873" s="21">
        <f t="shared" si="128"/>
        <v>8.26860402</v>
      </c>
      <c r="V1873" s="18">
        <v>7.5</v>
      </c>
      <c r="W1873" s="21">
        <f t="shared" si="124"/>
        <v>8.865543478</v>
      </c>
      <c r="X1873" s="27">
        <f t="shared" si="170"/>
        <v>8.142857143</v>
      </c>
      <c r="Y1873" s="61" t="s">
        <v>3530</v>
      </c>
      <c r="Z1873" s="24"/>
      <c r="AA1873" s="40"/>
      <c r="AB1873" s="40"/>
      <c r="AC1873" s="40"/>
      <c r="AD1873" s="40"/>
      <c r="AE1873" s="39"/>
      <c r="AF1873" s="5"/>
      <c r="AG1873" s="1"/>
    </row>
    <row r="1874" ht="67.5" customHeight="1">
      <c r="A1874" s="1"/>
      <c r="B1874" s="5"/>
      <c r="C1874" s="16">
        <v>44953.0</v>
      </c>
      <c r="D1874" s="17">
        <v>3.662609645E9</v>
      </c>
      <c r="E1874" s="150" t="s">
        <v>3531</v>
      </c>
      <c r="F1874" s="5" t="s">
        <v>48</v>
      </c>
      <c r="G1874" s="5" t="s">
        <v>2017</v>
      </c>
      <c r="H1874" s="5" t="s">
        <v>3345</v>
      </c>
      <c r="I1874" s="33" t="s">
        <v>261</v>
      </c>
      <c r="J1874" s="18">
        <v>8.0</v>
      </c>
      <c r="K1874" s="19">
        <f t="shared" si="178"/>
        <v>8.351229508</v>
      </c>
      <c r="L1874" s="18">
        <v>10.0</v>
      </c>
      <c r="M1874" s="21">
        <f t="shared" si="177"/>
        <v>9.1101465</v>
      </c>
      <c r="N1874" s="18">
        <v>10.0</v>
      </c>
      <c r="O1874" s="21">
        <f t="shared" si="2"/>
        <v>9.446881779</v>
      </c>
      <c r="P1874" s="18">
        <v>5.0</v>
      </c>
      <c r="Q1874" s="21">
        <f t="shared" si="173"/>
        <v>8.365165491</v>
      </c>
      <c r="R1874" s="18">
        <v>7.5</v>
      </c>
      <c r="S1874" s="21">
        <f t="shared" si="125"/>
        <v>8.473127036</v>
      </c>
      <c r="T1874" s="18">
        <v>7.5</v>
      </c>
      <c r="U1874" s="21">
        <f t="shared" si="128"/>
        <v>8.268186754</v>
      </c>
      <c r="V1874" s="18">
        <v>7.5</v>
      </c>
      <c r="W1874" s="21">
        <f t="shared" si="124"/>
        <v>8.864801738</v>
      </c>
      <c r="X1874" s="27">
        <f t="shared" si="170"/>
        <v>7.928571429</v>
      </c>
      <c r="Y1874" s="61"/>
      <c r="Z1874" s="24"/>
      <c r="AA1874" s="40"/>
      <c r="AB1874" s="40"/>
      <c r="AC1874" s="40"/>
      <c r="AD1874" s="40"/>
      <c r="AE1874" s="39"/>
      <c r="AF1874" s="5"/>
      <c r="AG1874" s="1"/>
    </row>
    <row r="1875" ht="67.5" customHeight="1">
      <c r="A1875" s="1"/>
      <c r="B1875" s="5"/>
      <c r="C1875" s="16">
        <v>44953.0</v>
      </c>
      <c r="D1875" s="17">
        <v>2.814648693E9</v>
      </c>
      <c r="E1875" s="150" t="s">
        <v>3532</v>
      </c>
      <c r="F1875" s="5" t="s">
        <v>40</v>
      </c>
      <c r="G1875" s="5" t="s">
        <v>2017</v>
      </c>
      <c r="H1875" s="5" t="s">
        <v>3332</v>
      </c>
      <c r="I1875" s="33" t="s">
        <v>2203</v>
      </c>
      <c r="J1875" s="18">
        <v>10.0</v>
      </c>
      <c r="K1875" s="19">
        <f t="shared" si="178"/>
        <v>8.35204918</v>
      </c>
      <c r="L1875" s="18">
        <v>10.0</v>
      </c>
      <c r="M1875" s="21">
        <f t="shared" si="177"/>
        <v>9.110629067</v>
      </c>
      <c r="N1875" s="18">
        <v>10.0</v>
      </c>
      <c r="O1875" s="21">
        <f t="shared" si="2"/>
        <v>9.447181572</v>
      </c>
      <c r="P1875" s="18">
        <v>10.0</v>
      </c>
      <c r="Q1875" s="21">
        <f t="shared" si="173"/>
        <v>8.366052061</v>
      </c>
      <c r="R1875" s="18">
        <v>10.0</v>
      </c>
      <c r="S1875" s="21">
        <f t="shared" si="125"/>
        <v>8.473955507</v>
      </c>
      <c r="T1875" s="18">
        <v>10.0</v>
      </c>
      <c r="U1875" s="21">
        <f t="shared" si="128"/>
        <v>8.269126424</v>
      </c>
      <c r="V1875" s="18">
        <v>10.0</v>
      </c>
      <c r="W1875" s="21">
        <f t="shared" si="124"/>
        <v>8.865418024</v>
      </c>
      <c r="X1875" s="27">
        <f t="shared" si="170"/>
        <v>10</v>
      </c>
      <c r="Y1875" s="149" t="s">
        <v>3533</v>
      </c>
      <c r="Z1875" s="24"/>
      <c r="AA1875" s="40"/>
      <c r="AB1875" s="40"/>
      <c r="AC1875" s="40"/>
      <c r="AD1875" s="40"/>
      <c r="AE1875" s="39"/>
      <c r="AF1875" s="5"/>
      <c r="AG1875" s="1"/>
    </row>
    <row r="1876" ht="67.5" customHeight="1">
      <c r="A1876" s="1"/>
      <c r="B1876" s="5"/>
      <c r="C1876" s="16">
        <v>44954.0</v>
      </c>
      <c r="D1876" s="17">
        <v>2.340241855E9</v>
      </c>
      <c r="E1876" s="150" t="s">
        <v>3534</v>
      </c>
      <c r="F1876" s="5" t="s">
        <v>64</v>
      </c>
      <c r="G1876" s="5" t="s">
        <v>3261</v>
      </c>
      <c r="H1876" s="5">
        <v>206.0</v>
      </c>
      <c r="I1876" s="33" t="s">
        <v>1868</v>
      </c>
      <c r="J1876" s="18">
        <v>8.0</v>
      </c>
      <c r="K1876" s="19">
        <f t="shared" si="178"/>
        <v>8.350409836</v>
      </c>
      <c r="L1876" s="18">
        <v>7.5</v>
      </c>
      <c r="M1876" s="21">
        <f t="shared" si="177"/>
        <v>9.109756098</v>
      </c>
      <c r="N1876" s="18">
        <v>10.0</v>
      </c>
      <c r="O1876" s="21">
        <f t="shared" si="2"/>
        <v>9.44748104</v>
      </c>
      <c r="P1876" s="18">
        <v>7.5</v>
      </c>
      <c r="Q1876" s="21">
        <f t="shared" si="173"/>
        <v>8.365582656</v>
      </c>
      <c r="R1876" s="18">
        <v>7.5</v>
      </c>
      <c r="S1876" s="21">
        <f t="shared" si="125"/>
        <v>8.473427332</v>
      </c>
      <c r="T1876" s="18">
        <v>7.5</v>
      </c>
      <c r="U1876" s="21">
        <f t="shared" si="128"/>
        <v>8.268709328</v>
      </c>
      <c r="V1876" s="18">
        <v>7.5</v>
      </c>
      <c r="W1876" s="21">
        <f t="shared" si="124"/>
        <v>8.864677157</v>
      </c>
      <c r="X1876" s="27">
        <f t="shared" si="170"/>
        <v>7.928571429</v>
      </c>
      <c r="Y1876" s="149" t="s">
        <v>3535</v>
      </c>
      <c r="Z1876" s="24"/>
      <c r="AA1876" s="40"/>
      <c r="AB1876" s="40"/>
      <c r="AC1876" s="40"/>
      <c r="AD1876" s="40"/>
      <c r="AE1876" s="39"/>
      <c r="AF1876" s="5"/>
      <c r="AG1876" s="1"/>
    </row>
    <row r="1877" ht="67.5" customHeight="1">
      <c r="A1877" s="1"/>
      <c r="B1877" s="5"/>
      <c r="C1877" s="16">
        <v>44954.0</v>
      </c>
      <c r="D1877" s="17">
        <v>2.639815962E9</v>
      </c>
      <c r="E1877" s="150" t="s">
        <v>3536</v>
      </c>
      <c r="F1877" s="5" t="s">
        <v>3198</v>
      </c>
      <c r="G1877" s="5" t="s">
        <v>2017</v>
      </c>
      <c r="H1877" s="5" t="s">
        <v>3350</v>
      </c>
      <c r="I1877" s="33" t="s">
        <v>60</v>
      </c>
      <c r="J1877" s="18">
        <v>8.0</v>
      </c>
      <c r="K1877" s="19">
        <f t="shared" si="178"/>
        <v>8.349590164</v>
      </c>
      <c r="L1877" s="18">
        <v>10.0</v>
      </c>
      <c r="M1877" s="21">
        <f t="shared" si="177"/>
        <v>9.110238353</v>
      </c>
      <c r="N1877" s="18">
        <v>10.0</v>
      </c>
      <c r="O1877" s="21">
        <f t="shared" si="2"/>
        <v>9.447780184</v>
      </c>
      <c r="P1877" s="18">
        <v>7.5</v>
      </c>
      <c r="Q1877" s="21">
        <f t="shared" si="173"/>
        <v>8.365113759</v>
      </c>
      <c r="R1877" s="18">
        <v>7.5</v>
      </c>
      <c r="S1877" s="21">
        <f t="shared" si="125"/>
        <v>8.472899729</v>
      </c>
      <c r="T1877" s="18">
        <v>10.0</v>
      </c>
      <c r="U1877" s="21">
        <f t="shared" si="128"/>
        <v>8.269647696</v>
      </c>
      <c r="V1877" s="18">
        <v>10.0</v>
      </c>
      <c r="W1877" s="21">
        <f t="shared" si="124"/>
        <v>8.865292842</v>
      </c>
      <c r="X1877" s="27">
        <f t="shared" si="170"/>
        <v>9</v>
      </c>
      <c r="Y1877" s="149" t="s">
        <v>3537</v>
      </c>
      <c r="Z1877" s="24"/>
      <c r="AA1877" s="40"/>
      <c r="AB1877" s="40"/>
      <c r="AC1877" s="40"/>
      <c r="AD1877" s="40"/>
      <c r="AE1877" s="39"/>
      <c r="AF1877" s="5"/>
      <c r="AG1877" s="1"/>
    </row>
    <row r="1878" ht="67.5" customHeight="1">
      <c r="A1878" s="1"/>
      <c r="B1878" s="5"/>
      <c r="C1878" s="16">
        <v>44954.0</v>
      </c>
      <c r="D1878" s="17">
        <v>3.509167975E9</v>
      </c>
      <c r="E1878" s="150" t="s">
        <v>3536</v>
      </c>
      <c r="F1878" s="5" t="s">
        <v>3198</v>
      </c>
      <c r="G1878" s="5" t="s">
        <v>2017</v>
      </c>
      <c r="H1878" s="5" t="s">
        <v>3350</v>
      </c>
      <c r="I1878" s="33" t="s">
        <v>60</v>
      </c>
      <c r="J1878" s="18">
        <v>8.0</v>
      </c>
      <c r="K1878" s="19">
        <f t="shared" si="178"/>
        <v>8.348770492</v>
      </c>
      <c r="L1878" s="18">
        <v>10.0</v>
      </c>
      <c r="M1878" s="21">
        <f t="shared" si="177"/>
        <v>9.110720087</v>
      </c>
      <c r="N1878" s="18">
        <v>10.0</v>
      </c>
      <c r="O1878" s="21">
        <f t="shared" si="2"/>
        <v>9.448079004</v>
      </c>
      <c r="P1878" s="18">
        <v>7.5</v>
      </c>
      <c r="Q1878" s="21">
        <f t="shared" si="173"/>
        <v>8.364645371</v>
      </c>
      <c r="R1878" s="18">
        <v>7.5</v>
      </c>
      <c r="S1878" s="21">
        <f t="shared" si="125"/>
        <v>8.472372698</v>
      </c>
      <c r="T1878" s="18">
        <v>10.0</v>
      </c>
      <c r="U1878" s="21">
        <f t="shared" si="128"/>
        <v>8.270585049</v>
      </c>
      <c r="V1878" s="18">
        <v>10.0</v>
      </c>
      <c r="W1878" s="21">
        <f t="shared" si="124"/>
        <v>8.865907859</v>
      </c>
      <c r="X1878" s="27">
        <f t="shared" si="170"/>
        <v>9</v>
      </c>
      <c r="Y1878" s="119"/>
      <c r="Z1878" s="24"/>
      <c r="AA1878" s="40"/>
      <c r="AB1878" s="40"/>
      <c r="AC1878" s="40"/>
      <c r="AD1878" s="40"/>
      <c r="AE1878" s="39"/>
      <c r="AF1878" s="5"/>
      <c r="AG1878" s="1"/>
    </row>
    <row r="1879" ht="67.5" customHeight="1">
      <c r="A1879" s="1"/>
      <c r="B1879" s="5"/>
      <c r="C1879" s="16" t="s">
        <v>3538</v>
      </c>
      <c r="D1879" s="17">
        <v>3.151828874E9</v>
      </c>
      <c r="E1879" s="150" t="s">
        <v>3536</v>
      </c>
      <c r="F1879" s="5" t="s">
        <v>3198</v>
      </c>
      <c r="G1879" s="5" t="s">
        <v>2017</v>
      </c>
      <c r="H1879" s="5" t="s">
        <v>73</v>
      </c>
      <c r="I1879" s="33" t="s">
        <v>60</v>
      </c>
      <c r="J1879" s="18">
        <v>8.0</v>
      </c>
      <c r="K1879" s="19">
        <f t="shared" si="178"/>
        <v>8.34795082</v>
      </c>
      <c r="L1879" s="18">
        <v>10.0</v>
      </c>
      <c r="M1879" s="21">
        <f t="shared" si="177"/>
        <v>9.111201299</v>
      </c>
      <c r="N1879" s="18">
        <v>10.0</v>
      </c>
      <c r="O1879" s="21">
        <f t="shared" si="2"/>
        <v>9.448377501</v>
      </c>
      <c r="P1879" s="18">
        <v>7.5</v>
      </c>
      <c r="Q1879" s="21">
        <f t="shared" si="173"/>
        <v>8.364177489</v>
      </c>
      <c r="R1879" s="18">
        <v>7.5</v>
      </c>
      <c r="S1879" s="21">
        <f t="shared" si="125"/>
        <v>8.471846237</v>
      </c>
      <c r="T1879" s="18">
        <v>10.0</v>
      </c>
      <c r="U1879" s="21">
        <f t="shared" si="128"/>
        <v>8.271521386</v>
      </c>
      <c r="V1879" s="18">
        <v>10.0</v>
      </c>
      <c r="W1879" s="21">
        <f t="shared" si="124"/>
        <v>8.86652221</v>
      </c>
      <c r="X1879" s="27">
        <f t="shared" si="170"/>
        <v>9</v>
      </c>
      <c r="Y1879" s="119"/>
      <c r="Z1879" s="24"/>
      <c r="AA1879" s="40"/>
      <c r="AB1879" s="40"/>
      <c r="AC1879" s="40"/>
      <c r="AD1879" s="40"/>
      <c r="AE1879" s="39"/>
      <c r="AF1879" s="5"/>
      <c r="AG1879" s="1"/>
    </row>
    <row r="1880" ht="67.5" customHeight="1">
      <c r="A1880" s="1"/>
      <c r="B1880" s="5"/>
      <c r="C1880" s="16">
        <v>44955.0</v>
      </c>
      <c r="D1880" s="17">
        <v>3.378136878E9</v>
      </c>
      <c r="E1880" s="150" t="s">
        <v>3539</v>
      </c>
      <c r="F1880" s="5" t="s">
        <v>563</v>
      </c>
      <c r="G1880" s="5" t="s">
        <v>3261</v>
      </c>
      <c r="H1880" s="5">
        <v>202.0</v>
      </c>
      <c r="I1880" s="33" t="s">
        <v>45</v>
      </c>
      <c r="J1880" s="18">
        <v>8.0</v>
      </c>
      <c r="K1880" s="19">
        <f t="shared" si="178"/>
        <v>8.346311475</v>
      </c>
      <c r="L1880" s="18">
        <v>10.0</v>
      </c>
      <c r="M1880" s="21">
        <f t="shared" si="177"/>
        <v>9.11168199</v>
      </c>
      <c r="N1880" s="18">
        <v>10.0</v>
      </c>
      <c r="O1880" s="21">
        <f t="shared" si="2"/>
        <v>9.448675676</v>
      </c>
      <c r="P1880" s="18">
        <v>7.5</v>
      </c>
      <c r="Q1880" s="21">
        <f t="shared" si="173"/>
        <v>8.363710114</v>
      </c>
      <c r="R1880" s="18">
        <v>7.5</v>
      </c>
      <c r="S1880" s="21">
        <f t="shared" si="125"/>
        <v>8.471320346</v>
      </c>
      <c r="T1880" s="18">
        <v>7.5</v>
      </c>
      <c r="U1880" s="21">
        <f t="shared" si="128"/>
        <v>8.271103896</v>
      </c>
      <c r="V1880" s="18">
        <v>7.5</v>
      </c>
      <c r="W1880" s="21">
        <f t="shared" si="124"/>
        <v>8.86578235</v>
      </c>
      <c r="X1880" s="27">
        <f t="shared" si="170"/>
        <v>8.285714286</v>
      </c>
      <c r="Y1880" s="149" t="s">
        <v>3540</v>
      </c>
      <c r="Z1880" s="24"/>
      <c r="AA1880" s="40"/>
      <c r="AB1880" s="40"/>
      <c r="AC1880" s="40"/>
      <c r="AD1880" s="40"/>
      <c r="AE1880" s="39"/>
      <c r="AF1880" s="5"/>
      <c r="AG1880" s="1"/>
    </row>
    <row r="1881" ht="67.5" customHeight="1">
      <c r="A1881" s="1"/>
      <c r="B1881" s="5"/>
      <c r="C1881" s="16">
        <v>44955.0</v>
      </c>
      <c r="D1881" s="17">
        <v>2.95662831E9</v>
      </c>
      <c r="E1881" s="150" t="s">
        <v>3541</v>
      </c>
      <c r="F1881" s="5" t="s">
        <v>32</v>
      </c>
      <c r="G1881" s="5" t="s">
        <v>2017</v>
      </c>
      <c r="H1881" s="5" t="s">
        <v>3477</v>
      </c>
      <c r="I1881" s="33" t="s">
        <v>261</v>
      </c>
      <c r="J1881" s="18">
        <v>8.0</v>
      </c>
      <c r="K1881" s="19">
        <f t="shared" si="178"/>
        <v>8.348770492</v>
      </c>
      <c r="L1881" s="18">
        <v>7.5</v>
      </c>
      <c r="M1881" s="21">
        <f t="shared" si="177"/>
        <v>9.110810811</v>
      </c>
      <c r="N1881" s="18">
        <v>7.5</v>
      </c>
      <c r="O1881" s="21">
        <f t="shared" si="2"/>
        <v>9.447622907</v>
      </c>
      <c r="P1881" s="18">
        <v>7.5</v>
      </c>
      <c r="Q1881" s="21">
        <f t="shared" si="173"/>
        <v>8.363243243</v>
      </c>
      <c r="R1881" s="18">
        <v>7.5</v>
      </c>
      <c r="S1881" s="21">
        <f t="shared" si="125"/>
        <v>8.470795024</v>
      </c>
      <c r="T1881" s="18">
        <v>7.5</v>
      </c>
      <c r="U1881" s="21">
        <f t="shared" si="128"/>
        <v>8.270686858</v>
      </c>
      <c r="V1881" s="18">
        <v>7.5</v>
      </c>
      <c r="W1881" s="21">
        <f t="shared" si="124"/>
        <v>8.86504329</v>
      </c>
      <c r="X1881" s="27">
        <f t="shared" si="170"/>
        <v>7.571428571</v>
      </c>
      <c r="Y1881" s="119"/>
      <c r="Z1881" s="24"/>
      <c r="AA1881" s="40"/>
      <c r="AB1881" s="40"/>
      <c r="AC1881" s="40"/>
      <c r="AD1881" s="40"/>
      <c r="AE1881" s="39"/>
      <c r="AF1881" s="5"/>
      <c r="AG1881" s="1"/>
    </row>
    <row r="1882" ht="67.5" customHeight="1">
      <c r="A1882" s="1"/>
      <c r="B1882" s="5"/>
      <c r="C1882" s="16">
        <v>44956.0</v>
      </c>
      <c r="D1882" s="17">
        <v>3.221137934E9</v>
      </c>
      <c r="E1882" s="150" t="s">
        <v>3542</v>
      </c>
      <c r="F1882" s="5" t="s">
        <v>494</v>
      </c>
      <c r="G1882" s="5" t="s">
        <v>2017</v>
      </c>
      <c r="H1882" s="5" t="s">
        <v>3543</v>
      </c>
      <c r="I1882" s="33" t="s">
        <v>60</v>
      </c>
      <c r="J1882" s="18">
        <v>9.0</v>
      </c>
      <c r="K1882" s="19">
        <f t="shared" si="178"/>
        <v>8.35</v>
      </c>
      <c r="L1882" s="18">
        <v>10.0</v>
      </c>
      <c r="M1882" s="21">
        <f t="shared" si="177"/>
        <v>9.111291194</v>
      </c>
      <c r="N1882" s="18">
        <v>10.0</v>
      </c>
      <c r="O1882" s="21">
        <f t="shared" si="2"/>
        <v>9.447921166</v>
      </c>
      <c r="P1882" s="18">
        <v>10.0</v>
      </c>
      <c r="Q1882" s="21">
        <f t="shared" si="173"/>
        <v>8.364127499</v>
      </c>
      <c r="R1882" s="18">
        <v>10.0</v>
      </c>
      <c r="S1882" s="21">
        <f t="shared" si="125"/>
        <v>8.471621622</v>
      </c>
      <c r="T1882" s="18">
        <v>10.0</v>
      </c>
      <c r="U1882" s="21">
        <f t="shared" si="128"/>
        <v>8.271621622</v>
      </c>
      <c r="V1882" s="18">
        <v>10.0</v>
      </c>
      <c r="W1882" s="21">
        <f t="shared" si="124"/>
        <v>8.865657112</v>
      </c>
      <c r="X1882" s="27">
        <f t="shared" si="170"/>
        <v>9.857142857</v>
      </c>
      <c r="Y1882" s="149" t="s">
        <v>3544</v>
      </c>
      <c r="Z1882" s="24"/>
      <c r="AA1882" s="40"/>
      <c r="AB1882" s="40"/>
      <c r="AC1882" s="40"/>
      <c r="AD1882" s="40"/>
      <c r="AE1882" s="39"/>
      <c r="AF1882" s="5"/>
      <c r="AG1882" s="1"/>
    </row>
    <row r="1883" ht="67.5" customHeight="1">
      <c r="A1883" s="1"/>
      <c r="B1883" s="5"/>
      <c r="C1883" s="16">
        <v>44956.0</v>
      </c>
      <c r="D1883" s="17">
        <v>2.814834761E9</v>
      </c>
      <c r="E1883" s="150" t="s">
        <v>3545</v>
      </c>
      <c r="F1883" s="5" t="s">
        <v>56</v>
      </c>
      <c r="G1883" s="5" t="s">
        <v>2017</v>
      </c>
      <c r="H1883" s="5">
        <v>217.0</v>
      </c>
      <c r="I1883" s="33" t="s">
        <v>1782</v>
      </c>
      <c r="J1883" s="18">
        <v>2.0</v>
      </c>
      <c r="K1883" s="19">
        <f t="shared" si="178"/>
        <v>8.344262295</v>
      </c>
      <c r="L1883" s="18">
        <v>2.5</v>
      </c>
      <c r="M1883" s="21">
        <f t="shared" si="177"/>
        <v>9.107721382</v>
      </c>
      <c r="N1883" s="18">
        <v>7.5</v>
      </c>
      <c r="O1883" s="21">
        <f t="shared" si="2"/>
        <v>9.446869941</v>
      </c>
      <c r="P1883" s="18">
        <v>5.0</v>
      </c>
      <c r="Q1883" s="21">
        <f t="shared" si="173"/>
        <v>8.362311015</v>
      </c>
      <c r="R1883" s="18">
        <v>5.0</v>
      </c>
      <c r="S1883" s="21">
        <f t="shared" si="125"/>
        <v>8.469746083</v>
      </c>
      <c r="T1883" s="18">
        <v>5.0</v>
      </c>
      <c r="U1883" s="21">
        <f t="shared" si="128"/>
        <v>8.269854133</v>
      </c>
      <c r="V1883" s="18">
        <v>5.0</v>
      </c>
      <c r="W1883" s="21">
        <f t="shared" si="124"/>
        <v>8.863567568</v>
      </c>
      <c r="X1883" s="27">
        <f t="shared" si="170"/>
        <v>4.571428571</v>
      </c>
      <c r="Y1883" s="149" t="s">
        <v>3546</v>
      </c>
      <c r="Z1883" s="24"/>
      <c r="AA1883" s="40"/>
      <c r="AB1883" s="40"/>
      <c r="AC1883" s="40"/>
      <c r="AD1883" s="40"/>
      <c r="AE1883" s="39"/>
      <c r="AF1883" s="5"/>
      <c r="AG1883" s="1"/>
    </row>
    <row r="1884" ht="67.5" customHeight="1">
      <c r="A1884" s="1"/>
      <c r="B1884" s="5"/>
      <c r="C1884" s="16">
        <v>44957.0</v>
      </c>
      <c r="D1884" s="17">
        <v>3.012944142E9</v>
      </c>
      <c r="E1884" s="150" t="s">
        <v>3547</v>
      </c>
      <c r="F1884" s="5" t="s">
        <v>494</v>
      </c>
      <c r="G1884" s="5" t="s">
        <v>2017</v>
      </c>
      <c r="H1884" s="5" t="s">
        <v>3406</v>
      </c>
      <c r="I1884" s="33" t="s">
        <v>60</v>
      </c>
      <c r="J1884" s="18">
        <v>9.0</v>
      </c>
      <c r="K1884" s="19">
        <f t="shared" si="178"/>
        <v>8.345081967</v>
      </c>
      <c r="L1884" s="18">
        <v>10.0</v>
      </c>
      <c r="M1884" s="21">
        <f t="shared" si="177"/>
        <v>9.108202914</v>
      </c>
      <c r="N1884" s="18">
        <v>10.0</v>
      </c>
      <c r="O1884" s="21">
        <f t="shared" si="2"/>
        <v>9.447168285</v>
      </c>
      <c r="P1884" s="18">
        <v>10.0</v>
      </c>
      <c r="Q1884" s="21">
        <f t="shared" si="173"/>
        <v>8.363194819</v>
      </c>
      <c r="R1884" s="18">
        <v>10.0</v>
      </c>
      <c r="S1884" s="21">
        <f t="shared" si="125"/>
        <v>8.470572354</v>
      </c>
      <c r="T1884" s="18">
        <v>10.0</v>
      </c>
      <c r="U1884" s="21">
        <f t="shared" si="128"/>
        <v>8.270788337</v>
      </c>
      <c r="V1884" s="18">
        <v>10.0</v>
      </c>
      <c r="W1884" s="21">
        <f t="shared" si="124"/>
        <v>8.864181524</v>
      </c>
      <c r="X1884" s="27">
        <f t="shared" si="170"/>
        <v>9.857142857</v>
      </c>
      <c r="Y1884" s="119"/>
      <c r="Z1884" s="24"/>
      <c r="AA1884" s="40"/>
      <c r="AB1884" s="40"/>
      <c r="AC1884" s="40"/>
      <c r="AD1884" s="40"/>
      <c r="AE1884" s="39"/>
      <c r="AF1884" s="5"/>
      <c r="AG1884" s="1"/>
    </row>
    <row r="1885" ht="67.5" customHeight="1">
      <c r="A1885" s="1"/>
      <c r="B1885" s="5"/>
      <c r="C1885" s="16">
        <v>44957.0</v>
      </c>
      <c r="D1885" s="17">
        <v>2.804278945E9</v>
      </c>
      <c r="E1885" s="150" t="s">
        <v>3548</v>
      </c>
      <c r="F1885" s="5" t="s">
        <v>72</v>
      </c>
      <c r="G1885" s="5" t="s">
        <v>2017</v>
      </c>
      <c r="H1885" s="5" t="s">
        <v>3280</v>
      </c>
      <c r="I1885" s="33" t="s">
        <v>60</v>
      </c>
      <c r="J1885" s="18">
        <v>6.0</v>
      </c>
      <c r="K1885" s="19">
        <f t="shared" si="178"/>
        <v>8.348360656</v>
      </c>
      <c r="L1885" s="18">
        <v>7.5</v>
      </c>
      <c r="M1885" s="21">
        <f t="shared" si="177"/>
        <v>9.107335491</v>
      </c>
      <c r="N1885" s="18">
        <v>7.5</v>
      </c>
      <c r="O1885" s="21">
        <f t="shared" si="2"/>
        <v>9.446118598</v>
      </c>
      <c r="P1885" s="18">
        <v>5.0</v>
      </c>
      <c r="Q1885" s="21">
        <f t="shared" si="173"/>
        <v>8.361380798</v>
      </c>
      <c r="R1885" s="18">
        <v>5.0</v>
      </c>
      <c r="S1885" s="21">
        <f t="shared" si="125"/>
        <v>8.468699406</v>
      </c>
      <c r="T1885" s="18"/>
      <c r="U1885" s="21">
        <f t="shared" si="128"/>
        <v>8.270788337</v>
      </c>
      <c r="V1885" s="18">
        <v>7.5</v>
      </c>
      <c r="W1885" s="21">
        <f t="shared" si="124"/>
        <v>8.863444924</v>
      </c>
      <c r="X1885" s="27">
        <f t="shared" si="170"/>
        <v>6.416666667</v>
      </c>
      <c r="Y1885" s="149" t="s">
        <v>3549</v>
      </c>
      <c r="Z1885" s="24"/>
      <c r="AA1885" s="40"/>
      <c r="AB1885" s="40"/>
      <c r="AC1885" s="40"/>
      <c r="AD1885" s="40"/>
      <c r="AE1885" s="39"/>
      <c r="AF1885" s="5"/>
      <c r="AG1885" s="1"/>
    </row>
    <row r="1886" ht="67.5" customHeight="1">
      <c r="A1886" s="1"/>
      <c r="B1886" s="5"/>
      <c r="C1886" s="16">
        <v>44958.0</v>
      </c>
      <c r="D1886" s="17">
        <v>2.810964883E9</v>
      </c>
      <c r="E1886" s="150" t="s">
        <v>3550</v>
      </c>
      <c r="F1886" s="5" t="s">
        <v>40</v>
      </c>
      <c r="G1886" s="5" t="s">
        <v>3261</v>
      </c>
      <c r="H1886" s="5">
        <v>107.0</v>
      </c>
      <c r="I1886" s="33" t="s">
        <v>722</v>
      </c>
      <c r="J1886" s="18">
        <v>9.0</v>
      </c>
      <c r="K1886" s="19">
        <f t="shared" si="178"/>
        <v>8.348360656</v>
      </c>
      <c r="L1886" s="18">
        <v>10.0</v>
      </c>
      <c r="M1886" s="21">
        <f t="shared" si="177"/>
        <v>9.107816712</v>
      </c>
      <c r="N1886" s="18">
        <v>10.0</v>
      </c>
      <c r="O1886" s="21">
        <f t="shared" si="2"/>
        <v>9.446417026</v>
      </c>
      <c r="P1886" s="18">
        <v>7.5</v>
      </c>
      <c r="Q1886" s="21">
        <f t="shared" si="173"/>
        <v>8.360916442</v>
      </c>
      <c r="R1886" s="18">
        <v>7.5</v>
      </c>
      <c r="S1886" s="21">
        <f t="shared" si="125"/>
        <v>8.468176915</v>
      </c>
      <c r="T1886" s="18">
        <v>10.0</v>
      </c>
      <c r="U1886" s="21">
        <f t="shared" si="128"/>
        <v>8.271721533</v>
      </c>
      <c r="V1886" s="18">
        <v>10.0</v>
      </c>
      <c r="W1886" s="21">
        <f t="shared" si="124"/>
        <v>8.864058284</v>
      </c>
      <c r="X1886" s="27">
        <f t="shared" si="170"/>
        <v>9.142857143</v>
      </c>
      <c r="Y1886" s="149" t="s">
        <v>3551</v>
      </c>
      <c r="Z1886" s="24"/>
      <c r="AA1886" s="40"/>
      <c r="AB1886" s="40"/>
      <c r="AC1886" s="40"/>
      <c r="AD1886" s="40"/>
      <c r="AE1886" s="39"/>
      <c r="AF1886" s="5"/>
      <c r="AG1886" s="1"/>
    </row>
    <row r="1887" ht="67.5" customHeight="1">
      <c r="A1887" s="1"/>
      <c r="B1887" s="5"/>
      <c r="C1887" s="16">
        <v>44958.0</v>
      </c>
      <c r="D1887" s="17">
        <v>2.383968511E9</v>
      </c>
      <c r="E1887" s="150" t="s">
        <v>2634</v>
      </c>
      <c r="F1887" s="5" t="s">
        <v>48</v>
      </c>
      <c r="G1887" s="5" t="s">
        <v>3552</v>
      </c>
      <c r="H1887" s="5">
        <v>202.0</v>
      </c>
      <c r="I1887" s="33" t="s">
        <v>45</v>
      </c>
      <c r="J1887" s="18">
        <v>9.0</v>
      </c>
      <c r="K1887" s="19">
        <f t="shared" si="178"/>
        <v>8.348360656</v>
      </c>
      <c r="L1887" s="18">
        <v>7.5</v>
      </c>
      <c r="M1887" s="21">
        <f t="shared" si="177"/>
        <v>9.106950431</v>
      </c>
      <c r="N1887" s="18">
        <v>10.0</v>
      </c>
      <c r="O1887" s="21">
        <f t="shared" si="2"/>
        <v>9.446715132</v>
      </c>
      <c r="P1887" s="18">
        <v>7.5</v>
      </c>
      <c r="Q1887" s="21">
        <f t="shared" si="173"/>
        <v>8.360452586</v>
      </c>
      <c r="R1887" s="18">
        <v>10.0</v>
      </c>
      <c r="S1887" s="21">
        <f t="shared" si="125"/>
        <v>8.469002695</v>
      </c>
      <c r="T1887" s="18">
        <v>7.5</v>
      </c>
      <c r="U1887" s="21">
        <f t="shared" si="128"/>
        <v>8.271305286</v>
      </c>
      <c r="V1887" s="18">
        <v>10.0</v>
      </c>
      <c r="W1887" s="21">
        <f t="shared" si="124"/>
        <v>8.864670982</v>
      </c>
      <c r="X1887" s="27">
        <f t="shared" si="170"/>
        <v>8.785714286</v>
      </c>
      <c r="Y1887" s="61" t="s">
        <v>2935</v>
      </c>
      <c r="Z1887" s="24"/>
      <c r="AA1887" s="40"/>
      <c r="AB1887" s="40"/>
      <c r="AC1887" s="40"/>
      <c r="AD1887" s="40"/>
      <c r="AE1887" s="39"/>
      <c r="AF1887" s="5"/>
      <c r="AG1887" s="1"/>
    </row>
    <row r="1888" ht="67.5" customHeight="1">
      <c r="A1888" s="1"/>
      <c r="B1888" s="5"/>
      <c r="C1888" s="16">
        <v>44959.0</v>
      </c>
      <c r="D1888" s="17">
        <v>3.178470789E9</v>
      </c>
      <c r="E1888" s="150" t="s">
        <v>3553</v>
      </c>
      <c r="F1888" s="5" t="s">
        <v>3554</v>
      </c>
      <c r="G1888" s="5" t="s">
        <v>2017</v>
      </c>
      <c r="H1888" s="5" t="s">
        <v>187</v>
      </c>
      <c r="I1888" s="33" t="s">
        <v>60</v>
      </c>
      <c r="J1888" s="18">
        <v>9.0</v>
      </c>
      <c r="K1888" s="19">
        <f t="shared" si="178"/>
        <v>8.350819672</v>
      </c>
      <c r="L1888" s="18">
        <v>10.0</v>
      </c>
      <c r="M1888" s="21">
        <f t="shared" si="177"/>
        <v>9.107431341</v>
      </c>
      <c r="N1888" s="18">
        <v>10.0</v>
      </c>
      <c r="O1888" s="21">
        <f t="shared" si="2"/>
        <v>9.447012917</v>
      </c>
      <c r="P1888" s="18">
        <v>10.0</v>
      </c>
      <c r="Q1888" s="21">
        <f t="shared" si="173"/>
        <v>8.361335487</v>
      </c>
      <c r="R1888" s="18">
        <v>7.5</v>
      </c>
      <c r="S1888" s="21">
        <f t="shared" si="125"/>
        <v>8.468480603</v>
      </c>
      <c r="T1888" s="18">
        <v>7.5</v>
      </c>
      <c r="U1888" s="21">
        <f t="shared" si="128"/>
        <v>8.270889488</v>
      </c>
      <c r="V1888" s="18">
        <v>10.0</v>
      </c>
      <c r="W1888" s="21">
        <f t="shared" si="124"/>
        <v>8.865283019</v>
      </c>
      <c r="X1888" s="27">
        <f t="shared" si="170"/>
        <v>9.142857143</v>
      </c>
      <c r="Y1888" s="61" t="s">
        <v>2935</v>
      </c>
      <c r="Z1888" s="24"/>
      <c r="AA1888" s="40"/>
      <c r="AB1888" s="40"/>
      <c r="AC1888" s="40"/>
      <c r="AD1888" s="40"/>
      <c r="AE1888" s="39"/>
      <c r="AF1888" s="5"/>
      <c r="AG1888" s="1"/>
    </row>
    <row r="1889" ht="67.5" customHeight="1">
      <c r="A1889" s="1"/>
      <c r="B1889" s="5"/>
      <c r="C1889" s="16">
        <v>44960.0</v>
      </c>
      <c r="D1889" s="17">
        <v>2.908893334E9</v>
      </c>
      <c r="E1889" s="150" t="s">
        <v>3555</v>
      </c>
      <c r="F1889" s="5" t="s">
        <v>2031</v>
      </c>
      <c r="G1889" s="5" t="s">
        <v>3451</v>
      </c>
      <c r="H1889" s="5">
        <v>312.0</v>
      </c>
      <c r="I1889" s="33" t="s">
        <v>1787</v>
      </c>
      <c r="J1889" s="18">
        <v>5.0</v>
      </c>
      <c r="K1889" s="19">
        <f t="shared" si="178"/>
        <v>8.348360656</v>
      </c>
      <c r="L1889" s="18">
        <v>7.5</v>
      </c>
      <c r="M1889" s="21">
        <f t="shared" si="177"/>
        <v>9.1065662</v>
      </c>
      <c r="N1889" s="18">
        <v>10.0</v>
      </c>
      <c r="O1889" s="21">
        <f t="shared" si="2"/>
        <v>9.447310382</v>
      </c>
      <c r="P1889" s="18">
        <v>7.5</v>
      </c>
      <c r="Q1889" s="21">
        <f t="shared" si="173"/>
        <v>8.360871905</v>
      </c>
      <c r="R1889" s="18">
        <v>5.0</v>
      </c>
      <c r="S1889" s="21">
        <f t="shared" si="125"/>
        <v>8.466612816</v>
      </c>
      <c r="T1889" s="18">
        <v>5.0</v>
      </c>
      <c r="U1889" s="21">
        <f t="shared" si="128"/>
        <v>8.269127155</v>
      </c>
      <c r="V1889" s="18">
        <v>5.0</v>
      </c>
      <c r="W1889" s="21">
        <f t="shared" si="124"/>
        <v>8.863200431</v>
      </c>
      <c r="X1889" s="27">
        <f t="shared" si="170"/>
        <v>6.428571429</v>
      </c>
      <c r="Y1889" s="61" t="s">
        <v>3556</v>
      </c>
      <c r="Z1889" s="24"/>
      <c r="AA1889" s="40"/>
      <c r="AB1889" s="40"/>
      <c r="AC1889" s="40"/>
      <c r="AD1889" s="40"/>
      <c r="AE1889" s="39"/>
      <c r="AF1889" s="5"/>
      <c r="AG1889" s="1"/>
    </row>
    <row r="1890" ht="67.5" customHeight="1">
      <c r="A1890" s="1"/>
      <c r="B1890" s="5"/>
      <c r="C1890" s="16">
        <v>44960.0</v>
      </c>
      <c r="D1890" s="34">
        <v>3.75043248E9</v>
      </c>
      <c r="E1890" s="150" t="s">
        <v>3557</v>
      </c>
      <c r="F1890" s="5" t="s">
        <v>72</v>
      </c>
      <c r="G1890" s="5" t="s">
        <v>33</v>
      </c>
      <c r="H1890" s="5">
        <v>115.0</v>
      </c>
      <c r="I1890" s="33" t="s">
        <v>1012</v>
      </c>
      <c r="J1890" s="18">
        <v>10.0</v>
      </c>
      <c r="K1890" s="19">
        <f t="shared" si="178"/>
        <v>8.349180328</v>
      </c>
      <c r="L1890" s="18">
        <v>10.0</v>
      </c>
      <c r="M1890" s="21">
        <f t="shared" si="177"/>
        <v>9.107046799</v>
      </c>
      <c r="N1890" s="18">
        <v>10.0</v>
      </c>
      <c r="O1890" s="21">
        <f t="shared" si="2"/>
        <v>9.447607527</v>
      </c>
      <c r="P1890" s="18">
        <v>7.5</v>
      </c>
      <c r="Q1890" s="21">
        <f t="shared" si="173"/>
        <v>8.360408822</v>
      </c>
      <c r="R1890" s="18">
        <v>10.0</v>
      </c>
      <c r="S1890" s="21">
        <f t="shared" si="125"/>
        <v>8.467438105</v>
      </c>
      <c r="T1890" s="18">
        <v>7.5</v>
      </c>
      <c r="U1890" s="21">
        <f t="shared" si="128"/>
        <v>8.268712978</v>
      </c>
      <c r="V1890" s="18">
        <v>10.0</v>
      </c>
      <c r="W1890" s="21">
        <f t="shared" si="124"/>
        <v>8.863812601</v>
      </c>
      <c r="X1890" s="27">
        <f t="shared" si="170"/>
        <v>9.285714286</v>
      </c>
      <c r="Y1890" s="61" t="s">
        <v>3558</v>
      </c>
      <c r="Z1890" s="24"/>
      <c r="AA1890" s="40"/>
      <c r="AB1890" s="40"/>
      <c r="AC1890" s="40"/>
      <c r="AD1890" s="40"/>
      <c r="AE1890" s="39"/>
      <c r="AF1890" s="5"/>
      <c r="AG1890" s="1"/>
    </row>
    <row r="1891" ht="67.5" customHeight="1">
      <c r="A1891" s="1"/>
      <c r="B1891" s="5"/>
      <c r="C1891" s="16">
        <v>44960.0</v>
      </c>
      <c r="D1891" s="17">
        <v>3.787946948E9</v>
      </c>
      <c r="E1891" s="150" t="s">
        <v>3559</v>
      </c>
      <c r="F1891" s="5" t="s">
        <v>2153</v>
      </c>
      <c r="G1891" s="5" t="s">
        <v>2015</v>
      </c>
      <c r="H1891" s="5">
        <v>312.0</v>
      </c>
      <c r="I1891" s="33" t="s">
        <v>1787</v>
      </c>
      <c r="J1891" s="18">
        <v>10.0</v>
      </c>
      <c r="K1891" s="19">
        <f t="shared" si="178"/>
        <v>8.349180328</v>
      </c>
      <c r="L1891" s="18">
        <v>10.0</v>
      </c>
      <c r="M1891" s="21">
        <f t="shared" si="177"/>
        <v>9.107526882</v>
      </c>
      <c r="N1891" s="18">
        <v>10.0</v>
      </c>
      <c r="O1891" s="21">
        <f t="shared" si="2"/>
        <v>9.447904352</v>
      </c>
      <c r="P1891" s="18">
        <v>10.0</v>
      </c>
      <c r="Q1891" s="21">
        <f t="shared" si="173"/>
        <v>8.361290323</v>
      </c>
      <c r="R1891" s="18">
        <v>10.0</v>
      </c>
      <c r="S1891" s="21">
        <f t="shared" si="125"/>
        <v>8.468262507</v>
      </c>
      <c r="T1891" s="18">
        <v>10.0</v>
      </c>
      <c r="U1891" s="21">
        <f t="shared" si="128"/>
        <v>8.269644779</v>
      </c>
      <c r="V1891" s="18">
        <v>10.0</v>
      </c>
      <c r="W1891" s="21">
        <f t="shared" si="124"/>
        <v>8.864424112</v>
      </c>
      <c r="X1891" s="27">
        <f t="shared" si="170"/>
        <v>10</v>
      </c>
      <c r="Y1891" s="61" t="s">
        <v>3560</v>
      </c>
      <c r="Z1891" s="24"/>
      <c r="AA1891" s="40"/>
      <c r="AB1891" s="40"/>
      <c r="AC1891" s="40"/>
      <c r="AD1891" s="40"/>
      <c r="AE1891" s="39"/>
      <c r="AF1891" s="5"/>
      <c r="AG1891" s="1"/>
    </row>
    <row r="1892" ht="67.5" customHeight="1">
      <c r="A1892" s="1"/>
      <c r="B1892" s="5"/>
      <c r="C1892" s="16">
        <v>44961.0</v>
      </c>
      <c r="D1892" s="17">
        <v>2.540035845E9</v>
      </c>
      <c r="E1892" s="150" t="s">
        <v>3561</v>
      </c>
      <c r="F1892" s="5" t="s">
        <v>48</v>
      </c>
      <c r="G1892" s="5" t="s">
        <v>3451</v>
      </c>
      <c r="H1892" s="5">
        <v>204.0</v>
      </c>
      <c r="I1892" s="33" t="s">
        <v>45</v>
      </c>
      <c r="J1892" s="18">
        <v>7.0</v>
      </c>
      <c r="K1892" s="19">
        <f t="shared" si="178"/>
        <v>8.348770492</v>
      </c>
      <c r="L1892" s="18">
        <v>10.0</v>
      </c>
      <c r="M1892" s="21">
        <f t="shared" si="177"/>
        <v>9.108006448</v>
      </c>
      <c r="N1892" s="18">
        <v>10.0</v>
      </c>
      <c r="O1892" s="21">
        <f t="shared" si="2"/>
        <v>9.448200859</v>
      </c>
      <c r="P1892" s="18">
        <v>7.5</v>
      </c>
      <c r="Q1892" s="21">
        <f t="shared" si="173"/>
        <v>8.360827512</v>
      </c>
      <c r="R1892" s="18">
        <v>7.5</v>
      </c>
      <c r="S1892" s="21">
        <f t="shared" si="125"/>
        <v>8.467741935</v>
      </c>
      <c r="T1892" s="18">
        <v>5.0</v>
      </c>
      <c r="U1892" s="21">
        <f t="shared" si="128"/>
        <v>8.26788596</v>
      </c>
      <c r="V1892" s="18">
        <v>7.5</v>
      </c>
      <c r="W1892" s="21">
        <f t="shared" si="124"/>
        <v>8.863690156</v>
      </c>
      <c r="X1892" s="27">
        <f t="shared" si="170"/>
        <v>7.785714286</v>
      </c>
      <c r="Y1892" s="61" t="s">
        <v>3562</v>
      </c>
      <c r="Z1892" s="24"/>
      <c r="AA1892" s="40"/>
      <c r="AB1892" s="40"/>
      <c r="AC1892" s="40"/>
      <c r="AD1892" s="40"/>
      <c r="AE1892" s="39"/>
      <c r="AF1892" s="5"/>
      <c r="AG1892" s="1"/>
    </row>
    <row r="1893" ht="67.5" customHeight="1">
      <c r="A1893" s="1"/>
      <c r="B1893" s="5"/>
      <c r="C1893" s="16">
        <v>44961.0</v>
      </c>
      <c r="D1893" s="17">
        <v>2.548483629E9</v>
      </c>
      <c r="E1893" s="150" t="s">
        <v>3563</v>
      </c>
      <c r="F1893" s="5" t="s">
        <v>72</v>
      </c>
      <c r="G1893" s="5" t="s">
        <v>3564</v>
      </c>
      <c r="H1893" s="5">
        <v>202.0</v>
      </c>
      <c r="I1893" s="33" t="s">
        <v>2005</v>
      </c>
      <c r="J1893" s="18">
        <v>9.0</v>
      </c>
      <c r="K1893" s="19">
        <f t="shared" si="178"/>
        <v>8.348770492</v>
      </c>
      <c r="L1893" s="18">
        <v>10.0</v>
      </c>
      <c r="M1893" s="21">
        <f t="shared" si="177"/>
        <v>9.108485499</v>
      </c>
      <c r="N1893" s="18">
        <v>10.0</v>
      </c>
      <c r="O1893" s="21">
        <f t="shared" si="2"/>
        <v>9.448497048</v>
      </c>
      <c r="P1893" s="18">
        <v>10.0</v>
      </c>
      <c r="Q1893" s="21">
        <f t="shared" si="173"/>
        <v>8.361707841</v>
      </c>
      <c r="R1893" s="18">
        <v>7.5</v>
      </c>
      <c r="S1893" s="21">
        <f t="shared" si="125"/>
        <v>8.467221924</v>
      </c>
      <c r="T1893" s="18">
        <v>7.5</v>
      </c>
      <c r="U1893" s="21">
        <f t="shared" si="128"/>
        <v>8.267473118</v>
      </c>
      <c r="V1893" s="18">
        <v>10.0</v>
      </c>
      <c r="W1893" s="21">
        <f t="shared" si="124"/>
        <v>8.864301075</v>
      </c>
      <c r="X1893" s="27">
        <f t="shared" si="170"/>
        <v>9.142857143</v>
      </c>
      <c r="Y1893" s="119"/>
      <c r="Z1893" s="24"/>
      <c r="AA1893" s="40"/>
      <c r="AB1893" s="40"/>
      <c r="AC1893" s="40"/>
      <c r="AD1893" s="40"/>
      <c r="AE1893" s="39"/>
      <c r="AF1893" s="5"/>
      <c r="AG1893" s="1"/>
    </row>
    <row r="1894" ht="67.5" customHeight="1">
      <c r="A1894" s="1"/>
      <c r="B1894" s="5"/>
      <c r="C1894" s="16">
        <v>44961.0</v>
      </c>
      <c r="D1894" s="17">
        <v>2.88090821E9</v>
      </c>
      <c r="E1894" s="150" t="s">
        <v>3565</v>
      </c>
      <c r="F1894" s="5" t="s">
        <v>2731</v>
      </c>
      <c r="G1894" s="5" t="s">
        <v>1975</v>
      </c>
      <c r="H1894" s="5">
        <v>311.0</v>
      </c>
      <c r="I1894" s="33" t="s">
        <v>2563</v>
      </c>
      <c r="J1894" s="18">
        <v>7.0</v>
      </c>
      <c r="K1894" s="19">
        <f t="shared" si="178"/>
        <v>8.34795082</v>
      </c>
      <c r="L1894" s="18">
        <v>10.0</v>
      </c>
      <c r="M1894" s="21">
        <f t="shared" si="177"/>
        <v>9.108964037</v>
      </c>
      <c r="N1894" s="18">
        <v>10.0</v>
      </c>
      <c r="O1894" s="21">
        <f t="shared" si="2"/>
        <v>9.448792918</v>
      </c>
      <c r="P1894" s="18">
        <v>5.0</v>
      </c>
      <c r="Q1894" s="21">
        <f t="shared" si="173"/>
        <v>8.359903382</v>
      </c>
      <c r="R1894" s="18">
        <v>5.0</v>
      </c>
      <c r="S1894" s="21">
        <f t="shared" si="125"/>
        <v>8.465359828</v>
      </c>
      <c r="T1894" s="18">
        <v>7.5</v>
      </c>
      <c r="U1894" s="21">
        <f t="shared" si="128"/>
        <v>8.26706072</v>
      </c>
      <c r="V1894" s="18">
        <v>7.5</v>
      </c>
      <c r="W1894" s="21">
        <f t="shared" si="124"/>
        <v>8.863567974</v>
      </c>
      <c r="X1894" s="27">
        <f t="shared" si="170"/>
        <v>7.428571429</v>
      </c>
      <c r="Y1894" s="119"/>
      <c r="Z1894" s="24"/>
      <c r="AA1894" s="40"/>
      <c r="AB1894" s="40"/>
      <c r="AC1894" s="40"/>
      <c r="AD1894" s="40"/>
      <c r="AE1894" s="39"/>
      <c r="AF1894" s="5"/>
      <c r="AG1894" s="1"/>
    </row>
    <row r="1895" ht="67.5" customHeight="1">
      <c r="A1895" s="1"/>
      <c r="B1895" s="5"/>
      <c r="C1895" s="16">
        <v>44961.0</v>
      </c>
      <c r="D1895" s="17">
        <v>2.993053076E9</v>
      </c>
      <c r="E1895" s="150" t="s">
        <v>3566</v>
      </c>
      <c r="F1895" s="5" t="s">
        <v>3567</v>
      </c>
      <c r="G1895" s="5" t="s">
        <v>1975</v>
      </c>
      <c r="H1895" s="5" t="s">
        <v>178</v>
      </c>
      <c r="I1895" s="33" t="s">
        <v>2001</v>
      </c>
      <c r="J1895" s="18">
        <v>9.0</v>
      </c>
      <c r="K1895" s="19">
        <f t="shared" si="178"/>
        <v>8.347131148</v>
      </c>
      <c r="L1895" s="18">
        <v>10.0</v>
      </c>
      <c r="M1895" s="21">
        <f t="shared" si="177"/>
        <v>9.10944206</v>
      </c>
      <c r="N1895" s="18">
        <v>10.0</v>
      </c>
      <c r="O1895" s="21">
        <f t="shared" si="2"/>
        <v>9.449088472</v>
      </c>
      <c r="P1895" s="18">
        <v>10.0</v>
      </c>
      <c r="Q1895" s="21">
        <f t="shared" si="173"/>
        <v>8.360783262</v>
      </c>
      <c r="R1895" s="18">
        <v>10.0</v>
      </c>
      <c r="S1895" s="21">
        <f t="shared" si="125"/>
        <v>8.466183575</v>
      </c>
      <c r="T1895" s="18">
        <v>10.0</v>
      </c>
      <c r="U1895" s="21">
        <f t="shared" si="128"/>
        <v>8.267991407</v>
      </c>
      <c r="V1895" s="18">
        <v>10.0</v>
      </c>
      <c r="W1895" s="21">
        <f t="shared" si="124"/>
        <v>8.864178303</v>
      </c>
      <c r="X1895" s="27">
        <f t="shared" si="170"/>
        <v>9.857142857</v>
      </c>
      <c r="Y1895" s="148" t="s">
        <v>3568</v>
      </c>
      <c r="Z1895" s="24"/>
      <c r="AA1895" s="40"/>
      <c r="AB1895" s="40"/>
      <c r="AC1895" s="40"/>
      <c r="AD1895" s="40"/>
      <c r="AE1895" s="39"/>
      <c r="AF1895" s="5"/>
      <c r="AG1895" s="1"/>
    </row>
    <row r="1896" ht="67.5" customHeight="1">
      <c r="A1896" s="1"/>
      <c r="B1896" s="5"/>
      <c r="C1896" s="16">
        <v>44961.0</v>
      </c>
      <c r="D1896" s="17">
        <v>3.938484247E9</v>
      </c>
      <c r="E1896" s="150" t="s">
        <v>3569</v>
      </c>
      <c r="F1896" s="5" t="s">
        <v>2031</v>
      </c>
      <c r="G1896" s="5" t="s">
        <v>33</v>
      </c>
      <c r="H1896" s="5">
        <v>217.0</v>
      </c>
      <c r="I1896" s="33" t="s">
        <v>3570</v>
      </c>
      <c r="J1896" s="18">
        <v>8.0</v>
      </c>
      <c r="K1896" s="19">
        <f t="shared" si="178"/>
        <v>8.346311475</v>
      </c>
      <c r="L1896" s="18">
        <v>10.0</v>
      </c>
      <c r="M1896" s="21">
        <f t="shared" si="177"/>
        <v>9.109919571</v>
      </c>
      <c r="N1896" s="18">
        <v>10.0</v>
      </c>
      <c r="O1896" s="21">
        <f t="shared" si="2"/>
        <v>9.449383708</v>
      </c>
      <c r="P1896" s="18">
        <v>7.5</v>
      </c>
      <c r="Q1896" s="21">
        <f t="shared" si="173"/>
        <v>8.360321716</v>
      </c>
      <c r="R1896" s="18">
        <v>7.5</v>
      </c>
      <c r="S1896" s="21">
        <f t="shared" si="125"/>
        <v>8.465665236</v>
      </c>
      <c r="T1896" s="18">
        <v>7.5</v>
      </c>
      <c r="U1896" s="21">
        <f t="shared" si="128"/>
        <v>8.267579173</v>
      </c>
      <c r="V1896" s="18">
        <v>10.0</v>
      </c>
      <c r="W1896" s="21">
        <f t="shared" si="124"/>
        <v>8.864787976</v>
      </c>
      <c r="X1896" s="27">
        <f t="shared" si="170"/>
        <v>8.642857143</v>
      </c>
      <c r="Y1896" s="119"/>
      <c r="Z1896" s="24"/>
      <c r="AA1896" s="40"/>
      <c r="AB1896" s="40"/>
      <c r="AC1896" s="40"/>
      <c r="AD1896" s="40"/>
      <c r="AE1896" s="39"/>
      <c r="AF1896" s="5"/>
      <c r="AG1896" s="1"/>
    </row>
    <row r="1897" ht="67.5" customHeight="1">
      <c r="A1897" s="1"/>
      <c r="B1897" s="5"/>
      <c r="C1897" s="16">
        <v>44961.0</v>
      </c>
      <c r="D1897" s="17">
        <v>3.575985997E9</v>
      </c>
      <c r="E1897" s="150" t="s">
        <v>3571</v>
      </c>
      <c r="F1897" s="5" t="s">
        <v>72</v>
      </c>
      <c r="G1897" s="5" t="s">
        <v>3261</v>
      </c>
      <c r="H1897" s="5">
        <v>204.0</v>
      </c>
      <c r="I1897" s="33" t="s">
        <v>45</v>
      </c>
      <c r="J1897" s="18">
        <v>8.0</v>
      </c>
      <c r="K1897" s="19">
        <f t="shared" si="178"/>
        <v>8.345327869</v>
      </c>
      <c r="L1897" s="18">
        <v>10.0</v>
      </c>
      <c r="M1897" s="21">
        <f t="shared" si="177"/>
        <v>9.11039657</v>
      </c>
      <c r="N1897" s="18">
        <v>10.0</v>
      </c>
      <c r="O1897" s="21">
        <f t="shared" si="2"/>
        <v>9.449678629</v>
      </c>
      <c r="P1897" s="18">
        <v>7.5</v>
      </c>
      <c r="Q1897" s="21">
        <f t="shared" si="173"/>
        <v>8.359860665</v>
      </c>
      <c r="R1897" s="18">
        <v>7.5</v>
      </c>
      <c r="S1897" s="21">
        <f t="shared" si="125"/>
        <v>8.465147453</v>
      </c>
      <c r="T1897" s="18">
        <v>5.0</v>
      </c>
      <c r="U1897" s="21">
        <f t="shared" si="128"/>
        <v>8.26582618</v>
      </c>
      <c r="V1897" s="18">
        <v>10.0</v>
      </c>
      <c r="W1897" s="21">
        <f t="shared" si="124"/>
        <v>8.865396996</v>
      </c>
      <c r="X1897" s="27">
        <f t="shared" si="170"/>
        <v>8.285714286</v>
      </c>
      <c r="Y1897" s="149" t="s">
        <v>3572</v>
      </c>
      <c r="Z1897" s="24"/>
      <c r="AA1897" s="40"/>
      <c r="AB1897" s="40"/>
      <c r="AC1897" s="40"/>
      <c r="AD1897" s="40"/>
      <c r="AE1897" s="39"/>
      <c r="AF1897" s="5"/>
      <c r="AG1897" s="1"/>
    </row>
    <row r="1898" ht="67.5" customHeight="1">
      <c r="A1898" s="1"/>
      <c r="B1898" s="5"/>
      <c r="C1898" s="16">
        <v>44961.0</v>
      </c>
      <c r="D1898" s="17">
        <v>2.932264767E9</v>
      </c>
      <c r="E1898" s="150" t="s">
        <v>3573</v>
      </c>
      <c r="F1898" s="5" t="s">
        <v>52</v>
      </c>
      <c r="G1898" s="5" t="s">
        <v>2017</v>
      </c>
      <c r="H1898" s="5">
        <v>216.0</v>
      </c>
      <c r="I1898" s="33" t="s">
        <v>1782</v>
      </c>
      <c r="J1898" s="18">
        <v>8.0</v>
      </c>
      <c r="K1898" s="19">
        <f t="shared" si="178"/>
        <v>8.343688525</v>
      </c>
      <c r="L1898" s="18">
        <v>10.0</v>
      </c>
      <c r="M1898" s="21">
        <f t="shared" si="177"/>
        <v>9.110873058</v>
      </c>
      <c r="N1898" s="18">
        <v>10.0</v>
      </c>
      <c r="O1898" s="21">
        <f t="shared" si="2"/>
        <v>9.449973233</v>
      </c>
      <c r="P1898" s="18">
        <v>10.0</v>
      </c>
      <c r="Q1898" s="21">
        <f t="shared" si="173"/>
        <v>8.360739154</v>
      </c>
      <c r="R1898" s="18">
        <v>10.0</v>
      </c>
      <c r="S1898" s="21">
        <f t="shared" si="125"/>
        <v>8.465969989</v>
      </c>
      <c r="T1898" s="18">
        <v>10.0</v>
      </c>
      <c r="U1898" s="21">
        <f t="shared" si="128"/>
        <v>8.266756032</v>
      </c>
      <c r="V1898" s="18">
        <v>10.0</v>
      </c>
      <c r="W1898" s="21">
        <f t="shared" si="124"/>
        <v>8.866005362</v>
      </c>
      <c r="X1898" s="27">
        <f t="shared" si="170"/>
        <v>9.714285714</v>
      </c>
      <c r="Y1898" s="149" t="s">
        <v>3574</v>
      </c>
      <c r="Z1898" s="24"/>
      <c r="AA1898" s="40"/>
      <c r="AB1898" s="40"/>
      <c r="AC1898" s="40"/>
      <c r="AD1898" s="40"/>
      <c r="AE1898" s="39"/>
      <c r="AF1898" s="5"/>
      <c r="AG1898" s="1"/>
    </row>
    <row r="1899" ht="67.5" customHeight="1">
      <c r="A1899" s="1"/>
      <c r="B1899" s="5"/>
      <c r="C1899" s="16">
        <v>44962.0</v>
      </c>
      <c r="D1899" s="17">
        <v>3.036176262E9</v>
      </c>
      <c r="E1899" s="150" t="s">
        <v>3575</v>
      </c>
      <c r="F1899" s="5" t="s">
        <v>126</v>
      </c>
      <c r="G1899" s="5" t="s">
        <v>2017</v>
      </c>
      <c r="H1899" s="5">
        <v>207.0</v>
      </c>
      <c r="I1899" s="33" t="s">
        <v>1808</v>
      </c>
      <c r="J1899" s="18">
        <v>9.0</v>
      </c>
      <c r="K1899" s="19">
        <f t="shared" si="178"/>
        <v>8.343196721</v>
      </c>
      <c r="L1899" s="18">
        <v>10.0</v>
      </c>
      <c r="M1899" s="21">
        <f t="shared" si="177"/>
        <v>9.111349036</v>
      </c>
      <c r="N1899" s="18">
        <v>10.0</v>
      </c>
      <c r="O1899" s="21">
        <f t="shared" si="2"/>
        <v>9.450267523</v>
      </c>
      <c r="P1899" s="18">
        <v>7.5</v>
      </c>
      <c r="Q1899" s="21">
        <f t="shared" si="173"/>
        <v>8.360278373</v>
      </c>
      <c r="R1899" s="18">
        <v>10.0</v>
      </c>
      <c r="S1899" s="21">
        <f t="shared" si="125"/>
        <v>8.466791644</v>
      </c>
      <c r="T1899" s="18">
        <v>10.0</v>
      </c>
      <c r="U1899" s="21">
        <f t="shared" si="128"/>
        <v>8.267684887</v>
      </c>
      <c r="V1899" s="18">
        <v>10.0</v>
      </c>
      <c r="W1899" s="21">
        <f t="shared" si="124"/>
        <v>8.866613076</v>
      </c>
      <c r="X1899" s="27">
        <f t="shared" si="170"/>
        <v>9.5</v>
      </c>
      <c r="Y1899" s="149" t="s">
        <v>3576</v>
      </c>
      <c r="Z1899" s="24"/>
      <c r="AA1899" s="40"/>
      <c r="AB1899" s="40"/>
      <c r="AC1899" s="40"/>
      <c r="AD1899" s="40"/>
      <c r="AE1899" s="39"/>
      <c r="AF1899" s="5"/>
      <c r="AG1899" s="1"/>
    </row>
    <row r="1900" ht="67.5" customHeight="1">
      <c r="A1900" s="1"/>
      <c r="B1900" s="5"/>
      <c r="C1900" s="16">
        <v>44962.0</v>
      </c>
      <c r="D1900" s="17">
        <v>2.961777019E9</v>
      </c>
      <c r="E1900" s="150" t="s">
        <v>3577</v>
      </c>
      <c r="F1900" s="5" t="s">
        <v>1917</v>
      </c>
      <c r="G1900" s="5" t="s">
        <v>2017</v>
      </c>
      <c r="H1900" s="5">
        <v>217.0</v>
      </c>
      <c r="I1900" s="33" t="s">
        <v>1782</v>
      </c>
      <c r="J1900" s="18">
        <v>10.0</v>
      </c>
      <c r="K1900" s="19">
        <f t="shared" si="178"/>
        <v>8.343196721</v>
      </c>
      <c r="L1900" s="18">
        <v>10.0</v>
      </c>
      <c r="M1900" s="21">
        <f t="shared" si="177"/>
        <v>9.111824505</v>
      </c>
      <c r="N1900" s="18">
        <v>10.0</v>
      </c>
      <c r="O1900" s="21">
        <f t="shared" si="2"/>
        <v>9.450561497</v>
      </c>
      <c r="P1900" s="18">
        <v>10.0</v>
      </c>
      <c r="Q1900" s="21">
        <f t="shared" si="173"/>
        <v>8.361155698</v>
      </c>
      <c r="R1900" s="18">
        <v>10.0</v>
      </c>
      <c r="S1900" s="21">
        <f t="shared" si="125"/>
        <v>8.46761242</v>
      </c>
      <c r="T1900" s="18">
        <v>10.0</v>
      </c>
      <c r="U1900" s="21">
        <f t="shared" si="128"/>
        <v>8.268612748</v>
      </c>
      <c r="V1900" s="18">
        <v>10.0</v>
      </c>
      <c r="W1900" s="21">
        <f t="shared" si="124"/>
        <v>8.867220139</v>
      </c>
      <c r="X1900" s="27">
        <f t="shared" si="170"/>
        <v>10</v>
      </c>
      <c r="Y1900" s="119"/>
      <c r="Z1900" s="24"/>
      <c r="AA1900" s="40"/>
      <c r="AB1900" s="40"/>
      <c r="AC1900" s="40"/>
      <c r="AD1900" s="40"/>
      <c r="AE1900" s="39"/>
      <c r="AF1900" s="5"/>
      <c r="AG1900" s="1"/>
    </row>
    <row r="1901" ht="67.5" customHeight="1">
      <c r="A1901" s="1"/>
      <c r="B1901" s="5"/>
      <c r="C1901" s="16">
        <v>44963.0</v>
      </c>
      <c r="D1901" s="17">
        <v>2.633623142E9</v>
      </c>
      <c r="E1901" s="150" t="s">
        <v>3578</v>
      </c>
      <c r="F1901" s="5" t="s">
        <v>48</v>
      </c>
      <c r="G1901" s="5" t="s">
        <v>2017</v>
      </c>
      <c r="H1901" s="5" t="s">
        <v>3345</v>
      </c>
      <c r="I1901" s="33" t="s">
        <v>261</v>
      </c>
      <c r="J1901" s="18">
        <v>10.0</v>
      </c>
      <c r="K1901" s="19">
        <f t="shared" si="178"/>
        <v>8.344016393</v>
      </c>
      <c r="L1901" s="18">
        <v>10.0</v>
      </c>
      <c r="M1901" s="21">
        <f t="shared" si="177"/>
        <v>9.112299465</v>
      </c>
      <c r="N1901" s="18">
        <v>10.0</v>
      </c>
      <c r="O1901" s="21">
        <f t="shared" si="2"/>
        <v>9.450855158</v>
      </c>
      <c r="P1901" s="18">
        <v>7.5</v>
      </c>
      <c r="Q1901" s="21">
        <f t="shared" si="173"/>
        <v>8.360695187</v>
      </c>
      <c r="R1901" s="18">
        <v>10.0</v>
      </c>
      <c r="S1901" s="21">
        <f t="shared" si="125"/>
        <v>8.468432317</v>
      </c>
      <c r="T1901" s="18">
        <v>7.5</v>
      </c>
      <c r="U1901" s="21">
        <f t="shared" si="128"/>
        <v>8.268201285</v>
      </c>
      <c r="V1901" s="18">
        <v>10.0</v>
      </c>
      <c r="W1901" s="21">
        <f t="shared" si="124"/>
        <v>8.867826552</v>
      </c>
      <c r="X1901" s="27">
        <f t="shared" si="170"/>
        <v>9.285714286</v>
      </c>
      <c r="Y1901" s="119"/>
      <c r="Z1901" s="24"/>
      <c r="AA1901" s="40"/>
      <c r="AB1901" s="40"/>
      <c r="AC1901" s="40"/>
      <c r="AD1901" s="40"/>
      <c r="AE1901" s="39"/>
      <c r="AF1901" s="5"/>
      <c r="AG1901" s="1"/>
    </row>
    <row r="1902" ht="67.5" customHeight="1">
      <c r="A1902" s="1"/>
      <c r="B1902" s="5"/>
      <c r="C1902" s="16">
        <v>44963.0</v>
      </c>
      <c r="D1902" s="17">
        <v>3.249130739E9</v>
      </c>
      <c r="E1902" s="150" t="s">
        <v>3579</v>
      </c>
      <c r="F1902" s="5" t="s">
        <v>3514</v>
      </c>
      <c r="G1902" s="5" t="s">
        <v>2017</v>
      </c>
      <c r="H1902" s="5" t="s">
        <v>3345</v>
      </c>
      <c r="I1902" s="33" t="s">
        <v>261</v>
      </c>
      <c r="J1902" s="18">
        <v>7.0</v>
      </c>
      <c r="K1902" s="19">
        <f t="shared" si="178"/>
        <v>8.341557377</v>
      </c>
      <c r="L1902" s="18">
        <v>7.5</v>
      </c>
      <c r="M1902" s="21">
        <f t="shared" si="177"/>
        <v>9.111437734</v>
      </c>
      <c r="N1902" s="18">
        <v>7.5</v>
      </c>
      <c r="O1902" s="21">
        <f t="shared" si="2"/>
        <v>9.449813034</v>
      </c>
      <c r="P1902" s="18">
        <v>10.0</v>
      </c>
      <c r="Q1902" s="21">
        <f t="shared" si="173"/>
        <v>8.361571352</v>
      </c>
      <c r="R1902" s="18">
        <v>7.5</v>
      </c>
      <c r="S1902" s="21">
        <f t="shared" si="125"/>
        <v>8.467914439</v>
      </c>
      <c r="T1902" s="18">
        <v>10.0</v>
      </c>
      <c r="U1902" s="21">
        <f t="shared" si="128"/>
        <v>8.269127876</v>
      </c>
      <c r="V1902" s="18">
        <v>7.5</v>
      </c>
      <c r="W1902" s="21">
        <f t="shared" si="124"/>
        <v>8.867094703</v>
      </c>
      <c r="X1902" s="27">
        <f t="shared" si="170"/>
        <v>8.142857143</v>
      </c>
      <c r="Y1902" s="149" t="s">
        <v>3580</v>
      </c>
      <c r="Z1902" s="24"/>
      <c r="AA1902" s="40"/>
      <c r="AB1902" s="40"/>
      <c r="AC1902" s="40"/>
      <c r="AD1902" s="40"/>
      <c r="AE1902" s="39"/>
      <c r="AF1902" s="5"/>
      <c r="AG1902" s="1"/>
    </row>
    <row r="1903" ht="67.5" customHeight="1">
      <c r="A1903" s="1"/>
      <c r="B1903" s="5"/>
      <c r="C1903" s="16">
        <v>44963.0</v>
      </c>
      <c r="D1903" s="17" t="s">
        <v>3581</v>
      </c>
      <c r="E1903" s="150" t="s">
        <v>3582</v>
      </c>
      <c r="F1903" s="5" t="s">
        <v>48</v>
      </c>
      <c r="G1903" s="5" t="s">
        <v>2017</v>
      </c>
      <c r="H1903" s="5">
        <v>216.0</v>
      </c>
      <c r="I1903" s="33" t="s">
        <v>1782</v>
      </c>
      <c r="J1903" s="18">
        <v>9.0</v>
      </c>
      <c r="K1903" s="19">
        <f t="shared" si="178"/>
        <v>8.343196721</v>
      </c>
      <c r="L1903" s="18">
        <v>7.5</v>
      </c>
      <c r="M1903" s="21">
        <f t="shared" si="177"/>
        <v>9.110576923</v>
      </c>
      <c r="N1903" s="18">
        <v>10.0</v>
      </c>
      <c r="O1903" s="21">
        <f t="shared" si="2"/>
        <v>9.450106781</v>
      </c>
      <c r="P1903" s="18">
        <v>7.5</v>
      </c>
      <c r="Q1903" s="21">
        <f t="shared" si="173"/>
        <v>8.361111111</v>
      </c>
      <c r="R1903" s="18">
        <v>7.5</v>
      </c>
      <c r="S1903" s="21">
        <f t="shared" si="125"/>
        <v>8.467397114</v>
      </c>
      <c r="T1903" s="18">
        <v>7.5</v>
      </c>
      <c r="U1903" s="21">
        <f t="shared" si="128"/>
        <v>8.268716578</v>
      </c>
      <c r="V1903" s="18">
        <v>10.0</v>
      </c>
      <c r="W1903" s="21">
        <f t="shared" si="124"/>
        <v>8.867700535</v>
      </c>
      <c r="X1903" s="27">
        <f t="shared" si="170"/>
        <v>8.428571429</v>
      </c>
      <c r="Y1903" s="119"/>
      <c r="Z1903" s="24"/>
      <c r="AA1903" s="40"/>
      <c r="AB1903" s="40"/>
      <c r="AC1903" s="40"/>
      <c r="AD1903" s="40"/>
      <c r="AE1903" s="39"/>
      <c r="AF1903" s="5"/>
      <c r="AG1903" s="1"/>
    </row>
    <row r="1904" ht="67.5" customHeight="1">
      <c r="A1904" s="1"/>
      <c r="B1904" s="5"/>
      <c r="C1904" s="16">
        <v>44963.0</v>
      </c>
      <c r="D1904" s="17">
        <v>3.662693194E9</v>
      </c>
      <c r="E1904" s="150" t="s">
        <v>3583</v>
      </c>
      <c r="F1904" s="5" t="s">
        <v>52</v>
      </c>
      <c r="G1904" s="5" t="s">
        <v>2017</v>
      </c>
      <c r="H1904" s="5" t="s">
        <v>3270</v>
      </c>
      <c r="I1904" s="33" t="s">
        <v>60</v>
      </c>
      <c r="J1904" s="18">
        <v>7.0</v>
      </c>
      <c r="K1904" s="19">
        <f t="shared" si="178"/>
        <v>8.342377049</v>
      </c>
      <c r="L1904" s="18">
        <v>10.0</v>
      </c>
      <c r="M1904" s="21">
        <f t="shared" si="177"/>
        <v>9.111051789</v>
      </c>
      <c r="N1904" s="18">
        <v>10.0</v>
      </c>
      <c r="O1904" s="21">
        <f t="shared" si="2"/>
        <v>9.450400213</v>
      </c>
      <c r="P1904" s="18">
        <v>7.5</v>
      </c>
      <c r="Q1904" s="21">
        <f t="shared" si="173"/>
        <v>8.360651361</v>
      </c>
      <c r="R1904" s="18">
        <v>7.5</v>
      </c>
      <c r="S1904" s="21">
        <f t="shared" si="125"/>
        <v>8.466880342</v>
      </c>
      <c r="T1904" s="18">
        <v>7.5</v>
      </c>
      <c r="U1904" s="21">
        <f t="shared" si="128"/>
        <v>8.268305719</v>
      </c>
      <c r="V1904" s="18">
        <v>10.0</v>
      </c>
      <c r="W1904" s="21">
        <f t="shared" si="124"/>
        <v>8.868305719</v>
      </c>
      <c r="X1904" s="27">
        <f t="shared" si="170"/>
        <v>8.5</v>
      </c>
      <c r="Y1904" s="119"/>
      <c r="Z1904" s="24"/>
      <c r="AA1904" s="40"/>
      <c r="AB1904" s="40"/>
      <c r="AC1904" s="40"/>
      <c r="AD1904" s="40"/>
      <c r="AE1904" s="39"/>
      <c r="AF1904" s="5"/>
      <c r="AG1904" s="1"/>
    </row>
    <row r="1905" ht="67.5" customHeight="1">
      <c r="A1905" s="1"/>
      <c r="B1905" s="5"/>
      <c r="C1905" s="16">
        <v>44963.0</v>
      </c>
      <c r="D1905" s="17">
        <v>3.882265534E9</v>
      </c>
      <c r="E1905" s="150" t="s">
        <v>3584</v>
      </c>
      <c r="F1905" s="5" t="s">
        <v>126</v>
      </c>
      <c r="G1905" s="5" t="s">
        <v>2017</v>
      </c>
      <c r="H1905" s="5" t="s">
        <v>3372</v>
      </c>
      <c r="I1905" s="33" t="s">
        <v>261</v>
      </c>
      <c r="J1905" s="18">
        <v>9.0</v>
      </c>
      <c r="K1905" s="19">
        <f t="shared" si="178"/>
        <v>8.343196721</v>
      </c>
      <c r="L1905" s="18">
        <v>7.5</v>
      </c>
      <c r="M1905" s="21">
        <f t="shared" si="177"/>
        <v>9.110192102</v>
      </c>
      <c r="N1905" s="18">
        <v>10.0</v>
      </c>
      <c r="O1905" s="21">
        <f t="shared" si="2"/>
        <v>9.450693333</v>
      </c>
      <c r="P1905" s="18">
        <v>10.0</v>
      </c>
      <c r="Q1905" s="21">
        <f t="shared" si="173"/>
        <v>8.361526147</v>
      </c>
      <c r="R1905" s="18">
        <v>7.5</v>
      </c>
      <c r="S1905" s="21">
        <f t="shared" si="125"/>
        <v>8.466364122</v>
      </c>
      <c r="T1905" s="18">
        <v>5.0</v>
      </c>
      <c r="U1905" s="21">
        <f t="shared" si="128"/>
        <v>8.266559829</v>
      </c>
      <c r="V1905" s="18">
        <v>7.5</v>
      </c>
      <c r="W1905" s="21">
        <f t="shared" si="124"/>
        <v>8.867574786</v>
      </c>
      <c r="X1905" s="27">
        <f t="shared" si="170"/>
        <v>8.071428571</v>
      </c>
      <c r="Y1905" s="149" t="s">
        <v>3585</v>
      </c>
      <c r="Z1905" s="24"/>
      <c r="AA1905" s="40"/>
      <c r="AB1905" s="40"/>
      <c r="AC1905" s="40"/>
      <c r="AD1905" s="40"/>
      <c r="AE1905" s="39"/>
      <c r="AF1905" s="5"/>
      <c r="AG1905" s="1"/>
    </row>
    <row r="1906" ht="67.5" customHeight="1">
      <c r="A1906" s="1"/>
      <c r="B1906" s="5"/>
      <c r="C1906" s="16">
        <v>44964.0</v>
      </c>
      <c r="D1906" s="17">
        <v>2.353768721E9</v>
      </c>
      <c r="E1906" s="150" t="s">
        <v>3586</v>
      </c>
      <c r="F1906" s="5" t="s">
        <v>126</v>
      </c>
      <c r="G1906" s="5" t="s">
        <v>2017</v>
      </c>
      <c r="H1906" s="5">
        <v>302.0</v>
      </c>
      <c r="I1906" s="33" t="s">
        <v>45</v>
      </c>
      <c r="J1906" s="18">
        <v>8.0</v>
      </c>
      <c r="K1906" s="19">
        <f t="shared" si="178"/>
        <v>8.343196721</v>
      </c>
      <c r="L1906" s="18">
        <v>10.0</v>
      </c>
      <c r="M1906" s="21">
        <f t="shared" si="177"/>
        <v>9.110666667</v>
      </c>
      <c r="N1906" s="18">
        <v>10.0</v>
      </c>
      <c r="O1906" s="21">
        <f t="shared" si="2"/>
        <v>9.450986141</v>
      </c>
      <c r="P1906" s="18">
        <v>7.5</v>
      </c>
      <c r="Q1906" s="21">
        <f t="shared" si="173"/>
        <v>8.361066667</v>
      </c>
      <c r="R1906" s="18">
        <v>10.0</v>
      </c>
      <c r="S1906" s="21">
        <f t="shared" si="125"/>
        <v>8.467182497</v>
      </c>
      <c r="T1906" s="18">
        <v>10.0</v>
      </c>
      <c r="U1906" s="21">
        <f t="shared" si="128"/>
        <v>8.267485318</v>
      </c>
      <c r="V1906" s="18">
        <v>10.0</v>
      </c>
      <c r="W1906" s="21">
        <f t="shared" si="124"/>
        <v>8.868179391</v>
      </c>
      <c r="X1906" s="27">
        <f t="shared" si="170"/>
        <v>9.357142857</v>
      </c>
      <c r="Y1906" s="119"/>
      <c r="Z1906" s="24"/>
      <c r="AA1906" s="40"/>
      <c r="AB1906" s="40"/>
      <c r="AC1906" s="40"/>
      <c r="AD1906" s="40"/>
      <c r="AE1906" s="39"/>
      <c r="AF1906" s="5"/>
      <c r="AG1906" s="1"/>
    </row>
    <row r="1907" ht="67.5" customHeight="1">
      <c r="A1907" s="1"/>
      <c r="B1907" s="5"/>
      <c r="C1907" s="16">
        <v>44965.0</v>
      </c>
      <c r="D1907" s="17">
        <v>3.479629389E9</v>
      </c>
      <c r="E1907" s="150" t="s">
        <v>3587</v>
      </c>
      <c r="F1907" s="5" t="s">
        <v>72</v>
      </c>
      <c r="G1907" s="5" t="s">
        <v>3261</v>
      </c>
      <c r="H1907" s="5">
        <v>302.0</v>
      </c>
      <c r="I1907" s="33" t="s">
        <v>45</v>
      </c>
      <c r="J1907" s="18">
        <v>10.0</v>
      </c>
      <c r="K1907" s="19">
        <f t="shared" si="178"/>
        <v>8.343196721</v>
      </c>
      <c r="L1907" s="18">
        <v>10.0</v>
      </c>
      <c r="M1907" s="21">
        <f t="shared" si="177"/>
        <v>9.111140725</v>
      </c>
      <c r="N1907" s="18">
        <v>10.0</v>
      </c>
      <c r="O1907" s="21">
        <f t="shared" si="2"/>
        <v>9.451278636</v>
      </c>
      <c r="P1907" s="18">
        <v>10.0</v>
      </c>
      <c r="Q1907" s="21">
        <f t="shared" si="173"/>
        <v>8.361940299</v>
      </c>
      <c r="R1907" s="18">
        <v>10.0</v>
      </c>
      <c r="S1907" s="21">
        <f t="shared" si="125"/>
        <v>8.468</v>
      </c>
      <c r="T1907" s="18">
        <v>10.0</v>
      </c>
      <c r="U1907" s="21">
        <f t="shared" si="128"/>
        <v>8.268409819</v>
      </c>
      <c r="V1907" s="18">
        <v>10.0</v>
      </c>
      <c r="W1907" s="21">
        <f t="shared" si="124"/>
        <v>8.868783351</v>
      </c>
      <c r="X1907" s="27">
        <f t="shared" si="170"/>
        <v>10</v>
      </c>
      <c r="Y1907" s="119"/>
      <c r="Z1907" s="24"/>
      <c r="AA1907" s="40"/>
      <c r="AB1907" s="40"/>
      <c r="AC1907" s="40"/>
      <c r="AD1907" s="40"/>
      <c r="AE1907" s="39"/>
      <c r="AF1907" s="5"/>
      <c r="AG1907" s="1"/>
    </row>
    <row r="1908" ht="67.5" customHeight="1">
      <c r="A1908" s="1"/>
      <c r="B1908" s="5"/>
      <c r="C1908" s="16">
        <v>44965.0</v>
      </c>
      <c r="D1908" s="17">
        <v>3.309145815E9</v>
      </c>
      <c r="E1908" s="150" t="s">
        <v>3588</v>
      </c>
      <c r="F1908" s="5" t="s">
        <v>2351</v>
      </c>
      <c r="G1908" s="5" t="s">
        <v>2017</v>
      </c>
      <c r="H1908" s="5" t="s">
        <v>3369</v>
      </c>
      <c r="I1908" s="33" t="s">
        <v>60</v>
      </c>
      <c r="J1908" s="18">
        <v>10.0</v>
      </c>
      <c r="K1908" s="19">
        <f t="shared" si="178"/>
        <v>8.344836066</v>
      </c>
      <c r="L1908" s="18">
        <v>10.0</v>
      </c>
      <c r="M1908" s="21">
        <f t="shared" si="177"/>
        <v>9.111614278</v>
      </c>
      <c r="N1908" s="18">
        <v>10.0</v>
      </c>
      <c r="O1908" s="21">
        <f t="shared" si="2"/>
        <v>9.45157082</v>
      </c>
      <c r="P1908" s="18">
        <v>10.0</v>
      </c>
      <c r="Q1908" s="21">
        <f t="shared" si="173"/>
        <v>8.362812999</v>
      </c>
      <c r="R1908" s="18">
        <v>10.0</v>
      </c>
      <c r="S1908" s="21">
        <f t="shared" si="125"/>
        <v>8.468816631</v>
      </c>
      <c r="T1908" s="18">
        <v>10.0</v>
      </c>
      <c r="U1908" s="21">
        <f t="shared" si="128"/>
        <v>8.269333333</v>
      </c>
      <c r="V1908" s="18">
        <v>10.0</v>
      </c>
      <c r="W1908" s="21">
        <f t="shared" si="124"/>
        <v>8.869386667</v>
      </c>
      <c r="X1908" s="27">
        <f t="shared" si="170"/>
        <v>10</v>
      </c>
      <c r="Y1908" s="119"/>
      <c r="Z1908" s="24"/>
      <c r="AA1908" s="40"/>
      <c r="AB1908" s="40"/>
      <c r="AC1908" s="40"/>
      <c r="AD1908" s="40"/>
      <c r="AE1908" s="39"/>
      <c r="AF1908" s="5"/>
      <c r="AG1908" s="1"/>
    </row>
    <row r="1909" ht="67.5" customHeight="1">
      <c r="A1909" s="1"/>
      <c r="B1909" s="5"/>
      <c r="C1909" s="16">
        <v>44966.0</v>
      </c>
      <c r="D1909" s="17">
        <v>3.400358444E9</v>
      </c>
      <c r="E1909" s="150" t="s">
        <v>3589</v>
      </c>
      <c r="F1909" s="5" t="s">
        <v>126</v>
      </c>
      <c r="G1909" s="5" t="s">
        <v>2979</v>
      </c>
      <c r="H1909" s="5">
        <v>302.0</v>
      </c>
      <c r="I1909" s="33" t="s">
        <v>45</v>
      </c>
      <c r="J1909" s="18">
        <v>10.0</v>
      </c>
      <c r="K1909" s="19">
        <f t="shared" si="178"/>
        <v>8.345655738</v>
      </c>
      <c r="L1909" s="18">
        <v>10.0</v>
      </c>
      <c r="M1909" s="21">
        <f t="shared" si="177"/>
        <v>9.112087327</v>
      </c>
      <c r="N1909" s="18">
        <v>10.0</v>
      </c>
      <c r="O1909" s="21">
        <f t="shared" si="2"/>
        <v>9.451862693</v>
      </c>
      <c r="P1909" s="18">
        <v>7.5</v>
      </c>
      <c r="Q1909" s="21">
        <f t="shared" si="173"/>
        <v>8.362353568</v>
      </c>
      <c r="R1909" s="18">
        <v>7.5</v>
      </c>
      <c r="S1909" s="21">
        <f t="shared" si="125"/>
        <v>8.468300479</v>
      </c>
      <c r="T1909" s="18">
        <v>7.5</v>
      </c>
      <c r="U1909" s="21">
        <f t="shared" si="128"/>
        <v>8.268923241</v>
      </c>
      <c r="V1909" s="18">
        <v>10.0</v>
      </c>
      <c r="W1909" s="21">
        <f t="shared" si="124"/>
        <v>8.869989339</v>
      </c>
      <c r="X1909" s="27">
        <f t="shared" si="170"/>
        <v>8.928571429</v>
      </c>
      <c r="Y1909" s="149" t="s">
        <v>3590</v>
      </c>
      <c r="Z1909" s="24"/>
      <c r="AA1909" s="40"/>
      <c r="AB1909" s="40"/>
      <c r="AC1909" s="40"/>
      <c r="AD1909" s="40"/>
      <c r="AE1909" s="39"/>
      <c r="AF1909" s="5"/>
      <c r="AG1909" s="1"/>
    </row>
    <row r="1910" ht="67.5" customHeight="1">
      <c r="A1910" s="1"/>
      <c r="B1910" s="5"/>
      <c r="C1910" s="16">
        <v>44966.0</v>
      </c>
      <c r="D1910" s="17">
        <v>2.357976051E9</v>
      </c>
      <c r="E1910" s="150" t="s">
        <v>3591</v>
      </c>
      <c r="F1910" s="5" t="s">
        <v>72</v>
      </c>
      <c r="G1910" s="5" t="s">
        <v>2017</v>
      </c>
      <c r="H1910" s="5" t="s">
        <v>3592</v>
      </c>
      <c r="I1910" s="33" t="s">
        <v>60</v>
      </c>
      <c r="J1910" s="18">
        <v>10.0</v>
      </c>
      <c r="K1910" s="19">
        <f t="shared" si="178"/>
        <v>8.345655738</v>
      </c>
      <c r="L1910" s="18">
        <v>10.0</v>
      </c>
      <c r="M1910" s="21">
        <f t="shared" si="177"/>
        <v>9.112559872</v>
      </c>
      <c r="N1910" s="18">
        <v>10.0</v>
      </c>
      <c r="O1910" s="21">
        <f t="shared" si="2"/>
        <v>9.452154255</v>
      </c>
      <c r="P1910" s="18">
        <v>10.0</v>
      </c>
      <c r="Q1910" s="21">
        <f t="shared" si="173"/>
        <v>8.36322512</v>
      </c>
      <c r="R1910" s="18">
        <v>10.0</v>
      </c>
      <c r="S1910" s="21">
        <f t="shared" si="125"/>
        <v>8.469116081</v>
      </c>
      <c r="T1910" s="18">
        <v>10.0</v>
      </c>
      <c r="U1910" s="21">
        <f t="shared" si="128"/>
        <v>8.269845498</v>
      </c>
      <c r="V1910" s="18">
        <v>10.0</v>
      </c>
      <c r="W1910" s="21">
        <f t="shared" si="124"/>
        <v>8.870591369</v>
      </c>
      <c r="X1910" s="27">
        <f t="shared" si="170"/>
        <v>10</v>
      </c>
      <c r="Y1910" s="149" t="s">
        <v>3593</v>
      </c>
      <c r="Z1910" s="24"/>
      <c r="AA1910" s="40"/>
      <c r="AB1910" s="40"/>
      <c r="AC1910" s="40"/>
      <c r="AD1910" s="40"/>
      <c r="AE1910" s="39"/>
      <c r="AF1910" s="5"/>
      <c r="AG1910" s="1"/>
    </row>
    <row r="1911" ht="67.5" customHeight="1">
      <c r="A1911" s="1"/>
      <c r="B1911" s="5"/>
      <c r="C1911" s="16">
        <v>44966.0</v>
      </c>
      <c r="D1911" s="17">
        <v>3.734186274E9</v>
      </c>
      <c r="E1911" s="150" t="s">
        <v>3594</v>
      </c>
      <c r="F1911" s="5" t="s">
        <v>40</v>
      </c>
      <c r="G1911" s="5" t="s">
        <v>2017</v>
      </c>
      <c r="H1911" s="5" t="s">
        <v>3440</v>
      </c>
      <c r="I1911" s="33" t="s">
        <v>2203</v>
      </c>
      <c r="J1911" s="18">
        <v>7.0</v>
      </c>
      <c r="K1911" s="19">
        <f t="shared" si="178"/>
        <v>8.344836066</v>
      </c>
      <c r="L1911" s="18">
        <v>7.5</v>
      </c>
      <c r="M1911" s="21">
        <f t="shared" si="177"/>
        <v>9.111702128</v>
      </c>
      <c r="N1911" s="18">
        <v>10.0</v>
      </c>
      <c r="O1911" s="21">
        <f t="shared" si="2"/>
        <v>9.452445508</v>
      </c>
      <c r="P1911" s="18">
        <v>7.5</v>
      </c>
      <c r="Q1911" s="21">
        <f t="shared" si="173"/>
        <v>8.362765957</v>
      </c>
      <c r="R1911" s="18">
        <v>10.0</v>
      </c>
      <c r="S1911" s="21">
        <f t="shared" si="125"/>
        <v>8.469930814</v>
      </c>
      <c r="T1911" s="18">
        <v>7.5</v>
      </c>
      <c r="U1911" s="21">
        <f t="shared" si="128"/>
        <v>8.26943557</v>
      </c>
      <c r="V1911" s="18">
        <v>7.5</v>
      </c>
      <c r="W1911" s="21">
        <f t="shared" si="124"/>
        <v>8.869861555</v>
      </c>
      <c r="X1911" s="27">
        <f t="shared" si="170"/>
        <v>8.142857143</v>
      </c>
      <c r="Y1911" s="119"/>
      <c r="Z1911" s="24"/>
      <c r="AA1911" s="40"/>
      <c r="AB1911" s="40"/>
      <c r="AC1911" s="40"/>
      <c r="AD1911" s="40"/>
      <c r="AE1911" s="39"/>
      <c r="AF1911" s="5"/>
      <c r="AG1911" s="1"/>
    </row>
    <row r="1912" ht="67.5" customHeight="1">
      <c r="A1912" s="1"/>
      <c r="B1912" s="5"/>
      <c r="C1912" s="16">
        <v>44967.0</v>
      </c>
      <c r="D1912" s="17">
        <v>3.273038036E9</v>
      </c>
      <c r="E1912" s="150" t="s">
        <v>3595</v>
      </c>
      <c r="F1912" s="5" t="s">
        <v>72</v>
      </c>
      <c r="G1912" s="5" t="s">
        <v>3596</v>
      </c>
      <c r="H1912" s="5" t="s">
        <v>3256</v>
      </c>
      <c r="I1912" s="33" t="s">
        <v>60</v>
      </c>
      <c r="J1912" s="18">
        <v>7.0</v>
      </c>
      <c r="K1912" s="19">
        <f t="shared" si="178"/>
        <v>8.342704918</v>
      </c>
      <c r="L1912" s="18">
        <v>10.0</v>
      </c>
      <c r="M1912" s="21">
        <f t="shared" si="177"/>
        <v>9.112174375</v>
      </c>
      <c r="N1912" s="18">
        <v>10.0</v>
      </c>
      <c r="O1912" s="21">
        <f t="shared" si="2"/>
        <v>9.452736451</v>
      </c>
      <c r="P1912" s="18">
        <v>7.5</v>
      </c>
      <c r="Q1912" s="21">
        <f t="shared" si="173"/>
        <v>8.362307283</v>
      </c>
      <c r="R1912" s="18">
        <v>10.0</v>
      </c>
      <c r="S1912" s="21">
        <f t="shared" si="125"/>
        <v>8.470744681</v>
      </c>
      <c r="T1912" s="18">
        <v>7.5</v>
      </c>
      <c r="U1912" s="21">
        <f t="shared" si="128"/>
        <v>8.269026078</v>
      </c>
      <c r="V1912" s="18">
        <v>10.0</v>
      </c>
      <c r="W1912" s="21">
        <f t="shared" si="124"/>
        <v>8.870463012</v>
      </c>
      <c r="X1912" s="27">
        <f t="shared" si="170"/>
        <v>8.857142857</v>
      </c>
      <c r="Y1912" s="149" t="s">
        <v>3597</v>
      </c>
      <c r="Z1912" s="24"/>
      <c r="AA1912" s="40"/>
      <c r="AB1912" s="40"/>
      <c r="AC1912" s="40"/>
      <c r="AD1912" s="40"/>
      <c r="AE1912" s="39"/>
      <c r="AF1912" s="5"/>
      <c r="AG1912" s="1"/>
    </row>
    <row r="1913" ht="67.5" customHeight="1">
      <c r="A1913" s="1"/>
      <c r="B1913" s="5"/>
      <c r="C1913" s="16">
        <v>44967.0</v>
      </c>
      <c r="D1913" s="17">
        <v>3.234604043E9</v>
      </c>
      <c r="E1913" s="150" t="s">
        <v>3598</v>
      </c>
      <c r="F1913" s="5" t="s">
        <v>600</v>
      </c>
      <c r="G1913" s="5" t="s">
        <v>2017</v>
      </c>
      <c r="H1913" s="5" t="s">
        <v>3332</v>
      </c>
      <c r="I1913" s="33" t="s">
        <v>2203</v>
      </c>
      <c r="J1913" s="18">
        <v>5.0</v>
      </c>
      <c r="K1913" s="19">
        <f t="shared" si="178"/>
        <v>8.33942623</v>
      </c>
      <c r="L1913" s="18">
        <v>5.0</v>
      </c>
      <c r="M1913" s="21">
        <f t="shared" si="177"/>
        <v>9.109989373</v>
      </c>
      <c r="N1913" s="18">
        <v>7.5</v>
      </c>
      <c r="O1913" s="21">
        <f t="shared" si="2"/>
        <v>9.451699416</v>
      </c>
      <c r="P1913" s="18">
        <v>5.0</v>
      </c>
      <c r="Q1913" s="21">
        <f t="shared" si="173"/>
        <v>8.360520723</v>
      </c>
      <c r="R1913" s="18">
        <v>5.0</v>
      </c>
      <c r="S1913" s="21">
        <f t="shared" si="125"/>
        <v>8.468899522</v>
      </c>
      <c r="T1913" s="18">
        <v>5.0</v>
      </c>
      <c r="U1913" s="21">
        <f t="shared" si="128"/>
        <v>8.267287234</v>
      </c>
      <c r="V1913" s="18">
        <v>5.0</v>
      </c>
      <c r="W1913" s="21">
        <f t="shared" si="124"/>
        <v>8.868404255</v>
      </c>
      <c r="X1913" s="27">
        <f t="shared" si="170"/>
        <v>5.357142857</v>
      </c>
      <c r="Y1913" s="149" t="s">
        <v>3599</v>
      </c>
      <c r="Z1913" s="24"/>
      <c r="AA1913" s="40"/>
      <c r="AB1913" s="40"/>
      <c r="AC1913" s="40"/>
      <c r="AD1913" s="40"/>
      <c r="AE1913" s="39"/>
      <c r="AF1913" s="5"/>
      <c r="AG1913" s="1"/>
    </row>
    <row r="1914" ht="67.5" customHeight="1">
      <c r="A1914" s="1"/>
      <c r="B1914" s="5"/>
      <c r="C1914" s="16">
        <v>44967.0</v>
      </c>
      <c r="D1914" s="17">
        <v>2.448077782E9</v>
      </c>
      <c r="E1914" s="150" t="s">
        <v>3600</v>
      </c>
      <c r="F1914" s="5" t="s">
        <v>40</v>
      </c>
      <c r="G1914" s="5" t="s">
        <v>2017</v>
      </c>
      <c r="H1914" s="5">
        <v>217.0</v>
      </c>
      <c r="I1914" s="33" t="s">
        <v>1782</v>
      </c>
      <c r="J1914" s="18">
        <v>8.0</v>
      </c>
      <c r="K1914" s="19">
        <f t="shared" si="178"/>
        <v>8.338606557</v>
      </c>
      <c r="L1914" s="18">
        <v>10.0</v>
      </c>
      <c r="M1914" s="21">
        <f t="shared" si="177"/>
        <v>9.110462029</v>
      </c>
      <c r="N1914" s="18">
        <v>10.0</v>
      </c>
      <c r="O1914" s="21">
        <f t="shared" si="2"/>
        <v>9.451990446</v>
      </c>
      <c r="P1914" s="18">
        <v>10.0</v>
      </c>
      <c r="Q1914" s="21">
        <f t="shared" si="173"/>
        <v>8.361391397</v>
      </c>
      <c r="R1914" s="18">
        <v>10.0</v>
      </c>
      <c r="S1914" s="21">
        <f t="shared" si="125"/>
        <v>8.469713071</v>
      </c>
      <c r="T1914" s="18">
        <v>10.0</v>
      </c>
      <c r="U1914" s="21">
        <f t="shared" si="128"/>
        <v>8.2682084</v>
      </c>
      <c r="V1914" s="18">
        <v>10.0</v>
      </c>
      <c r="W1914" s="21">
        <f t="shared" si="124"/>
        <v>8.869005848</v>
      </c>
      <c r="X1914" s="27">
        <f t="shared" si="170"/>
        <v>9.714285714</v>
      </c>
      <c r="Y1914" s="149" t="s">
        <v>3601</v>
      </c>
      <c r="Z1914" s="24"/>
      <c r="AA1914" s="40"/>
      <c r="AB1914" s="40"/>
      <c r="AC1914" s="40"/>
      <c r="AD1914" s="40"/>
      <c r="AE1914" s="39"/>
      <c r="AF1914" s="5"/>
      <c r="AG1914" s="1"/>
    </row>
    <row r="1915" ht="67.5" customHeight="1">
      <c r="A1915" s="1"/>
      <c r="B1915" s="5"/>
      <c r="C1915" s="16">
        <v>44968.0</v>
      </c>
      <c r="D1915" s="17">
        <v>3.639713646E9</v>
      </c>
      <c r="E1915" s="150" t="s">
        <v>3602</v>
      </c>
      <c r="F1915" s="5" t="s">
        <v>48</v>
      </c>
      <c r="G1915" s="5" t="s">
        <v>2017</v>
      </c>
      <c r="H1915" s="5">
        <v>208.0</v>
      </c>
      <c r="I1915" s="33" t="s">
        <v>1787</v>
      </c>
      <c r="J1915" s="18">
        <v>10.0</v>
      </c>
      <c r="K1915" s="19">
        <f t="shared" si="178"/>
        <v>8.33942623</v>
      </c>
      <c r="L1915" s="18">
        <v>10.0</v>
      </c>
      <c r="M1915" s="21">
        <f t="shared" si="177"/>
        <v>9.110934183</v>
      </c>
      <c r="N1915" s="18">
        <v>10.0</v>
      </c>
      <c r="O1915" s="21">
        <f t="shared" si="2"/>
        <v>9.452281167</v>
      </c>
      <c r="P1915" s="18">
        <v>10.0</v>
      </c>
      <c r="Q1915" s="21">
        <f t="shared" si="173"/>
        <v>8.362261146</v>
      </c>
      <c r="R1915" s="18">
        <v>10.0</v>
      </c>
      <c r="S1915" s="21">
        <f t="shared" si="125"/>
        <v>8.470525757</v>
      </c>
      <c r="T1915" s="18">
        <v>10.0</v>
      </c>
      <c r="U1915" s="21">
        <f t="shared" si="128"/>
        <v>8.269128587</v>
      </c>
      <c r="V1915" s="18">
        <v>10.0</v>
      </c>
      <c r="W1915" s="21">
        <f t="shared" si="124"/>
        <v>8.869606801</v>
      </c>
      <c r="X1915" s="27">
        <f t="shared" si="170"/>
        <v>10</v>
      </c>
      <c r="Y1915" s="61" t="s">
        <v>3603</v>
      </c>
      <c r="Z1915" s="24"/>
      <c r="AA1915" s="40"/>
      <c r="AB1915" s="40"/>
      <c r="AC1915" s="40"/>
      <c r="AD1915" s="40"/>
      <c r="AE1915" s="39"/>
      <c r="AF1915" s="5"/>
      <c r="AG1915" s="1"/>
    </row>
    <row r="1916" ht="67.5" customHeight="1">
      <c r="A1916" s="1"/>
      <c r="B1916" s="5"/>
      <c r="C1916" s="16">
        <v>44969.0</v>
      </c>
      <c r="D1916" s="17">
        <v>3.525992118E9</v>
      </c>
      <c r="E1916" s="150" t="s">
        <v>3600</v>
      </c>
      <c r="F1916" s="5" t="s">
        <v>40</v>
      </c>
      <c r="G1916" s="5" t="s">
        <v>2979</v>
      </c>
      <c r="H1916" s="5">
        <v>313.0</v>
      </c>
      <c r="I1916" s="33" t="s">
        <v>79</v>
      </c>
      <c r="J1916" s="18">
        <v>9.0</v>
      </c>
      <c r="K1916" s="19">
        <f t="shared" si="178"/>
        <v>8.338606557</v>
      </c>
      <c r="L1916" s="18">
        <v>10.0</v>
      </c>
      <c r="M1916" s="21">
        <f t="shared" si="177"/>
        <v>9.111405836</v>
      </c>
      <c r="N1916" s="18">
        <v>10.0</v>
      </c>
      <c r="O1916" s="21">
        <f t="shared" si="2"/>
        <v>9.45257158</v>
      </c>
      <c r="P1916" s="18">
        <v>10.0</v>
      </c>
      <c r="Q1916" s="21">
        <f t="shared" si="173"/>
        <v>8.363129973</v>
      </c>
      <c r="R1916" s="18">
        <v>10.0</v>
      </c>
      <c r="S1916" s="21">
        <f t="shared" si="125"/>
        <v>8.47133758</v>
      </c>
      <c r="T1916" s="18">
        <v>7.5</v>
      </c>
      <c r="U1916" s="21">
        <f t="shared" si="128"/>
        <v>8.268720127</v>
      </c>
      <c r="V1916" s="18">
        <v>10.0</v>
      </c>
      <c r="W1916" s="21">
        <f t="shared" si="124"/>
        <v>8.870207116</v>
      </c>
      <c r="X1916" s="27">
        <f t="shared" si="170"/>
        <v>9.5</v>
      </c>
      <c r="Y1916" s="61" t="s">
        <v>2935</v>
      </c>
      <c r="Z1916" s="24"/>
      <c r="AA1916" s="40"/>
      <c r="AB1916" s="40"/>
      <c r="AC1916" s="40"/>
      <c r="AD1916" s="40"/>
      <c r="AE1916" s="39"/>
      <c r="AF1916" s="5"/>
      <c r="AG1916" s="1"/>
    </row>
    <row r="1917" ht="67.5" customHeight="1">
      <c r="A1917" s="1"/>
      <c r="B1917" s="5"/>
      <c r="C1917" s="16">
        <v>44969.0</v>
      </c>
      <c r="D1917" s="17">
        <v>3.042161096E9</v>
      </c>
      <c r="E1917" s="150" t="s">
        <v>3600</v>
      </c>
      <c r="F1917" s="5" t="s">
        <v>40</v>
      </c>
      <c r="G1917" s="5" t="s">
        <v>2017</v>
      </c>
      <c r="H1917" s="5" t="s">
        <v>388</v>
      </c>
      <c r="I1917" s="33" t="s">
        <v>261</v>
      </c>
      <c r="J1917" s="18">
        <v>9.0</v>
      </c>
      <c r="K1917" s="19">
        <f t="shared" si="178"/>
        <v>8.33942623</v>
      </c>
      <c r="L1917" s="18">
        <v>10.0</v>
      </c>
      <c r="M1917" s="21">
        <f t="shared" si="177"/>
        <v>9.111876988</v>
      </c>
      <c r="N1917" s="18">
        <v>10.0</v>
      </c>
      <c r="O1917" s="21">
        <f t="shared" si="2"/>
        <v>9.452861685</v>
      </c>
      <c r="P1917" s="18">
        <v>7.5</v>
      </c>
      <c r="Q1917" s="21">
        <f t="shared" si="173"/>
        <v>8.362672322</v>
      </c>
      <c r="R1917" s="18">
        <v>7.5</v>
      </c>
      <c r="S1917" s="21">
        <f t="shared" si="125"/>
        <v>8.470822281</v>
      </c>
      <c r="T1917" s="18">
        <v>7.5</v>
      </c>
      <c r="U1917" s="21">
        <f t="shared" si="128"/>
        <v>8.268312102</v>
      </c>
      <c r="V1917" s="18">
        <v>10.0</v>
      </c>
      <c r="W1917" s="21">
        <f t="shared" si="124"/>
        <v>8.870806794</v>
      </c>
      <c r="X1917" s="27">
        <f t="shared" si="170"/>
        <v>8.785714286</v>
      </c>
      <c r="Y1917" s="61" t="s">
        <v>2935</v>
      </c>
      <c r="Z1917" s="24"/>
      <c r="AA1917" s="40"/>
      <c r="AB1917" s="40"/>
      <c r="AC1917" s="40"/>
      <c r="AD1917" s="40"/>
      <c r="AE1917" s="39"/>
      <c r="AF1917" s="5"/>
      <c r="AG1917" s="1"/>
    </row>
    <row r="1918" ht="67.5" customHeight="1">
      <c r="A1918" s="1"/>
      <c r="B1918" s="5"/>
      <c r="C1918" s="16">
        <v>44969.0</v>
      </c>
      <c r="D1918" s="17">
        <v>2.314627698E9</v>
      </c>
      <c r="E1918" s="150" t="s">
        <v>3541</v>
      </c>
      <c r="F1918" s="5" t="s">
        <v>32</v>
      </c>
      <c r="G1918" s="5" t="s">
        <v>2017</v>
      </c>
      <c r="H1918" s="5" t="s">
        <v>236</v>
      </c>
      <c r="I1918" s="33" t="s">
        <v>261</v>
      </c>
      <c r="J1918" s="18">
        <v>8.0</v>
      </c>
      <c r="K1918" s="19">
        <f t="shared" si="178"/>
        <v>8.338606557</v>
      </c>
      <c r="L1918" s="18">
        <v>10.0</v>
      </c>
      <c r="M1918" s="21">
        <f t="shared" si="177"/>
        <v>9.112347642</v>
      </c>
      <c r="N1918" s="18">
        <v>7.5</v>
      </c>
      <c r="O1918" s="21">
        <f t="shared" si="2"/>
        <v>9.451827331</v>
      </c>
      <c r="P1918" s="18">
        <v>7.5</v>
      </c>
      <c r="Q1918" s="21">
        <f t="shared" si="173"/>
        <v>8.362215156</v>
      </c>
      <c r="R1918" s="18">
        <v>7.5</v>
      </c>
      <c r="S1918" s="21">
        <f t="shared" si="125"/>
        <v>8.470307529</v>
      </c>
      <c r="T1918" s="18">
        <v>7.5</v>
      </c>
      <c r="U1918" s="21">
        <f t="shared" si="128"/>
        <v>8.267904509</v>
      </c>
      <c r="V1918" s="18">
        <v>7.5</v>
      </c>
      <c r="W1918" s="21">
        <f t="shared" si="124"/>
        <v>8.870079576</v>
      </c>
      <c r="X1918" s="27">
        <f t="shared" si="170"/>
        <v>7.928571429</v>
      </c>
      <c r="Y1918" s="61" t="s">
        <v>2935</v>
      </c>
      <c r="Z1918" s="24"/>
      <c r="AA1918" s="40"/>
      <c r="AB1918" s="40"/>
      <c r="AC1918" s="40"/>
      <c r="AD1918" s="40"/>
      <c r="AE1918" s="39"/>
      <c r="AF1918" s="5"/>
      <c r="AG1918" s="1"/>
    </row>
    <row r="1919" ht="67.5" customHeight="1">
      <c r="A1919" s="1"/>
      <c r="B1919" s="5"/>
      <c r="C1919" s="16">
        <v>44969.0</v>
      </c>
      <c r="D1919" s="17">
        <v>3.602429542E9</v>
      </c>
      <c r="E1919" s="150" t="s">
        <v>3604</v>
      </c>
      <c r="F1919" s="5" t="s">
        <v>2731</v>
      </c>
      <c r="G1919" s="5" t="s">
        <v>2979</v>
      </c>
      <c r="H1919" s="5">
        <v>314.0</v>
      </c>
      <c r="I1919" s="33" t="s">
        <v>79</v>
      </c>
      <c r="J1919" s="18">
        <v>6.0</v>
      </c>
      <c r="K1919" s="19">
        <f t="shared" si="178"/>
        <v>8.336967213</v>
      </c>
      <c r="L1919" s="18">
        <v>10.0</v>
      </c>
      <c r="M1919" s="21">
        <f t="shared" si="177"/>
        <v>9.112817797</v>
      </c>
      <c r="N1919" s="18">
        <v>7.5</v>
      </c>
      <c r="O1919" s="21">
        <f t="shared" si="2"/>
        <v>9.450794071</v>
      </c>
      <c r="P1919" s="18">
        <v>7.5</v>
      </c>
      <c r="Q1919" s="21">
        <f t="shared" si="173"/>
        <v>8.361758475</v>
      </c>
      <c r="R1919" s="18">
        <v>5.0</v>
      </c>
      <c r="S1919" s="21">
        <f t="shared" si="125"/>
        <v>8.468468468</v>
      </c>
      <c r="T1919" s="18">
        <v>7.5</v>
      </c>
      <c r="U1919" s="21">
        <f t="shared" si="128"/>
        <v>8.267497349</v>
      </c>
      <c r="V1919" s="18">
        <v>7.5</v>
      </c>
      <c r="W1919" s="21">
        <f t="shared" si="124"/>
        <v>8.869353128</v>
      </c>
      <c r="X1919" s="27">
        <f t="shared" si="170"/>
        <v>7.285714286</v>
      </c>
      <c r="Y1919" s="61" t="s">
        <v>3605</v>
      </c>
      <c r="Z1919" s="24"/>
      <c r="AA1919" s="40"/>
      <c r="AB1919" s="40"/>
      <c r="AC1919" s="40"/>
      <c r="AD1919" s="40"/>
      <c r="AE1919" s="39"/>
      <c r="AF1919" s="5"/>
      <c r="AG1919" s="1"/>
    </row>
    <row r="1920" ht="67.5" customHeight="1">
      <c r="A1920" s="1"/>
      <c r="B1920" s="5"/>
      <c r="C1920" s="16">
        <v>44971.0</v>
      </c>
      <c r="D1920" s="17">
        <v>2.128912222E9</v>
      </c>
      <c r="E1920" s="150" t="s">
        <v>3606</v>
      </c>
      <c r="F1920" s="5" t="s">
        <v>72</v>
      </c>
      <c r="G1920" s="5" t="s">
        <v>3607</v>
      </c>
      <c r="H1920" s="5">
        <v>313.0</v>
      </c>
      <c r="I1920" s="33" t="s">
        <v>2508</v>
      </c>
      <c r="J1920" s="18">
        <v>8.0</v>
      </c>
      <c r="K1920" s="19">
        <f t="shared" si="178"/>
        <v>8.335327869</v>
      </c>
      <c r="L1920" s="18">
        <v>7.5</v>
      </c>
      <c r="M1920" s="21">
        <f t="shared" si="177"/>
        <v>9.111964002</v>
      </c>
      <c r="N1920" s="18">
        <v>10.0</v>
      </c>
      <c r="O1920" s="21">
        <f t="shared" si="2"/>
        <v>9.451084656</v>
      </c>
      <c r="P1920" s="18">
        <v>7.5</v>
      </c>
      <c r="Q1920" s="21">
        <f t="shared" si="173"/>
        <v>8.361302276</v>
      </c>
      <c r="R1920" s="18">
        <v>5.0</v>
      </c>
      <c r="S1920" s="21">
        <f t="shared" si="125"/>
        <v>8.466631356</v>
      </c>
      <c r="T1920" s="18">
        <v>7.5</v>
      </c>
      <c r="U1920" s="21">
        <f t="shared" si="128"/>
        <v>8.26709062</v>
      </c>
      <c r="V1920" s="18">
        <v>7.5</v>
      </c>
      <c r="W1920" s="21">
        <f t="shared" si="124"/>
        <v>8.868627451</v>
      </c>
      <c r="X1920" s="27">
        <f t="shared" si="170"/>
        <v>7.571428571</v>
      </c>
      <c r="Y1920" s="61" t="s">
        <v>3608</v>
      </c>
      <c r="Z1920" s="24"/>
      <c r="AA1920" s="40"/>
      <c r="AB1920" s="40"/>
      <c r="AC1920" s="40"/>
      <c r="AD1920" s="40"/>
      <c r="AE1920" s="39"/>
      <c r="AF1920" s="5"/>
      <c r="AG1920" s="1"/>
    </row>
    <row r="1921" ht="67.5" customHeight="1">
      <c r="A1921" s="1"/>
      <c r="B1921" s="5"/>
      <c r="C1921" s="16">
        <v>44971.0</v>
      </c>
      <c r="D1921" s="17"/>
      <c r="E1921" s="150" t="s">
        <v>514</v>
      </c>
      <c r="F1921" s="5"/>
      <c r="G1921" s="5"/>
      <c r="H1921" s="5"/>
      <c r="I1921" s="33"/>
      <c r="J1921" s="18">
        <v>8.0</v>
      </c>
      <c r="K1921" s="19">
        <f t="shared" si="178"/>
        <v>8.334508197</v>
      </c>
      <c r="L1921" s="18">
        <v>7.5</v>
      </c>
      <c r="M1921" s="21">
        <f t="shared" si="177"/>
        <v>9.111111111</v>
      </c>
      <c r="N1921" s="18">
        <v>7.5</v>
      </c>
      <c r="O1921" s="21">
        <f t="shared" si="2"/>
        <v>9.450052882</v>
      </c>
      <c r="P1921" s="18">
        <v>7.5</v>
      </c>
      <c r="Q1921" s="21">
        <f t="shared" si="173"/>
        <v>8.360846561</v>
      </c>
      <c r="R1921" s="18">
        <v>7.5</v>
      </c>
      <c r="S1921" s="21">
        <f t="shared" si="125"/>
        <v>8.46611964</v>
      </c>
      <c r="T1921" s="18">
        <v>7.5</v>
      </c>
      <c r="U1921" s="21">
        <f t="shared" si="128"/>
        <v>8.266684322</v>
      </c>
      <c r="V1921" s="18">
        <v>7.5</v>
      </c>
      <c r="W1921" s="21">
        <f t="shared" si="124"/>
        <v>8.867902542</v>
      </c>
      <c r="X1921" s="27">
        <f t="shared" si="170"/>
        <v>7.571428571</v>
      </c>
      <c r="Y1921" s="61" t="s">
        <v>2935</v>
      </c>
      <c r="Z1921" s="24"/>
      <c r="AA1921" s="40"/>
      <c r="AB1921" s="40"/>
      <c r="AC1921" s="40"/>
      <c r="AD1921" s="40"/>
      <c r="AE1921" s="39"/>
      <c r="AF1921" s="5"/>
      <c r="AG1921" s="1"/>
    </row>
    <row r="1922" ht="67.5" customHeight="1">
      <c r="A1922" s="1"/>
      <c r="B1922" s="5"/>
      <c r="C1922" s="16">
        <v>44971.0</v>
      </c>
      <c r="D1922" s="17">
        <v>2.618297915E9</v>
      </c>
      <c r="E1922" s="150" t="s">
        <v>648</v>
      </c>
      <c r="F1922" s="5" t="s">
        <v>48</v>
      </c>
      <c r="G1922" s="5" t="s">
        <v>33</v>
      </c>
      <c r="H1922" s="5">
        <v>216.0</v>
      </c>
      <c r="I1922" s="33" t="s">
        <v>1782</v>
      </c>
      <c r="J1922" s="18">
        <v>9.0</v>
      </c>
      <c r="K1922" s="19">
        <f t="shared" si="178"/>
        <v>8.335327869</v>
      </c>
      <c r="L1922" s="18">
        <v>10.0</v>
      </c>
      <c r="M1922" s="21">
        <f t="shared" si="177"/>
        <v>9.111581174</v>
      </c>
      <c r="N1922" s="18">
        <v>10.0</v>
      </c>
      <c r="O1922" s="21">
        <f t="shared" si="2"/>
        <v>9.450343552</v>
      </c>
      <c r="P1922" s="18">
        <v>10.0</v>
      </c>
      <c r="Q1922" s="21">
        <f t="shared" si="173"/>
        <v>8.361713379</v>
      </c>
      <c r="R1922" s="18">
        <v>7.5</v>
      </c>
      <c r="S1922" s="21">
        <f t="shared" si="125"/>
        <v>8.465608466</v>
      </c>
      <c r="T1922" s="18">
        <v>10.0</v>
      </c>
      <c r="U1922" s="21">
        <f t="shared" si="128"/>
        <v>8.267601906</v>
      </c>
      <c r="V1922" s="18">
        <v>10.0</v>
      </c>
      <c r="W1922" s="21">
        <f t="shared" si="124"/>
        <v>8.868501853</v>
      </c>
      <c r="X1922" s="27">
        <f t="shared" si="170"/>
        <v>9.5</v>
      </c>
      <c r="Y1922" s="61" t="s">
        <v>3609</v>
      </c>
      <c r="Z1922" s="24"/>
      <c r="AA1922" s="40"/>
      <c r="AB1922" s="40"/>
      <c r="AC1922" s="40"/>
      <c r="AD1922" s="40"/>
      <c r="AE1922" s="39"/>
      <c r="AF1922" s="5"/>
      <c r="AG1922" s="1"/>
    </row>
    <row r="1923" ht="67.5" customHeight="1">
      <c r="A1923" s="1"/>
      <c r="B1923" s="5"/>
      <c r="C1923" s="16">
        <v>44972.0</v>
      </c>
      <c r="D1923" s="17">
        <v>2.576576155E9</v>
      </c>
      <c r="E1923" s="150" t="s">
        <v>3237</v>
      </c>
      <c r="F1923" s="5" t="s">
        <v>72</v>
      </c>
      <c r="G1923" s="5" t="s">
        <v>3610</v>
      </c>
      <c r="H1923" s="5">
        <v>208.0</v>
      </c>
      <c r="I1923" s="33" t="s">
        <v>1787</v>
      </c>
      <c r="J1923" s="18">
        <v>9.0</v>
      </c>
      <c r="K1923" s="19">
        <f t="shared" si="178"/>
        <v>8.335491803</v>
      </c>
      <c r="L1923" s="18">
        <v>10.0</v>
      </c>
      <c r="M1923" s="21">
        <f t="shared" si="177"/>
        <v>9.11205074</v>
      </c>
      <c r="N1923" s="18">
        <v>10.0</v>
      </c>
      <c r="O1923" s="21">
        <f t="shared" si="2"/>
        <v>9.450633914</v>
      </c>
      <c r="P1923" s="18">
        <v>10.0</v>
      </c>
      <c r="Q1923" s="21">
        <f t="shared" si="173"/>
        <v>8.362579281</v>
      </c>
      <c r="R1923" s="18">
        <v>10.0</v>
      </c>
      <c r="S1923" s="21">
        <f t="shared" si="125"/>
        <v>8.466419884</v>
      </c>
      <c r="T1923" s="18">
        <v>10.0</v>
      </c>
      <c r="U1923" s="21">
        <f t="shared" si="128"/>
        <v>8.268518519</v>
      </c>
      <c r="V1923" s="18">
        <v>10.0</v>
      </c>
      <c r="W1923" s="21">
        <f t="shared" si="124"/>
        <v>8.869100529</v>
      </c>
      <c r="X1923" s="27">
        <f t="shared" si="170"/>
        <v>9.857142857</v>
      </c>
      <c r="Y1923" s="61" t="s">
        <v>3611</v>
      </c>
      <c r="Z1923" s="24"/>
      <c r="AA1923" s="40"/>
      <c r="AB1923" s="40"/>
      <c r="AC1923" s="40"/>
      <c r="AD1923" s="40"/>
      <c r="AE1923" s="39"/>
      <c r="AF1923" s="5"/>
      <c r="AG1923" s="1"/>
    </row>
    <row r="1924" ht="67.5" customHeight="1">
      <c r="A1924" s="1"/>
      <c r="B1924" s="5"/>
      <c r="C1924" s="16">
        <v>44972.0</v>
      </c>
      <c r="D1924" s="17">
        <v>3.700785259E9</v>
      </c>
      <c r="E1924" s="150" t="s">
        <v>499</v>
      </c>
      <c r="F1924" s="5" t="s">
        <v>32</v>
      </c>
      <c r="G1924" s="5" t="s">
        <v>2017</v>
      </c>
      <c r="H1924" s="5" t="s">
        <v>178</v>
      </c>
      <c r="I1924" s="33" t="s">
        <v>60</v>
      </c>
      <c r="J1924" s="18">
        <v>1.0</v>
      </c>
      <c r="K1924" s="19">
        <f t="shared" si="178"/>
        <v>8.329754098</v>
      </c>
      <c r="L1924" s="18">
        <v>5.0</v>
      </c>
      <c r="M1924" s="21">
        <f t="shared" si="177"/>
        <v>9.1098785</v>
      </c>
      <c r="N1924" s="18">
        <v>7.5</v>
      </c>
      <c r="O1924" s="21">
        <f t="shared" si="2"/>
        <v>9.449604013</v>
      </c>
      <c r="P1924" s="18">
        <v>2.5</v>
      </c>
      <c r="Q1924" s="21">
        <f t="shared" si="173"/>
        <v>8.359482303</v>
      </c>
      <c r="R1924" s="18">
        <v>2.5</v>
      </c>
      <c r="S1924" s="21">
        <f t="shared" si="125"/>
        <v>8.463266385</v>
      </c>
      <c r="T1924" s="18">
        <v>2.5</v>
      </c>
      <c r="U1924" s="21">
        <f t="shared" si="128"/>
        <v>8.265468006</v>
      </c>
      <c r="V1924" s="18">
        <v>2.5</v>
      </c>
      <c r="W1924" s="21">
        <f t="shared" si="124"/>
        <v>8.865732417</v>
      </c>
      <c r="X1924" s="27">
        <f t="shared" si="170"/>
        <v>3.357142857</v>
      </c>
      <c r="Y1924" s="158" t="s">
        <v>3612</v>
      </c>
      <c r="Z1924" s="24"/>
      <c r="AA1924" s="40"/>
      <c r="AB1924" s="40"/>
      <c r="AC1924" s="40"/>
      <c r="AD1924" s="40"/>
      <c r="AE1924" s="39"/>
      <c r="AF1924" s="5"/>
      <c r="AG1924" s="1"/>
    </row>
    <row r="1925" ht="67.5" customHeight="1">
      <c r="A1925" s="1"/>
      <c r="B1925" s="5"/>
      <c r="C1925" s="16">
        <v>44972.0</v>
      </c>
      <c r="D1925" s="17">
        <v>2.50432331E9</v>
      </c>
      <c r="E1925" s="150" t="s">
        <v>3613</v>
      </c>
      <c r="F1925" s="5" t="s">
        <v>154</v>
      </c>
      <c r="G1925" s="5" t="s">
        <v>2017</v>
      </c>
      <c r="H1925" s="5">
        <v>211.0</v>
      </c>
      <c r="I1925" s="33" t="s">
        <v>1808</v>
      </c>
      <c r="J1925" s="18">
        <v>9.0</v>
      </c>
      <c r="K1925" s="19">
        <f t="shared" si="178"/>
        <v>8.328934426</v>
      </c>
      <c r="L1925" s="18">
        <v>10.0</v>
      </c>
      <c r="M1925" s="21">
        <f t="shared" si="177"/>
        <v>9.110348469</v>
      </c>
      <c r="N1925" s="18">
        <v>10.0</v>
      </c>
      <c r="O1925" s="21">
        <f t="shared" si="2"/>
        <v>9.449894459</v>
      </c>
      <c r="P1925" s="18">
        <v>10.0</v>
      </c>
      <c r="Q1925" s="21">
        <f t="shared" si="173"/>
        <v>8.360348469</v>
      </c>
      <c r="R1925" s="18">
        <v>7.5</v>
      </c>
      <c r="S1925" s="21">
        <f t="shared" si="125"/>
        <v>8.462757528</v>
      </c>
      <c r="T1925" s="18">
        <v>10.0</v>
      </c>
      <c r="U1925" s="21">
        <f t="shared" si="128"/>
        <v>8.266384778</v>
      </c>
      <c r="V1925" s="18">
        <v>10.0</v>
      </c>
      <c r="W1925" s="21">
        <f t="shared" si="124"/>
        <v>8.866331924</v>
      </c>
      <c r="X1925" s="27">
        <f t="shared" si="170"/>
        <v>9.5</v>
      </c>
      <c r="Y1925" s="119"/>
      <c r="Z1925" s="24"/>
      <c r="AA1925" s="40"/>
      <c r="AB1925" s="40"/>
      <c r="AC1925" s="40"/>
      <c r="AD1925" s="40"/>
      <c r="AE1925" s="39"/>
      <c r="AF1925" s="5"/>
      <c r="AG1925" s="1"/>
    </row>
    <row r="1926" ht="67.5" customHeight="1">
      <c r="A1926" s="1"/>
      <c r="B1926" s="5"/>
      <c r="C1926" s="16">
        <v>44973.0</v>
      </c>
      <c r="D1926" s="17">
        <v>3.713656384E9</v>
      </c>
      <c r="E1926" s="150" t="s">
        <v>3614</v>
      </c>
      <c r="F1926" s="5" t="s">
        <v>48</v>
      </c>
      <c r="G1926" s="5" t="s">
        <v>2979</v>
      </c>
      <c r="H1926" s="5">
        <v>313.0</v>
      </c>
      <c r="I1926" s="33" t="s">
        <v>79</v>
      </c>
      <c r="J1926" s="18">
        <v>8.0</v>
      </c>
      <c r="K1926" s="19">
        <f t="shared" si="178"/>
        <v>8.328934426</v>
      </c>
      <c r="L1926" s="18">
        <v>10.0</v>
      </c>
      <c r="M1926" s="21">
        <f t="shared" si="177"/>
        <v>9.110817942</v>
      </c>
      <c r="N1926" s="18">
        <v>10.0</v>
      </c>
      <c r="O1926" s="21">
        <f t="shared" si="2"/>
        <v>9.450184599</v>
      </c>
      <c r="P1926" s="18">
        <v>7.5</v>
      </c>
      <c r="Q1926" s="21">
        <f t="shared" si="173"/>
        <v>8.359894459</v>
      </c>
      <c r="R1926" s="18">
        <v>7.5</v>
      </c>
      <c r="S1926" s="21">
        <f t="shared" si="125"/>
        <v>8.462249208</v>
      </c>
      <c r="T1926" s="18">
        <v>7.5</v>
      </c>
      <c r="U1926" s="21">
        <f t="shared" si="128"/>
        <v>8.265979926</v>
      </c>
      <c r="V1926" s="18">
        <v>10.0</v>
      </c>
      <c r="W1926" s="21">
        <f t="shared" si="124"/>
        <v>8.866930798</v>
      </c>
      <c r="X1926" s="27">
        <f t="shared" si="170"/>
        <v>8.642857143</v>
      </c>
      <c r="Y1926" s="119"/>
      <c r="Z1926" s="24"/>
      <c r="AA1926" s="40"/>
      <c r="AB1926" s="40"/>
      <c r="AC1926" s="40"/>
      <c r="AD1926" s="40"/>
      <c r="AE1926" s="39"/>
      <c r="AF1926" s="5"/>
      <c r="AG1926" s="1"/>
    </row>
    <row r="1927" ht="67.5" customHeight="1">
      <c r="A1927" s="1"/>
      <c r="B1927" s="5"/>
      <c r="C1927" s="16">
        <v>44974.0</v>
      </c>
      <c r="D1927" s="17">
        <v>2.741696964E9</v>
      </c>
      <c r="E1927" s="150" t="s">
        <v>3615</v>
      </c>
      <c r="F1927" s="5" t="s">
        <v>72</v>
      </c>
      <c r="G1927" s="5" t="s">
        <v>2017</v>
      </c>
      <c r="H1927" s="5" t="s">
        <v>3440</v>
      </c>
      <c r="I1927" s="33" t="s">
        <v>2203</v>
      </c>
      <c r="J1927" s="18">
        <v>8.0</v>
      </c>
      <c r="K1927" s="19">
        <f t="shared" si="178"/>
        <v>8.33</v>
      </c>
      <c r="L1927" s="18">
        <v>7.5</v>
      </c>
      <c r="M1927" s="21">
        <f t="shared" si="177"/>
        <v>9.109968354</v>
      </c>
      <c r="N1927" s="18">
        <v>7.5</v>
      </c>
      <c r="O1927" s="21">
        <f t="shared" si="2"/>
        <v>9.449156563</v>
      </c>
      <c r="P1927" s="18">
        <v>7.5</v>
      </c>
      <c r="Q1927" s="21">
        <f t="shared" si="173"/>
        <v>8.359440928</v>
      </c>
      <c r="R1927" s="18">
        <v>7.5</v>
      </c>
      <c r="S1927" s="21">
        <f t="shared" si="125"/>
        <v>8.461741425</v>
      </c>
      <c r="T1927" s="18">
        <v>7.5</v>
      </c>
      <c r="U1927" s="21">
        <f t="shared" si="128"/>
        <v>8.265575502</v>
      </c>
      <c r="V1927" s="18">
        <v>7.5</v>
      </c>
      <c r="W1927" s="21">
        <f t="shared" si="124"/>
        <v>8.866209081</v>
      </c>
      <c r="X1927" s="27">
        <f t="shared" si="170"/>
        <v>7.571428571</v>
      </c>
      <c r="Y1927" s="149" t="s">
        <v>3616</v>
      </c>
      <c r="Z1927" s="24"/>
      <c r="AA1927" s="40"/>
      <c r="AB1927" s="40"/>
      <c r="AC1927" s="40"/>
      <c r="AD1927" s="40"/>
      <c r="AE1927" s="39"/>
      <c r="AF1927" s="5"/>
      <c r="AG1927" s="1"/>
    </row>
    <row r="1928" ht="67.5" customHeight="1">
      <c r="A1928" s="1"/>
      <c r="B1928" s="5"/>
      <c r="C1928" s="16">
        <v>44974.0</v>
      </c>
      <c r="D1928" s="17">
        <v>3.68392744E9</v>
      </c>
      <c r="E1928" s="150" t="s">
        <v>3617</v>
      </c>
      <c r="F1928" s="5" t="s">
        <v>3618</v>
      </c>
      <c r="G1928" s="5" t="s">
        <v>2017</v>
      </c>
      <c r="H1928" s="5">
        <v>211.0</v>
      </c>
      <c r="I1928" s="33" t="s">
        <v>1808</v>
      </c>
      <c r="J1928" s="18">
        <v>9.0</v>
      </c>
      <c r="K1928" s="19">
        <f t="shared" si="178"/>
        <v>8.33</v>
      </c>
      <c r="L1928" s="18">
        <v>10.0</v>
      </c>
      <c r="M1928" s="21">
        <f t="shared" si="177"/>
        <v>9.110437533</v>
      </c>
      <c r="N1928" s="18">
        <v>10.0</v>
      </c>
      <c r="O1928" s="21">
        <f t="shared" si="2"/>
        <v>9.449446786</v>
      </c>
      <c r="P1928" s="18">
        <v>10.0</v>
      </c>
      <c r="Q1928" s="21">
        <f t="shared" si="173"/>
        <v>8.360305746</v>
      </c>
      <c r="R1928" s="18">
        <v>10.0</v>
      </c>
      <c r="S1928" s="21">
        <f t="shared" si="125"/>
        <v>8.462552743</v>
      </c>
      <c r="T1928" s="18">
        <v>10.0</v>
      </c>
      <c r="U1928" s="21">
        <f t="shared" si="128"/>
        <v>8.266490765</v>
      </c>
      <c r="V1928" s="18">
        <v>10.0</v>
      </c>
      <c r="W1928" s="21">
        <f t="shared" si="124"/>
        <v>8.866807388</v>
      </c>
      <c r="X1928" s="27">
        <f t="shared" si="170"/>
        <v>9.857142857</v>
      </c>
      <c r="Y1928" s="119"/>
      <c r="Z1928" s="24"/>
      <c r="AA1928" s="40"/>
      <c r="AB1928" s="40"/>
      <c r="AC1928" s="40"/>
      <c r="AD1928" s="40"/>
      <c r="AE1928" s="39"/>
      <c r="AF1928" s="5"/>
      <c r="AG1928" s="1"/>
    </row>
    <row r="1929" ht="67.5" customHeight="1">
      <c r="A1929" s="1"/>
      <c r="B1929" s="5"/>
      <c r="C1929" s="16">
        <v>44975.0</v>
      </c>
      <c r="D1929" s="17">
        <v>2.518505273E9</v>
      </c>
      <c r="E1929" s="150" t="s">
        <v>3619</v>
      </c>
      <c r="F1929" s="5" t="s">
        <v>399</v>
      </c>
      <c r="G1929" s="5" t="s">
        <v>2017</v>
      </c>
      <c r="H1929" s="5">
        <v>214.0</v>
      </c>
      <c r="I1929" s="33" t="s">
        <v>1808</v>
      </c>
      <c r="J1929" s="18">
        <v>7.0</v>
      </c>
      <c r="K1929" s="19">
        <f t="shared" si="178"/>
        <v>8.327540984</v>
      </c>
      <c r="L1929" s="18">
        <v>10.0</v>
      </c>
      <c r="M1929" s="21">
        <f t="shared" si="177"/>
        <v>9.110906217</v>
      </c>
      <c r="N1929" s="18">
        <v>10.0</v>
      </c>
      <c r="O1929" s="21">
        <f t="shared" si="2"/>
        <v>9.449736704</v>
      </c>
      <c r="P1929" s="18">
        <v>5.0</v>
      </c>
      <c r="Q1929" s="21">
        <f t="shared" si="173"/>
        <v>8.3585353</v>
      </c>
      <c r="R1929" s="18">
        <v>10.0</v>
      </c>
      <c r="S1929" s="21">
        <f t="shared" si="125"/>
        <v>8.463363205</v>
      </c>
      <c r="T1929" s="18">
        <v>7.5</v>
      </c>
      <c r="U1929" s="21">
        <f t="shared" si="128"/>
        <v>8.266086498</v>
      </c>
      <c r="V1929" s="18">
        <v>10.0</v>
      </c>
      <c r="W1929" s="21">
        <f t="shared" si="124"/>
        <v>8.867405063</v>
      </c>
      <c r="X1929" s="27">
        <f t="shared" si="170"/>
        <v>8.5</v>
      </c>
      <c r="Y1929" s="149" t="s">
        <v>3620</v>
      </c>
      <c r="Z1929" s="24"/>
      <c r="AA1929" s="40"/>
      <c r="AB1929" s="40"/>
      <c r="AC1929" s="40"/>
      <c r="AD1929" s="40"/>
      <c r="AE1929" s="39"/>
      <c r="AF1929" s="5"/>
      <c r="AG1929" s="1"/>
    </row>
    <row r="1930" ht="67.5" customHeight="1">
      <c r="A1930" s="1"/>
      <c r="B1930" s="5"/>
      <c r="C1930" s="16">
        <v>44975.0</v>
      </c>
      <c r="D1930" s="17">
        <v>2.420481785E9</v>
      </c>
      <c r="E1930" s="150" t="s">
        <v>3621</v>
      </c>
      <c r="F1930" s="5" t="s">
        <v>72</v>
      </c>
      <c r="G1930" s="5" t="s">
        <v>3261</v>
      </c>
      <c r="H1930" s="5">
        <v>314.0</v>
      </c>
      <c r="I1930" s="33" t="s">
        <v>79</v>
      </c>
      <c r="J1930" s="18">
        <v>10.0</v>
      </c>
      <c r="K1930" s="19">
        <f t="shared" si="178"/>
        <v>8.332459016</v>
      </c>
      <c r="L1930" s="18">
        <v>10.0</v>
      </c>
      <c r="M1930" s="21">
        <f t="shared" si="177"/>
        <v>9.111374408</v>
      </c>
      <c r="N1930" s="18">
        <v>10.0</v>
      </c>
      <c r="O1930" s="21">
        <f t="shared" si="2"/>
        <v>9.450026316</v>
      </c>
      <c r="P1930" s="18">
        <v>10.0</v>
      </c>
      <c r="Q1930" s="21">
        <f t="shared" si="173"/>
        <v>8.359399684</v>
      </c>
      <c r="R1930" s="18">
        <v>7.5</v>
      </c>
      <c r="S1930" s="21">
        <f t="shared" si="125"/>
        <v>8.462855638</v>
      </c>
      <c r="T1930" s="18">
        <v>10.0</v>
      </c>
      <c r="U1930" s="21">
        <f t="shared" si="128"/>
        <v>8.267000527</v>
      </c>
      <c r="V1930" s="18">
        <v>10.0</v>
      </c>
      <c r="W1930" s="21">
        <f t="shared" si="124"/>
        <v>8.868002109</v>
      </c>
      <c r="X1930" s="27">
        <f t="shared" si="170"/>
        <v>9.642857143</v>
      </c>
      <c r="Y1930" s="152" t="s">
        <v>3622</v>
      </c>
      <c r="Z1930" s="24"/>
      <c r="AA1930" s="40"/>
      <c r="AB1930" s="40"/>
      <c r="AC1930" s="40"/>
      <c r="AD1930" s="40"/>
      <c r="AE1930" s="39"/>
      <c r="AF1930" s="5"/>
      <c r="AG1930" s="1"/>
    </row>
    <row r="1931" ht="67.5" customHeight="1">
      <c r="A1931" s="1"/>
      <c r="B1931" s="5"/>
      <c r="C1931" s="16">
        <v>44975.0</v>
      </c>
      <c r="D1931" s="17">
        <v>3.740477518E9</v>
      </c>
      <c r="E1931" s="150" t="s">
        <v>3623</v>
      </c>
      <c r="F1931" s="5" t="s">
        <v>72</v>
      </c>
      <c r="G1931" s="5" t="s">
        <v>2017</v>
      </c>
      <c r="H1931" s="5">
        <v>208.0</v>
      </c>
      <c r="I1931" s="33" t="s">
        <v>1787</v>
      </c>
      <c r="J1931" s="18">
        <v>10.0</v>
      </c>
      <c r="K1931" s="19">
        <f t="shared" si="178"/>
        <v>8.334918033</v>
      </c>
      <c r="L1931" s="18">
        <v>10.0</v>
      </c>
      <c r="M1931" s="21">
        <f t="shared" si="177"/>
        <v>9.111842105</v>
      </c>
      <c r="N1931" s="18">
        <v>10.0</v>
      </c>
      <c r="O1931" s="21">
        <f t="shared" si="2"/>
        <v>9.450315623</v>
      </c>
      <c r="P1931" s="18">
        <v>10.0</v>
      </c>
      <c r="Q1931" s="21">
        <f t="shared" si="173"/>
        <v>8.360263158</v>
      </c>
      <c r="R1931" s="18">
        <v>10.0</v>
      </c>
      <c r="S1931" s="21">
        <f t="shared" si="125"/>
        <v>8.463665087</v>
      </c>
      <c r="T1931" s="18">
        <v>10.0</v>
      </c>
      <c r="U1931" s="21">
        <f t="shared" si="128"/>
        <v>8.267913593</v>
      </c>
      <c r="V1931" s="18">
        <v>10.0</v>
      </c>
      <c r="W1931" s="21">
        <f t="shared" si="124"/>
        <v>8.868598525</v>
      </c>
      <c r="X1931" s="27">
        <f t="shared" si="170"/>
        <v>10</v>
      </c>
      <c r="Y1931" s="119"/>
      <c r="Z1931" s="24"/>
      <c r="AA1931" s="40"/>
      <c r="AB1931" s="40"/>
      <c r="AC1931" s="40"/>
      <c r="AD1931" s="40"/>
      <c r="AE1931" s="39"/>
      <c r="AF1931" s="5"/>
      <c r="AG1931" s="1"/>
    </row>
    <row r="1932" ht="67.5" customHeight="1">
      <c r="A1932" s="1"/>
      <c r="B1932" s="5"/>
      <c r="C1932" s="16">
        <v>44976.0</v>
      </c>
      <c r="D1932" s="17">
        <v>3.368150056E9</v>
      </c>
      <c r="E1932" s="150" t="s">
        <v>3624</v>
      </c>
      <c r="F1932" s="5" t="s">
        <v>72</v>
      </c>
      <c r="G1932" s="5" t="s">
        <v>2017</v>
      </c>
      <c r="H1932" s="5">
        <v>206.0</v>
      </c>
      <c r="I1932" s="33" t="s">
        <v>1868</v>
      </c>
      <c r="J1932" s="18">
        <v>10.0</v>
      </c>
      <c r="K1932" s="19">
        <f t="shared" si="178"/>
        <v>8.334918033</v>
      </c>
      <c r="L1932" s="18">
        <v>10.0</v>
      </c>
      <c r="M1932" s="21">
        <f t="shared" si="177"/>
        <v>9.112309311</v>
      </c>
      <c r="N1932" s="18">
        <v>10.0</v>
      </c>
      <c r="O1932" s="21">
        <f t="shared" si="2"/>
        <v>9.450604627</v>
      </c>
      <c r="P1932" s="18">
        <v>10.0</v>
      </c>
      <c r="Q1932" s="21">
        <f t="shared" si="173"/>
        <v>8.361125723</v>
      </c>
      <c r="R1932" s="18">
        <v>10.0</v>
      </c>
      <c r="S1932" s="21">
        <f t="shared" si="125"/>
        <v>8.464473684</v>
      </c>
      <c r="T1932" s="18">
        <v>10.0</v>
      </c>
      <c r="U1932" s="21">
        <f t="shared" si="128"/>
        <v>8.268825698</v>
      </c>
      <c r="V1932" s="18">
        <v>10.0</v>
      </c>
      <c r="W1932" s="21">
        <f t="shared" si="124"/>
        <v>8.869194313</v>
      </c>
      <c r="X1932" s="27">
        <f t="shared" si="170"/>
        <v>10</v>
      </c>
      <c r="Y1932" s="119"/>
      <c r="Z1932" s="24"/>
      <c r="AA1932" s="40"/>
      <c r="AB1932" s="40"/>
      <c r="AC1932" s="40"/>
      <c r="AD1932" s="40"/>
      <c r="AE1932" s="39"/>
      <c r="AF1932" s="5"/>
      <c r="AG1932" s="1"/>
    </row>
    <row r="1933" ht="67.5" customHeight="1">
      <c r="A1933" s="1"/>
      <c r="B1933" s="5"/>
      <c r="C1933" s="16">
        <v>44977.0</v>
      </c>
      <c r="D1933" s="17">
        <v>2.90880574E9</v>
      </c>
      <c r="E1933" s="150" t="s">
        <v>3625</v>
      </c>
      <c r="F1933" s="5" t="s">
        <v>72</v>
      </c>
      <c r="G1933" s="5" t="s">
        <v>3261</v>
      </c>
      <c r="H1933" s="5">
        <v>204.0</v>
      </c>
      <c r="I1933" s="33" t="s">
        <v>45</v>
      </c>
      <c r="J1933" s="18">
        <v>9.0</v>
      </c>
      <c r="K1933" s="19">
        <f t="shared" si="178"/>
        <v>8.336557377</v>
      </c>
      <c r="L1933" s="18">
        <v>10.0</v>
      </c>
      <c r="M1933" s="21">
        <f t="shared" si="177"/>
        <v>9.112776025</v>
      </c>
      <c r="N1933" s="18">
        <v>10.0</v>
      </c>
      <c r="O1933" s="21">
        <f t="shared" si="2"/>
        <v>9.450893326</v>
      </c>
      <c r="P1933" s="18">
        <v>10.0</v>
      </c>
      <c r="Q1933" s="21">
        <f t="shared" si="173"/>
        <v>8.361987382</v>
      </c>
      <c r="R1933" s="18">
        <v>10.0</v>
      </c>
      <c r="S1933" s="21">
        <f t="shared" si="125"/>
        <v>8.465281431</v>
      </c>
      <c r="T1933" s="18">
        <v>7.5</v>
      </c>
      <c r="U1933" s="21">
        <f t="shared" si="128"/>
        <v>8.268421053</v>
      </c>
      <c r="V1933" s="18">
        <v>10.0</v>
      </c>
      <c r="W1933" s="21">
        <f t="shared" si="124"/>
        <v>8.869789474</v>
      </c>
      <c r="X1933" s="27">
        <f t="shared" si="170"/>
        <v>9.5</v>
      </c>
      <c r="Y1933" s="149" t="s">
        <v>3626</v>
      </c>
      <c r="Z1933" s="24"/>
      <c r="AA1933" s="40"/>
      <c r="AB1933" s="40"/>
      <c r="AC1933" s="40"/>
      <c r="AD1933" s="40"/>
      <c r="AE1933" s="39"/>
      <c r="AF1933" s="5"/>
      <c r="AG1933" s="1"/>
    </row>
    <row r="1934" ht="67.5" customHeight="1">
      <c r="A1934" s="1"/>
      <c r="B1934" s="5"/>
      <c r="C1934" s="16">
        <v>44977.0</v>
      </c>
      <c r="D1934" s="17">
        <v>3.496808595E9</v>
      </c>
      <c r="E1934" s="150" t="s">
        <v>3627</v>
      </c>
      <c r="F1934" s="5" t="s">
        <v>32</v>
      </c>
      <c r="G1934" s="5" t="s">
        <v>3261</v>
      </c>
      <c r="H1934" s="5">
        <v>204.0</v>
      </c>
      <c r="I1934" s="33" t="s">
        <v>45</v>
      </c>
      <c r="J1934" s="18">
        <v>6.0</v>
      </c>
      <c r="K1934" s="19">
        <f t="shared" si="178"/>
        <v>8.334098361</v>
      </c>
      <c r="L1934" s="18">
        <v>5.0</v>
      </c>
      <c r="M1934" s="21">
        <f t="shared" si="177"/>
        <v>9.110614819</v>
      </c>
      <c r="N1934" s="18">
        <v>7.5</v>
      </c>
      <c r="O1934" s="21">
        <f t="shared" si="2"/>
        <v>9.449868697</v>
      </c>
      <c r="P1934" s="18">
        <v>7.5</v>
      </c>
      <c r="Q1934" s="21">
        <f t="shared" si="173"/>
        <v>8.361534419</v>
      </c>
      <c r="R1934" s="18">
        <v>7.5</v>
      </c>
      <c r="S1934" s="21">
        <f t="shared" si="125"/>
        <v>8.464773922</v>
      </c>
      <c r="T1934" s="18">
        <v>7.5</v>
      </c>
      <c r="U1934" s="21">
        <f t="shared" si="128"/>
        <v>8.268016833</v>
      </c>
      <c r="V1934" s="18">
        <v>7.5</v>
      </c>
      <c r="W1934" s="21">
        <f t="shared" si="124"/>
        <v>8.869068911</v>
      </c>
      <c r="X1934" s="27">
        <f t="shared" si="170"/>
        <v>6.928571429</v>
      </c>
      <c r="Y1934" s="149" t="s">
        <v>3628</v>
      </c>
      <c r="Z1934" s="24"/>
      <c r="AA1934" s="40"/>
      <c r="AB1934" s="40"/>
      <c r="AC1934" s="40"/>
      <c r="AD1934" s="40"/>
      <c r="AE1934" s="39"/>
      <c r="AF1934" s="5"/>
      <c r="AG1934" s="1"/>
    </row>
    <row r="1935" ht="67.5" customHeight="1">
      <c r="A1935" s="1"/>
      <c r="B1935" s="5"/>
      <c r="C1935" s="16">
        <v>44977.0</v>
      </c>
      <c r="D1935" s="17" t="s">
        <v>3629</v>
      </c>
      <c r="E1935" s="150" t="s">
        <v>3630</v>
      </c>
      <c r="F1935" s="5" t="s">
        <v>32</v>
      </c>
      <c r="G1935" s="5" t="s">
        <v>3261</v>
      </c>
      <c r="H1935" s="5">
        <v>208.0</v>
      </c>
      <c r="I1935" s="33" t="s">
        <v>1787</v>
      </c>
      <c r="J1935" s="18">
        <v>8.0</v>
      </c>
      <c r="K1935" s="19">
        <f t="shared" si="178"/>
        <v>8.333852459</v>
      </c>
      <c r="L1935" s="18">
        <v>10.0</v>
      </c>
      <c r="M1935" s="21">
        <f t="shared" si="177"/>
        <v>9.111081933</v>
      </c>
      <c r="N1935" s="18">
        <v>10.0</v>
      </c>
      <c r="O1935" s="21">
        <f t="shared" si="2"/>
        <v>9.45015748</v>
      </c>
      <c r="P1935" s="18">
        <v>10.0</v>
      </c>
      <c r="Q1935" s="21">
        <f t="shared" si="173"/>
        <v>8.362394958</v>
      </c>
      <c r="R1935" s="18">
        <v>10.0</v>
      </c>
      <c r="S1935" s="21">
        <f t="shared" si="125"/>
        <v>8.465580662</v>
      </c>
      <c r="T1935" s="18">
        <v>7.5</v>
      </c>
      <c r="U1935" s="21">
        <f t="shared" si="128"/>
        <v>8.267613039</v>
      </c>
      <c r="V1935" s="18">
        <v>7.5</v>
      </c>
      <c r="W1935" s="21">
        <f t="shared" si="124"/>
        <v>8.868349106</v>
      </c>
      <c r="X1935" s="27">
        <f t="shared" si="170"/>
        <v>9</v>
      </c>
      <c r="Y1935" s="149" t="s">
        <v>3631</v>
      </c>
      <c r="Z1935" s="24"/>
      <c r="AA1935" s="40"/>
      <c r="AB1935" s="40"/>
      <c r="AC1935" s="40"/>
      <c r="AD1935" s="40"/>
      <c r="AE1935" s="39"/>
      <c r="AF1935" s="5"/>
      <c r="AG1935" s="1"/>
    </row>
    <row r="1936" ht="67.5" customHeight="1">
      <c r="A1936" s="1"/>
      <c r="B1936" s="5"/>
      <c r="C1936" s="16">
        <v>44977.0</v>
      </c>
      <c r="D1936" s="17">
        <v>3.03748122E9</v>
      </c>
      <c r="E1936" s="150" t="s">
        <v>3632</v>
      </c>
      <c r="F1936" s="5" t="s">
        <v>48</v>
      </c>
      <c r="G1936" s="5" t="s">
        <v>2017</v>
      </c>
      <c r="H1936" s="5" t="s">
        <v>3521</v>
      </c>
      <c r="I1936" s="33" t="s">
        <v>261</v>
      </c>
      <c r="J1936" s="18">
        <v>8.0</v>
      </c>
      <c r="K1936" s="19">
        <f t="shared" si="178"/>
        <v>8.332540984</v>
      </c>
      <c r="L1936" s="18">
        <v>10.0</v>
      </c>
      <c r="M1936" s="21">
        <f t="shared" si="177"/>
        <v>9.111548556</v>
      </c>
      <c r="N1936" s="18">
        <v>10.0</v>
      </c>
      <c r="O1936" s="21">
        <f t="shared" si="2"/>
        <v>9.45044596</v>
      </c>
      <c r="P1936" s="18">
        <v>10.0</v>
      </c>
      <c r="Q1936" s="21">
        <f t="shared" si="173"/>
        <v>8.363254593</v>
      </c>
      <c r="R1936" s="18">
        <v>10.0</v>
      </c>
      <c r="S1936" s="21">
        <f t="shared" si="125"/>
        <v>8.466386555</v>
      </c>
      <c r="T1936" s="18">
        <v>10.0</v>
      </c>
      <c r="U1936" s="21">
        <f t="shared" si="128"/>
        <v>8.268523384</v>
      </c>
      <c r="V1936" s="18">
        <v>7.5</v>
      </c>
      <c r="W1936" s="21">
        <f t="shared" si="124"/>
        <v>8.867630058</v>
      </c>
      <c r="X1936" s="27">
        <f t="shared" si="170"/>
        <v>9.357142857</v>
      </c>
      <c r="Y1936" s="119"/>
      <c r="Z1936" s="24"/>
      <c r="AA1936" s="40"/>
      <c r="AB1936" s="40"/>
      <c r="AC1936" s="40"/>
      <c r="AD1936" s="40"/>
      <c r="AE1936" s="39"/>
      <c r="AF1936" s="5"/>
      <c r="AG1936" s="1"/>
    </row>
    <row r="1937" ht="67.5" customHeight="1">
      <c r="A1937" s="1"/>
      <c r="B1937" s="5"/>
      <c r="C1937" s="16">
        <v>44977.0</v>
      </c>
      <c r="D1937" s="17">
        <v>3.095000732E9</v>
      </c>
      <c r="E1937" s="150" t="s">
        <v>3633</v>
      </c>
      <c r="F1937" s="5" t="s">
        <v>32</v>
      </c>
      <c r="G1937" s="5"/>
      <c r="H1937" s="5"/>
      <c r="I1937" s="33"/>
      <c r="J1937" s="18">
        <v>10.0</v>
      </c>
      <c r="K1937" s="19">
        <f t="shared" si="178"/>
        <v>8.33352459</v>
      </c>
      <c r="L1937" s="18">
        <v>10.0</v>
      </c>
      <c r="M1937" s="21">
        <f t="shared" si="177"/>
        <v>9.11201469</v>
      </c>
      <c r="N1937" s="18">
        <v>1.0</v>
      </c>
      <c r="O1937" s="21">
        <f t="shared" si="2"/>
        <v>9.446014683</v>
      </c>
      <c r="P1937" s="18">
        <v>10.0</v>
      </c>
      <c r="Q1937" s="21">
        <f t="shared" si="173"/>
        <v>8.364113326</v>
      </c>
      <c r="R1937" s="18">
        <v>10.0</v>
      </c>
      <c r="S1937" s="21">
        <f t="shared" si="125"/>
        <v>8.467191601</v>
      </c>
      <c r="T1937" s="18">
        <v>10.0</v>
      </c>
      <c r="U1937" s="21">
        <f t="shared" si="128"/>
        <v>8.269432773</v>
      </c>
      <c r="V1937" s="18">
        <v>10.0</v>
      </c>
      <c r="W1937" s="21">
        <f t="shared" si="124"/>
        <v>8.86822479</v>
      </c>
      <c r="X1937" s="27">
        <f t="shared" si="170"/>
        <v>8.714285714</v>
      </c>
      <c r="Y1937" s="149" t="s">
        <v>3634</v>
      </c>
      <c r="Z1937" s="24"/>
      <c r="AA1937" s="40"/>
      <c r="AB1937" s="40"/>
      <c r="AC1937" s="40"/>
      <c r="AD1937" s="40"/>
      <c r="AE1937" s="39"/>
      <c r="AF1937" s="5"/>
      <c r="AG1937" s="1"/>
    </row>
    <row r="1938" ht="67.5" customHeight="1">
      <c r="A1938" s="1"/>
      <c r="B1938" s="5"/>
      <c r="C1938" s="16">
        <v>44978.0</v>
      </c>
      <c r="D1938" s="17">
        <v>3.511534639E9</v>
      </c>
      <c r="E1938" s="150" t="s">
        <v>3635</v>
      </c>
      <c r="F1938" s="5" t="s">
        <v>3636</v>
      </c>
      <c r="G1938" s="5" t="s">
        <v>2017</v>
      </c>
      <c r="H1938" s="5">
        <v>215.0</v>
      </c>
      <c r="I1938" s="33" t="s">
        <v>1808</v>
      </c>
      <c r="J1938" s="18">
        <v>9.0</v>
      </c>
      <c r="K1938" s="19">
        <f t="shared" si="178"/>
        <v>8.335163934</v>
      </c>
      <c r="L1938" s="18">
        <v>10.0</v>
      </c>
      <c r="M1938" s="21">
        <f t="shared" si="177"/>
        <v>9.112480336</v>
      </c>
      <c r="N1938" s="18">
        <v>10.0</v>
      </c>
      <c r="O1938" s="21">
        <f t="shared" si="2"/>
        <v>9.446305031</v>
      </c>
      <c r="P1938" s="18">
        <v>10.0</v>
      </c>
      <c r="Q1938" s="21">
        <f t="shared" si="173"/>
        <v>8.364971159</v>
      </c>
      <c r="R1938" s="18">
        <v>10.0</v>
      </c>
      <c r="S1938" s="21">
        <f t="shared" si="125"/>
        <v>8.467995803</v>
      </c>
      <c r="T1938" s="18">
        <v>10.0</v>
      </c>
      <c r="U1938" s="21">
        <f t="shared" si="128"/>
        <v>8.270341207</v>
      </c>
      <c r="V1938" s="18">
        <v>10.0</v>
      </c>
      <c r="W1938" s="21">
        <f t="shared" si="124"/>
        <v>8.868818898</v>
      </c>
      <c r="X1938" s="27">
        <f t="shared" si="170"/>
        <v>9.857142857</v>
      </c>
      <c r="Y1938" s="149" t="s">
        <v>3637</v>
      </c>
      <c r="Z1938" s="24"/>
      <c r="AA1938" s="40"/>
      <c r="AB1938" s="40"/>
      <c r="AC1938" s="40"/>
      <c r="AD1938" s="40"/>
      <c r="AE1938" s="39"/>
      <c r="AF1938" s="5"/>
      <c r="AG1938" s="1"/>
    </row>
    <row r="1939" ht="67.5" customHeight="1">
      <c r="A1939" s="1"/>
      <c r="B1939" s="5"/>
      <c r="C1939" s="16">
        <v>44978.0</v>
      </c>
      <c r="D1939" s="17">
        <v>3.281853283E9</v>
      </c>
      <c r="E1939" s="150" t="s">
        <v>3638</v>
      </c>
      <c r="F1939" s="5" t="s">
        <v>563</v>
      </c>
      <c r="G1939" s="5" t="s">
        <v>3261</v>
      </c>
      <c r="H1939" s="5">
        <v>314.0</v>
      </c>
      <c r="I1939" s="33" t="s">
        <v>79</v>
      </c>
      <c r="J1939" s="18">
        <v>8.0</v>
      </c>
      <c r="K1939" s="19">
        <f t="shared" si="178"/>
        <v>8.33352459</v>
      </c>
      <c r="L1939" s="18">
        <v>10.0</v>
      </c>
      <c r="M1939" s="21">
        <f t="shared" si="177"/>
        <v>9.112945493</v>
      </c>
      <c r="N1939" s="18">
        <v>10.0</v>
      </c>
      <c r="O1939" s="21">
        <f t="shared" si="2"/>
        <v>9.446595076</v>
      </c>
      <c r="P1939" s="18">
        <v>7.5</v>
      </c>
      <c r="Q1939" s="21">
        <f t="shared" si="173"/>
        <v>8.36451782</v>
      </c>
      <c r="R1939" s="18">
        <v>7.5</v>
      </c>
      <c r="S1939" s="21">
        <f t="shared" si="125"/>
        <v>8.467488201</v>
      </c>
      <c r="T1939" s="18">
        <v>5.0</v>
      </c>
      <c r="U1939" s="21">
        <f t="shared" si="128"/>
        <v>8.268625393</v>
      </c>
      <c r="V1939" s="18">
        <v>10.0</v>
      </c>
      <c r="W1939" s="21">
        <f t="shared" si="124"/>
        <v>8.869412382</v>
      </c>
      <c r="X1939" s="27">
        <f t="shared" si="170"/>
        <v>8.285714286</v>
      </c>
      <c r="Y1939" s="61" t="s">
        <v>3639</v>
      </c>
      <c r="Z1939" s="24"/>
      <c r="AA1939" s="40"/>
      <c r="AB1939" s="40"/>
      <c r="AC1939" s="40"/>
      <c r="AD1939" s="40"/>
      <c r="AE1939" s="39"/>
      <c r="AF1939" s="5"/>
      <c r="AG1939" s="1"/>
    </row>
    <row r="1940" ht="67.5" customHeight="1">
      <c r="A1940" s="1"/>
      <c r="B1940" s="5"/>
      <c r="C1940" s="16">
        <v>44978.0</v>
      </c>
      <c r="D1940" s="17">
        <v>3.78007234E9</v>
      </c>
      <c r="E1940" s="150" t="s">
        <v>3640</v>
      </c>
      <c r="F1940" s="5" t="s">
        <v>563</v>
      </c>
      <c r="G1940" s="5" t="s">
        <v>3261</v>
      </c>
      <c r="H1940" s="5">
        <v>204.0</v>
      </c>
      <c r="I1940" s="33" t="s">
        <v>45</v>
      </c>
      <c r="J1940" s="18">
        <v>7.0</v>
      </c>
      <c r="K1940" s="19">
        <f t="shared" si="178"/>
        <v>8.331065574</v>
      </c>
      <c r="L1940" s="18">
        <v>7.5</v>
      </c>
      <c r="M1940" s="21">
        <f t="shared" si="177"/>
        <v>9.112100576</v>
      </c>
      <c r="N1940" s="18">
        <v>5.0</v>
      </c>
      <c r="O1940" s="21">
        <f t="shared" si="2"/>
        <v>9.444267016</v>
      </c>
      <c r="P1940" s="18">
        <v>7.5</v>
      </c>
      <c r="Q1940" s="21">
        <f t="shared" si="173"/>
        <v>8.364064955</v>
      </c>
      <c r="R1940" s="18">
        <v>7.5</v>
      </c>
      <c r="S1940" s="21">
        <f t="shared" si="125"/>
        <v>8.466981132</v>
      </c>
      <c r="T1940" s="18">
        <v>7.5</v>
      </c>
      <c r="U1940" s="21">
        <f t="shared" si="128"/>
        <v>8.268222339</v>
      </c>
      <c r="V1940" s="18">
        <v>5.0</v>
      </c>
      <c r="W1940" s="21">
        <f t="shared" si="124"/>
        <v>8.867383325</v>
      </c>
      <c r="X1940" s="27">
        <f t="shared" si="170"/>
        <v>6.714285714</v>
      </c>
      <c r="Y1940" s="149" t="s">
        <v>3641</v>
      </c>
      <c r="Z1940" s="24"/>
      <c r="AA1940" s="40"/>
      <c r="AB1940" s="40"/>
      <c r="AC1940" s="40"/>
      <c r="AD1940" s="40"/>
      <c r="AE1940" s="39"/>
      <c r="AF1940" s="5"/>
      <c r="AG1940" s="1"/>
    </row>
    <row r="1941" ht="67.5" customHeight="1">
      <c r="A1941" s="1"/>
      <c r="B1941" s="5"/>
      <c r="C1941" s="16">
        <v>44979.0</v>
      </c>
      <c r="D1941" s="17">
        <v>2.455970742E9</v>
      </c>
      <c r="E1941" s="150" t="s">
        <v>3642</v>
      </c>
      <c r="F1941" s="5" t="s">
        <v>1100</v>
      </c>
      <c r="G1941" s="5" t="s">
        <v>3261</v>
      </c>
      <c r="H1941" s="5">
        <v>302.0</v>
      </c>
      <c r="I1941" s="33" t="s">
        <v>45</v>
      </c>
      <c r="J1941" s="18">
        <v>8.0</v>
      </c>
      <c r="K1941" s="19">
        <f t="shared" si="178"/>
        <v>8.32942623</v>
      </c>
      <c r="L1941" s="18">
        <v>10.0</v>
      </c>
      <c r="M1941" s="21">
        <f t="shared" si="177"/>
        <v>9.112565445</v>
      </c>
      <c r="N1941" s="18">
        <v>10.0</v>
      </c>
      <c r="O1941" s="21">
        <f t="shared" si="2"/>
        <v>9.444557823</v>
      </c>
      <c r="P1941" s="18">
        <v>10.0</v>
      </c>
      <c r="Q1941" s="21">
        <f t="shared" si="173"/>
        <v>8.364921466</v>
      </c>
      <c r="R1941" s="18">
        <v>7.5</v>
      </c>
      <c r="S1941" s="21">
        <f t="shared" si="125"/>
        <v>8.466474594</v>
      </c>
      <c r="T1941" s="18">
        <v>7.5</v>
      </c>
      <c r="U1941" s="21">
        <f t="shared" si="128"/>
        <v>8.267819706</v>
      </c>
      <c r="V1941" s="18">
        <v>7.5</v>
      </c>
      <c r="W1941" s="21">
        <f t="shared" si="124"/>
        <v>8.866666667</v>
      </c>
      <c r="X1941" s="27">
        <f t="shared" si="170"/>
        <v>8.642857143</v>
      </c>
      <c r="Y1941" s="149" t="s">
        <v>3643</v>
      </c>
      <c r="Z1941" s="24"/>
      <c r="AA1941" s="40"/>
      <c r="AB1941" s="40"/>
      <c r="AC1941" s="40"/>
      <c r="AD1941" s="40"/>
      <c r="AE1941" s="39"/>
      <c r="AF1941" s="5"/>
      <c r="AG1941" s="1"/>
    </row>
    <row r="1942" ht="67.5" customHeight="1">
      <c r="A1942" s="1"/>
      <c r="B1942" s="5"/>
      <c r="C1942" s="16">
        <v>44980.0</v>
      </c>
      <c r="D1942" s="17">
        <v>2.158957728E9</v>
      </c>
      <c r="E1942" s="150" t="s">
        <v>3644</v>
      </c>
      <c r="F1942" s="5" t="s">
        <v>52</v>
      </c>
      <c r="G1942" s="5" t="s">
        <v>3261</v>
      </c>
      <c r="H1942" s="5">
        <v>311.0</v>
      </c>
      <c r="I1942" s="33" t="s">
        <v>3645</v>
      </c>
      <c r="J1942" s="18">
        <v>9.0</v>
      </c>
      <c r="K1942" s="19">
        <f t="shared" si="178"/>
        <v>8.329262295</v>
      </c>
      <c r="L1942" s="18">
        <v>10.0</v>
      </c>
      <c r="M1942" s="21">
        <f t="shared" si="177"/>
        <v>9.113029827</v>
      </c>
      <c r="N1942" s="18">
        <v>10.0</v>
      </c>
      <c r="O1942" s="21">
        <f t="shared" si="2"/>
        <v>9.444848326</v>
      </c>
      <c r="P1942" s="18">
        <v>7.5</v>
      </c>
      <c r="Q1942" s="21">
        <f t="shared" si="173"/>
        <v>8.364468864</v>
      </c>
      <c r="R1942" s="18">
        <v>7.5</v>
      </c>
      <c r="S1942" s="21">
        <f t="shared" si="125"/>
        <v>8.465968586</v>
      </c>
      <c r="T1942" s="18">
        <v>7.5</v>
      </c>
      <c r="U1942" s="21">
        <f t="shared" si="128"/>
        <v>8.267417496</v>
      </c>
      <c r="V1942" s="18">
        <v>7.5</v>
      </c>
      <c r="W1942" s="21">
        <f t="shared" si="124"/>
        <v>8.86595076</v>
      </c>
      <c r="X1942" s="27">
        <f t="shared" si="170"/>
        <v>8.428571429</v>
      </c>
      <c r="Y1942" s="149" t="s">
        <v>3646</v>
      </c>
      <c r="Z1942" s="24"/>
      <c r="AA1942" s="40"/>
      <c r="AB1942" s="40"/>
      <c r="AC1942" s="40"/>
      <c r="AD1942" s="40"/>
      <c r="AE1942" s="39"/>
      <c r="AF1942" s="5"/>
      <c r="AG1942" s="1"/>
    </row>
    <row r="1943" ht="67.5" customHeight="1">
      <c r="A1943" s="1"/>
      <c r="B1943" s="5"/>
      <c r="C1943" s="16">
        <v>44980.0</v>
      </c>
      <c r="D1943" s="17"/>
      <c r="E1943" s="79" t="s">
        <v>3365</v>
      </c>
      <c r="F1943" s="5"/>
      <c r="G1943" s="5"/>
      <c r="H1943" s="5"/>
      <c r="I1943" s="33"/>
      <c r="J1943" s="18">
        <v>10.0</v>
      </c>
      <c r="K1943" s="19">
        <f t="shared" si="178"/>
        <v>8.330081967</v>
      </c>
      <c r="L1943" s="18">
        <v>10.0</v>
      </c>
      <c r="M1943" s="21">
        <f t="shared" si="177"/>
        <v>9.113493724</v>
      </c>
      <c r="N1943" s="18">
        <v>10.0</v>
      </c>
      <c r="O1943" s="21">
        <f t="shared" si="2"/>
        <v>9.445138526</v>
      </c>
      <c r="P1943" s="18">
        <v>10.0</v>
      </c>
      <c r="Q1943" s="21">
        <f t="shared" si="173"/>
        <v>8.365324268</v>
      </c>
      <c r="R1943" s="18">
        <v>7.5</v>
      </c>
      <c r="S1943" s="21">
        <f t="shared" si="125"/>
        <v>8.465463108</v>
      </c>
      <c r="T1943" s="18">
        <v>7.5</v>
      </c>
      <c r="U1943" s="21">
        <f t="shared" si="128"/>
        <v>8.267015707</v>
      </c>
      <c r="V1943" s="18">
        <v>10.0</v>
      </c>
      <c r="W1943" s="21">
        <f t="shared" si="124"/>
        <v>8.866544503</v>
      </c>
      <c r="X1943" s="27">
        <f t="shared" si="170"/>
        <v>9.285714286</v>
      </c>
      <c r="Y1943" s="119"/>
      <c r="Z1943" s="24"/>
      <c r="AA1943" s="40"/>
      <c r="AB1943" s="40"/>
      <c r="AC1943" s="40"/>
      <c r="AD1943" s="40"/>
      <c r="AE1943" s="39"/>
      <c r="AF1943" s="5"/>
      <c r="AG1943" s="1"/>
    </row>
    <row r="1944" ht="67.5" customHeight="1">
      <c r="A1944" s="1"/>
      <c r="B1944" s="5"/>
      <c r="C1944" s="16">
        <v>44980.0</v>
      </c>
      <c r="D1944" s="17">
        <v>3.313415575E9</v>
      </c>
      <c r="E1944" s="150" t="s">
        <v>3647</v>
      </c>
      <c r="F1944" s="5" t="s">
        <v>2025</v>
      </c>
      <c r="G1944" s="5" t="s">
        <v>2017</v>
      </c>
      <c r="H1944" s="5">
        <v>217.0</v>
      </c>
      <c r="I1944" s="33" t="s">
        <v>1782</v>
      </c>
      <c r="J1944" s="18">
        <v>10.0</v>
      </c>
      <c r="K1944" s="19">
        <f t="shared" si="178"/>
        <v>8.331065574</v>
      </c>
      <c r="L1944" s="18">
        <v>10.0</v>
      </c>
      <c r="M1944" s="21">
        <f t="shared" si="177"/>
        <v>9.113957135</v>
      </c>
      <c r="N1944" s="18">
        <v>10.0</v>
      </c>
      <c r="O1944" s="21">
        <f t="shared" si="2"/>
        <v>9.445428422</v>
      </c>
      <c r="P1944" s="18">
        <v>10.0</v>
      </c>
      <c r="Q1944" s="21">
        <f t="shared" si="173"/>
        <v>8.366178777</v>
      </c>
      <c r="R1944" s="18">
        <v>10.0</v>
      </c>
      <c r="S1944" s="21">
        <f t="shared" si="125"/>
        <v>8.46626569</v>
      </c>
      <c r="T1944" s="18">
        <v>10.0</v>
      </c>
      <c r="U1944" s="21">
        <f t="shared" si="128"/>
        <v>8.267922554</v>
      </c>
      <c r="V1944" s="18">
        <v>10.0</v>
      </c>
      <c r="W1944" s="21">
        <f t="shared" si="124"/>
        <v>8.867137624</v>
      </c>
      <c r="X1944" s="27">
        <f t="shared" si="170"/>
        <v>10</v>
      </c>
      <c r="Y1944" s="119"/>
      <c r="Z1944" s="24"/>
      <c r="AA1944" s="40"/>
      <c r="AB1944" s="40"/>
      <c r="AC1944" s="40"/>
      <c r="AD1944" s="40"/>
      <c r="AE1944" s="39"/>
      <c r="AF1944" s="5"/>
      <c r="AG1944" s="1"/>
    </row>
    <row r="1945" ht="67.5" customHeight="1">
      <c r="A1945" s="1"/>
      <c r="B1945" s="5"/>
      <c r="C1945" s="16">
        <v>44981.0</v>
      </c>
      <c r="D1945" s="17" t="s">
        <v>3648</v>
      </c>
      <c r="E1945" s="150" t="s">
        <v>3649</v>
      </c>
      <c r="F1945" s="5" t="s">
        <v>126</v>
      </c>
      <c r="G1945" s="5" t="s">
        <v>2017</v>
      </c>
      <c r="H1945" s="5" t="s">
        <v>3650</v>
      </c>
      <c r="I1945" s="33" t="s">
        <v>261</v>
      </c>
      <c r="J1945" s="18">
        <v>7.0</v>
      </c>
      <c r="K1945" s="19">
        <f t="shared" si="178"/>
        <v>8.32942623</v>
      </c>
      <c r="L1945" s="18">
        <v>10.0</v>
      </c>
      <c r="M1945" s="21">
        <f t="shared" si="177"/>
        <v>9.114420063</v>
      </c>
      <c r="N1945" s="18">
        <v>10.0</v>
      </c>
      <c r="O1945" s="21">
        <f t="shared" si="2"/>
        <v>9.445718016</v>
      </c>
      <c r="P1945" s="18">
        <v>10.0</v>
      </c>
      <c r="Q1945" s="21">
        <f t="shared" si="173"/>
        <v>8.367032393</v>
      </c>
      <c r="R1945" s="18">
        <v>7.5</v>
      </c>
      <c r="S1945" s="21">
        <f t="shared" si="125"/>
        <v>8.465760585</v>
      </c>
      <c r="T1945" s="18">
        <v>5.0</v>
      </c>
      <c r="U1945" s="21">
        <f t="shared" si="128"/>
        <v>8.266213389</v>
      </c>
      <c r="V1945" s="18">
        <v>7.5</v>
      </c>
      <c r="W1945" s="21">
        <f t="shared" si="124"/>
        <v>8.866422594</v>
      </c>
      <c r="X1945" s="27">
        <f t="shared" si="170"/>
        <v>8.142857143</v>
      </c>
      <c r="Y1945" s="119"/>
      <c r="Z1945" s="24"/>
      <c r="AA1945" s="40"/>
      <c r="AB1945" s="40"/>
      <c r="AC1945" s="40"/>
      <c r="AD1945" s="40"/>
      <c r="AE1945" s="39"/>
      <c r="AF1945" s="5"/>
      <c r="AG1945" s="1"/>
    </row>
    <row r="1946" ht="67.5" customHeight="1">
      <c r="A1946" s="1"/>
      <c r="B1946" s="5"/>
      <c r="C1946" s="16">
        <v>44981.0</v>
      </c>
      <c r="D1946" s="17">
        <v>3.479630432E9</v>
      </c>
      <c r="E1946" s="150" t="s">
        <v>3651</v>
      </c>
      <c r="F1946" s="5" t="s">
        <v>72</v>
      </c>
      <c r="G1946" s="5" t="s">
        <v>2017</v>
      </c>
      <c r="H1946" s="5" t="s">
        <v>3543</v>
      </c>
      <c r="I1946" s="33" t="s">
        <v>60</v>
      </c>
      <c r="J1946" s="18">
        <v>8.0</v>
      </c>
      <c r="K1946" s="19">
        <f t="shared" si="178"/>
        <v>8.328114754</v>
      </c>
      <c r="L1946" s="18">
        <v>7.5</v>
      </c>
      <c r="M1946" s="21">
        <f t="shared" si="177"/>
        <v>9.113577023</v>
      </c>
      <c r="N1946" s="18">
        <v>10.0</v>
      </c>
      <c r="O1946" s="21">
        <f t="shared" si="2"/>
        <v>9.446007307</v>
      </c>
      <c r="P1946" s="18">
        <v>5.0</v>
      </c>
      <c r="Q1946" s="21">
        <f t="shared" si="173"/>
        <v>8.365274151</v>
      </c>
      <c r="R1946" s="18">
        <v>7.5</v>
      </c>
      <c r="S1946" s="21">
        <f t="shared" si="125"/>
        <v>8.465256008</v>
      </c>
      <c r="T1946" s="18">
        <v>7.5</v>
      </c>
      <c r="U1946" s="21">
        <f t="shared" si="128"/>
        <v>8.265812859</v>
      </c>
      <c r="V1946" s="18">
        <v>7.5</v>
      </c>
      <c r="W1946" s="21">
        <f t="shared" si="124"/>
        <v>8.865708312</v>
      </c>
      <c r="X1946" s="27">
        <f t="shared" si="170"/>
        <v>7.571428571</v>
      </c>
      <c r="Y1946" s="119"/>
      <c r="Z1946" s="24"/>
      <c r="AA1946" s="40"/>
      <c r="AB1946" s="40"/>
      <c r="AC1946" s="40"/>
      <c r="AD1946" s="40"/>
      <c r="AE1946" s="39"/>
      <c r="AF1946" s="5"/>
      <c r="AG1946" s="1"/>
    </row>
    <row r="1947" ht="67.5" customHeight="1">
      <c r="A1947" s="1"/>
      <c r="B1947" s="16"/>
      <c r="C1947" s="16">
        <v>44981.0</v>
      </c>
      <c r="D1947" s="17">
        <v>3.524065507E9</v>
      </c>
      <c r="E1947" s="150" t="s">
        <v>3652</v>
      </c>
      <c r="F1947" s="5" t="s">
        <v>2031</v>
      </c>
      <c r="G1947" s="5" t="s">
        <v>2017</v>
      </c>
      <c r="H1947" s="5" t="s">
        <v>3404</v>
      </c>
      <c r="I1947" s="33" t="s">
        <v>261</v>
      </c>
      <c r="J1947" s="18">
        <v>10.0</v>
      </c>
      <c r="K1947" s="19">
        <f t="shared" si="178"/>
        <v>8.331393443</v>
      </c>
      <c r="L1947" s="18">
        <v>10.0</v>
      </c>
      <c r="M1947" s="21">
        <f t="shared" si="177"/>
        <v>9.114039666</v>
      </c>
      <c r="N1947" s="18">
        <v>10.0</v>
      </c>
      <c r="O1947" s="21">
        <f t="shared" si="2"/>
        <v>9.446296296</v>
      </c>
      <c r="P1947" s="18">
        <v>10.0</v>
      </c>
      <c r="Q1947" s="21">
        <f t="shared" si="173"/>
        <v>8.366127349</v>
      </c>
      <c r="R1947" s="18">
        <v>10.0</v>
      </c>
      <c r="S1947" s="21">
        <f t="shared" si="125"/>
        <v>8.466057441</v>
      </c>
      <c r="T1947" s="18">
        <v>10.0</v>
      </c>
      <c r="U1947" s="21">
        <f t="shared" si="128"/>
        <v>8.266718913</v>
      </c>
      <c r="V1947" s="18">
        <v>10.0</v>
      </c>
      <c r="W1947" s="21">
        <f t="shared" si="124"/>
        <v>8.86630094</v>
      </c>
      <c r="X1947" s="27">
        <f t="shared" si="170"/>
        <v>10</v>
      </c>
      <c r="Y1947" s="149" t="s">
        <v>3653</v>
      </c>
      <c r="Z1947" s="24"/>
      <c r="AA1947" s="40"/>
      <c r="AB1947" s="40"/>
      <c r="AC1947" s="40"/>
      <c r="AD1947" s="40"/>
      <c r="AE1947" s="39"/>
      <c r="AF1947" s="5"/>
      <c r="AG1947" s="1"/>
    </row>
    <row r="1948" ht="67.5" customHeight="1">
      <c r="A1948" s="1"/>
      <c r="B1948" s="5"/>
      <c r="C1948" s="16">
        <v>44981.0</v>
      </c>
      <c r="D1948" s="17">
        <v>2.838802006E9</v>
      </c>
      <c r="E1948" s="150" t="s">
        <v>3654</v>
      </c>
      <c r="F1948" s="5" t="s">
        <v>2924</v>
      </c>
      <c r="G1948" s="5" t="s">
        <v>3655</v>
      </c>
      <c r="H1948" s="5">
        <v>314.0</v>
      </c>
      <c r="I1948" s="33" t="s">
        <v>79</v>
      </c>
      <c r="J1948" s="18">
        <v>10.0</v>
      </c>
      <c r="K1948" s="19">
        <f t="shared" si="178"/>
        <v>8.332213115</v>
      </c>
      <c r="L1948" s="18">
        <v>10.0</v>
      </c>
      <c r="M1948" s="21">
        <f t="shared" si="177"/>
        <v>9.114501826</v>
      </c>
      <c r="N1948" s="18">
        <v>10.0</v>
      </c>
      <c r="O1948" s="21">
        <f t="shared" si="2"/>
        <v>9.446584984</v>
      </c>
      <c r="P1948" s="18">
        <v>10.0</v>
      </c>
      <c r="Q1948" s="21">
        <f t="shared" si="173"/>
        <v>8.366979656</v>
      </c>
      <c r="R1948" s="18">
        <v>10.0</v>
      </c>
      <c r="S1948" s="21">
        <f t="shared" si="125"/>
        <v>8.466858038</v>
      </c>
      <c r="T1948" s="18">
        <v>10.0</v>
      </c>
      <c r="U1948" s="21">
        <f t="shared" si="128"/>
        <v>8.267624021</v>
      </c>
      <c r="V1948" s="18">
        <v>10.0</v>
      </c>
      <c r="W1948" s="21">
        <f t="shared" si="124"/>
        <v>8.86689295</v>
      </c>
      <c r="X1948" s="27">
        <f t="shared" si="170"/>
        <v>10</v>
      </c>
      <c r="Y1948" s="119"/>
      <c r="Z1948" s="24"/>
      <c r="AA1948" s="40"/>
      <c r="AB1948" s="40"/>
      <c r="AC1948" s="40"/>
      <c r="AD1948" s="40"/>
      <c r="AE1948" s="39"/>
      <c r="AF1948" s="5"/>
      <c r="AG1948" s="1"/>
    </row>
    <row r="1949" ht="67.5" customHeight="1">
      <c r="A1949" s="1"/>
      <c r="B1949" s="5"/>
      <c r="C1949" s="16">
        <v>44981.0</v>
      </c>
      <c r="D1949" s="17" t="s">
        <v>3656</v>
      </c>
      <c r="E1949" s="150" t="s">
        <v>3657</v>
      </c>
      <c r="F1949" s="5" t="s">
        <v>48</v>
      </c>
      <c r="G1949" s="5" t="s">
        <v>2017</v>
      </c>
      <c r="H1949" s="5" t="s">
        <v>3406</v>
      </c>
      <c r="I1949" s="33" t="s">
        <v>60</v>
      </c>
      <c r="J1949" s="18">
        <v>10.0</v>
      </c>
      <c r="K1949" s="19">
        <f t="shared" si="178"/>
        <v>8.333032787</v>
      </c>
      <c r="L1949" s="18">
        <v>10.0</v>
      </c>
      <c r="M1949" s="21">
        <f t="shared" si="177"/>
        <v>9.114963504</v>
      </c>
      <c r="N1949" s="18">
        <v>10.0</v>
      </c>
      <c r="O1949" s="21">
        <f t="shared" si="2"/>
        <v>9.446873372</v>
      </c>
      <c r="P1949" s="18">
        <v>10.0</v>
      </c>
      <c r="Q1949" s="21">
        <f t="shared" si="173"/>
        <v>8.367831074</v>
      </c>
      <c r="R1949" s="18">
        <v>10.0</v>
      </c>
      <c r="S1949" s="21">
        <f t="shared" si="125"/>
        <v>8.467657799</v>
      </c>
      <c r="T1949" s="18">
        <v>7.5</v>
      </c>
      <c r="U1949" s="21">
        <f t="shared" si="128"/>
        <v>8.267223382</v>
      </c>
      <c r="V1949" s="18">
        <v>10.0</v>
      </c>
      <c r="W1949" s="21">
        <f t="shared" si="124"/>
        <v>8.867484342</v>
      </c>
      <c r="X1949" s="27">
        <f t="shared" si="170"/>
        <v>9.642857143</v>
      </c>
      <c r="Y1949" s="119"/>
      <c r="Z1949" s="24"/>
      <c r="AA1949" s="40"/>
      <c r="AB1949" s="40"/>
      <c r="AC1949" s="40"/>
      <c r="AD1949" s="40"/>
      <c r="AE1949" s="39"/>
      <c r="AF1949" s="5"/>
      <c r="AG1949" s="1"/>
    </row>
    <row r="1950" ht="67.5" customHeight="1">
      <c r="A1950" s="1"/>
      <c r="B1950" s="5"/>
      <c r="C1950" s="16">
        <v>44981.0</v>
      </c>
      <c r="D1950" s="17">
        <v>3.434724931E9</v>
      </c>
      <c r="E1950" s="150" t="s">
        <v>3657</v>
      </c>
      <c r="F1950" s="5" t="s">
        <v>48</v>
      </c>
      <c r="G1950" s="5" t="s">
        <v>2017</v>
      </c>
      <c r="H1950" s="5" t="s">
        <v>3650</v>
      </c>
      <c r="I1950" s="33" t="s">
        <v>261</v>
      </c>
      <c r="J1950" s="18">
        <v>10.0</v>
      </c>
      <c r="K1950" s="19">
        <f t="shared" si="178"/>
        <v>8.333688525</v>
      </c>
      <c r="L1950" s="18">
        <v>10.0</v>
      </c>
      <c r="M1950" s="21">
        <f t="shared" si="177"/>
        <v>9.1154247</v>
      </c>
      <c r="N1950" s="18">
        <v>10.0</v>
      </c>
      <c r="O1950" s="21">
        <f t="shared" si="2"/>
        <v>9.447161458</v>
      </c>
      <c r="P1950" s="18">
        <v>10.0</v>
      </c>
      <c r="Q1950" s="21">
        <f t="shared" si="173"/>
        <v>8.368681605</v>
      </c>
      <c r="R1950" s="18">
        <v>10.0</v>
      </c>
      <c r="S1950" s="21">
        <f t="shared" si="125"/>
        <v>8.468456726</v>
      </c>
      <c r="T1950" s="18">
        <v>7.5</v>
      </c>
      <c r="U1950" s="21">
        <f t="shared" si="128"/>
        <v>8.266823161</v>
      </c>
      <c r="V1950" s="18">
        <v>10.0</v>
      </c>
      <c r="W1950" s="21">
        <f t="shared" si="124"/>
        <v>8.868075117</v>
      </c>
      <c r="X1950" s="27">
        <f t="shared" si="170"/>
        <v>9.642857143</v>
      </c>
      <c r="Y1950" s="119"/>
      <c r="Z1950" s="24"/>
      <c r="AA1950" s="40"/>
      <c r="AB1950" s="40"/>
      <c r="AC1950" s="40"/>
      <c r="AD1950" s="40"/>
      <c r="AE1950" s="39"/>
      <c r="AF1950" s="5"/>
      <c r="AG1950" s="1"/>
    </row>
    <row r="1951" ht="67.5" customHeight="1">
      <c r="A1951" s="1"/>
      <c r="B1951" s="5"/>
      <c r="C1951" s="16">
        <v>44982.0</v>
      </c>
      <c r="D1951" s="17">
        <v>2.569685904E9</v>
      </c>
      <c r="E1951" s="150" t="s">
        <v>3658</v>
      </c>
      <c r="F1951" s="5" t="s">
        <v>960</v>
      </c>
      <c r="G1951" s="5" t="s">
        <v>2017</v>
      </c>
      <c r="H1951" s="5">
        <v>313.0</v>
      </c>
      <c r="I1951" s="33" t="s">
        <v>79</v>
      </c>
      <c r="J1951" s="18">
        <v>8.0</v>
      </c>
      <c r="K1951" s="19">
        <f t="shared" si="178"/>
        <v>8.333688525</v>
      </c>
      <c r="L1951" s="18">
        <v>10.0</v>
      </c>
      <c r="M1951" s="21">
        <f t="shared" si="177"/>
        <v>9.115885417</v>
      </c>
      <c r="N1951" s="18">
        <v>10.0</v>
      </c>
      <c r="O1951" s="21">
        <f t="shared" si="2"/>
        <v>9.447449245</v>
      </c>
      <c r="P1951" s="18">
        <v>10.0</v>
      </c>
      <c r="Q1951" s="21">
        <f t="shared" si="173"/>
        <v>8.36953125</v>
      </c>
      <c r="R1951" s="18">
        <v>7.5</v>
      </c>
      <c r="S1951" s="21">
        <f t="shared" si="125"/>
        <v>8.467952058</v>
      </c>
      <c r="T1951" s="18">
        <v>7.5</v>
      </c>
      <c r="U1951" s="21">
        <f t="shared" si="128"/>
        <v>8.266423358</v>
      </c>
      <c r="V1951" s="18">
        <v>7.5</v>
      </c>
      <c r="W1951" s="21">
        <f t="shared" si="124"/>
        <v>8.867361835</v>
      </c>
      <c r="X1951" s="27">
        <f t="shared" si="170"/>
        <v>8.642857143</v>
      </c>
      <c r="Y1951" s="119"/>
      <c r="Z1951" s="24"/>
      <c r="AA1951" s="40"/>
      <c r="AB1951" s="40"/>
      <c r="AC1951" s="40"/>
      <c r="AD1951" s="40"/>
      <c r="AE1951" s="39"/>
      <c r="AF1951" s="5"/>
      <c r="AG1951" s="1"/>
    </row>
    <row r="1952" ht="67.5" customHeight="1">
      <c r="A1952" s="1"/>
      <c r="B1952" s="5"/>
      <c r="C1952" s="16">
        <v>44982.0</v>
      </c>
      <c r="D1952" s="17"/>
      <c r="E1952" s="79" t="s">
        <v>3365</v>
      </c>
      <c r="F1952" s="5"/>
      <c r="G1952" s="5"/>
      <c r="H1952" s="5"/>
      <c r="I1952" s="33"/>
      <c r="J1952" s="18">
        <v>9.0</v>
      </c>
      <c r="K1952" s="19">
        <f t="shared" si="178"/>
        <v>8.332868852</v>
      </c>
      <c r="L1952" s="18">
        <v>10.0</v>
      </c>
      <c r="M1952" s="21">
        <f t="shared" si="177"/>
        <v>9.116345653</v>
      </c>
      <c r="N1952" s="18">
        <v>10.0</v>
      </c>
      <c r="O1952" s="21">
        <f t="shared" si="2"/>
        <v>9.447736733</v>
      </c>
      <c r="P1952" s="18">
        <v>10.0</v>
      </c>
      <c r="Q1952" s="21">
        <f t="shared" si="173"/>
        <v>8.37038001</v>
      </c>
      <c r="R1952" s="18">
        <v>7.5</v>
      </c>
      <c r="S1952" s="21">
        <f t="shared" si="125"/>
        <v>8.467447917</v>
      </c>
      <c r="T1952" s="18">
        <v>10.0</v>
      </c>
      <c r="U1952" s="21">
        <f t="shared" si="128"/>
        <v>8.267326733</v>
      </c>
      <c r="V1952" s="18">
        <v>10.0</v>
      </c>
      <c r="W1952" s="21">
        <f t="shared" si="124"/>
        <v>8.867952058</v>
      </c>
      <c r="X1952" s="27">
        <f t="shared" si="170"/>
        <v>9.5</v>
      </c>
      <c r="Y1952" s="149" t="s">
        <v>3659</v>
      </c>
      <c r="Z1952" s="24"/>
      <c r="AA1952" s="40"/>
      <c r="AB1952" s="40"/>
      <c r="AC1952" s="40"/>
      <c r="AD1952" s="40"/>
      <c r="AE1952" s="39"/>
      <c r="AF1952" s="5"/>
      <c r="AG1952" s="1"/>
    </row>
    <row r="1953" ht="67.5" customHeight="1">
      <c r="A1953" s="1"/>
      <c r="B1953" s="5"/>
      <c r="C1953" s="16">
        <v>44982.0</v>
      </c>
      <c r="D1953" s="17">
        <v>3.518570812E9</v>
      </c>
      <c r="E1953" s="150" t="s">
        <v>3660</v>
      </c>
      <c r="F1953" s="5" t="s">
        <v>64</v>
      </c>
      <c r="G1953" s="5" t="s">
        <v>3261</v>
      </c>
      <c r="H1953" s="5">
        <v>313.0</v>
      </c>
      <c r="I1953" s="33" t="s">
        <v>79</v>
      </c>
      <c r="J1953" s="18">
        <v>8.0</v>
      </c>
      <c r="K1953" s="19">
        <f t="shared" si="178"/>
        <v>8.332213115</v>
      </c>
      <c r="L1953" s="18">
        <v>10.0</v>
      </c>
      <c r="M1953" s="21">
        <f t="shared" si="177"/>
        <v>9.116805411</v>
      </c>
      <c r="N1953" s="18">
        <v>10.0</v>
      </c>
      <c r="O1953" s="21">
        <f t="shared" si="2"/>
        <v>9.448023921</v>
      </c>
      <c r="P1953" s="18">
        <v>7.5</v>
      </c>
      <c r="Q1953" s="21">
        <f t="shared" si="173"/>
        <v>8.369927159</v>
      </c>
      <c r="R1953" s="18">
        <v>7.5</v>
      </c>
      <c r="S1953" s="21">
        <f t="shared" si="125"/>
        <v>8.4669443</v>
      </c>
      <c r="T1953" s="18">
        <v>7.5</v>
      </c>
      <c r="U1953" s="21">
        <f t="shared" si="128"/>
        <v>8.266927083</v>
      </c>
      <c r="V1953" s="18">
        <v>10.0</v>
      </c>
      <c r="W1953" s="21">
        <f t="shared" si="124"/>
        <v>8.868541667</v>
      </c>
      <c r="X1953" s="27">
        <f t="shared" si="170"/>
        <v>8.642857143</v>
      </c>
      <c r="Y1953" s="149"/>
      <c r="Z1953" s="24"/>
      <c r="AA1953" s="40"/>
      <c r="AB1953" s="40"/>
      <c r="AC1953" s="40"/>
      <c r="AD1953" s="40"/>
      <c r="AE1953" s="39"/>
      <c r="AF1953" s="5"/>
      <c r="AG1953" s="1"/>
    </row>
    <row r="1954" ht="67.5" customHeight="1">
      <c r="A1954" s="1"/>
      <c r="B1954" s="5"/>
      <c r="C1954" s="16">
        <v>44983.0</v>
      </c>
      <c r="D1954" s="17" t="s">
        <v>3661</v>
      </c>
      <c r="E1954" s="150" t="s">
        <v>3662</v>
      </c>
      <c r="F1954" s="5" t="s">
        <v>32</v>
      </c>
      <c r="G1954" s="5" t="s">
        <v>2017</v>
      </c>
      <c r="H1954" s="5">
        <v>206.0</v>
      </c>
      <c r="I1954" s="33" t="s">
        <v>1868</v>
      </c>
      <c r="J1954" s="18">
        <v>8.0</v>
      </c>
      <c r="K1954" s="19">
        <f t="shared" si="178"/>
        <v>8.333606557</v>
      </c>
      <c r="L1954" s="18">
        <v>7.5</v>
      </c>
      <c r="M1954" s="21">
        <f t="shared" si="177"/>
        <v>9.115964639</v>
      </c>
      <c r="N1954" s="18">
        <v>7.5</v>
      </c>
      <c r="O1954" s="21">
        <f t="shared" si="2"/>
        <v>9.447011435</v>
      </c>
      <c r="P1954" s="18">
        <v>7.5</v>
      </c>
      <c r="Q1954" s="21">
        <f t="shared" si="173"/>
        <v>8.369474779</v>
      </c>
      <c r="R1954" s="18">
        <v>7.5</v>
      </c>
      <c r="S1954" s="21">
        <f t="shared" si="125"/>
        <v>8.466441207</v>
      </c>
      <c r="T1954" s="18">
        <v>7.5</v>
      </c>
      <c r="U1954" s="21">
        <f t="shared" si="128"/>
        <v>8.26652785</v>
      </c>
      <c r="V1954" s="18">
        <v>7.5</v>
      </c>
      <c r="W1954" s="21">
        <f t="shared" si="124"/>
        <v>8.867829256</v>
      </c>
      <c r="X1954" s="27">
        <f t="shared" si="170"/>
        <v>7.571428571</v>
      </c>
      <c r="Y1954" s="119"/>
      <c r="Z1954" s="24"/>
      <c r="AA1954" s="40"/>
      <c r="AB1954" s="40"/>
      <c r="AC1954" s="40"/>
      <c r="AD1954" s="40"/>
      <c r="AE1954" s="39"/>
      <c r="AF1954" s="5"/>
      <c r="AG1954" s="1"/>
    </row>
    <row r="1955" ht="67.5" customHeight="1">
      <c r="A1955" s="1"/>
      <c r="B1955" s="5"/>
      <c r="C1955" s="16">
        <v>44985.0</v>
      </c>
      <c r="D1955" s="17">
        <v>3.338358416E9</v>
      </c>
      <c r="E1955" s="150" t="s">
        <v>3663</v>
      </c>
      <c r="F1955" s="5" t="s">
        <v>72</v>
      </c>
      <c r="G1955" s="5" t="s">
        <v>3261</v>
      </c>
      <c r="H1955" s="5">
        <v>312.0</v>
      </c>
      <c r="I1955" s="33" t="s">
        <v>1787</v>
      </c>
      <c r="J1955" s="18">
        <v>10.0</v>
      </c>
      <c r="K1955" s="19">
        <f t="shared" si="178"/>
        <v>8.333606557</v>
      </c>
      <c r="L1955" s="18">
        <v>10.0</v>
      </c>
      <c r="M1955" s="21">
        <f t="shared" si="177"/>
        <v>9.116424116</v>
      </c>
      <c r="N1955" s="18">
        <v>10.0</v>
      </c>
      <c r="O1955" s="21">
        <f t="shared" si="2"/>
        <v>9.447298701</v>
      </c>
      <c r="P1955" s="18">
        <v>10.0</v>
      </c>
      <c r="Q1955" s="21">
        <f t="shared" si="173"/>
        <v>8.370322245</v>
      </c>
      <c r="R1955" s="18">
        <v>10.0</v>
      </c>
      <c r="S1955" s="21">
        <f t="shared" si="125"/>
        <v>8.46723869</v>
      </c>
      <c r="T1955" s="18">
        <v>7.5</v>
      </c>
      <c r="U1955" s="21">
        <f t="shared" si="128"/>
        <v>8.266129032</v>
      </c>
      <c r="V1955" s="18">
        <v>7.5</v>
      </c>
      <c r="W1955" s="21">
        <f t="shared" si="124"/>
        <v>8.867117586</v>
      </c>
      <c r="X1955" s="27">
        <f t="shared" si="170"/>
        <v>9.285714286</v>
      </c>
      <c r="Y1955" s="148" t="s">
        <v>3664</v>
      </c>
      <c r="Z1955" s="24"/>
      <c r="AA1955" s="40"/>
      <c r="AB1955" s="40"/>
      <c r="AC1955" s="40"/>
      <c r="AD1955" s="40"/>
      <c r="AE1955" s="39"/>
      <c r="AF1955" s="5"/>
      <c r="AG1955" s="1"/>
    </row>
    <row r="1956" ht="67.5" customHeight="1">
      <c r="A1956" s="1"/>
      <c r="B1956" s="5"/>
      <c r="C1956" s="16">
        <v>44985.0</v>
      </c>
      <c r="D1956" s="17">
        <v>2.237764703E9</v>
      </c>
      <c r="E1956" s="150" t="s">
        <v>3665</v>
      </c>
      <c r="F1956" s="5" t="s">
        <v>72</v>
      </c>
      <c r="G1956" s="5" t="s">
        <v>3261</v>
      </c>
      <c r="H1956" s="5">
        <v>208.0</v>
      </c>
      <c r="I1956" s="33" t="s">
        <v>1787</v>
      </c>
      <c r="J1956" s="18">
        <v>9.0</v>
      </c>
      <c r="K1956" s="19">
        <f t="shared" si="178"/>
        <v>8.332786885</v>
      </c>
      <c r="L1956" s="18">
        <v>10.0</v>
      </c>
      <c r="M1956" s="21">
        <f t="shared" si="177"/>
        <v>9.116883117</v>
      </c>
      <c r="N1956" s="18">
        <v>10.0</v>
      </c>
      <c r="O1956" s="21">
        <f t="shared" si="2"/>
        <v>9.44758567</v>
      </c>
      <c r="P1956" s="18">
        <v>7.5</v>
      </c>
      <c r="Q1956" s="21">
        <f t="shared" si="173"/>
        <v>8.36987013</v>
      </c>
      <c r="R1956" s="18">
        <v>7.5</v>
      </c>
      <c r="S1956" s="21">
        <f t="shared" si="125"/>
        <v>8.466735967</v>
      </c>
      <c r="T1956" s="18">
        <v>10.0</v>
      </c>
      <c r="U1956" s="21">
        <f t="shared" si="128"/>
        <v>8.267030681</v>
      </c>
      <c r="V1956" s="18">
        <v>7.5</v>
      </c>
      <c r="W1956" s="21">
        <f t="shared" si="124"/>
        <v>8.866406656</v>
      </c>
      <c r="X1956" s="27">
        <f t="shared" si="170"/>
        <v>8.785714286</v>
      </c>
      <c r="Y1956" s="149" t="s">
        <v>3666</v>
      </c>
      <c r="Z1956" s="24"/>
      <c r="AA1956" s="40"/>
      <c r="AB1956" s="40"/>
      <c r="AC1956" s="40"/>
      <c r="AD1956" s="40"/>
      <c r="AE1956" s="39"/>
      <c r="AF1956" s="5"/>
      <c r="AG1956" s="1"/>
    </row>
    <row r="1957" ht="67.5" customHeight="1">
      <c r="A1957" s="1"/>
      <c r="B1957" s="5"/>
      <c r="C1957" s="16">
        <v>44985.0</v>
      </c>
      <c r="D1957" s="17">
        <v>3.74668763E9</v>
      </c>
      <c r="E1957" s="150" t="s">
        <v>3663</v>
      </c>
      <c r="F1957" s="5" t="s">
        <v>72</v>
      </c>
      <c r="G1957" s="5" t="s">
        <v>3261</v>
      </c>
      <c r="H1957" s="5">
        <v>314.0</v>
      </c>
      <c r="I1957" s="33" t="s">
        <v>79</v>
      </c>
      <c r="J1957" s="18">
        <v>8.0</v>
      </c>
      <c r="K1957" s="19">
        <f t="shared" si="178"/>
        <v>8.335245902</v>
      </c>
      <c r="L1957" s="18">
        <v>7.5</v>
      </c>
      <c r="M1957" s="21">
        <f t="shared" si="177"/>
        <v>9.116043614</v>
      </c>
      <c r="N1957" s="18">
        <v>10.0</v>
      </c>
      <c r="O1957" s="21">
        <f t="shared" si="2"/>
        <v>9.44787234</v>
      </c>
      <c r="P1957" s="18">
        <v>10.0</v>
      </c>
      <c r="Q1957" s="21">
        <f t="shared" si="173"/>
        <v>8.370716511</v>
      </c>
      <c r="R1957" s="18">
        <v>7.5</v>
      </c>
      <c r="S1957" s="21">
        <f t="shared" si="125"/>
        <v>8.466233766</v>
      </c>
      <c r="T1957" s="18">
        <v>7.5</v>
      </c>
      <c r="U1957" s="21">
        <f t="shared" si="128"/>
        <v>8.266632017</v>
      </c>
      <c r="V1957" s="18">
        <v>7.5</v>
      </c>
      <c r="W1957" s="21">
        <f t="shared" si="124"/>
        <v>8.865696466</v>
      </c>
      <c r="X1957" s="27">
        <f t="shared" si="170"/>
        <v>8.285714286</v>
      </c>
      <c r="Y1957" s="149" t="s">
        <v>3667</v>
      </c>
      <c r="Z1957" s="24"/>
      <c r="AA1957" s="40"/>
      <c r="AB1957" s="40"/>
      <c r="AC1957" s="40"/>
      <c r="AD1957" s="40"/>
      <c r="AE1957" s="39"/>
      <c r="AF1957" s="5"/>
      <c r="AG1957" s="1"/>
    </row>
    <row r="1958" ht="67.5" customHeight="1">
      <c r="A1958" s="1"/>
      <c r="B1958" s="5"/>
      <c r="C1958" s="16">
        <v>44985.0</v>
      </c>
      <c r="D1958" s="17">
        <v>3.109614956E9</v>
      </c>
      <c r="E1958" s="150" t="s">
        <v>3668</v>
      </c>
      <c r="F1958" s="5" t="s">
        <v>3636</v>
      </c>
      <c r="G1958" s="5" t="s">
        <v>2017</v>
      </c>
      <c r="H1958" s="5" t="s">
        <v>3280</v>
      </c>
      <c r="I1958" s="33" t="s">
        <v>60</v>
      </c>
      <c r="J1958" s="18">
        <v>8.0</v>
      </c>
      <c r="K1958" s="19">
        <f t="shared" si="178"/>
        <v>8.337704918</v>
      </c>
      <c r="L1958" s="18">
        <v>10.0</v>
      </c>
      <c r="M1958" s="21">
        <f t="shared" si="177"/>
        <v>9.116502335</v>
      </c>
      <c r="N1958" s="18">
        <v>10.0</v>
      </c>
      <c r="O1958" s="21">
        <f t="shared" si="2"/>
        <v>9.448158714</v>
      </c>
      <c r="P1958" s="18">
        <v>7.5</v>
      </c>
      <c r="Q1958" s="21">
        <f t="shared" si="173"/>
        <v>8.37026466</v>
      </c>
      <c r="R1958" s="18">
        <v>10.0</v>
      </c>
      <c r="S1958" s="21">
        <f t="shared" si="125"/>
        <v>8.467030114</v>
      </c>
      <c r="T1958" s="18">
        <v>7.5</v>
      </c>
      <c r="U1958" s="21">
        <f t="shared" si="128"/>
        <v>8.266233766</v>
      </c>
      <c r="V1958" s="18">
        <v>10.0</v>
      </c>
      <c r="W1958" s="21">
        <f t="shared" si="124"/>
        <v>8.866285714</v>
      </c>
      <c r="X1958" s="27">
        <f t="shared" si="170"/>
        <v>9</v>
      </c>
      <c r="Y1958" s="149" t="s">
        <v>3669</v>
      </c>
      <c r="Z1958" s="24"/>
      <c r="AA1958" s="40"/>
      <c r="AB1958" s="40"/>
      <c r="AC1958" s="40"/>
      <c r="AD1958" s="40"/>
      <c r="AE1958" s="39"/>
      <c r="AF1958" s="5"/>
      <c r="AG1958" s="1"/>
    </row>
    <row r="1959" ht="67.5" customHeight="1">
      <c r="A1959" s="1"/>
      <c r="B1959" s="5"/>
      <c r="C1959" s="16">
        <v>44985.0</v>
      </c>
      <c r="D1959" s="17">
        <v>2.541424148E9</v>
      </c>
      <c r="E1959" s="150" t="s">
        <v>3670</v>
      </c>
      <c r="F1959" s="5" t="s">
        <v>3514</v>
      </c>
      <c r="G1959" s="5" t="s">
        <v>3261</v>
      </c>
      <c r="H1959" s="5">
        <v>206.0</v>
      </c>
      <c r="I1959" s="33" t="s">
        <v>1868</v>
      </c>
      <c r="J1959" s="18">
        <v>9.0</v>
      </c>
      <c r="K1959" s="19">
        <f t="shared" si="178"/>
        <v>8.338934426</v>
      </c>
      <c r="L1959" s="18">
        <v>10.0</v>
      </c>
      <c r="M1959" s="21">
        <f t="shared" si="177"/>
        <v>9.116960581</v>
      </c>
      <c r="N1959" s="18">
        <v>10.0</v>
      </c>
      <c r="O1959" s="21">
        <f t="shared" si="2"/>
        <v>9.44844479</v>
      </c>
      <c r="P1959" s="18">
        <v>10.0</v>
      </c>
      <c r="Q1959" s="21">
        <f t="shared" si="173"/>
        <v>8.371109959</v>
      </c>
      <c r="R1959" s="18">
        <v>10.0</v>
      </c>
      <c r="S1959" s="21">
        <f t="shared" si="125"/>
        <v>8.467825636</v>
      </c>
      <c r="T1959" s="18">
        <v>10.0</v>
      </c>
      <c r="U1959" s="21">
        <f t="shared" si="128"/>
        <v>8.267133956</v>
      </c>
      <c r="V1959" s="18">
        <v>10.0</v>
      </c>
      <c r="W1959" s="21">
        <f t="shared" si="124"/>
        <v>8.866874351</v>
      </c>
      <c r="X1959" s="27">
        <f t="shared" si="170"/>
        <v>9.857142857</v>
      </c>
      <c r="Y1959" s="149" t="s">
        <v>3671</v>
      </c>
      <c r="Z1959" s="24"/>
      <c r="AA1959" s="40"/>
      <c r="AB1959" s="40"/>
      <c r="AC1959" s="40"/>
      <c r="AD1959" s="40"/>
      <c r="AE1959" s="39"/>
      <c r="AF1959" s="5"/>
      <c r="AG1959" s="1"/>
    </row>
    <row r="1960" ht="67.5" customHeight="1">
      <c r="A1960" s="1"/>
      <c r="B1960" s="5"/>
      <c r="C1960" s="16">
        <v>44986.0</v>
      </c>
      <c r="D1960" s="17" t="s">
        <v>3672</v>
      </c>
      <c r="E1960" s="150" t="s">
        <v>3673</v>
      </c>
      <c r="F1960" s="5" t="s">
        <v>100</v>
      </c>
      <c r="G1960" s="5" t="s">
        <v>3261</v>
      </c>
      <c r="H1960" s="5">
        <v>32.0</v>
      </c>
      <c r="I1960" s="33" t="s">
        <v>45</v>
      </c>
      <c r="J1960" s="18">
        <v>8.0</v>
      </c>
      <c r="K1960" s="19">
        <f t="shared" si="178"/>
        <v>8.33795082</v>
      </c>
      <c r="L1960" s="18">
        <v>10.0</v>
      </c>
      <c r="M1960" s="21">
        <f t="shared" si="177"/>
        <v>9.117418351</v>
      </c>
      <c r="N1960" s="18">
        <v>10.0</v>
      </c>
      <c r="O1960" s="21">
        <f t="shared" si="2"/>
        <v>9.44873057</v>
      </c>
      <c r="P1960" s="18">
        <v>7.5</v>
      </c>
      <c r="Q1960" s="21">
        <f t="shared" si="173"/>
        <v>8.370658372</v>
      </c>
      <c r="R1960" s="18">
        <v>10.0</v>
      </c>
      <c r="S1960" s="21">
        <f t="shared" si="125"/>
        <v>8.468620332</v>
      </c>
      <c r="T1960" s="18">
        <v>7.5</v>
      </c>
      <c r="U1960" s="21">
        <f t="shared" si="128"/>
        <v>8.266735859</v>
      </c>
      <c r="V1960" s="18">
        <v>10.0</v>
      </c>
      <c r="W1960" s="21">
        <f t="shared" si="124"/>
        <v>8.867462377</v>
      </c>
      <c r="X1960" s="27">
        <f t="shared" si="170"/>
        <v>9</v>
      </c>
      <c r="Y1960" s="119"/>
      <c r="Z1960" s="24"/>
      <c r="AA1960" s="40"/>
      <c r="AB1960" s="40"/>
      <c r="AC1960" s="40"/>
      <c r="AD1960" s="40"/>
      <c r="AE1960" s="39"/>
      <c r="AF1960" s="5"/>
      <c r="AG1960" s="1"/>
    </row>
    <row r="1961" ht="67.5" customHeight="1">
      <c r="A1961" s="1"/>
      <c r="B1961" s="5"/>
      <c r="C1961" s="16" t="s">
        <v>3674</v>
      </c>
      <c r="D1961" s="17">
        <v>3.63977155E9</v>
      </c>
      <c r="E1961" s="150" t="s">
        <v>3675</v>
      </c>
      <c r="F1961" s="5" t="s">
        <v>48</v>
      </c>
      <c r="G1961" s="5" t="s">
        <v>2017</v>
      </c>
      <c r="H1961" s="5">
        <v>215.0</v>
      </c>
      <c r="I1961" s="33" t="s">
        <v>1808</v>
      </c>
      <c r="J1961" s="18">
        <v>9.0</v>
      </c>
      <c r="K1961" s="19">
        <f t="shared" si="178"/>
        <v>8.33795082</v>
      </c>
      <c r="L1961" s="18">
        <v>10.0</v>
      </c>
      <c r="M1961" s="21">
        <f t="shared" si="177"/>
        <v>9.117875648</v>
      </c>
      <c r="N1961" s="18">
        <v>10.0</v>
      </c>
      <c r="O1961" s="21">
        <f t="shared" si="2"/>
        <v>9.449016054</v>
      </c>
      <c r="P1961" s="18">
        <v>7.5</v>
      </c>
      <c r="Q1961" s="21">
        <f t="shared" si="173"/>
        <v>8.370207254</v>
      </c>
      <c r="R1961" s="18">
        <v>7.5</v>
      </c>
      <c r="S1961" s="21">
        <f t="shared" si="125"/>
        <v>8.468118196</v>
      </c>
      <c r="T1961" s="18">
        <v>7.5</v>
      </c>
      <c r="U1961" s="21">
        <f t="shared" si="128"/>
        <v>8.266338174</v>
      </c>
      <c r="V1961" s="18">
        <v>10.0</v>
      </c>
      <c r="W1961" s="21">
        <f t="shared" si="124"/>
        <v>8.868049793</v>
      </c>
      <c r="X1961" s="27">
        <f t="shared" si="170"/>
        <v>8.785714286</v>
      </c>
      <c r="Y1961" s="119"/>
      <c r="Z1961" s="24"/>
      <c r="AA1961" s="40"/>
      <c r="AB1961" s="40"/>
      <c r="AC1961" s="40"/>
      <c r="AD1961" s="40"/>
      <c r="AE1961" s="39"/>
      <c r="AF1961" s="5"/>
      <c r="AG1961" s="1"/>
    </row>
    <row r="1962" ht="67.5" customHeight="1">
      <c r="A1962" s="1"/>
      <c r="B1962" s="5"/>
      <c r="C1962" s="16">
        <v>44987.0</v>
      </c>
      <c r="D1962" s="17">
        <v>2.156543261E9</v>
      </c>
      <c r="E1962" s="150" t="s">
        <v>3676</v>
      </c>
      <c r="F1962" s="5" t="s">
        <v>48</v>
      </c>
      <c r="G1962" s="5" t="s">
        <v>2017</v>
      </c>
      <c r="H1962" s="5" t="s">
        <v>3252</v>
      </c>
      <c r="I1962" s="33" t="s">
        <v>2203</v>
      </c>
      <c r="J1962" s="18">
        <v>9.0</v>
      </c>
      <c r="K1962" s="19">
        <f t="shared" si="178"/>
        <v>8.340409836</v>
      </c>
      <c r="L1962" s="18">
        <v>7.5</v>
      </c>
      <c r="M1962" s="21">
        <f t="shared" si="177"/>
        <v>9.117037804</v>
      </c>
      <c r="N1962" s="18">
        <v>10.0</v>
      </c>
      <c r="O1962" s="21">
        <f t="shared" si="2"/>
        <v>9.449301242</v>
      </c>
      <c r="P1962" s="18">
        <v>7.5</v>
      </c>
      <c r="Q1962" s="21">
        <f t="shared" si="173"/>
        <v>8.369756603</v>
      </c>
      <c r="R1962" s="18">
        <v>7.5</v>
      </c>
      <c r="S1962" s="21">
        <f t="shared" si="125"/>
        <v>8.46761658</v>
      </c>
      <c r="T1962" s="18">
        <v>7.5</v>
      </c>
      <c r="U1962" s="21">
        <f t="shared" si="128"/>
        <v>8.265940902</v>
      </c>
      <c r="V1962" s="18">
        <v>7.5</v>
      </c>
      <c r="W1962" s="21">
        <f t="shared" si="124"/>
        <v>8.867340591</v>
      </c>
      <c r="X1962" s="27">
        <f t="shared" si="170"/>
        <v>8.071428571</v>
      </c>
      <c r="Y1962" s="119"/>
      <c r="Z1962" s="24"/>
      <c r="AA1962" s="40"/>
      <c r="AB1962" s="40"/>
      <c r="AC1962" s="40"/>
      <c r="AD1962" s="40"/>
      <c r="AE1962" s="39"/>
      <c r="AF1962" s="5"/>
      <c r="AG1962" s="1"/>
    </row>
    <row r="1963" ht="67.5" customHeight="1">
      <c r="A1963" s="1"/>
      <c r="B1963" s="5"/>
      <c r="C1963" s="16">
        <v>44987.0</v>
      </c>
      <c r="D1963" s="17">
        <v>3.309425313E9</v>
      </c>
      <c r="E1963" s="150" t="s">
        <v>3677</v>
      </c>
      <c r="F1963" s="5" t="s">
        <v>107</v>
      </c>
      <c r="G1963" s="5" t="s">
        <v>2017</v>
      </c>
      <c r="H1963" s="5">
        <v>216.0</v>
      </c>
      <c r="I1963" s="33" t="s">
        <v>1782</v>
      </c>
      <c r="J1963" s="18">
        <v>10.0</v>
      </c>
      <c r="K1963" s="19">
        <f t="shared" si="178"/>
        <v>8.342868852</v>
      </c>
      <c r="L1963" s="18">
        <v>10.0</v>
      </c>
      <c r="M1963" s="21">
        <f t="shared" si="177"/>
        <v>9.117494824</v>
      </c>
      <c r="N1963" s="18">
        <v>10.0</v>
      </c>
      <c r="O1963" s="21">
        <f t="shared" si="2"/>
        <v>9.449586136</v>
      </c>
      <c r="P1963" s="18">
        <v>10.0</v>
      </c>
      <c r="Q1963" s="21">
        <f t="shared" si="173"/>
        <v>8.370600414</v>
      </c>
      <c r="R1963" s="18">
        <v>10.0</v>
      </c>
      <c r="S1963" s="21">
        <f t="shared" si="125"/>
        <v>8.46841015</v>
      </c>
      <c r="T1963" s="18">
        <v>7.5</v>
      </c>
      <c r="U1963" s="21">
        <f t="shared" si="128"/>
        <v>8.265544041</v>
      </c>
      <c r="V1963" s="18">
        <v>10.0</v>
      </c>
      <c r="W1963" s="21">
        <f t="shared" si="124"/>
        <v>8.867927461</v>
      </c>
      <c r="X1963" s="27">
        <f t="shared" si="170"/>
        <v>9.642857143</v>
      </c>
      <c r="Y1963" s="149" t="s">
        <v>3678</v>
      </c>
      <c r="Z1963" s="24"/>
      <c r="AA1963" s="40"/>
      <c r="AB1963" s="40"/>
      <c r="AC1963" s="40"/>
      <c r="AD1963" s="40"/>
      <c r="AE1963" s="39"/>
      <c r="AF1963" s="5"/>
      <c r="AG1963" s="1"/>
    </row>
    <row r="1964" ht="67.5" customHeight="1">
      <c r="A1964" s="1"/>
      <c r="B1964" s="5"/>
      <c r="C1964" s="16">
        <v>44988.0</v>
      </c>
      <c r="D1964" s="17">
        <v>3.257299025E9</v>
      </c>
      <c r="E1964" s="150" t="s">
        <v>3679</v>
      </c>
      <c r="F1964" s="5" t="s">
        <v>126</v>
      </c>
      <c r="G1964" s="5" t="s">
        <v>2017</v>
      </c>
      <c r="H1964" s="5" t="s">
        <v>3387</v>
      </c>
      <c r="I1964" s="33" t="s">
        <v>2203</v>
      </c>
      <c r="J1964" s="18">
        <v>8.0</v>
      </c>
      <c r="K1964" s="19">
        <f t="shared" si="178"/>
        <v>8.342868852</v>
      </c>
      <c r="L1964" s="18">
        <v>10.0</v>
      </c>
      <c r="M1964" s="21">
        <f t="shared" si="177"/>
        <v>9.117951371</v>
      </c>
      <c r="N1964" s="18">
        <v>10.0</v>
      </c>
      <c r="O1964" s="21">
        <f t="shared" si="2"/>
        <v>9.449870734</v>
      </c>
      <c r="P1964" s="18">
        <v>10.0</v>
      </c>
      <c r="Q1964" s="21">
        <f t="shared" si="173"/>
        <v>8.371443352</v>
      </c>
      <c r="R1964" s="18">
        <v>5.0</v>
      </c>
      <c r="S1964" s="21">
        <f t="shared" si="125"/>
        <v>8.466614907</v>
      </c>
      <c r="T1964" s="18">
        <v>10.0</v>
      </c>
      <c r="U1964" s="21">
        <f t="shared" si="128"/>
        <v>8.266442258</v>
      </c>
      <c r="V1964" s="18">
        <v>10.0</v>
      </c>
      <c r="W1964" s="21">
        <f t="shared" si="124"/>
        <v>8.868513723</v>
      </c>
      <c r="X1964" s="27">
        <f t="shared" si="170"/>
        <v>9</v>
      </c>
      <c r="Y1964" s="149" t="s">
        <v>3680</v>
      </c>
      <c r="Z1964" s="24"/>
      <c r="AA1964" s="40"/>
      <c r="AB1964" s="40"/>
      <c r="AC1964" s="40"/>
      <c r="AD1964" s="40"/>
      <c r="AE1964" s="39"/>
      <c r="AF1964" s="5"/>
      <c r="AG1964" s="1"/>
    </row>
    <row r="1965" ht="67.5" customHeight="1">
      <c r="A1965" s="1"/>
      <c r="B1965" s="5"/>
      <c r="C1965" s="16">
        <v>44989.0</v>
      </c>
      <c r="D1965" s="17">
        <v>2.91645994E9</v>
      </c>
      <c r="E1965" s="150" t="s">
        <v>3681</v>
      </c>
      <c r="F1965" s="5" t="s">
        <v>600</v>
      </c>
      <c r="G1965" s="5" t="s">
        <v>2017</v>
      </c>
      <c r="H1965" s="5" t="s">
        <v>2168</v>
      </c>
      <c r="I1965" s="33" t="s">
        <v>60</v>
      </c>
      <c r="J1965" s="18">
        <v>9.0</v>
      </c>
      <c r="K1965" s="19">
        <f t="shared" si="178"/>
        <v>8.343032787</v>
      </c>
      <c r="L1965" s="18">
        <v>7.5</v>
      </c>
      <c r="M1965" s="21">
        <f t="shared" si="177"/>
        <v>9.117114788</v>
      </c>
      <c r="N1965" s="18">
        <v>10.0</v>
      </c>
      <c r="O1965" s="21">
        <f t="shared" si="2"/>
        <v>9.450155039</v>
      </c>
      <c r="P1965" s="18">
        <v>10.0</v>
      </c>
      <c r="Q1965" s="21">
        <f t="shared" si="173"/>
        <v>8.372285419</v>
      </c>
      <c r="R1965" s="18">
        <v>7.5</v>
      </c>
      <c r="S1965" s="21">
        <f t="shared" si="125"/>
        <v>8.466114847</v>
      </c>
      <c r="T1965" s="18">
        <v>10.0</v>
      </c>
      <c r="U1965" s="21">
        <f t="shared" si="128"/>
        <v>8.267339545</v>
      </c>
      <c r="V1965" s="18">
        <v>7.5</v>
      </c>
      <c r="W1965" s="21">
        <f t="shared" si="124"/>
        <v>8.867805383</v>
      </c>
      <c r="X1965" s="27">
        <f t="shared" si="170"/>
        <v>8.785714286</v>
      </c>
      <c r="Y1965" s="61"/>
      <c r="Z1965" s="24"/>
      <c r="AA1965" s="40"/>
      <c r="AB1965" s="40"/>
      <c r="AC1965" s="40"/>
      <c r="AD1965" s="40"/>
      <c r="AE1965" s="39"/>
      <c r="AF1965" s="5"/>
      <c r="AG1965" s="1"/>
    </row>
    <row r="1966" ht="67.5" customHeight="1">
      <c r="A1966" s="1"/>
      <c r="B1966" s="5"/>
      <c r="C1966" s="16">
        <v>44989.0</v>
      </c>
      <c r="D1966" s="17">
        <v>2.98285224E9</v>
      </c>
      <c r="E1966" s="150" t="s">
        <v>3682</v>
      </c>
      <c r="F1966" s="5" t="s">
        <v>126</v>
      </c>
      <c r="G1966" s="5" t="s">
        <v>3261</v>
      </c>
      <c r="H1966" s="5">
        <v>208.0</v>
      </c>
      <c r="I1966" s="33" t="s">
        <v>1787</v>
      </c>
      <c r="J1966" s="18">
        <v>10.0</v>
      </c>
      <c r="K1966" s="19">
        <f t="shared" si="178"/>
        <v>8.343852459</v>
      </c>
      <c r="L1966" s="18">
        <v>10.0</v>
      </c>
      <c r="M1966" s="21">
        <f t="shared" si="177"/>
        <v>9.117571059</v>
      </c>
      <c r="N1966" s="18">
        <v>10.0</v>
      </c>
      <c r="O1966" s="21">
        <f t="shared" si="2"/>
        <v>9.45043905</v>
      </c>
      <c r="P1966" s="18">
        <v>7.5</v>
      </c>
      <c r="Q1966" s="21">
        <f t="shared" si="173"/>
        <v>8.371834625</v>
      </c>
      <c r="R1966" s="18">
        <v>10.0</v>
      </c>
      <c r="S1966" s="21">
        <f t="shared" si="125"/>
        <v>8.466907963</v>
      </c>
      <c r="T1966" s="18">
        <v>10.0</v>
      </c>
      <c r="U1966" s="21">
        <f t="shared" si="128"/>
        <v>8.268235903</v>
      </c>
      <c r="V1966" s="18">
        <v>10.0</v>
      </c>
      <c r="W1966" s="21">
        <f t="shared" si="124"/>
        <v>8.868391102</v>
      </c>
      <c r="X1966" s="27">
        <f t="shared" si="170"/>
        <v>9.642857143</v>
      </c>
      <c r="Y1966" s="149" t="s">
        <v>3683</v>
      </c>
      <c r="Z1966" s="24"/>
      <c r="AA1966" s="40"/>
      <c r="AB1966" s="40"/>
      <c r="AC1966" s="40"/>
      <c r="AD1966" s="40"/>
      <c r="AE1966" s="39"/>
      <c r="AF1966" s="5"/>
      <c r="AG1966" s="1"/>
    </row>
    <row r="1967" ht="67.5" customHeight="1">
      <c r="A1967" s="1"/>
      <c r="B1967" s="5"/>
      <c r="C1967" s="16">
        <v>44989.0</v>
      </c>
      <c r="D1967" s="17">
        <v>2.261548427E9</v>
      </c>
      <c r="E1967" s="150" t="s">
        <v>3684</v>
      </c>
      <c r="F1967" s="5" t="s">
        <v>1917</v>
      </c>
      <c r="G1967" s="5" t="s">
        <v>3261</v>
      </c>
      <c r="H1967" s="5">
        <v>204.0</v>
      </c>
      <c r="I1967" s="33" t="s">
        <v>45</v>
      </c>
      <c r="J1967" s="18">
        <v>10.0</v>
      </c>
      <c r="K1967" s="19">
        <f t="shared" si="178"/>
        <v>8.345245902</v>
      </c>
      <c r="L1967" s="18">
        <v>10.0</v>
      </c>
      <c r="M1967" s="21">
        <f t="shared" si="177"/>
        <v>9.11802686</v>
      </c>
      <c r="N1967" s="18">
        <v>10.0</v>
      </c>
      <c r="O1967" s="21">
        <f t="shared" si="2"/>
        <v>9.450722767</v>
      </c>
      <c r="P1967" s="18">
        <v>10.0</v>
      </c>
      <c r="Q1967" s="21">
        <f t="shared" si="173"/>
        <v>8.37267562</v>
      </c>
      <c r="R1967" s="18">
        <v>7.5</v>
      </c>
      <c r="S1967" s="21">
        <f t="shared" si="125"/>
        <v>8.466408269</v>
      </c>
      <c r="T1967" s="18">
        <v>10.0</v>
      </c>
      <c r="U1967" s="21">
        <f t="shared" si="128"/>
        <v>8.269131334</v>
      </c>
      <c r="V1967" s="18">
        <v>10.0</v>
      </c>
      <c r="W1967" s="21">
        <f t="shared" si="124"/>
        <v>8.868976215</v>
      </c>
      <c r="X1967" s="27">
        <f t="shared" si="170"/>
        <v>9.642857143</v>
      </c>
      <c r="Y1967" s="119"/>
      <c r="Z1967" s="24"/>
      <c r="AA1967" s="40"/>
      <c r="AB1967" s="40"/>
      <c r="AC1967" s="40"/>
      <c r="AD1967" s="40"/>
      <c r="AE1967" s="39"/>
      <c r="AF1967" s="5"/>
      <c r="AG1967" s="1"/>
    </row>
    <row r="1968" ht="67.5" customHeight="1">
      <c r="A1968" s="1"/>
      <c r="B1968" s="5"/>
      <c r="C1968" s="16">
        <v>44990.0</v>
      </c>
      <c r="D1968" s="17">
        <v>3.74668286E9</v>
      </c>
      <c r="E1968" s="150" t="s">
        <v>3685</v>
      </c>
      <c r="F1968" s="5" t="s">
        <v>2324</v>
      </c>
      <c r="G1968" s="5" t="s">
        <v>2015</v>
      </c>
      <c r="H1968" s="5" t="s">
        <v>120</v>
      </c>
      <c r="I1968" s="33" t="s">
        <v>60</v>
      </c>
      <c r="J1968" s="18">
        <v>8.0</v>
      </c>
      <c r="K1968" s="19">
        <f t="shared" si="178"/>
        <v>8.344262295</v>
      </c>
      <c r="L1968" s="18">
        <v>7.5</v>
      </c>
      <c r="M1968" s="21">
        <f t="shared" si="177"/>
        <v>9.117191533</v>
      </c>
      <c r="N1968" s="18">
        <v>7.5</v>
      </c>
      <c r="O1968" s="21">
        <f t="shared" si="2"/>
        <v>9.449716202</v>
      </c>
      <c r="P1968" s="18">
        <v>7.5</v>
      </c>
      <c r="Q1968" s="21">
        <f t="shared" si="173"/>
        <v>8.37222509</v>
      </c>
      <c r="R1968" s="18">
        <v>7.5</v>
      </c>
      <c r="S1968" s="21">
        <f t="shared" si="125"/>
        <v>8.465909091</v>
      </c>
      <c r="T1968" s="18">
        <v>7.5</v>
      </c>
      <c r="U1968" s="21">
        <f t="shared" si="128"/>
        <v>8.26873385</v>
      </c>
      <c r="V1968" s="18">
        <v>7.5</v>
      </c>
      <c r="W1968" s="21">
        <f t="shared" si="124"/>
        <v>8.868268734</v>
      </c>
      <c r="X1968" s="27">
        <f t="shared" si="170"/>
        <v>7.571428571</v>
      </c>
      <c r="Y1968" s="119"/>
      <c r="Z1968" s="24"/>
      <c r="AA1968" s="40"/>
      <c r="AB1968" s="40"/>
      <c r="AC1968" s="40"/>
      <c r="AD1968" s="40"/>
      <c r="AE1968" s="39"/>
      <c r="AF1968" s="5"/>
      <c r="AG1968" s="1"/>
    </row>
    <row r="1969" ht="67.5" customHeight="1">
      <c r="A1969" s="1"/>
      <c r="B1969" s="5"/>
      <c r="C1969" s="16">
        <v>44990.0</v>
      </c>
      <c r="D1969" s="17">
        <v>2.973450186E9</v>
      </c>
      <c r="E1969" s="150" t="s">
        <v>3686</v>
      </c>
      <c r="F1969" s="5" t="s">
        <v>3687</v>
      </c>
      <c r="G1969" s="5" t="s">
        <v>2015</v>
      </c>
      <c r="H1969" s="5">
        <v>302.0</v>
      </c>
      <c r="I1969" s="33" t="s">
        <v>45</v>
      </c>
      <c r="J1969" s="18">
        <v>8.0</v>
      </c>
      <c r="K1969" s="19">
        <f t="shared" si="178"/>
        <v>8.345</v>
      </c>
      <c r="L1969" s="18">
        <v>10.0</v>
      </c>
      <c r="M1969" s="21">
        <f t="shared" si="177"/>
        <v>9.117647059</v>
      </c>
      <c r="N1969" s="18">
        <v>10.0</v>
      </c>
      <c r="O1969" s="21">
        <f t="shared" si="2"/>
        <v>9.45</v>
      </c>
      <c r="P1969" s="18">
        <v>7.5</v>
      </c>
      <c r="Q1969" s="21">
        <f t="shared" si="173"/>
        <v>8.371775026</v>
      </c>
      <c r="R1969" s="18">
        <v>7.5</v>
      </c>
      <c r="S1969" s="21">
        <f t="shared" si="125"/>
        <v>8.465410428</v>
      </c>
      <c r="T1969" s="18">
        <v>7.5</v>
      </c>
      <c r="U1969" s="21">
        <f t="shared" si="128"/>
        <v>8.268336777</v>
      </c>
      <c r="V1969" s="18">
        <v>7.5</v>
      </c>
      <c r="W1969" s="21">
        <f t="shared" si="124"/>
        <v>8.867561983</v>
      </c>
      <c r="X1969" s="27">
        <f t="shared" si="170"/>
        <v>8.285714286</v>
      </c>
      <c r="Y1969" s="148" t="s">
        <v>3688</v>
      </c>
      <c r="Z1969" s="24"/>
      <c r="AA1969" s="40"/>
      <c r="AB1969" s="40"/>
      <c r="AC1969" s="40"/>
      <c r="AD1969" s="40"/>
      <c r="AE1969" s="39"/>
      <c r="AF1969" s="5"/>
      <c r="AG1969" s="1"/>
    </row>
    <row r="1970" ht="67.5" customHeight="1">
      <c r="A1970" s="1"/>
      <c r="B1970" s="5"/>
      <c r="C1970" s="16">
        <v>44990.0</v>
      </c>
      <c r="D1970" s="17">
        <v>2.864642038E9</v>
      </c>
      <c r="E1970" s="150" t="s">
        <v>2445</v>
      </c>
      <c r="F1970" s="5" t="s">
        <v>2107</v>
      </c>
      <c r="G1970" s="5" t="s">
        <v>2015</v>
      </c>
      <c r="H1970" s="5" t="s">
        <v>420</v>
      </c>
      <c r="I1970" s="33" t="s">
        <v>261</v>
      </c>
      <c r="J1970" s="18">
        <v>10.0</v>
      </c>
      <c r="K1970" s="19">
        <f t="shared" si="178"/>
        <v>8.34704918</v>
      </c>
      <c r="L1970" s="18">
        <v>10.0</v>
      </c>
      <c r="M1970" s="21">
        <f t="shared" si="177"/>
        <v>9.118102114</v>
      </c>
      <c r="N1970" s="18">
        <v>10.0</v>
      </c>
      <c r="O1970" s="21">
        <f t="shared" si="2"/>
        <v>9.450283505</v>
      </c>
      <c r="P1970" s="18">
        <v>10.0</v>
      </c>
      <c r="Q1970" s="21">
        <f t="shared" si="173"/>
        <v>8.37261475</v>
      </c>
      <c r="R1970" s="18">
        <v>10.0</v>
      </c>
      <c r="S1970" s="21">
        <f t="shared" si="125"/>
        <v>8.46620227</v>
      </c>
      <c r="T1970" s="18">
        <v>10.0</v>
      </c>
      <c r="U1970" s="21">
        <f t="shared" si="128"/>
        <v>8.269230769</v>
      </c>
      <c r="V1970" s="18">
        <v>10.0</v>
      </c>
      <c r="W1970" s="21">
        <f t="shared" si="124"/>
        <v>8.868146618</v>
      </c>
      <c r="X1970" s="27">
        <f t="shared" si="170"/>
        <v>10</v>
      </c>
      <c r="Y1970" s="119"/>
      <c r="Z1970" s="24"/>
      <c r="AA1970" s="40"/>
      <c r="AB1970" s="40"/>
      <c r="AC1970" s="40"/>
      <c r="AD1970" s="40"/>
      <c r="AE1970" s="39"/>
      <c r="AF1970" s="5"/>
      <c r="AG1970" s="1"/>
    </row>
    <row r="1971" ht="67.5" customHeight="1">
      <c r="A1971" s="1"/>
      <c r="B1971" s="5"/>
      <c r="C1971" s="16">
        <v>44990.0</v>
      </c>
      <c r="D1971" s="17" t="s">
        <v>3689</v>
      </c>
      <c r="E1971" s="150" t="s">
        <v>3690</v>
      </c>
      <c r="F1971" s="5" t="s">
        <v>72</v>
      </c>
      <c r="G1971" s="5" t="s">
        <v>2017</v>
      </c>
      <c r="H1971" s="5" t="s">
        <v>3521</v>
      </c>
      <c r="I1971" s="33" t="s">
        <v>261</v>
      </c>
      <c r="J1971" s="18">
        <v>10.0</v>
      </c>
      <c r="K1971" s="19">
        <f t="shared" si="178"/>
        <v>8.347868852</v>
      </c>
      <c r="L1971" s="18">
        <v>10.0</v>
      </c>
      <c r="M1971" s="21">
        <f t="shared" si="177"/>
        <v>9.118556701</v>
      </c>
      <c r="N1971" s="18">
        <v>10.0</v>
      </c>
      <c r="O1971" s="21">
        <f t="shared" si="2"/>
        <v>9.450566718</v>
      </c>
      <c r="P1971" s="18">
        <v>10.0</v>
      </c>
      <c r="Q1971" s="21">
        <f t="shared" si="173"/>
        <v>8.373453608</v>
      </c>
      <c r="R1971" s="18">
        <v>10.0</v>
      </c>
      <c r="S1971" s="21">
        <f t="shared" si="125"/>
        <v>8.466993296</v>
      </c>
      <c r="T1971" s="18">
        <v>10.0</v>
      </c>
      <c r="U1971" s="21">
        <f t="shared" si="128"/>
        <v>8.270123839</v>
      </c>
      <c r="V1971" s="18">
        <v>10.0</v>
      </c>
      <c r="W1971" s="21">
        <f t="shared" si="124"/>
        <v>8.86873065</v>
      </c>
      <c r="X1971" s="27">
        <f t="shared" si="170"/>
        <v>10</v>
      </c>
      <c r="Y1971" s="119"/>
      <c r="Z1971" s="24"/>
      <c r="AA1971" s="40"/>
      <c r="AB1971" s="40"/>
      <c r="AC1971" s="40"/>
      <c r="AD1971" s="40"/>
      <c r="AE1971" s="39"/>
      <c r="AF1971" s="5"/>
      <c r="AG1971" s="1"/>
    </row>
    <row r="1972" ht="67.5" customHeight="1">
      <c r="A1972" s="1"/>
      <c r="B1972" s="5"/>
      <c r="C1972" s="16">
        <v>44991.0</v>
      </c>
      <c r="D1972" s="17">
        <v>2.205211073E9</v>
      </c>
      <c r="E1972" s="150" t="s">
        <v>3691</v>
      </c>
      <c r="F1972" s="5" t="s">
        <v>72</v>
      </c>
      <c r="G1972" s="5" t="s">
        <v>2017</v>
      </c>
      <c r="H1972" s="5">
        <v>302.0</v>
      </c>
      <c r="I1972" s="33" t="s">
        <v>45</v>
      </c>
      <c r="J1972" s="18">
        <v>8.0</v>
      </c>
      <c r="K1972" s="19">
        <f t="shared" si="178"/>
        <v>8.347868852</v>
      </c>
      <c r="L1972" s="18">
        <v>7.5</v>
      </c>
      <c r="M1972" s="21">
        <f t="shared" si="177"/>
        <v>9.117722823</v>
      </c>
      <c r="N1972" s="18">
        <v>7.5</v>
      </c>
      <c r="O1972" s="21">
        <f t="shared" si="2"/>
        <v>9.449562307</v>
      </c>
      <c r="P1972" s="18">
        <v>7.5</v>
      </c>
      <c r="Q1972" s="21">
        <f t="shared" si="173"/>
        <v>8.373003606</v>
      </c>
      <c r="R1972" s="18">
        <v>7.5</v>
      </c>
      <c r="S1972" s="21">
        <f t="shared" si="125"/>
        <v>8.466494845</v>
      </c>
      <c r="T1972" s="18">
        <v>7.5</v>
      </c>
      <c r="U1972" s="21">
        <f t="shared" si="128"/>
        <v>8.269726663</v>
      </c>
      <c r="V1972" s="18">
        <v>7.5</v>
      </c>
      <c r="W1972" s="21">
        <f t="shared" si="124"/>
        <v>8.868024755</v>
      </c>
      <c r="X1972" s="27">
        <f t="shared" si="170"/>
        <v>7.571428571</v>
      </c>
      <c r="Y1972" s="119"/>
      <c r="Z1972" s="24"/>
      <c r="AA1972" s="40"/>
      <c r="AB1972" s="40"/>
      <c r="AC1972" s="40"/>
      <c r="AD1972" s="40"/>
      <c r="AE1972" s="39"/>
      <c r="AF1972" s="5"/>
      <c r="AG1972" s="1"/>
    </row>
    <row r="1973" ht="67.5" customHeight="1">
      <c r="A1973" s="1"/>
      <c r="B1973" s="5"/>
      <c r="C1973" s="16">
        <v>44991.0</v>
      </c>
      <c r="D1973" s="17">
        <v>2.378323127E9</v>
      </c>
      <c r="E1973" s="150" t="s">
        <v>3602</v>
      </c>
      <c r="F1973" s="5" t="s">
        <v>48</v>
      </c>
      <c r="G1973" s="5" t="s">
        <v>2017</v>
      </c>
      <c r="H1973" s="5">
        <v>204.0</v>
      </c>
      <c r="I1973" s="33" t="s">
        <v>45</v>
      </c>
      <c r="J1973" s="18">
        <v>10.0</v>
      </c>
      <c r="K1973" s="19">
        <f t="shared" si="178"/>
        <v>8.350327869</v>
      </c>
      <c r="L1973" s="18">
        <v>10.0</v>
      </c>
      <c r="M1973" s="21">
        <f t="shared" si="177"/>
        <v>9.118177137</v>
      </c>
      <c r="N1973" s="18">
        <v>10.0</v>
      </c>
      <c r="O1973" s="21">
        <f t="shared" si="2"/>
        <v>9.4498456</v>
      </c>
      <c r="P1973" s="18">
        <v>10.0</v>
      </c>
      <c r="Q1973" s="21">
        <f t="shared" si="173"/>
        <v>8.373841401</v>
      </c>
      <c r="R1973" s="18">
        <v>10.0</v>
      </c>
      <c r="S1973" s="21">
        <f t="shared" si="125"/>
        <v>8.467284905</v>
      </c>
      <c r="T1973" s="18">
        <v>10.0</v>
      </c>
      <c r="U1973" s="21">
        <f t="shared" si="128"/>
        <v>8.270618557</v>
      </c>
      <c r="V1973" s="18">
        <v>10.0</v>
      </c>
      <c r="W1973" s="21">
        <f t="shared" si="124"/>
        <v>8.868608247</v>
      </c>
      <c r="X1973" s="27">
        <f t="shared" si="170"/>
        <v>10</v>
      </c>
      <c r="Y1973" s="119"/>
      <c r="Z1973" s="24"/>
      <c r="AA1973" s="40"/>
      <c r="AB1973" s="40"/>
      <c r="AC1973" s="40"/>
      <c r="AD1973" s="40"/>
      <c r="AE1973" s="39"/>
      <c r="AF1973" s="5"/>
      <c r="AG1973" s="1"/>
    </row>
    <row r="1974" ht="67.5" customHeight="1">
      <c r="A1974" s="1"/>
      <c r="B1974" s="5"/>
      <c r="C1974" s="16">
        <v>44992.0</v>
      </c>
      <c r="D1974" s="17">
        <v>2.652139749E9</v>
      </c>
      <c r="E1974" s="150" t="s">
        <v>3692</v>
      </c>
      <c r="F1974" s="5" t="s">
        <v>72</v>
      </c>
      <c r="G1974" s="5" t="s">
        <v>2017</v>
      </c>
      <c r="H1974" s="5" t="s">
        <v>3543</v>
      </c>
      <c r="I1974" s="33" t="s">
        <v>60</v>
      </c>
      <c r="J1974" s="18">
        <v>4.0</v>
      </c>
      <c r="K1974" s="19">
        <f t="shared" si="178"/>
        <v>8.347786885</v>
      </c>
      <c r="L1974" s="18">
        <v>7.5</v>
      </c>
      <c r="M1974" s="21">
        <f t="shared" si="177"/>
        <v>9.117344313</v>
      </c>
      <c r="N1974" s="18">
        <v>7.5</v>
      </c>
      <c r="O1974" s="21">
        <f t="shared" si="2"/>
        <v>9.448842593</v>
      </c>
      <c r="P1974" s="18">
        <v>2.5</v>
      </c>
      <c r="Q1974" s="21">
        <f t="shared" si="173"/>
        <v>8.370818322</v>
      </c>
      <c r="R1974" s="18">
        <v>5.0</v>
      </c>
      <c r="S1974" s="21">
        <f t="shared" si="125"/>
        <v>8.465499485</v>
      </c>
      <c r="T1974" s="18">
        <v>7.5</v>
      </c>
      <c r="U1974" s="21">
        <f t="shared" si="128"/>
        <v>8.270221535</v>
      </c>
      <c r="V1974" s="18">
        <v>5.0</v>
      </c>
      <c r="W1974" s="21">
        <f t="shared" si="124"/>
        <v>8.866615147</v>
      </c>
      <c r="X1974" s="27">
        <f t="shared" si="170"/>
        <v>5.571428571</v>
      </c>
      <c r="Y1974" s="149" t="s">
        <v>3693</v>
      </c>
      <c r="Z1974" s="24"/>
      <c r="AA1974" s="40"/>
      <c r="AB1974" s="40"/>
      <c r="AC1974" s="40"/>
      <c r="AD1974" s="40"/>
      <c r="AE1974" s="39"/>
      <c r="AF1974" s="5"/>
      <c r="AG1974" s="1"/>
    </row>
    <row r="1975" ht="67.5" customHeight="1">
      <c r="A1975" s="1"/>
      <c r="B1975" s="5"/>
      <c r="C1975" s="16">
        <v>44992.0</v>
      </c>
      <c r="D1975" s="17"/>
      <c r="E1975" s="79" t="s">
        <v>3365</v>
      </c>
      <c r="F1975" s="5"/>
      <c r="G1975" s="5"/>
      <c r="H1975" s="5"/>
      <c r="I1975" s="33"/>
      <c r="J1975" s="18">
        <v>7.0</v>
      </c>
      <c r="K1975" s="19">
        <f t="shared" si="178"/>
        <v>8.348032787</v>
      </c>
      <c r="L1975" s="18">
        <v>10.0</v>
      </c>
      <c r="M1975" s="21">
        <f t="shared" si="177"/>
        <v>9.117798354</v>
      </c>
      <c r="N1975" s="18">
        <v>10.0</v>
      </c>
      <c r="O1975" s="21">
        <f t="shared" si="2"/>
        <v>9.449125964</v>
      </c>
      <c r="P1975" s="18">
        <v>10.0</v>
      </c>
      <c r="Q1975" s="21">
        <f t="shared" si="173"/>
        <v>8.371656379</v>
      </c>
      <c r="R1975" s="18">
        <v>10.0</v>
      </c>
      <c r="S1975" s="21">
        <f t="shared" si="125"/>
        <v>8.466289243</v>
      </c>
      <c r="T1975" s="18">
        <v>7.5</v>
      </c>
      <c r="U1975" s="21">
        <f t="shared" si="128"/>
        <v>8.269824923</v>
      </c>
      <c r="V1975" s="18">
        <v>10.0</v>
      </c>
      <c r="W1975" s="21">
        <f t="shared" si="124"/>
        <v>8.867198764</v>
      </c>
      <c r="X1975" s="27">
        <f t="shared" si="170"/>
        <v>9.214285714</v>
      </c>
      <c r="Y1975" s="149" t="s">
        <v>3694</v>
      </c>
      <c r="Z1975" s="24"/>
      <c r="AA1975" s="40"/>
      <c r="AB1975" s="40"/>
      <c r="AC1975" s="40"/>
      <c r="AD1975" s="40"/>
      <c r="AE1975" s="39"/>
      <c r="AF1975" s="5"/>
      <c r="AG1975" s="1"/>
    </row>
    <row r="1976" ht="67.5" customHeight="1">
      <c r="A1976" s="1"/>
      <c r="B1976" s="5"/>
      <c r="C1976" s="16">
        <v>44992.0</v>
      </c>
      <c r="D1976" s="17">
        <v>2.941783202E9</v>
      </c>
      <c r="E1976" s="150" t="s">
        <v>3695</v>
      </c>
      <c r="F1976" s="5" t="s">
        <v>3514</v>
      </c>
      <c r="G1976" s="5" t="s">
        <v>2017</v>
      </c>
      <c r="H1976" s="5">
        <v>217.0</v>
      </c>
      <c r="I1976" s="33" t="s">
        <v>1782</v>
      </c>
      <c r="J1976" s="18">
        <v>7.0</v>
      </c>
      <c r="K1976" s="19">
        <f t="shared" si="178"/>
        <v>8.347295082</v>
      </c>
      <c r="L1976" s="18">
        <v>10.0</v>
      </c>
      <c r="M1976" s="21">
        <f t="shared" si="177"/>
        <v>9.118251928</v>
      </c>
      <c r="N1976" s="18">
        <v>5.0</v>
      </c>
      <c r="O1976" s="21">
        <f t="shared" si="2"/>
        <v>9.446839671</v>
      </c>
      <c r="P1976" s="18">
        <v>7.5</v>
      </c>
      <c r="Q1976" s="21">
        <f t="shared" si="173"/>
        <v>8.371208226</v>
      </c>
      <c r="R1976" s="18">
        <v>7.5</v>
      </c>
      <c r="S1976" s="21">
        <f t="shared" si="125"/>
        <v>8.465792181</v>
      </c>
      <c r="T1976" s="18">
        <v>7.5</v>
      </c>
      <c r="U1976" s="21">
        <f t="shared" si="128"/>
        <v>8.269428718</v>
      </c>
      <c r="V1976" s="18">
        <v>7.5</v>
      </c>
      <c r="W1976" s="21">
        <f t="shared" si="124"/>
        <v>8.866495111</v>
      </c>
      <c r="X1976" s="27">
        <f t="shared" si="170"/>
        <v>7.428571429</v>
      </c>
      <c r="Y1976" s="149" t="s">
        <v>3696</v>
      </c>
      <c r="Z1976" s="24"/>
      <c r="AA1976" s="40"/>
      <c r="AB1976" s="40"/>
      <c r="AC1976" s="40"/>
      <c r="AD1976" s="40"/>
      <c r="AE1976" s="39"/>
      <c r="AF1976" s="5"/>
      <c r="AG1976" s="1"/>
    </row>
    <row r="1977" ht="67.5" customHeight="1">
      <c r="A1977" s="1"/>
      <c r="B1977" s="5"/>
      <c r="C1977" s="16">
        <v>44992.0</v>
      </c>
      <c r="D1977" s="17">
        <v>2.104075582E9</v>
      </c>
      <c r="E1977" s="150" t="s">
        <v>3697</v>
      </c>
      <c r="F1977" s="5" t="s">
        <v>2924</v>
      </c>
      <c r="G1977" s="5" t="s">
        <v>3261</v>
      </c>
      <c r="H1977" s="5">
        <v>311.0</v>
      </c>
      <c r="I1977" s="33" t="s">
        <v>3645</v>
      </c>
      <c r="J1977" s="18">
        <v>10.0</v>
      </c>
      <c r="K1977" s="19">
        <f t="shared" si="178"/>
        <v>8.348934426</v>
      </c>
      <c r="L1977" s="18">
        <v>10.0</v>
      </c>
      <c r="M1977" s="21">
        <f t="shared" si="177"/>
        <v>9.118705036</v>
      </c>
      <c r="N1977" s="18">
        <v>10.0</v>
      </c>
      <c r="O1977" s="21">
        <f t="shared" si="2"/>
        <v>9.44712378</v>
      </c>
      <c r="P1977" s="18">
        <v>10.0</v>
      </c>
      <c r="Q1977" s="21">
        <f t="shared" si="173"/>
        <v>8.372045221</v>
      </c>
      <c r="R1977" s="18">
        <v>10.0</v>
      </c>
      <c r="S1977" s="21">
        <f t="shared" si="125"/>
        <v>8.466580977</v>
      </c>
      <c r="T1977" s="18">
        <v>10.0</v>
      </c>
      <c r="U1977" s="21">
        <f t="shared" si="128"/>
        <v>8.27031893</v>
      </c>
      <c r="V1977" s="18">
        <v>10.0</v>
      </c>
      <c r="W1977" s="21">
        <f t="shared" si="124"/>
        <v>8.867078189</v>
      </c>
      <c r="X1977" s="27">
        <f t="shared" si="170"/>
        <v>10</v>
      </c>
      <c r="Y1977" s="119"/>
      <c r="Z1977" s="24"/>
      <c r="AA1977" s="40"/>
      <c r="AB1977" s="40"/>
      <c r="AC1977" s="40"/>
      <c r="AD1977" s="40"/>
      <c r="AE1977" s="39"/>
      <c r="AF1977" s="5"/>
      <c r="AG1977" s="1"/>
    </row>
    <row r="1978" ht="67.5" customHeight="1">
      <c r="A1978" s="1"/>
      <c r="B1978" s="5"/>
      <c r="C1978" s="16">
        <v>44992.0</v>
      </c>
      <c r="D1978" s="17">
        <v>2.205438469E9</v>
      </c>
      <c r="E1978" s="150" t="s">
        <v>3698</v>
      </c>
      <c r="F1978" s="5" t="s">
        <v>72</v>
      </c>
      <c r="G1978" s="5" t="s">
        <v>2017</v>
      </c>
      <c r="H1978" s="5" t="s">
        <v>3699</v>
      </c>
      <c r="I1978" s="33" t="s">
        <v>60</v>
      </c>
      <c r="J1978" s="18">
        <v>10.0</v>
      </c>
      <c r="K1978" s="19">
        <f t="shared" si="178"/>
        <v>8.350983607</v>
      </c>
      <c r="L1978" s="18">
        <v>10.0</v>
      </c>
      <c r="M1978" s="21">
        <f t="shared" si="177"/>
        <v>9.119157678</v>
      </c>
      <c r="N1978" s="18">
        <v>10.0</v>
      </c>
      <c r="O1978" s="21">
        <f t="shared" si="2"/>
        <v>9.447407598</v>
      </c>
      <c r="P1978" s="18">
        <v>10.0</v>
      </c>
      <c r="Q1978" s="21">
        <f t="shared" si="173"/>
        <v>8.372881356</v>
      </c>
      <c r="R1978" s="18">
        <v>10.0</v>
      </c>
      <c r="S1978" s="21">
        <f t="shared" si="125"/>
        <v>8.467368962</v>
      </c>
      <c r="T1978" s="18">
        <v>10.0</v>
      </c>
      <c r="U1978" s="21">
        <f t="shared" si="128"/>
        <v>8.271208226</v>
      </c>
      <c r="V1978" s="18">
        <v>10.0</v>
      </c>
      <c r="W1978" s="21">
        <f t="shared" si="124"/>
        <v>8.867660668</v>
      </c>
      <c r="X1978" s="27">
        <f t="shared" si="170"/>
        <v>10</v>
      </c>
      <c r="Y1978" s="119"/>
      <c r="Z1978" s="24"/>
      <c r="AA1978" s="40"/>
      <c r="AB1978" s="40"/>
      <c r="AC1978" s="40"/>
      <c r="AD1978" s="40"/>
      <c r="AE1978" s="39"/>
      <c r="AF1978" s="5"/>
      <c r="AG1978" s="1"/>
    </row>
    <row r="1979" ht="67.5" customHeight="1">
      <c r="A1979" s="1"/>
      <c r="B1979" s="5"/>
      <c r="C1979" s="16">
        <v>44992.0</v>
      </c>
      <c r="D1979" s="17">
        <v>2.996386521E9</v>
      </c>
      <c r="E1979" s="150" t="s">
        <v>3700</v>
      </c>
      <c r="F1979" s="5" t="s">
        <v>600</v>
      </c>
      <c r="G1979" s="5" t="s">
        <v>2017</v>
      </c>
      <c r="H1979" s="5">
        <v>215.0</v>
      </c>
      <c r="I1979" s="33" t="s">
        <v>1808</v>
      </c>
      <c r="J1979" s="18">
        <v>9.0</v>
      </c>
      <c r="K1979" s="19">
        <f t="shared" si="178"/>
        <v>8.35057377</v>
      </c>
      <c r="L1979" s="18">
        <v>10.0</v>
      </c>
      <c r="M1979" s="21">
        <f t="shared" si="177"/>
        <v>9.119609856</v>
      </c>
      <c r="N1979" s="18">
        <v>7.5</v>
      </c>
      <c r="O1979" s="21">
        <f t="shared" si="2"/>
        <v>9.446408415</v>
      </c>
      <c r="P1979" s="18">
        <v>10.0</v>
      </c>
      <c r="Q1979" s="21">
        <f t="shared" si="173"/>
        <v>8.373716632</v>
      </c>
      <c r="R1979" s="18">
        <v>7.5</v>
      </c>
      <c r="S1979" s="21">
        <f t="shared" si="125"/>
        <v>8.466872111</v>
      </c>
      <c r="T1979" s="18">
        <v>7.5</v>
      </c>
      <c r="U1979" s="21">
        <f t="shared" si="128"/>
        <v>8.270811922</v>
      </c>
      <c r="V1979" s="18">
        <v>10.0</v>
      </c>
      <c r="W1979" s="21">
        <f t="shared" si="124"/>
        <v>8.868242549</v>
      </c>
      <c r="X1979" s="27">
        <f t="shared" si="170"/>
        <v>8.785714286</v>
      </c>
      <c r="Y1979" s="149" t="s">
        <v>3701</v>
      </c>
      <c r="Z1979" s="24"/>
      <c r="AA1979" s="40"/>
      <c r="AB1979" s="40"/>
      <c r="AC1979" s="40"/>
      <c r="AD1979" s="40"/>
      <c r="AE1979" s="39"/>
      <c r="AF1979" s="5"/>
      <c r="AG1979" s="1"/>
    </row>
    <row r="1980" ht="67.5" customHeight="1">
      <c r="A1980" s="1"/>
      <c r="B1980" s="5"/>
      <c r="C1980" s="16">
        <v>44993.0</v>
      </c>
      <c r="D1980" s="17" t="s">
        <v>3702</v>
      </c>
      <c r="E1980" s="150" t="s">
        <v>3703</v>
      </c>
      <c r="F1980" s="5" t="s">
        <v>2153</v>
      </c>
      <c r="G1980" s="5" t="s">
        <v>2017</v>
      </c>
      <c r="H1980" s="5">
        <v>206.0</v>
      </c>
      <c r="I1980" s="33" t="s">
        <v>1868</v>
      </c>
      <c r="J1980" s="18">
        <v>5.0</v>
      </c>
      <c r="K1980" s="19">
        <f t="shared" si="178"/>
        <v>8.34647541</v>
      </c>
      <c r="L1980" s="18">
        <v>7.5</v>
      </c>
      <c r="M1980" s="21">
        <f t="shared" si="177"/>
        <v>9.118778861</v>
      </c>
      <c r="N1980" s="18">
        <v>7.5</v>
      </c>
      <c r="O1980" s="21">
        <f t="shared" si="2"/>
        <v>9.445410256</v>
      </c>
      <c r="P1980" s="18">
        <v>7.5</v>
      </c>
      <c r="Q1980" s="21">
        <f t="shared" si="173"/>
        <v>8.373268343</v>
      </c>
      <c r="R1980" s="18">
        <v>7.5</v>
      </c>
      <c r="S1980" s="21">
        <f t="shared" si="125"/>
        <v>8.46637577</v>
      </c>
      <c r="T1980" s="18">
        <v>7.5</v>
      </c>
      <c r="U1980" s="21">
        <f t="shared" si="128"/>
        <v>8.270416025</v>
      </c>
      <c r="V1980" s="18">
        <v>5.0</v>
      </c>
      <c r="W1980" s="21">
        <f t="shared" si="124"/>
        <v>8.866255778</v>
      </c>
      <c r="X1980" s="27">
        <f t="shared" si="170"/>
        <v>6.785714286</v>
      </c>
      <c r="Y1980" s="149" t="s">
        <v>3704</v>
      </c>
      <c r="Z1980" s="24"/>
      <c r="AA1980" s="40"/>
      <c r="AB1980" s="40"/>
      <c r="AC1980" s="40"/>
      <c r="AD1980" s="40"/>
      <c r="AE1980" s="39"/>
      <c r="AF1980" s="5"/>
      <c r="AG1980" s="1"/>
    </row>
    <row r="1981" ht="67.5" customHeight="1">
      <c r="A1981" s="1"/>
      <c r="B1981" s="5"/>
      <c r="C1981" s="16">
        <v>44993.0</v>
      </c>
      <c r="D1981" s="17">
        <v>3.97835548E9</v>
      </c>
      <c r="E1981" s="150" t="s">
        <v>3705</v>
      </c>
      <c r="F1981" s="5" t="s">
        <v>107</v>
      </c>
      <c r="G1981" s="5" t="s">
        <v>3261</v>
      </c>
      <c r="H1981" s="5">
        <v>314.0</v>
      </c>
      <c r="I1981" s="33" t="s">
        <v>79</v>
      </c>
      <c r="J1981" s="18">
        <v>8.0</v>
      </c>
      <c r="K1981" s="19">
        <f t="shared" si="178"/>
        <v>8.346229508</v>
      </c>
      <c r="L1981" s="18">
        <v>10.0</v>
      </c>
      <c r="M1981" s="21">
        <f t="shared" si="177"/>
        <v>9.119230769</v>
      </c>
      <c r="N1981" s="18">
        <v>10.0</v>
      </c>
      <c r="O1981" s="21">
        <f t="shared" si="2"/>
        <v>9.445694516</v>
      </c>
      <c r="P1981" s="18">
        <v>7.5</v>
      </c>
      <c r="Q1981" s="21">
        <f t="shared" si="173"/>
        <v>8.372820513</v>
      </c>
      <c r="R1981" s="18">
        <v>10.0</v>
      </c>
      <c r="S1981" s="21">
        <f t="shared" si="125"/>
        <v>8.467162648</v>
      </c>
      <c r="T1981" s="18">
        <v>7.5</v>
      </c>
      <c r="U1981" s="21">
        <f t="shared" si="128"/>
        <v>8.270020534</v>
      </c>
      <c r="V1981" s="18">
        <v>10.0</v>
      </c>
      <c r="W1981" s="21">
        <f t="shared" si="124"/>
        <v>8.866837782</v>
      </c>
      <c r="X1981" s="27">
        <f t="shared" si="170"/>
        <v>9</v>
      </c>
      <c r="Y1981" s="149" t="s">
        <v>3706</v>
      </c>
      <c r="Z1981" s="24"/>
      <c r="AA1981" s="40"/>
      <c r="AB1981" s="40"/>
      <c r="AC1981" s="40"/>
      <c r="AD1981" s="40"/>
      <c r="AE1981" s="39"/>
      <c r="AF1981" s="5"/>
      <c r="AG1981" s="1"/>
    </row>
    <row r="1982" ht="67.5" customHeight="1">
      <c r="A1982" s="1"/>
      <c r="B1982" s="5"/>
      <c r="C1982" s="16">
        <v>44993.0</v>
      </c>
      <c r="D1982" s="17">
        <v>3.374691973E9</v>
      </c>
      <c r="E1982" s="150" t="s">
        <v>3707</v>
      </c>
      <c r="F1982" s="5" t="s">
        <v>48</v>
      </c>
      <c r="G1982" s="5" t="s">
        <v>2017</v>
      </c>
      <c r="H1982" s="5" t="s">
        <v>3315</v>
      </c>
      <c r="I1982" s="33" t="s">
        <v>60</v>
      </c>
      <c r="J1982" s="18">
        <v>9.0</v>
      </c>
      <c r="K1982" s="19">
        <f t="shared" si="178"/>
        <v>8.347868852</v>
      </c>
      <c r="L1982" s="18">
        <v>10.0</v>
      </c>
      <c r="M1982" s="21">
        <f t="shared" si="177"/>
        <v>9.119682214</v>
      </c>
      <c r="N1982" s="18">
        <v>10.0</v>
      </c>
      <c r="O1982" s="21">
        <f t="shared" si="2"/>
        <v>9.445978484</v>
      </c>
      <c r="P1982" s="18">
        <v>10.0</v>
      </c>
      <c r="Q1982" s="21">
        <f t="shared" si="173"/>
        <v>8.373654536</v>
      </c>
      <c r="R1982" s="18">
        <v>10.0</v>
      </c>
      <c r="S1982" s="21">
        <f t="shared" si="125"/>
        <v>8.467948718</v>
      </c>
      <c r="T1982" s="18">
        <v>10.0</v>
      </c>
      <c r="U1982" s="21">
        <f t="shared" si="128"/>
        <v>8.270908158</v>
      </c>
      <c r="V1982" s="18">
        <v>7.5</v>
      </c>
      <c r="W1982" s="21">
        <f t="shared" si="124"/>
        <v>8.86613648</v>
      </c>
      <c r="X1982" s="27">
        <f t="shared" si="170"/>
        <v>9.5</v>
      </c>
      <c r="Y1982" s="119"/>
      <c r="Z1982" s="24"/>
      <c r="AA1982" s="40"/>
      <c r="AB1982" s="40"/>
      <c r="AC1982" s="40"/>
      <c r="AD1982" s="40"/>
      <c r="AE1982" s="39"/>
      <c r="AF1982" s="5"/>
      <c r="AG1982" s="1"/>
    </row>
    <row r="1983" ht="67.5" customHeight="1">
      <c r="A1983" s="1"/>
      <c r="B1983" s="5"/>
      <c r="C1983" s="16">
        <v>44993.0</v>
      </c>
      <c r="D1983" s="17">
        <v>3.86698314E9</v>
      </c>
      <c r="E1983" s="150" t="s">
        <v>3708</v>
      </c>
      <c r="F1983" s="5" t="s">
        <v>126</v>
      </c>
      <c r="G1983" s="5" t="s">
        <v>2017</v>
      </c>
      <c r="H1983" s="5" t="s">
        <v>3440</v>
      </c>
      <c r="I1983" s="33" t="s">
        <v>2203</v>
      </c>
      <c r="J1983" s="18">
        <v>9.0</v>
      </c>
      <c r="K1983" s="19">
        <f t="shared" si="178"/>
        <v>8.347868852</v>
      </c>
      <c r="L1983" s="18">
        <v>10.0</v>
      </c>
      <c r="M1983" s="21">
        <f t="shared" si="177"/>
        <v>9.120133197</v>
      </c>
      <c r="N1983" s="18">
        <v>10.0</v>
      </c>
      <c r="O1983" s="21">
        <f t="shared" si="2"/>
        <v>9.446262161</v>
      </c>
      <c r="P1983" s="18">
        <v>10.0</v>
      </c>
      <c r="Q1983" s="21">
        <f t="shared" si="173"/>
        <v>8.374487705</v>
      </c>
      <c r="R1983" s="18">
        <v>10.0</v>
      </c>
      <c r="S1983" s="21">
        <f t="shared" si="125"/>
        <v>8.468733983</v>
      </c>
      <c r="T1983" s="18">
        <v>10.0</v>
      </c>
      <c r="U1983" s="21">
        <f t="shared" si="128"/>
        <v>8.271794872</v>
      </c>
      <c r="V1983" s="18">
        <v>10.0</v>
      </c>
      <c r="W1983" s="21">
        <f t="shared" si="124"/>
        <v>8.866717949</v>
      </c>
      <c r="X1983" s="27">
        <f t="shared" si="170"/>
        <v>9.857142857</v>
      </c>
      <c r="Y1983" s="119"/>
      <c r="Z1983" s="24"/>
      <c r="AA1983" s="40"/>
      <c r="AB1983" s="40"/>
      <c r="AC1983" s="40"/>
      <c r="AD1983" s="40"/>
      <c r="AE1983" s="39"/>
      <c r="AF1983" s="5"/>
      <c r="AG1983" s="1"/>
    </row>
    <row r="1984" ht="67.5" customHeight="1">
      <c r="A1984" s="1"/>
      <c r="B1984" s="5"/>
      <c r="C1984" s="16">
        <v>44994.0</v>
      </c>
      <c r="D1984" s="17" t="s">
        <v>3709</v>
      </c>
      <c r="E1984" s="150" t="s">
        <v>3710</v>
      </c>
      <c r="F1984" s="5" t="s">
        <v>72</v>
      </c>
      <c r="G1984" s="5" t="s">
        <v>3261</v>
      </c>
      <c r="H1984" s="5">
        <v>312.0</v>
      </c>
      <c r="I1984" s="33" t="s">
        <v>1787</v>
      </c>
      <c r="J1984" s="18">
        <v>9.0</v>
      </c>
      <c r="K1984" s="19">
        <f t="shared" si="178"/>
        <v>8.34704918</v>
      </c>
      <c r="L1984" s="18">
        <v>10.0</v>
      </c>
      <c r="M1984" s="21">
        <f t="shared" si="177"/>
        <v>9.120583717</v>
      </c>
      <c r="N1984" s="18">
        <v>10.0</v>
      </c>
      <c r="O1984" s="21">
        <f t="shared" si="2"/>
        <v>9.446545548</v>
      </c>
      <c r="P1984" s="18">
        <v>7.5</v>
      </c>
      <c r="Q1984" s="21">
        <f t="shared" si="173"/>
        <v>8.374039939</v>
      </c>
      <c r="R1984" s="18">
        <v>7.5</v>
      </c>
      <c r="S1984" s="21">
        <f t="shared" si="125"/>
        <v>8.468237705</v>
      </c>
      <c r="T1984" s="18">
        <v>7.5</v>
      </c>
      <c r="U1984" s="21">
        <f t="shared" si="128"/>
        <v>8.271399282</v>
      </c>
      <c r="V1984" s="18">
        <v>7.5</v>
      </c>
      <c r="W1984" s="21">
        <f t="shared" si="124"/>
        <v>8.866017427</v>
      </c>
      <c r="X1984" s="27">
        <f t="shared" si="170"/>
        <v>8.428571429</v>
      </c>
      <c r="Y1984" s="119"/>
      <c r="Z1984" s="24"/>
      <c r="AA1984" s="40"/>
      <c r="AB1984" s="40"/>
      <c r="AC1984" s="40"/>
      <c r="AD1984" s="40"/>
      <c r="AE1984" s="39"/>
      <c r="AF1984" s="5"/>
      <c r="AG1984" s="1"/>
    </row>
    <row r="1985" ht="67.5" customHeight="1">
      <c r="A1985" s="1"/>
      <c r="B1985" s="5"/>
      <c r="C1985" s="16">
        <v>44994.0</v>
      </c>
      <c r="D1985" s="17" t="s">
        <v>3711</v>
      </c>
      <c r="E1985" s="150" t="s">
        <v>3712</v>
      </c>
      <c r="F1985" s="5" t="s">
        <v>48</v>
      </c>
      <c r="G1985" s="5" t="s">
        <v>3261</v>
      </c>
      <c r="H1985" s="5">
        <v>312.0</v>
      </c>
      <c r="I1985" s="33" t="s">
        <v>1787</v>
      </c>
      <c r="J1985" s="18">
        <v>6.0</v>
      </c>
      <c r="K1985" s="19">
        <f t="shared" si="178"/>
        <v>8.343770492</v>
      </c>
      <c r="L1985" s="18">
        <v>7.5</v>
      </c>
      <c r="M1985" s="21">
        <f t="shared" si="177"/>
        <v>9.11975435</v>
      </c>
      <c r="N1985" s="18">
        <v>10.0</v>
      </c>
      <c r="O1985" s="21">
        <f t="shared" si="2"/>
        <v>9.446828645</v>
      </c>
      <c r="P1985" s="18">
        <v>5.0</v>
      </c>
      <c r="Q1985" s="21">
        <f t="shared" si="173"/>
        <v>8.372313204</v>
      </c>
      <c r="R1985" s="18">
        <v>5.0</v>
      </c>
      <c r="S1985" s="21">
        <f t="shared" si="125"/>
        <v>8.466461854</v>
      </c>
      <c r="T1985" s="18">
        <v>5.0</v>
      </c>
      <c r="U1985" s="21">
        <f t="shared" si="128"/>
        <v>8.269723361</v>
      </c>
      <c r="V1985" s="18">
        <v>5.0</v>
      </c>
      <c r="W1985" s="21">
        <f t="shared" si="124"/>
        <v>8.864036885</v>
      </c>
      <c r="X1985" s="27">
        <f t="shared" si="170"/>
        <v>6.214285714</v>
      </c>
      <c r="Y1985" s="149"/>
      <c r="Z1985" s="24"/>
      <c r="AA1985" s="40"/>
      <c r="AB1985" s="40"/>
      <c r="AC1985" s="40"/>
      <c r="AD1985" s="40"/>
      <c r="AE1985" s="39"/>
      <c r="AF1985" s="5"/>
      <c r="AG1985" s="1"/>
    </row>
    <row r="1986" ht="67.5" customHeight="1">
      <c r="A1986" s="1"/>
      <c r="B1986" s="5"/>
      <c r="C1986" s="16">
        <v>44995.0</v>
      </c>
      <c r="D1986" s="17">
        <v>2.995976886E9</v>
      </c>
      <c r="E1986" s="150" t="s">
        <v>3713</v>
      </c>
      <c r="F1986" s="5" t="s">
        <v>2034</v>
      </c>
      <c r="G1986" s="5"/>
      <c r="H1986" s="5"/>
      <c r="I1986" s="33" t="s">
        <v>45</v>
      </c>
      <c r="J1986" s="18">
        <v>1.0</v>
      </c>
      <c r="K1986" s="19">
        <f t="shared" si="178"/>
        <v>8.336393443</v>
      </c>
      <c r="L1986" s="18">
        <v>2.5</v>
      </c>
      <c r="M1986" s="21">
        <f t="shared" si="177"/>
        <v>9.116368286</v>
      </c>
      <c r="N1986" s="18">
        <v>2.5</v>
      </c>
      <c r="O1986" s="21">
        <f t="shared" si="2"/>
        <v>9.443277096</v>
      </c>
      <c r="P1986" s="18">
        <v>2.5</v>
      </c>
      <c r="Q1986" s="21">
        <f t="shared" si="173"/>
        <v>8.369309463</v>
      </c>
      <c r="R1986" s="18">
        <v>2.5</v>
      </c>
      <c r="S1986" s="21">
        <f t="shared" si="125"/>
        <v>8.463408393</v>
      </c>
      <c r="T1986" s="18">
        <v>2.5</v>
      </c>
      <c r="U1986" s="21">
        <f t="shared" si="128"/>
        <v>8.266769073</v>
      </c>
      <c r="V1986" s="18">
        <v>2.5</v>
      </c>
      <c r="W1986" s="21">
        <f t="shared" si="124"/>
        <v>8.86077829</v>
      </c>
      <c r="X1986" s="27">
        <f t="shared" si="170"/>
        <v>2.285714286</v>
      </c>
      <c r="Y1986" s="149" t="s">
        <v>3714</v>
      </c>
      <c r="Z1986" s="24"/>
      <c r="AA1986" s="40"/>
      <c r="AB1986" s="40"/>
      <c r="AC1986" s="40"/>
      <c r="AD1986" s="40"/>
      <c r="AE1986" s="39"/>
      <c r="AF1986" s="5"/>
      <c r="AG1986" s="1"/>
    </row>
    <row r="1987" ht="67.5" customHeight="1">
      <c r="A1987" s="1"/>
      <c r="B1987" s="5"/>
      <c r="C1987" s="16">
        <v>44995.0</v>
      </c>
      <c r="D1987" s="17">
        <v>3.22896501E9</v>
      </c>
      <c r="E1987" s="150" t="s">
        <v>3715</v>
      </c>
      <c r="F1987" s="5" t="s">
        <v>2224</v>
      </c>
      <c r="G1987" s="5" t="s">
        <v>1975</v>
      </c>
      <c r="H1987" s="5">
        <v>217.0</v>
      </c>
      <c r="I1987" s="33" t="s">
        <v>2070</v>
      </c>
      <c r="J1987" s="18">
        <v>6.0</v>
      </c>
      <c r="K1987" s="19">
        <f t="shared" si="178"/>
        <v>8.333114754</v>
      </c>
      <c r="L1987" s="18">
        <v>10.0</v>
      </c>
      <c r="M1987" s="21">
        <f t="shared" si="177"/>
        <v>9.116820041</v>
      </c>
      <c r="N1987" s="18">
        <v>10.0</v>
      </c>
      <c r="O1987" s="21">
        <f t="shared" si="2"/>
        <v>9.443561574</v>
      </c>
      <c r="P1987" s="18">
        <v>7.5</v>
      </c>
      <c r="Q1987" s="21">
        <f t="shared" si="173"/>
        <v>8.368865031</v>
      </c>
      <c r="R1987" s="18">
        <v>5.0</v>
      </c>
      <c r="S1987" s="21">
        <f t="shared" si="125"/>
        <v>8.461636829</v>
      </c>
      <c r="T1987" s="18">
        <v>5.0</v>
      </c>
      <c r="U1987" s="21">
        <f t="shared" si="128"/>
        <v>8.265097236</v>
      </c>
      <c r="V1987" s="18">
        <v>7.5</v>
      </c>
      <c r="W1987" s="21">
        <f t="shared" si="124"/>
        <v>8.860081883</v>
      </c>
      <c r="X1987" s="27">
        <f t="shared" si="170"/>
        <v>7.285714286</v>
      </c>
      <c r="Y1987" s="149" t="s">
        <v>3716</v>
      </c>
      <c r="Z1987" s="24"/>
      <c r="AA1987" s="40"/>
      <c r="AB1987" s="40"/>
      <c r="AC1987" s="40"/>
      <c r="AD1987" s="40"/>
      <c r="AE1987" s="39"/>
      <c r="AF1987" s="5"/>
      <c r="AG1987" s="1"/>
    </row>
    <row r="1988" ht="67.5" customHeight="1">
      <c r="A1988" s="1"/>
      <c r="B1988" s="5"/>
      <c r="C1988" s="16">
        <v>44996.0</v>
      </c>
      <c r="D1988" s="17">
        <v>2.834446486E9</v>
      </c>
      <c r="E1988" s="150" t="s">
        <v>3717</v>
      </c>
      <c r="F1988" s="5" t="s">
        <v>72</v>
      </c>
      <c r="G1988" s="5" t="s">
        <v>2015</v>
      </c>
      <c r="H1988" s="5" t="s">
        <v>111</v>
      </c>
      <c r="I1988" s="33" t="s">
        <v>60</v>
      </c>
      <c r="J1988" s="18">
        <v>10.0</v>
      </c>
      <c r="K1988" s="19">
        <f t="shared" si="178"/>
        <v>8.334754098</v>
      </c>
      <c r="L1988" s="18">
        <v>10.0</v>
      </c>
      <c r="M1988" s="21">
        <f t="shared" si="177"/>
        <v>9.117271334</v>
      </c>
      <c r="N1988" s="18">
        <v>10.0</v>
      </c>
      <c r="O1988" s="21">
        <f t="shared" si="2"/>
        <v>9.443845761</v>
      </c>
      <c r="P1988" s="18">
        <v>10.0</v>
      </c>
      <c r="Q1988" s="21">
        <f t="shared" si="173"/>
        <v>8.369698518</v>
      </c>
      <c r="R1988" s="18">
        <v>10.0</v>
      </c>
      <c r="S1988" s="21">
        <f t="shared" si="125"/>
        <v>8.462423313</v>
      </c>
      <c r="T1988" s="18">
        <v>10.0</v>
      </c>
      <c r="U1988" s="21">
        <f t="shared" si="128"/>
        <v>8.265984655</v>
      </c>
      <c r="V1988" s="18">
        <v>10.0</v>
      </c>
      <c r="W1988" s="21">
        <f t="shared" si="124"/>
        <v>8.860664962</v>
      </c>
      <c r="X1988" s="27">
        <f t="shared" si="170"/>
        <v>10</v>
      </c>
      <c r="Y1988" s="149" t="s">
        <v>3718</v>
      </c>
      <c r="Z1988" s="24"/>
      <c r="AA1988" s="40"/>
      <c r="AB1988" s="40"/>
      <c r="AC1988" s="40"/>
      <c r="AD1988" s="40"/>
      <c r="AE1988" s="39"/>
      <c r="AF1988" s="5"/>
      <c r="AG1988" s="1"/>
    </row>
    <row r="1989" ht="67.5" customHeight="1">
      <c r="A1989" s="1"/>
      <c r="B1989" s="5"/>
      <c r="C1989" s="16">
        <v>44997.0</v>
      </c>
      <c r="D1989" s="17">
        <v>2.117648365E9</v>
      </c>
      <c r="E1989" s="150" t="s">
        <v>3719</v>
      </c>
      <c r="F1989" s="5" t="s">
        <v>100</v>
      </c>
      <c r="G1989" s="5" t="s">
        <v>1975</v>
      </c>
      <c r="H1989" s="5" t="s">
        <v>1077</v>
      </c>
      <c r="I1989" s="33" t="s">
        <v>2203</v>
      </c>
      <c r="J1989" s="18">
        <v>8.0</v>
      </c>
      <c r="K1989" s="19">
        <f t="shared" si="178"/>
        <v>8.333114754</v>
      </c>
      <c r="L1989" s="18">
        <v>10.0</v>
      </c>
      <c r="M1989" s="21">
        <f t="shared" si="177"/>
        <v>9.117722165</v>
      </c>
      <c r="N1989" s="18">
        <v>10.0</v>
      </c>
      <c r="O1989" s="21">
        <f t="shared" si="2"/>
        <v>9.444129658</v>
      </c>
      <c r="P1989" s="18">
        <v>7.5</v>
      </c>
      <c r="Q1989" s="21">
        <f t="shared" si="173"/>
        <v>8.369254341</v>
      </c>
      <c r="R1989" s="18">
        <v>7.5</v>
      </c>
      <c r="S1989" s="21">
        <f t="shared" si="125"/>
        <v>8.461931528</v>
      </c>
      <c r="T1989" s="18">
        <v>7.5</v>
      </c>
      <c r="U1989" s="21">
        <f t="shared" si="128"/>
        <v>8.265593047</v>
      </c>
      <c r="V1989" s="18">
        <v>10.0</v>
      </c>
      <c r="W1989" s="21">
        <f t="shared" si="124"/>
        <v>8.861247444</v>
      </c>
      <c r="X1989" s="27">
        <f t="shared" si="170"/>
        <v>8.642857143</v>
      </c>
      <c r="Y1989" s="119"/>
      <c r="Z1989" s="24"/>
      <c r="AA1989" s="40"/>
      <c r="AB1989" s="40"/>
      <c r="AC1989" s="40"/>
      <c r="AD1989" s="40"/>
      <c r="AE1989" s="39"/>
      <c r="AF1989" s="5"/>
      <c r="AG1989" s="1"/>
    </row>
    <row r="1990" ht="67.5" customHeight="1">
      <c r="A1990" s="1"/>
      <c r="B1990" s="5"/>
      <c r="C1990" s="16">
        <v>44997.0</v>
      </c>
      <c r="D1990" s="17">
        <v>2.158940878E9</v>
      </c>
      <c r="E1990" s="150" t="s">
        <v>3719</v>
      </c>
      <c r="F1990" s="5" t="s">
        <v>2515</v>
      </c>
      <c r="G1990" s="5" t="s">
        <v>1975</v>
      </c>
      <c r="H1990" s="5" t="s">
        <v>1245</v>
      </c>
      <c r="I1990" s="33" t="s">
        <v>2203</v>
      </c>
      <c r="J1990" s="18">
        <v>8.0</v>
      </c>
      <c r="K1990" s="19">
        <f t="shared" si="178"/>
        <v>8.332295082</v>
      </c>
      <c r="L1990" s="18">
        <v>10.0</v>
      </c>
      <c r="M1990" s="21">
        <f t="shared" si="177"/>
        <v>9.118172537</v>
      </c>
      <c r="N1990" s="18">
        <v>7.5</v>
      </c>
      <c r="O1990" s="21">
        <f t="shared" si="2"/>
        <v>9.443137755</v>
      </c>
      <c r="P1990" s="18">
        <v>7.5</v>
      </c>
      <c r="Q1990" s="21">
        <f t="shared" si="173"/>
        <v>8.368810618</v>
      </c>
      <c r="R1990" s="18">
        <v>7.5</v>
      </c>
      <c r="S1990" s="21">
        <f t="shared" si="125"/>
        <v>8.461440245</v>
      </c>
      <c r="T1990" s="18">
        <v>7.5</v>
      </c>
      <c r="U1990" s="21">
        <f t="shared" si="128"/>
        <v>8.26520184</v>
      </c>
      <c r="V1990" s="18">
        <v>7.5</v>
      </c>
      <c r="W1990" s="21">
        <f t="shared" si="124"/>
        <v>8.860551865</v>
      </c>
      <c r="X1990" s="27">
        <f t="shared" si="170"/>
        <v>7.928571429</v>
      </c>
      <c r="Y1990" s="119"/>
      <c r="Z1990" s="24"/>
      <c r="AA1990" s="40"/>
      <c r="AB1990" s="40"/>
      <c r="AC1990" s="40"/>
      <c r="AD1990" s="40"/>
      <c r="AE1990" s="39"/>
      <c r="AF1990" s="5"/>
      <c r="AG1990" s="1"/>
    </row>
    <row r="1991" ht="67.5" customHeight="1">
      <c r="A1991" s="1"/>
      <c r="B1991" s="5"/>
      <c r="C1991" s="16">
        <v>44998.0</v>
      </c>
      <c r="D1991" s="157">
        <v>2.952700387E9</v>
      </c>
      <c r="E1991" s="159" t="s">
        <v>3720</v>
      </c>
      <c r="F1991" s="5" t="s">
        <v>72</v>
      </c>
      <c r="G1991" s="5" t="s">
        <v>3261</v>
      </c>
      <c r="H1991" s="5">
        <v>313.0</v>
      </c>
      <c r="I1991" s="33" t="s">
        <v>79</v>
      </c>
      <c r="J1991" s="18">
        <v>8.0</v>
      </c>
      <c r="K1991" s="19">
        <f t="shared" si="178"/>
        <v>8.333114754</v>
      </c>
      <c r="L1991" s="18">
        <v>7.5</v>
      </c>
      <c r="M1991" s="21">
        <f t="shared" si="177"/>
        <v>9.117346939</v>
      </c>
      <c r="N1991" s="18">
        <v>10.0</v>
      </c>
      <c r="O1991" s="21">
        <f t="shared" si="2"/>
        <v>9.443421724</v>
      </c>
      <c r="P1991" s="18">
        <v>7.5</v>
      </c>
      <c r="Q1991" s="21">
        <f t="shared" si="173"/>
        <v>8.368367347</v>
      </c>
      <c r="R1991" s="18">
        <v>10.0</v>
      </c>
      <c r="S1991" s="21">
        <f t="shared" si="125"/>
        <v>8.462225625</v>
      </c>
      <c r="T1991" s="18">
        <v>7.5</v>
      </c>
      <c r="U1991" s="21">
        <f t="shared" si="128"/>
        <v>8.264811032</v>
      </c>
      <c r="V1991" s="18">
        <v>7.5</v>
      </c>
      <c r="W1991" s="21">
        <f t="shared" si="124"/>
        <v>8.859856997</v>
      </c>
      <c r="X1991" s="27">
        <f t="shared" si="170"/>
        <v>8.285714286</v>
      </c>
      <c r="Y1991" s="149" t="s">
        <v>3721</v>
      </c>
      <c r="Z1991" s="24"/>
      <c r="AA1991" s="40"/>
      <c r="AB1991" s="40"/>
      <c r="AC1991" s="40"/>
      <c r="AD1991" s="40"/>
      <c r="AE1991" s="39"/>
      <c r="AF1991" s="5"/>
      <c r="AG1991" s="1"/>
    </row>
    <row r="1992" ht="67.5" customHeight="1">
      <c r="A1992" s="1"/>
      <c r="B1992" s="5"/>
      <c r="C1992" s="16">
        <v>44998.0</v>
      </c>
      <c r="D1992" s="157">
        <v>2.377533766E9</v>
      </c>
      <c r="E1992" s="157" t="s">
        <v>3722</v>
      </c>
      <c r="F1992" s="5" t="s">
        <v>32</v>
      </c>
      <c r="G1992" s="5" t="s">
        <v>2017</v>
      </c>
      <c r="H1992" s="5">
        <v>206.0</v>
      </c>
      <c r="I1992" s="33" t="s">
        <v>1868</v>
      </c>
      <c r="J1992" s="18">
        <v>8.0</v>
      </c>
      <c r="K1992" s="19">
        <f t="shared" si="178"/>
        <v>8.332295082</v>
      </c>
      <c r="L1992" s="18">
        <v>7.5</v>
      </c>
      <c r="M1992" s="21">
        <f t="shared" si="177"/>
        <v>9.116522183</v>
      </c>
      <c r="N1992" s="18">
        <v>7.5</v>
      </c>
      <c r="O1992" s="21">
        <f t="shared" si="2"/>
        <v>9.442431193</v>
      </c>
      <c r="P1992" s="18">
        <v>7.5</v>
      </c>
      <c r="Q1992" s="21">
        <f t="shared" si="173"/>
        <v>8.367924528</v>
      </c>
      <c r="R1992" s="18">
        <v>7.5</v>
      </c>
      <c r="S1992" s="21">
        <f t="shared" si="125"/>
        <v>8.461734694</v>
      </c>
      <c r="T1992" s="18">
        <v>7.5</v>
      </c>
      <c r="U1992" s="21">
        <f t="shared" si="128"/>
        <v>8.264420623</v>
      </c>
      <c r="V1992" s="18">
        <v>7.5</v>
      </c>
      <c r="W1992" s="21">
        <f t="shared" si="124"/>
        <v>8.859162838</v>
      </c>
      <c r="X1992" s="27">
        <f t="shared" si="170"/>
        <v>7.571428571</v>
      </c>
      <c r="Y1992" s="119"/>
      <c r="Z1992" s="24"/>
      <c r="AA1992" s="40"/>
      <c r="AB1992" s="40"/>
      <c r="AC1992" s="40"/>
      <c r="AD1992" s="40"/>
      <c r="AE1992" s="39"/>
      <c r="AF1992" s="5"/>
      <c r="AG1992" s="1"/>
    </row>
    <row r="1993" ht="67.5" customHeight="1">
      <c r="A1993" s="1"/>
      <c r="B1993" s="5"/>
      <c r="C1993" s="16">
        <v>44998.0</v>
      </c>
      <c r="D1993" s="17">
        <v>3.256505657E9</v>
      </c>
      <c r="E1993" s="150" t="s">
        <v>3723</v>
      </c>
      <c r="F1993" s="5" t="s">
        <v>72</v>
      </c>
      <c r="G1993" s="5" t="s">
        <v>2017</v>
      </c>
      <c r="H1993" s="5">
        <v>312.0</v>
      </c>
      <c r="I1993" s="33" t="s">
        <v>1787</v>
      </c>
      <c r="J1993" s="18">
        <v>7.0</v>
      </c>
      <c r="K1993" s="19">
        <f t="shared" si="178"/>
        <v>8.329836066</v>
      </c>
      <c r="L1993" s="18">
        <v>10.0</v>
      </c>
      <c r="M1993" s="21">
        <f t="shared" si="177"/>
        <v>9.116972477</v>
      </c>
      <c r="N1993" s="18">
        <v>10.0</v>
      </c>
      <c r="O1993" s="21">
        <f t="shared" si="2"/>
        <v>9.442715232</v>
      </c>
      <c r="P1993" s="18">
        <v>7.5</v>
      </c>
      <c r="Q1993" s="21">
        <f t="shared" si="173"/>
        <v>8.367482161</v>
      </c>
      <c r="R1993" s="18">
        <v>5.0</v>
      </c>
      <c r="S1993" s="21">
        <f t="shared" si="125"/>
        <v>8.459969403</v>
      </c>
      <c r="T1993" s="18">
        <v>7.5</v>
      </c>
      <c r="U1993" s="21">
        <f t="shared" si="128"/>
        <v>8.264030612</v>
      </c>
      <c r="V1993" s="18">
        <v>7.5</v>
      </c>
      <c r="W1993" s="21">
        <f t="shared" si="124"/>
        <v>8.858469388</v>
      </c>
      <c r="X1993" s="27">
        <f t="shared" si="170"/>
        <v>7.785714286</v>
      </c>
      <c r="Y1993" s="149" t="s">
        <v>3724</v>
      </c>
      <c r="Z1993" s="24"/>
      <c r="AA1993" s="40"/>
      <c r="AB1993" s="40"/>
      <c r="AC1993" s="40"/>
      <c r="AD1993" s="40"/>
      <c r="AE1993" s="39"/>
      <c r="AF1993" s="5"/>
      <c r="AG1993" s="1"/>
    </row>
    <row r="1994" ht="67.5" customHeight="1">
      <c r="A1994" s="1"/>
      <c r="B1994" s="5"/>
      <c r="C1994" s="16">
        <v>44998.0</v>
      </c>
      <c r="D1994" s="17">
        <v>2.461237693E9</v>
      </c>
      <c r="E1994" s="150" t="s">
        <v>3725</v>
      </c>
      <c r="F1994" s="5" t="s">
        <v>2924</v>
      </c>
      <c r="G1994" s="5" t="s">
        <v>2017</v>
      </c>
      <c r="H1994" s="5">
        <v>106.0</v>
      </c>
      <c r="I1994" s="33" t="s">
        <v>722</v>
      </c>
      <c r="J1994" s="18">
        <v>8.0</v>
      </c>
      <c r="K1994" s="19">
        <f t="shared" si="178"/>
        <v>8.328196721</v>
      </c>
      <c r="L1994" s="18">
        <v>10.0</v>
      </c>
      <c r="M1994" s="21">
        <f t="shared" si="177"/>
        <v>9.117422313</v>
      </c>
      <c r="N1994" s="18">
        <v>10.0</v>
      </c>
      <c r="O1994" s="21">
        <f t="shared" si="2"/>
        <v>9.442998982</v>
      </c>
      <c r="P1994" s="18">
        <v>5.0</v>
      </c>
      <c r="Q1994" s="21">
        <f t="shared" si="173"/>
        <v>8.365766684</v>
      </c>
      <c r="R1994" s="18">
        <v>7.5</v>
      </c>
      <c r="S1994" s="21">
        <f t="shared" si="125"/>
        <v>8.459480122</v>
      </c>
      <c r="T1994" s="18">
        <v>7.5</v>
      </c>
      <c r="U1994" s="21">
        <f t="shared" si="128"/>
        <v>8.263640999</v>
      </c>
      <c r="V1994" s="18">
        <v>7.5</v>
      </c>
      <c r="W1994" s="21">
        <f t="shared" si="124"/>
        <v>8.857776645</v>
      </c>
      <c r="X1994" s="27">
        <f t="shared" si="170"/>
        <v>7.928571429</v>
      </c>
      <c r="Y1994" s="149" t="s">
        <v>3726</v>
      </c>
      <c r="Z1994" s="24"/>
      <c r="AA1994" s="40"/>
      <c r="AB1994" s="40"/>
      <c r="AC1994" s="40"/>
      <c r="AD1994" s="40"/>
      <c r="AE1994" s="39"/>
      <c r="AF1994" s="5"/>
      <c r="AG1994" s="1"/>
    </row>
    <row r="1995" ht="67.5" customHeight="1">
      <c r="A1995" s="1"/>
      <c r="B1995" s="5"/>
      <c r="C1995" s="16">
        <v>44998.0</v>
      </c>
      <c r="D1995" s="17">
        <v>2.235900436E9</v>
      </c>
      <c r="E1995" s="150" t="s">
        <v>3727</v>
      </c>
      <c r="F1995" s="5" t="s">
        <v>960</v>
      </c>
      <c r="G1995" s="5" t="s">
        <v>3261</v>
      </c>
      <c r="H1995" s="5">
        <v>217.0</v>
      </c>
      <c r="I1995" s="33" t="s">
        <v>1782</v>
      </c>
      <c r="J1995" s="18">
        <v>8.0</v>
      </c>
      <c r="K1995" s="19">
        <f t="shared" si="178"/>
        <v>8.326557377</v>
      </c>
      <c r="L1995" s="18">
        <v>7.5</v>
      </c>
      <c r="M1995" s="21">
        <f t="shared" si="177"/>
        <v>9.116598778</v>
      </c>
      <c r="N1995" s="18">
        <v>10.0</v>
      </c>
      <c r="O1995" s="21">
        <f t="shared" si="2"/>
        <v>9.443282443</v>
      </c>
      <c r="P1995" s="18">
        <v>7.5</v>
      </c>
      <c r="Q1995" s="21">
        <f t="shared" si="173"/>
        <v>8.365325866</v>
      </c>
      <c r="R1995" s="18">
        <v>10.0</v>
      </c>
      <c r="S1995" s="21">
        <f t="shared" si="125"/>
        <v>8.460264901</v>
      </c>
      <c r="T1995" s="18">
        <v>7.5</v>
      </c>
      <c r="U1995" s="21">
        <f t="shared" si="128"/>
        <v>8.263251784</v>
      </c>
      <c r="V1995" s="18">
        <v>10.0</v>
      </c>
      <c r="W1995" s="21">
        <f t="shared" si="124"/>
        <v>8.858358818</v>
      </c>
      <c r="X1995" s="27">
        <f t="shared" si="170"/>
        <v>8.642857143</v>
      </c>
      <c r="Y1995" s="149" t="s">
        <v>3728</v>
      </c>
      <c r="Z1995" s="24"/>
      <c r="AA1995" s="40"/>
      <c r="AB1995" s="40"/>
      <c r="AC1995" s="40"/>
      <c r="AD1995" s="40"/>
      <c r="AE1995" s="39"/>
      <c r="AF1995" s="5"/>
      <c r="AG1995" s="1"/>
    </row>
    <row r="1996" ht="67.5" customHeight="1">
      <c r="A1996" s="1"/>
      <c r="B1996" s="5"/>
      <c r="C1996" s="16">
        <v>44999.0</v>
      </c>
      <c r="D1996" s="17">
        <v>3.762350826E9</v>
      </c>
      <c r="E1996" s="150" t="s">
        <v>3720</v>
      </c>
      <c r="F1996" s="5" t="s">
        <v>72</v>
      </c>
      <c r="G1996" s="5" t="s">
        <v>2017</v>
      </c>
      <c r="H1996" s="5">
        <v>313.0</v>
      </c>
      <c r="I1996" s="33" t="s">
        <v>79</v>
      </c>
      <c r="J1996" s="18">
        <v>8.0</v>
      </c>
      <c r="K1996" s="19">
        <f t="shared" si="178"/>
        <v>8.327377049</v>
      </c>
      <c r="L1996" s="18">
        <v>7.5</v>
      </c>
      <c r="M1996" s="21">
        <f t="shared" si="177"/>
        <v>9.115776081</v>
      </c>
      <c r="N1996" s="18">
        <v>10.0</v>
      </c>
      <c r="O1996" s="21">
        <f t="shared" si="2"/>
        <v>9.443565615</v>
      </c>
      <c r="P1996" s="18">
        <v>7.5</v>
      </c>
      <c r="Q1996" s="21">
        <f t="shared" si="173"/>
        <v>8.364885496</v>
      </c>
      <c r="R1996" s="18">
        <v>10.0</v>
      </c>
      <c r="S1996" s="21">
        <f t="shared" si="125"/>
        <v>8.46104888</v>
      </c>
      <c r="T1996" s="18">
        <v>5.0</v>
      </c>
      <c r="U1996" s="21">
        <f t="shared" si="128"/>
        <v>8.261589404</v>
      </c>
      <c r="V1996" s="18">
        <v>7.5</v>
      </c>
      <c r="W1996" s="21">
        <f t="shared" si="124"/>
        <v>8.857666836</v>
      </c>
      <c r="X1996" s="27">
        <f t="shared" si="170"/>
        <v>7.928571429</v>
      </c>
      <c r="Y1996" s="149" t="s">
        <v>3729</v>
      </c>
      <c r="Z1996" s="24"/>
      <c r="AA1996" s="40"/>
      <c r="AB1996" s="40"/>
      <c r="AC1996" s="40"/>
      <c r="AD1996" s="40"/>
      <c r="AE1996" s="39"/>
      <c r="AF1996" s="5"/>
      <c r="AG1996" s="1"/>
    </row>
    <row r="1997" ht="67.5" customHeight="1">
      <c r="A1997" s="1"/>
      <c r="B1997" s="5"/>
      <c r="C1997" s="16">
        <v>44999.0</v>
      </c>
      <c r="D1997" s="17">
        <v>3.665439515E9</v>
      </c>
      <c r="E1997" s="150" t="s">
        <v>3730</v>
      </c>
      <c r="F1997" s="5" t="s">
        <v>48</v>
      </c>
      <c r="G1997" s="5" t="s">
        <v>2979</v>
      </c>
      <c r="H1997" s="5">
        <v>313.0</v>
      </c>
      <c r="I1997" s="33" t="s">
        <v>79</v>
      </c>
      <c r="J1997" s="18">
        <v>7.0</v>
      </c>
      <c r="K1997" s="19">
        <f t="shared" si="178"/>
        <v>8.326967213</v>
      </c>
      <c r="L1997" s="18">
        <v>7.5</v>
      </c>
      <c r="M1997" s="21">
        <f t="shared" si="177"/>
        <v>9.114954222</v>
      </c>
      <c r="N1997" s="18">
        <v>7.5</v>
      </c>
      <c r="O1997" s="21">
        <f t="shared" si="2"/>
        <v>9.442577529</v>
      </c>
      <c r="P1997" s="18">
        <v>5.0</v>
      </c>
      <c r="Q1997" s="21">
        <f t="shared" si="173"/>
        <v>8.363173957</v>
      </c>
      <c r="R1997" s="18">
        <v>5.0</v>
      </c>
      <c r="S1997" s="21">
        <f t="shared" si="125"/>
        <v>8.459287532</v>
      </c>
      <c r="T1997" s="18">
        <v>5.0</v>
      </c>
      <c r="U1997" s="21">
        <f t="shared" si="128"/>
        <v>8.259928717</v>
      </c>
      <c r="V1997" s="18">
        <v>7.5</v>
      </c>
      <c r="W1997" s="21">
        <f t="shared" si="124"/>
        <v>8.85697556</v>
      </c>
      <c r="X1997" s="27">
        <f t="shared" si="170"/>
        <v>6.357142857</v>
      </c>
      <c r="Y1997" s="119"/>
      <c r="Z1997" s="24"/>
      <c r="AA1997" s="40"/>
      <c r="AB1997" s="40"/>
      <c r="AC1997" s="40"/>
      <c r="AD1997" s="40"/>
      <c r="AE1997" s="39"/>
      <c r="AF1997" s="5"/>
      <c r="AG1997" s="1"/>
    </row>
    <row r="1998" ht="67.5" customHeight="1">
      <c r="A1998" s="1"/>
      <c r="B1998" s="5"/>
      <c r="C1998" s="16">
        <v>44999.0</v>
      </c>
      <c r="D1998" s="17" t="s">
        <v>3731</v>
      </c>
      <c r="E1998" s="150" t="s">
        <v>3732</v>
      </c>
      <c r="F1998" s="5" t="s">
        <v>401</v>
      </c>
      <c r="G1998" s="5" t="s">
        <v>3261</v>
      </c>
      <c r="H1998" s="5">
        <v>314.0</v>
      </c>
      <c r="I1998" s="33" t="s">
        <v>79</v>
      </c>
      <c r="J1998" s="18">
        <v>10.0</v>
      </c>
      <c r="K1998" s="19">
        <f t="shared" si="178"/>
        <v>8.330245902</v>
      </c>
      <c r="L1998" s="18">
        <v>10.0</v>
      </c>
      <c r="M1998" s="21">
        <f t="shared" si="177"/>
        <v>9.115404169</v>
      </c>
      <c r="N1998" s="18">
        <v>10.0</v>
      </c>
      <c r="O1998" s="21">
        <f t="shared" si="2"/>
        <v>9.442860772</v>
      </c>
      <c r="P1998" s="18">
        <v>10.0</v>
      </c>
      <c r="Q1998" s="21">
        <f t="shared" si="173"/>
        <v>8.364006101</v>
      </c>
      <c r="R1998" s="18">
        <v>10.0</v>
      </c>
      <c r="S1998" s="21">
        <f t="shared" si="125"/>
        <v>8.460071211</v>
      </c>
      <c r="T1998" s="18">
        <v>10.0</v>
      </c>
      <c r="U1998" s="21">
        <f t="shared" si="128"/>
        <v>8.260814249</v>
      </c>
      <c r="V1998" s="18">
        <v>10.0</v>
      </c>
      <c r="W1998" s="21">
        <f t="shared" si="124"/>
        <v>8.857557252</v>
      </c>
      <c r="X1998" s="27">
        <f t="shared" si="170"/>
        <v>10</v>
      </c>
      <c r="Y1998" s="119"/>
      <c r="Z1998" s="24"/>
      <c r="AA1998" s="40"/>
      <c r="AB1998" s="40"/>
      <c r="AC1998" s="40"/>
      <c r="AD1998" s="40"/>
      <c r="AE1998" s="39"/>
      <c r="AF1998" s="5"/>
      <c r="AG1998" s="1"/>
    </row>
    <row r="1999" ht="70.5" customHeight="1">
      <c r="A1999" s="1"/>
      <c r="B1999" s="5"/>
      <c r="C1999" s="16">
        <v>45000.0</v>
      </c>
      <c r="D1999" s="17" t="s">
        <v>3733</v>
      </c>
      <c r="E1999" s="150" t="s">
        <v>3734</v>
      </c>
      <c r="F1999" s="5" t="s">
        <v>200</v>
      </c>
      <c r="G1999" s="5" t="s">
        <v>3261</v>
      </c>
      <c r="H1999" s="5">
        <v>116.0</v>
      </c>
      <c r="I1999" s="33" t="s">
        <v>722</v>
      </c>
      <c r="J1999" s="18">
        <v>10.0</v>
      </c>
      <c r="K1999" s="19">
        <f t="shared" si="178"/>
        <v>8.332704918</v>
      </c>
      <c r="L1999" s="18">
        <v>10.0</v>
      </c>
      <c r="M1999" s="21">
        <f t="shared" si="177"/>
        <v>9.115853659</v>
      </c>
      <c r="N1999" s="18">
        <v>10.0</v>
      </c>
      <c r="O1999" s="21">
        <f t="shared" si="2"/>
        <v>9.443143728</v>
      </c>
      <c r="P1999" s="18">
        <v>10.0</v>
      </c>
      <c r="Q1999" s="21">
        <f t="shared" si="173"/>
        <v>8.364837398</v>
      </c>
      <c r="R1999" s="18">
        <v>7.5</v>
      </c>
      <c r="S1999" s="21">
        <f t="shared" si="125"/>
        <v>8.459583122</v>
      </c>
      <c r="T1999" s="18">
        <v>10.0</v>
      </c>
      <c r="U1999" s="21">
        <f t="shared" si="128"/>
        <v>8.261698881</v>
      </c>
      <c r="V1999" s="18">
        <v>10.0</v>
      </c>
      <c r="W1999" s="21">
        <f t="shared" si="124"/>
        <v>8.858138352</v>
      </c>
      <c r="X1999" s="27">
        <f t="shared" si="170"/>
        <v>9.642857143</v>
      </c>
      <c r="Y1999" s="149" t="s">
        <v>3735</v>
      </c>
      <c r="Z1999" s="24"/>
      <c r="AA1999" s="40"/>
      <c r="AB1999" s="40"/>
      <c r="AC1999" s="40"/>
      <c r="AD1999" s="40"/>
      <c r="AE1999" s="39"/>
      <c r="AF1999" s="5"/>
      <c r="AG1999" s="1"/>
    </row>
    <row r="2000" ht="67.5" customHeight="1">
      <c r="A2000" s="1"/>
      <c r="B2000" s="5"/>
      <c r="C2000" s="16">
        <v>45001.0</v>
      </c>
      <c r="D2000" s="17">
        <v>3.68113521E9</v>
      </c>
      <c r="E2000" s="150" t="s">
        <v>3736</v>
      </c>
      <c r="F2000" s="5" t="s">
        <v>84</v>
      </c>
      <c r="G2000" s="5" t="s">
        <v>2017</v>
      </c>
      <c r="H2000" s="5">
        <v>206.0</v>
      </c>
      <c r="I2000" s="33" t="s">
        <v>1868</v>
      </c>
      <c r="J2000" s="18">
        <v>9.0</v>
      </c>
      <c r="K2000" s="19">
        <f t="shared" si="178"/>
        <v>8.33352459</v>
      </c>
      <c r="L2000" s="18">
        <v>10.0</v>
      </c>
      <c r="M2000" s="21">
        <f t="shared" si="177"/>
        <v>9.116302692</v>
      </c>
      <c r="N2000" s="18">
        <v>10.0</v>
      </c>
      <c r="O2000" s="21">
        <f t="shared" si="2"/>
        <v>9.443426396</v>
      </c>
      <c r="P2000" s="18">
        <v>10.0</v>
      </c>
      <c r="Q2000" s="21">
        <f t="shared" si="173"/>
        <v>8.365667852</v>
      </c>
      <c r="R2000" s="18">
        <v>10.0</v>
      </c>
      <c r="S2000" s="21">
        <f t="shared" si="125"/>
        <v>8.460365854</v>
      </c>
      <c r="T2000" s="18">
        <v>10.0</v>
      </c>
      <c r="U2000" s="21">
        <f t="shared" si="128"/>
        <v>8.262582613</v>
      </c>
      <c r="V2000" s="18">
        <v>10.0</v>
      </c>
      <c r="W2000" s="21">
        <f t="shared" si="124"/>
        <v>8.858718861</v>
      </c>
      <c r="X2000" s="27">
        <f t="shared" si="170"/>
        <v>9.857142857</v>
      </c>
      <c r="Y2000" s="119"/>
      <c r="Z2000" s="24"/>
      <c r="AA2000" s="40"/>
      <c r="AB2000" s="40"/>
      <c r="AC2000" s="40"/>
      <c r="AD2000" s="40"/>
      <c r="AE2000" s="39"/>
      <c r="AF2000" s="5"/>
      <c r="AG2000" s="1"/>
    </row>
    <row r="2001" ht="67.5" customHeight="1">
      <c r="A2001" s="1"/>
      <c r="B2001" s="5"/>
      <c r="C2001" s="16">
        <v>45001.0</v>
      </c>
      <c r="D2001" s="17">
        <v>3.123898761E9</v>
      </c>
      <c r="E2001" s="160" t="s">
        <v>3737</v>
      </c>
      <c r="F2001" s="5" t="s">
        <v>84</v>
      </c>
      <c r="G2001" s="5" t="s">
        <v>2017</v>
      </c>
      <c r="H2001" s="5">
        <v>217.0</v>
      </c>
      <c r="I2001" s="33" t="s">
        <v>1782</v>
      </c>
      <c r="J2001" s="18">
        <v>7.0</v>
      </c>
      <c r="K2001" s="19">
        <f t="shared" si="178"/>
        <v>8.331065574</v>
      </c>
      <c r="L2001" s="18">
        <v>7.5</v>
      </c>
      <c r="M2001" s="21">
        <f t="shared" si="177"/>
        <v>9.115482234</v>
      </c>
      <c r="N2001" s="18">
        <v>10.0</v>
      </c>
      <c r="O2001" s="21">
        <f t="shared" si="2"/>
        <v>9.443708777</v>
      </c>
      <c r="P2001" s="18">
        <v>7.5</v>
      </c>
      <c r="Q2001" s="21">
        <f t="shared" si="173"/>
        <v>8.365228426</v>
      </c>
      <c r="R2001" s="18">
        <v>7.5</v>
      </c>
      <c r="S2001" s="21">
        <f t="shared" si="125"/>
        <v>8.459878111</v>
      </c>
      <c r="T2001" s="18">
        <v>7.5</v>
      </c>
      <c r="U2001" s="21">
        <f t="shared" si="128"/>
        <v>8.262195122</v>
      </c>
      <c r="V2001" s="18">
        <v>7.5</v>
      </c>
      <c r="W2001" s="21">
        <f t="shared" si="124"/>
        <v>8.858028455</v>
      </c>
      <c r="X2001" s="27">
        <f t="shared" si="170"/>
        <v>7.785714286</v>
      </c>
      <c r="Y2001" s="119"/>
      <c r="Z2001" s="24"/>
      <c r="AA2001" s="40"/>
      <c r="AB2001" s="40"/>
      <c r="AC2001" s="40"/>
      <c r="AD2001" s="40"/>
      <c r="AE2001" s="39"/>
      <c r="AF2001" s="5"/>
      <c r="AG2001" s="1"/>
    </row>
    <row r="2002" ht="67.5" customHeight="1">
      <c r="A2002" s="1"/>
      <c r="B2002" s="5"/>
      <c r="C2002" s="16">
        <v>45001.0</v>
      </c>
      <c r="D2002" s="17" t="s">
        <v>3738</v>
      </c>
      <c r="E2002" s="150" t="s">
        <v>3720</v>
      </c>
      <c r="F2002" s="5" t="s">
        <v>72</v>
      </c>
      <c r="G2002" s="5" t="s">
        <v>2017</v>
      </c>
      <c r="H2002" s="5">
        <v>214.0</v>
      </c>
      <c r="I2002" s="33" t="s">
        <v>1808</v>
      </c>
      <c r="J2002" s="18">
        <v>8.0</v>
      </c>
      <c r="K2002" s="19">
        <f t="shared" si="178"/>
        <v>8.330245902</v>
      </c>
      <c r="L2002" s="18">
        <v>7.5</v>
      </c>
      <c r="M2002" s="21">
        <f t="shared" si="177"/>
        <v>9.114662608</v>
      </c>
      <c r="N2002" s="18">
        <v>10.0</v>
      </c>
      <c r="O2002" s="21">
        <f t="shared" si="2"/>
        <v>9.443990872</v>
      </c>
      <c r="P2002" s="18">
        <v>7.5</v>
      </c>
      <c r="Q2002" s="21">
        <f t="shared" si="173"/>
        <v>8.364789447</v>
      </c>
      <c r="R2002" s="18">
        <v>10.0</v>
      </c>
      <c r="S2002" s="21">
        <f t="shared" si="125"/>
        <v>8.460659898</v>
      </c>
      <c r="T2002" s="18">
        <v>7.5</v>
      </c>
      <c r="U2002" s="21">
        <f t="shared" si="128"/>
        <v>8.261808024</v>
      </c>
      <c r="V2002" s="18">
        <v>7.5</v>
      </c>
      <c r="W2002" s="21">
        <f t="shared" si="124"/>
        <v>8.857338751</v>
      </c>
      <c r="X2002" s="27">
        <f t="shared" si="170"/>
        <v>8.285714286</v>
      </c>
      <c r="Y2002" s="119"/>
      <c r="Z2002" s="24"/>
      <c r="AA2002" s="40"/>
      <c r="AB2002" s="40"/>
      <c r="AC2002" s="40"/>
      <c r="AD2002" s="40"/>
      <c r="AE2002" s="39"/>
      <c r="AF2002" s="5"/>
      <c r="AG2002" s="1"/>
    </row>
    <row r="2003" ht="67.5" customHeight="1">
      <c r="A2003" s="1"/>
      <c r="B2003" s="5"/>
      <c r="C2003" s="16">
        <v>45001.0</v>
      </c>
      <c r="D2003" s="17" t="s">
        <v>3739</v>
      </c>
      <c r="E2003" s="150" t="s">
        <v>3588</v>
      </c>
      <c r="F2003" s="5" t="s">
        <v>2351</v>
      </c>
      <c r="G2003" s="5" t="s">
        <v>2017</v>
      </c>
      <c r="H2003" s="5" t="s">
        <v>3543</v>
      </c>
      <c r="I2003" s="33" t="s">
        <v>60</v>
      </c>
      <c r="J2003" s="18">
        <v>10.0</v>
      </c>
      <c r="K2003" s="19">
        <f t="shared" si="178"/>
        <v>8.331065574</v>
      </c>
      <c r="L2003" s="18">
        <v>10.0</v>
      </c>
      <c r="M2003" s="21">
        <f t="shared" si="177"/>
        <v>9.115111562</v>
      </c>
      <c r="N2003" s="18">
        <v>10.0</v>
      </c>
      <c r="O2003" s="21">
        <f t="shared" si="2"/>
        <v>9.444272681</v>
      </c>
      <c r="P2003" s="18">
        <v>10.0</v>
      </c>
      <c r="Q2003" s="21">
        <f t="shared" si="173"/>
        <v>8.365618661</v>
      </c>
      <c r="R2003" s="18">
        <v>10.0</v>
      </c>
      <c r="S2003" s="21">
        <f t="shared" si="125"/>
        <v>8.461440893</v>
      </c>
      <c r="T2003" s="18">
        <v>10.0</v>
      </c>
      <c r="U2003" s="21">
        <f t="shared" si="128"/>
        <v>8.262690355</v>
      </c>
      <c r="V2003" s="18">
        <v>10.0</v>
      </c>
      <c r="W2003" s="21">
        <f t="shared" si="124"/>
        <v>8.857918782</v>
      </c>
      <c r="X2003" s="27">
        <f t="shared" si="170"/>
        <v>10</v>
      </c>
      <c r="Y2003" s="149" t="s">
        <v>3740</v>
      </c>
      <c r="Z2003" s="24"/>
      <c r="AA2003" s="40"/>
      <c r="AB2003" s="40"/>
      <c r="AC2003" s="40"/>
      <c r="AD2003" s="40"/>
      <c r="AE2003" s="39"/>
      <c r="AF2003" s="5"/>
      <c r="AG2003" s="1"/>
    </row>
    <row r="2004" ht="67.5" customHeight="1">
      <c r="A2004" s="1"/>
      <c r="B2004" s="5"/>
      <c r="C2004" s="16">
        <v>45001.0</v>
      </c>
      <c r="D2004" s="17">
        <v>3.568579298E9</v>
      </c>
      <c r="E2004" s="161" t="s">
        <v>3741</v>
      </c>
      <c r="F2004" s="5" t="s">
        <v>494</v>
      </c>
      <c r="G2004" s="5" t="s">
        <v>2017</v>
      </c>
      <c r="H2004" s="5" t="s">
        <v>2270</v>
      </c>
      <c r="I2004" s="33" t="s">
        <v>60</v>
      </c>
      <c r="J2004" s="18">
        <v>7.0</v>
      </c>
      <c r="K2004" s="19">
        <f t="shared" si="178"/>
        <v>8.331639344</v>
      </c>
      <c r="L2004" s="18">
        <v>7.5</v>
      </c>
      <c r="M2004" s="21">
        <f t="shared" si="177"/>
        <v>9.114292955</v>
      </c>
      <c r="N2004" s="18">
        <v>10.0</v>
      </c>
      <c r="O2004" s="21">
        <f t="shared" si="2"/>
        <v>9.444554205</v>
      </c>
      <c r="P2004" s="18">
        <v>7.5</v>
      </c>
      <c r="Q2004" s="21">
        <f t="shared" si="173"/>
        <v>8.365179929</v>
      </c>
      <c r="R2004" s="18">
        <v>7.5</v>
      </c>
      <c r="S2004" s="21">
        <f t="shared" si="125"/>
        <v>8.460953347</v>
      </c>
      <c r="T2004" s="18">
        <v>7.5</v>
      </c>
      <c r="U2004" s="21">
        <f t="shared" si="128"/>
        <v>8.262303399</v>
      </c>
      <c r="V2004" s="18">
        <v>7.5</v>
      </c>
      <c r="W2004" s="21">
        <f t="shared" si="124"/>
        <v>8.857229833</v>
      </c>
      <c r="X2004" s="27">
        <f t="shared" si="170"/>
        <v>7.785714286</v>
      </c>
      <c r="Y2004" s="149" t="s">
        <v>3742</v>
      </c>
      <c r="Z2004" s="24"/>
      <c r="AA2004" s="40"/>
      <c r="AB2004" s="40"/>
      <c r="AC2004" s="40"/>
      <c r="AD2004" s="40"/>
      <c r="AE2004" s="39"/>
      <c r="AF2004" s="5"/>
      <c r="AG2004" s="1"/>
    </row>
    <row r="2005" ht="67.5" customHeight="1">
      <c r="A2005" s="1"/>
      <c r="B2005" s="5"/>
      <c r="C2005" s="16">
        <v>45001.0</v>
      </c>
      <c r="D2005" s="17">
        <v>2.731820355E9</v>
      </c>
      <c r="E2005" s="150" t="s">
        <v>3743</v>
      </c>
      <c r="F2005" s="5" t="s">
        <v>72</v>
      </c>
      <c r="G2005" s="5" t="s">
        <v>2017</v>
      </c>
      <c r="H2005" s="5" t="s">
        <v>3361</v>
      </c>
      <c r="I2005" s="33" t="s">
        <v>60</v>
      </c>
      <c r="J2005" s="18">
        <v>6.0</v>
      </c>
      <c r="K2005" s="19">
        <f t="shared" si="178"/>
        <v>8.33</v>
      </c>
      <c r="L2005" s="18">
        <v>5.0</v>
      </c>
      <c r="M2005" s="21">
        <f t="shared" si="177"/>
        <v>9.112208713</v>
      </c>
      <c r="N2005" s="18">
        <v>2.5</v>
      </c>
      <c r="O2005" s="21">
        <f t="shared" si="2"/>
        <v>9.441037975</v>
      </c>
      <c r="P2005" s="18">
        <v>5.0</v>
      </c>
      <c r="Q2005" s="21">
        <f t="shared" si="173"/>
        <v>8.363475177</v>
      </c>
      <c r="R2005" s="18">
        <v>7.5</v>
      </c>
      <c r="S2005" s="21">
        <f t="shared" si="125"/>
        <v>8.460466295</v>
      </c>
      <c r="T2005" s="18">
        <v>5.0</v>
      </c>
      <c r="U2005" s="21">
        <f t="shared" si="128"/>
        <v>8.260649087</v>
      </c>
      <c r="V2005" s="18">
        <v>5.0</v>
      </c>
      <c r="W2005" s="21">
        <f t="shared" si="124"/>
        <v>8.855273834</v>
      </c>
      <c r="X2005" s="27">
        <f t="shared" si="170"/>
        <v>5.142857143</v>
      </c>
      <c r="Y2005" s="61" t="s">
        <v>3744</v>
      </c>
      <c r="Z2005" s="24"/>
      <c r="AA2005" s="40"/>
      <c r="AB2005" s="40"/>
      <c r="AC2005" s="40"/>
      <c r="AD2005" s="40"/>
      <c r="AE2005" s="39"/>
      <c r="AF2005" s="5"/>
      <c r="AG2005" s="1"/>
    </row>
    <row r="2006" ht="67.5" customHeight="1">
      <c r="A2006" s="1"/>
      <c r="B2006" s="5"/>
      <c r="C2006" s="16">
        <v>45002.0</v>
      </c>
      <c r="D2006" s="17">
        <v>2.583315621E9</v>
      </c>
      <c r="E2006" s="150" t="s">
        <v>3745</v>
      </c>
      <c r="F2006" s="5" t="s">
        <v>32</v>
      </c>
      <c r="G2006" s="5" t="s">
        <v>2017</v>
      </c>
      <c r="H2006" s="5" t="s">
        <v>3398</v>
      </c>
      <c r="I2006" s="33" t="s">
        <v>60</v>
      </c>
      <c r="J2006" s="18">
        <v>7.0</v>
      </c>
      <c r="K2006" s="19">
        <f t="shared" si="178"/>
        <v>8.330819672</v>
      </c>
      <c r="L2006" s="18">
        <v>10.0</v>
      </c>
      <c r="M2006" s="21">
        <f t="shared" si="177"/>
        <v>9.112658228</v>
      </c>
      <c r="N2006" s="18">
        <v>10.0</v>
      </c>
      <c r="O2006" s="21">
        <f t="shared" si="2"/>
        <v>9.44132085</v>
      </c>
      <c r="P2006" s="18">
        <v>5.0</v>
      </c>
      <c r="Q2006" s="21">
        <f t="shared" si="173"/>
        <v>8.361772152</v>
      </c>
      <c r="R2006" s="18">
        <v>7.5</v>
      </c>
      <c r="S2006" s="21">
        <f t="shared" si="125"/>
        <v>8.459979737</v>
      </c>
      <c r="T2006" s="18">
        <v>10.0</v>
      </c>
      <c r="U2006" s="21">
        <f t="shared" si="128"/>
        <v>8.261530664</v>
      </c>
      <c r="V2006" s="18">
        <v>10.0</v>
      </c>
      <c r="W2006" s="21">
        <f t="shared" si="124"/>
        <v>8.855854029</v>
      </c>
      <c r="X2006" s="27">
        <f t="shared" si="170"/>
        <v>8.5</v>
      </c>
      <c r="Y2006" s="61" t="s">
        <v>3746</v>
      </c>
      <c r="Z2006" s="24"/>
      <c r="AA2006" s="40"/>
      <c r="AB2006" s="40"/>
      <c r="AC2006" s="40"/>
      <c r="AD2006" s="40"/>
      <c r="AE2006" s="39"/>
      <c r="AF2006" s="5"/>
      <c r="AG2006" s="1"/>
    </row>
    <row r="2007" ht="67.5" customHeight="1">
      <c r="A2007" s="1"/>
      <c r="B2007" s="5"/>
      <c r="C2007" s="16">
        <v>45003.0</v>
      </c>
      <c r="D2007" s="17" t="s">
        <v>3747</v>
      </c>
      <c r="E2007" s="150" t="s">
        <v>3748</v>
      </c>
      <c r="F2007" s="5" t="s">
        <v>2731</v>
      </c>
      <c r="G2007" s="5" t="s">
        <v>3655</v>
      </c>
      <c r="H2007" s="5">
        <v>312.0</v>
      </c>
      <c r="I2007" s="33" t="s">
        <v>1787</v>
      </c>
      <c r="J2007" s="18">
        <v>8.0</v>
      </c>
      <c r="K2007" s="19">
        <f t="shared" si="178"/>
        <v>8.329180328</v>
      </c>
      <c r="L2007" s="18">
        <v>10.0</v>
      </c>
      <c r="M2007" s="21">
        <f t="shared" si="177"/>
        <v>9.113107287</v>
      </c>
      <c r="N2007" s="18">
        <v>10.0</v>
      </c>
      <c r="O2007" s="21">
        <f t="shared" si="2"/>
        <v>9.44160344</v>
      </c>
      <c r="P2007" s="18">
        <v>10.0</v>
      </c>
      <c r="Q2007" s="21">
        <f t="shared" si="173"/>
        <v>8.362601215</v>
      </c>
      <c r="R2007" s="18">
        <v>10.0</v>
      </c>
      <c r="S2007" s="21">
        <f t="shared" si="125"/>
        <v>8.460759494</v>
      </c>
      <c r="T2007" s="18">
        <v>10.0</v>
      </c>
      <c r="U2007" s="21">
        <f t="shared" si="128"/>
        <v>8.262411348</v>
      </c>
      <c r="V2007" s="18">
        <v>10.0</v>
      </c>
      <c r="W2007" s="21">
        <f t="shared" si="124"/>
        <v>8.856433637</v>
      </c>
      <c r="X2007" s="27">
        <f t="shared" si="170"/>
        <v>9.714285714</v>
      </c>
      <c r="Y2007" s="149" t="s">
        <v>3749</v>
      </c>
      <c r="Z2007" s="24"/>
      <c r="AA2007" s="40"/>
      <c r="AB2007" s="40"/>
      <c r="AC2007" s="40"/>
      <c r="AD2007" s="40"/>
      <c r="AE2007" s="39"/>
      <c r="AF2007" s="5"/>
      <c r="AG2007" s="1"/>
    </row>
    <row r="2008" ht="67.5" customHeight="1">
      <c r="A2008" s="1"/>
      <c r="B2008" s="5"/>
      <c r="C2008" s="16">
        <v>45003.0</v>
      </c>
      <c r="D2008" s="17">
        <v>3.159244967E9</v>
      </c>
      <c r="E2008" s="150" t="s">
        <v>3750</v>
      </c>
      <c r="F2008" s="5" t="s">
        <v>126</v>
      </c>
      <c r="G2008" s="5" t="s">
        <v>33</v>
      </c>
      <c r="H2008" s="5" t="s">
        <v>3345</v>
      </c>
      <c r="I2008" s="33" t="s">
        <v>261</v>
      </c>
      <c r="J2008" s="18">
        <v>10.0</v>
      </c>
      <c r="K2008" s="19">
        <f t="shared" si="178"/>
        <v>8.329180328</v>
      </c>
      <c r="L2008" s="18">
        <v>10.0</v>
      </c>
      <c r="M2008" s="21">
        <f t="shared" si="177"/>
        <v>9.113555893</v>
      </c>
      <c r="N2008" s="18">
        <v>10.0</v>
      </c>
      <c r="O2008" s="21">
        <f t="shared" si="2"/>
        <v>9.441885743</v>
      </c>
      <c r="P2008" s="18">
        <v>10.0</v>
      </c>
      <c r="Q2008" s="21">
        <f t="shared" si="173"/>
        <v>8.363429439</v>
      </c>
      <c r="R2008" s="18">
        <v>10.0</v>
      </c>
      <c r="S2008" s="21">
        <f t="shared" si="125"/>
        <v>8.461538462</v>
      </c>
      <c r="T2008" s="18">
        <v>10.0</v>
      </c>
      <c r="U2008" s="21">
        <f t="shared" si="128"/>
        <v>8.263291139</v>
      </c>
      <c r="V2008" s="18">
        <v>10.0</v>
      </c>
      <c r="W2008" s="21">
        <f t="shared" si="124"/>
        <v>8.857012658</v>
      </c>
      <c r="X2008" s="27">
        <f t="shared" si="170"/>
        <v>10</v>
      </c>
      <c r="Y2008" s="119"/>
      <c r="Z2008" s="24"/>
      <c r="AA2008" s="40"/>
      <c r="AB2008" s="40"/>
      <c r="AC2008" s="40"/>
      <c r="AD2008" s="40"/>
      <c r="AE2008" s="39"/>
      <c r="AF2008" s="5"/>
      <c r="AG2008" s="1"/>
    </row>
    <row r="2009" ht="67.5" customHeight="1">
      <c r="A2009" s="1"/>
      <c r="B2009" s="5"/>
      <c r="C2009" s="16">
        <v>45003.0</v>
      </c>
      <c r="D2009" s="17">
        <v>3.891478755E9</v>
      </c>
      <c r="E2009" s="150" t="s">
        <v>3751</v>
      </c>
      <c r="F2009" s="5" t="s">
        <v>48</v>
      </c>
      <c r="G2009" s="5"/>
      <c r="H2009" s="5"/>
      <c r="I2009" s="33"/>
      <c r="J2009" s="18">
        <v>10.0</v>
      </c>
      <c r="K2009" s="19">
        <f t="shared" si="178"/>
        <v>8.329180328</v>
      </c>
      <c r="L2009" s="18">
        <v>10.0</v>
      </c>
      <c r="M2009" s="21">
        <f t="shared" si="177"/>
        <v>9.114004044</v>
      </c>
      <c r="N2009" s="18">
        <v>10.0</v>
      </c>
      <c r="O2009" s="21">
        <f t="shared" si="2"/>
        <v>9.442167761</v>
      </c>
      <c r="P2009" s="18">
        <v>10.0</v>
      </c>
      <c r="Q2009" s="21">
        <f t="shared" si="173"/>
        <v>8.364256825</v>
      </c>
      <c r="R2009" s="18">
        <v>7.5</v>
      </c>
      <c r="S2009" s="21">
        <f t="shared" si="125"/>
        <v>8.461052099</v>
      </c>
      <c r="T2009" s="18">
        <v>10.0</v>
      </c>
      <c r="U2009" s="21">
        <f t="shared" si="128"/>
        <v>8.26417004</v>
      </c>
      <c r="V2009" s="18">
        <v>10.0</v>
      </c>
      <c r="W2009" s="21">
        <f t="shared" si="124"/>
        <v>8.857591093</v>
      </c>
      <c r="X2009" s="27">
        <f t="shared" si="170"/>
        <v>9.642857143</v>
      </c>
      <c r="Y2009" s="152" t="s">
        <v>3752</v>
      </c>
      <c r="Z2009" s="24"/>
      <c r="AA2009" s="40"/>
      <c r="AB2009" s="40"/>
      <c r="AC2009" s="40"/>
      <c r="AD2009" s="40"/>
      <c r="AE2009" s="39"/>
      <c r="AF2009" s="5"/>
      <c r="AG2009" s="1"/>
    </row>
    <row r="2010" ht="67.5" customHeight="1">
      <c r="A2010" s="1"/>
      <c r="B2010" s="5"/>
      <c r="C2010" s="16">
        <v>45003.0</v>
      </c>
      <c r="D2010" s="79" t="s">
        <v>3365</v>
      </c>
      <c r="E2010" s="150"/>
      <c r="F2010" s="5"/>
      <c r="G2010" s="5"/>
      <c r="H2010" s="5"/>
      <c r="I2010" s="33"/>
      <c r="J2010" s="18">
        <v>8.0</v>
      </c>
      <c r="K2010" s="19">
        <f t="shared" si="178"/>
        <v>8.327540984</v>
      </c>
      <c r="L2010" s="18">
        <v>10.0</v>
      </c>
      <c r="M2010" s="21">
        <f t="shared" si="177"/>
        <v>9.114451743</v>
      </c>
      <c r="N2010" s="18">
        <v>7.5</v>
      </c>
      <c r="O2010" s="21">
        <f t="shared" si="2"/>
        <v>9.441186869</v>
      </c>
      <c r="P2010" s="18">
        <v>7.5</v>
      </c>
      <c r="Q2010" s="21">
        <f t="shared" si="173"/>
        <v>8.363820111</v>
      </c>
      <c r="R2010" s="18">
        <v>7.5</v>
      </c>
      <c r="S2010" s="21">
        <f t="shared" si="125"/>
        <v>8.460566229</v>
      </c>
      <c r="T2010" s="18">
        <v>7.5</v>
      </c>
      <c r="U2010" s="21">
        <f t="shared" si="128"/>
        <v>8.26378351</v>
      </c>
      <c r="V2010" s="18">
        <v>7.5</v>
      </c>
      <c r="W2010" s="21">
        <f t="shared" si="124"/>
        <v>8.856904401</v>
      </c>
      <c r="X2010" s="27">
        <f t="shared" si="170"/>
        <v>7.928571429</v>
      </c>
      <c r="Y2010" s="119"/>
      <c r="Z2010" s="24"/>
      <c r="AA2010" s="40"/>
      <c r="AB2010" s="40"/>
      <c r="AC2010" s="40"/>
      <c r="AD2010" s="40"/>
      <c r="AE2010" s="39"/>
      <c r="AF2010" s="5"/>
      <c r="AG2010" s="1"/>
    </row>
    <row r="2011" ht="67.5" customHeight="1">
      <c r="A2011" s="1"/>
      <c r="B2011" s="5"/>
      <c r="C2011" s="16">
        <v>45004.0</v>
      </c>
      <c r="D2011" s="17">
        <v>3.578699848E9</v>
      </c>
      <c r="E2011" s="150" t="s">
        <v>3753</v>
      </c>
      <c r="F2011" s="5" t="s">
        <v>40</v>
      </c>
      <c r="G2011" s="5" t="s">
        <v>3261</v>
      </c>
      <c r="H2011" s="5">
        <v>116.0</v>
      </c>
      <c r="I2011" s="33" t="s">
        <v>722</v>
      </c>
      <c r="J2011" s="18">
        <v>9.0</v>
      </c>
      <c r="K2011" s="19">
        <f t="shared" si="178"/>
        <v>8.326721311</v>
      </c>
      <c r="L2011" s="18">
        <v>10.0</v>
      </c>
      <c r="M2011" s="21">
        <f t="shared" si="177"/>
        <v>9.11489899</v>
      </c>
      <c r="N2011" s="18">
        <v>10.0</v>
      </c>
      <c r="O2011" s="21">
        <f t="shared" si="2"/>
        <v>9.441468955</v>
      </c>
      <c r="P2011" s="18">
        <v>10.0</v>
      </c>
      <c r="Q2011" s="21">
        <f t="shared" si="173"/>
        <v>8.364646465</v>
      </c>
      <c r="R2011" s="18">
        <v>10.0</v>
      </c>
      <c r="S2011" s="21">
        <f t="shared" si="125"/>
        <v>8.461344113</v>
      </c>
      <c r="T2011" s="18">
        <v>10.0</v>
      </c>
      <c r="U2011" s="21">
        <f t="shared" si="128"/>
        <v>8.264661274</v>
      </c>
      <c r="V2011" s="18">
        <v>10.0</v>
      </c>
      <c r="W2011" s="21">
        <f t="shared" si="124"/>
        <v>8.857482305</v>
      </c>
      <c r="X2011" s="27">
        <f t="shared" si="170"/>
        <v>9.857142857</v>
      </c>
      <c r="Y2011" s="119"/>
      <c r="Z2011" s="24"/>
      <c r="AA2011" s="40"/>
      <c r="AB2011" s="40"/>
      <c r="AC2011" s="40"/>
      <c r="AD2011" s="40"/>
      <c r="AE2011" s="39"/>
      <c r="AF2011" s="5"/>
      <c r="AG2011" s="1"/>
    </row>
    <row r="2012" ht="67.5" customHeight="1">
      <c r="A2012" s="1"/>
      <c r="B2012" s="5"/>
      <c r="C2012" s="16">
        <v>45004.0</v>
      </c>
      <c r="D2012" s="17">
        <v>3.572740965E9</v>
      </c>
      <c r="E2012" s="150" t="s">
        <v>3754</v>
      </c>
      <c r="F2012" s="5" t="s">
        <v>2731</v>
      </c>
      <c r="G2012" s="5" t="s">
        <v>3261</v>
      </c>
      <c r="H2012" s="5">
        <v>302.0</v>
      </c>
      <c r="I2012" s="33" t="s">
        <v>45</v>
      </c>
      <c r="J2012" s="18">
        <v>8.0</v>
      </c>
      <c r="K2012" s="19">
        <f t="shared" si="178"/>
        <v>8.327459016</v>
      </c>
      <c r="L2012" s="18">
        <v>5.0</v>
      </c>
      <c r="M2012" s="21">
        <f t="shared" si="177"/>
        <v>9.112821807</v>
      </c>
      <c r="N2012" s="18">
        <v>7.5</v>
      </c>
      <c r="O2012" s="21">
        <f t="shared" si="2"/>
        <v>9.440489405</v>
      </c>
      <c r="P2012" s="18">
        <v>7.5</v>
      </c>
      <c r="Q2012" s="21">
        <f t="shared" si="173"/>
        <v>8.364209995</v>
      </c>
      <c r="R2012" s="18">
        <v>7.5</v>
      </c>
      <c r="S2012" s="21">
        <f t="shared" si="125"/>
        <v>8.460858586</v>
      </c>
      <c r="T2012" s="18">
        <v>7.5</v>
      </c>
      <c r="U2012" s="21">
        <f t="shared" si="128"/>
        <v>8.264274886</v>
      </c>
      <c r="V2012" s="18">
        <v>7.5</v>
      </c>
      <c r="W2012" s="21">
        <f t="shared" si="124"/>
        <v>8.856796362</v>
      </c>
      <c r="X2012" s="27">
        <f t="shared" si="170"/>
        <v>7.214285714</v>
      </c>
      <c r="Y2012" s="149" t="s">
        <v>3755</v>
      </c>
      <c r="Z2012" s="24"/>
      <c r="AA2012" s="40"/>
      <c r="AB2012" s="40"/>
      <c r="AC2012" s="40"/>
      <c r="AD2012" s="40"/>
      <c r="AE2012" s="39"/>
      <c r="AF2012" s="5"/>
      <c r="AG2012" s="1"/>
    </row>
    <row r="2013" ht="67.5" customHeight="1">
      <c r="A2013" s="1"/>
      <c r="B2013" s="5"/>
      <c r="C2013" s="16">
        <v>45004.0</v>
      </c>
      <c r="D2013" s="17">
        <v>3.138969198E9</v>
      </c>
      <c r="E2013" s="150" t="s">
        <v>3756</v>
      </c>
      <c r="F2013" s="5" t="s">
        <v>126</v>
      </c>
      <c r="G2013" s="5" t="s">
        <v>2017</v>
      </c>
      <c r="H2013" s="5" t="s">
        <v>3387</v>
      </c>
      <c r="I2013" s="33" t="s">
        <v>2203</v>
      </c>
      <c r="J2013" s="18">
        <v>10.0</v>
      </c>
      <c r="K2013" s="19">
        <f t="shared" si="178"/>
        <v>8.329098361</v>
      </c>
      <c r="L2013" s="18">
        <v>10.0</v>
      </c>
      <c r="M2013" s="21">
        <f t="shared" si="177"/>
        <v>9.113269425</v>
      </c>
      <c r="N2013" s="18">
        <v>10.0</v>
      </c>
      <c r="O2013" s="21">
        <f t="shared" si="2"/>
        <v>9.440771558</v>
      </c>
      <c r="P2013" s="18">
        <v>10.0</v>
      </c>
      <c r="Q2013" s="21">
        <f t="shared" si="173"/>
        <v>8.365035318</v>
      </c>
      <c r="R2013" s="18">
        <v>10.0</v>
      </c>
      <c r="S2013" s="21">
        <f t="shared" si="125"/>
        <v>8.461635538</v>
      </c>
      <c r="T2013" s="18">
        <v>10.0</v>
      </c>
      <c r="U2013" s="21">
        <f t="shared" si="128"/>
        <v>8.265151515</v>
      </c>
      <c r="V2013" s="18">
        <v>10.0</v>
      </c>
      <c r="W2013" s="21">
        <f t="shared" si="124"/>
        <v>8.857373737</v>
      </c>
      <c r="X2013" s="27">
        <f t="shared" si="170"/>
        <v>10</v>
      </c>
      <c r="Y2013" s="119"/>
      <c r="Z2013" s="24"/>
      <c r="AA2013" s="40"/>
      <c r="AB2013" s="40"/>
      <c r="AC2013" s="40"/>
      <c r="AD2013" s="40"/>
      <c r="AE2013" s="39"/>
      <c r="AF2013" s="5"/>
      <c r="AG2013" s="1"/>
    </row>
    <row r="2014" ht="67.5" customHeight="1">
      <c r="A2014" s="1"/>
      <c r="B2014" s="5"/>
      <c r="C2014" s="16">
        <v>45005.0</v>
      </c>
      <c r="D2014" s="17">
        <v>2.515367012E9</v>
      </c>
      <c r="E2014" s="150" t="s">
        <v>3757</v>
      </c>
      <c r="F2014" s="5" t="s">
        <v>40</v>
      </c>
      <c r="G2014" s="5" t="s">
        <v>2017</v>
      </c>
      <c r="H2014" s="5" t="s">
        <v>3315</v>
      </c>
      <c r="I2014" s="33" t="s">
        <v>60</v>
      </c>
      <c r="J2014" s="18">
        <v>10.0</v>
      </c>
      <c r="K2014" s="19">
        <f t="shared" si="178"/>
        <v>8.330737705</v>
      </c>
      <c r="L2014" s="18">
        <v>10.0</v>
      </c>
      <c r="M2014" s="21">
        <f t="shared" si="177"/>
        <v>9.113716591</v>
      </c>
      <c r="N2014" s="18">
        <v>10.0</v>
      </c>
      <c r="O2014" s="21">
        <f t="shared" si="2"/>
        <v>9.441053427</v>
      </c>
      <c r="P2014" s="18">
        <v>10.0</v>
      </c>
      <c r="Q2014" s="21">
        <f t="shared" si="173"/>
        <v>8.365859808</v>
      </c>
      <c r="R2014" s="18">
        <v>10.0</v>
      </c>
      <c r="S2014" s="21">
        <f t="shared" si="125"/>
        <v>8.462411705</v>
      </c>
      <c r="T2014" s="18">
        <v>10.0</v>
      </c>
      <c r="U2014" s="21">
        <f t="shared" si="128"/>
        <v>8.266027259</v>
      </c>
      <c r="V2014" s="18">
        <v>10.0</v>
      </c>
      <c r="W2014" s="21">
        <f t="shared" si="124"/>
        <v>8.85795053</v>
      </c>
      <c r="X2014" s="27">
        <f t="shared" si="170"/>
        <v>10</v>
      </c>
      <c r="Y2014" s="119"/>
      <c r="Z2014" s="24"/>
      <c r="AA2014" s="40"/>
      <c r="AB2014" s="40"/>
      <c r="AC2014" s="40"/>
      <c r="AD2014" s="40"/>
      <c r="AE2014" s="39"/>
      <c r="AF2014" s="5"/>
      <c r="AG2014" s="1"/>
    </row>
    <row r="2015" ht="67.5" customHeight="1">
      <c r="A2015" s="1"/>
      <c r="B2015" s="5"/>
      <c r="C2015" s="16">
        <v>45005.0</v>
      </c>
      <c r="D2015" s="17">
        <v>2.820089036E9</v>
      </c>
      <c r="E2015" s="150" t="s">
        <v>3758</v>
      </c>
      <c r="F2015" s="5" t="s">
        <v>2324</v>
      </c>
      <c r="G2015" s="5" t="s">
        <v>2017</v>
      </c>
      <c r="H2015" s="5">
        <v>210.0</v>
      </c>
      <c r="I2015" s="33" t="s">
        <v>1808</v>
      </c>
      <c r="J2015" s="18">
        <v>8.0</v>
      </c>
      <c r="K2015" s="19">
        <f t="shared" si="178"/>
        <v>8.329098361</v>
      </c>
      <c r="L2015" s="18">
        <v>10.0</v>
      </c>
      <c r="M2015" s="21">
        <f t="shared" si="177"/>
        <v>9.114163306</v>
      </c>
      <c r="N2015" s="18">
        <v>10.0</v>
      </c>
      <c r="O2015" s="21">
        <f t="shared" si="2"/>
        <v>9.441335013</v>
      </c>
      <c r="P2015" s="18">
        <v>7.5</v>
      </c>
      <c r="Q2015" s="21">
        <f t="shared" si="173"/>
        <v>8.365423387</v>
      </c>
      <c r="R2015" s="18">
        <v>10.0</v>
      </c>
      <c r="S2015" s="21">
        <f t="shared" si="125"/>
        <v>8.46318709</v>
      </c>
      <c r="T2015" s="18">
        <v>7.5</v>
      </c>
      <c r="U2015" s="21">
        <f t="shared" si="128"/>
        <v>8.265640767</v>
      </c>
      <c r="V2015" s="18">
        <v>7.5</v>
      </c>
      <c r="W2015" s="21">
        <f t="shared" si="124"/>
        <v>8.857265388</v>
      </c>
      <c r="X2015" s="27">
        <f t="shared" si="170"/>
        <v>8.642857143</v>
      </c>
      <c r="Y2015" s="119"/>
      <c r="Z2015" s="24"/>
      <c r="AA2015" s="40"/>
      <c r="AB2015" s="40"/>
      <c r="AC2015" s="40"/>
      <c r="AD2015" s="40"/>
      <c r="AE2015" s="39"/>
      <c r="AF2015" s="5"/>
      <c r="AG2015" s="1"/>
    </row>
    <row r="2016" ht="67.5" customHeight="1">
      <c r="A2016" s="1"/>
      <c r="B2016" s="5"/>
      <c r="C2016" s="16">
        <v>45006.0</v>
      </c>
      <c r="D2016" s="79" t="s">
        <v>3365</v>
      </c>
      <c r="E2016" s="150"/>
      <c r="F2016" s="5"/>
      <c r="G2016" s="5"/>
      <c r="H2016" s="5"/>
      <c r="I2016" s="33"/>
      <c r="J2016" s="18">
        <v>8.0</v>
      </c>
      <c r="K2016" s="19">
        <f t="shared" si="178"/>
        <v>8.328278689</v>
      </c>
      <c r="L2016" s="18">
        <v>7.5</v>
      </c>
      <c r="M2016" s="21">
        <f t="shared" si="177"/>
        <v>9.113350126</v>
      </c>
      <c r="N2016" s="18">
        <v>7.5</v>
      </c>
      <c r="O2016" s="21">
        <f t="shared" si="2"/>
        <v>9.440357503</v>
      </c>
      <c r="P2016" s="18">
        <v>7.5</v>
      </c>
      <c r="Q2016" s="21">
        <f t="shared" si="173"/>
        <v>8.364987406</v>
      </c>
      <c r="R2016" s="18">
        <v>7.5</v>
      </c>
      <c r="S2016" s="21">
        <f t="shared" si="125"/>
        <v>8.462701613</v>
      </c>
      <c r="T2016" s="18">
        <v>7.5</v>
      </c>
      <c r="U2016" s="21">
        <f t="shared" si="128"/>
        <v>8.265254665</v>
      </c>
      <c r="V2016" s="18">
        <v>7.5</v>
      </c>
      <c r="W2016" s="21">
        <f t="shared" si="124"/>
        <v>8.856580938</v>
      </c>
      <c r="X2016" s="27">
        <f t="shared" si="170"/>
        <v>7.571428571</v>
      </c>
      <c r="Y2016" s="119"/>
      <c r="Z2016" s="24"/>
      <c r="AA2016" s="40"/>
      <c r="AB2016" s="40"/>
      <c r="AC2016" s="40"/>
      <c r="AD2016" s="40"/>
      <c r="AE2016" s="39"/>
      <c r="AF2016" s="5"/>
      <c r="AG2016" s="1"/>
    </row>
    <row r="2017" ht="67.5" customHeight="1">
      <c r="A2017" s="1"/>
      <c r="B2017" s="5"/>
      <c r="C2017" s="16">
        <v>45007.0</v>
      </c>
      <c r="D2017" s="17">
        <v>3.464141951E9</v>
      </c>
      <c r="E2017" s="150" t="s">
        <v>3759</v>
      </c>
      <c r="F2017" s="5" t="s">
        <v>306</v>
      </c>
      <c r="G2017" s="5" t="s">
        <v>3261</v>
      </c>
      <c r="H2017" s="5">
        <v>204.0</v>
      </c>
      <c r="I2017" s="33" t="s">
        <v>45</v>
      </c>
      <c r="J2017" s="18">
        <v>10.0</v>
      </c>
      <c r="K2017" s="19">
        <f t="shared" si="178"/>
        <v>8.330983607</v>
      </c>
      <c r="L2017" s="18">
        <v>10.0</v>
      </c>
      <c r="M2017" s="21">
        <f t="shared" si="177"/>
        <v>9.113796576</v>
      </c>
      <c r="N2017" s="18">
        <v>10.0</v>
      </c>
      <c r="O2017" s="21">
        <f t="shared" si="2"/>
        <v>9.440639155</v>
      </c>
      <c r="P2017" s="18">
        <v>10.0</v>
      </c>
      <c r="Q2017" s="21">
        <f t="shared" si="173"/>
        <v>8.365810675</v>
      </c>
      <c r="R2017" s="18">
        <v>10.0</v>
      </c>
      <c r="S2017" s="21">
        <f t="shared" si="125"/>
        <v>8.463476071</v>
      </c>
      <c r="T2017" s="18">
        <v>10.0</v>
      </c>
      <c r="U2017" s="21">
        <f t="shared" si="128"/>
        <v>8.266129032</v>
      </c>
      <c r="V2017" s="18">
        <v>10.0</v>
      </c>
      <c r="W2017" s="21">
        <f t="shared" si="124"/>
        <v>8.857157258</v>
      </c>
      <c r="X2017" s="27">
        <f t="shared" si="170"/>
        <v>10</v>
      </c>
      <c r="Y2017" s="149" t="s">
        <v>3760</v>
      </c>
      <c r="Z2017" s="24"/>
      <c r="AA2017" s="40"/>
      <c r="AB2017" s="40"/>
      <c r="AC2017" s="40"/>
      <c r="AD2017" s="40"/>
      <c r="AE2017" s="39"/>
      <c r="AF2017" s="5"/>
      <c r="AG2017" s="1"/>
    </row>
    <row r="2018" ht="67.5" customHeight="1">
      <c r="A2018" s="1"/>
      <c r="B2018" s="5"/>
      <c r="C2018" s="16">
        <v>45007.0</v>
      </c>
      <c r="D2018" s="17">
        <v>3.894650869E9</v>
      </c>
      <c r="E2018" s="150" t="s">
        <v>3761</v>
      </c>
      <c r="F2018" s="5" t="s">
        <v>32</v>
      </c>
      <c r="G2018" s="5" t="s">
        <v>2017</v>
      </c>
      <c r="H2018" s="5" t="s">
        <v>3345</v>
      </c>
      <c r="I2018" s="33" t="s">
        <v>261</v>
      </c>
      <c r="J2018" s="18">
        <v>9.0</v>
      </c>
      <c r="K2018" s="19">
        <f t="shared" si="178"/>
        <v>8.330819672</v>
      </c>
      <c r="L2018" s="18">
        <v>10.0</v>
      </c>
      <c r="M2018" s="21">
        <f t="shared" si="177"/>
        <v>9.114242577</v>
      </c>
      <c r="N2018" s="18">
        <v>10.0</v>
      </c>
      <c r="O2018" s="21">
        <f t="shared" si="2"/>
        <v>9.440920523</v>
      </c>
      <c r="P2018" s="18">
        <v>10.0</v>
      </c>
      <c r="Q2018" s="21">
        <f t="shared" si="173"/>
        <v>8.366633115</v>
      </c>
      <c r="R2018" s="18">
        <v>10.0</v>
      </c>
      <c r="S2018" s="21">
        <f t="shared" si="125"/>
        <v>8.464249748</v>
      </c>
      <c r="T2018" s="18">
        <v>10.0</v>
      </c>
      <c r="U2018" s="21">
        <f t="shared" si="128"/>
        <v>8.267002519</v>
      </c>
      <c r="V2018" s="18">
        <v>10.0</v>
      </c>
      <c r="W2018" s="21">
        <f t="shared" si="124"/>
        <v>8.857732997</v>
      </c>
      <c r="X2018" s="27">
        <f t="shared" si="170"/>
        <v>9.857142857</v>
      </c>
      <c r="Y2018" s="149" t="s">
        <v>3762</v>
      </c>
      <c r="Z2018" s="24"/>
      <c r="AA2018" s="40"/>
      <c r="AB2018" s="40"/>
      <c r="AC2018" s="40"/>
      <c r="AD2018" s="40"/>
      <c r="AE2018" s="39"/>
      <c r="AF2018" s="5"/>
      <c r="AG2018" s="1"/>
    </row>
    <row r="2019" ht="120.0" customHeight="1">
      <c r="A2019" s="1"/>
      <c r="B2019" s="5"/>
      <c r="C2019" s="16">
        <v>45007.0</v>
      </c>
      <c r="D2019" s="79" t="s">
        <v>3365</v>
      </c>
      <c r="E2019" s="150" t="s">
        <v>2129</v>
      </c>
      <c r="F2019" s="5"/>
      <c r="G2019" s="5"/>
      <c r="H2019" s="5"/>
      <c r="I2019" s="33"/>
      <c r="J2019" s="18">
        <v>1.0</v>
      </c>
      <c r="K2019" s="19">
        <f t="shared" si="178"/>
        <v>8.325081967</v>
      </c>
      <c r="L2019" s="18">
        <v>2.5</v>
      </c>
      <c r="M2019" s="21">
        <f t="shared" si="177"/>
        <v>9.110915493</v>
      </c>
      <c r="N2019" s="18">
        <v>7.5</v>
      </c>
      <c r="O2019" s="21">
        <f t="shared" si="2"/>
        <v>9.439944696</v>
      </c>
      <c r="P2019" s="18">
        <v>2.5</v>
      </c>
      <c r="Q2019" s="21">
        <f t="shared" si="173"/>
        <v>8.363682093</v>
      </c>
      <c r="R2019" s="18">
        <v>2.5</v>
      </c>
      <c r="S2019" s="21">
        <f t="shared" si="125"/>
        <v>8.461248113</v>
      </c>
      <c r="T2019" s="18">
        <v>2.5</v>
      </c>
      <c r="U2019" s="21">
        <f t="shared" si="128"/>
        <v>8.264098691</v>
      </c>
      <c r="V2019" s="18">
        <v>5.0</v>
      </c>
      <c r="W2019" s="21">
        <f t="shared" si="124"/>
        <v>8.855790534</v>
      </c>
      <c r="X2019" s="27">
        <f t="shared" si="170"/>
        <v>3.357142857</v>
      </c>
      <c r="Y2019" s="149" t="s">
        <v>3763</v>
      </c>
      <c r="Z2019" s="24"/>
      <c r="AA2019" s="40"/>
      <c r="AB2019" s="40"/>
      <c r="AC2019" s="40"/>
      <c r="AD2019" s="40"/>
      <c r="AE2019" s="39"/>
      <c r="AF2019" s="5"/>
      <c r="AG2019" s="1"/>
    </row>
    <row r="2020" ht="67.5" customHeight="1">
      <c r="A2020" s="1"/>
      <c r="B2020" s="5"/>
      <c r="C2020" s="16">
        <v>45009.0</v>
      </c>
      <c r="D2020" s="17" t="s">
        <v>3764</v>
      </c>
      <c r="E2020" s="150" t="s">
        <v>3765</v>
      </c>
      <c r="F2020" s="5" t="s">
        <v>2731</v>
      </c>
      <c r="G2020" s="5" t="s">
        <v>3261</v>
      </c>
      <c r="H2020" s="5">
        <v>202.0</v>
      </c>
      <c r="I2020" s="33" t="s">
        <v>45</v>
      </c>
      <c r="J2020" s="18">
        <v>8.0</v>
      </c>
      <c r="K2020" s="19">
        <f t="shared" si="178"/>
        <v>8.32442623</v>
      </c>
      <c r="L2020" s="18">
        <v>10.0</v>
      </c>
      <c r="M2020" s="21">
        <f t="shared" si="177"/>
        <v>9.111362494</v>
      </c>
      <c r="N2020" s="18">
        <v>10.0</v>
      </c>
      <c r="O2020" s="21">
        <f t="shared" si="2"/>
        <v>9.440226131</v>
      </c>
      <c r="P2020" s="18">
        <v>10.0</v>
      </c>
      <c r="Q2020" s="21">
        <f t="shared" si="173"/>
        <v>8.364504776</v>
      </c>
      <c r="R2020" s="18">
        <v>7.5</v>
      </c>
      <c r="S2020" s="21">
        <f t="shared" si="125"/>
        <v>8.460764588</v>
      </c>
      <c r="T2020" s="18">
        <v>7.5</v>
      </c>
      <c r="U2020" s="21">
        <f t="shared" si="128"/>
        <v>8.263714142</v>
      </c>
      <c r="V2020" s="18">
        <v>10.0</v>
      </c>
      <c r="W2020" s="21">
        <f t="shared" si="124"/>
        <v>8.856366381</v>
      </c>
      <c r="X2020" s="27">
        <f t="shared" si="170"/>
        <v>9</v>
      </c>
      <c r="Y2020" s="119"/>
      <c r="Z2020" s="24"/>
      <c r="AA2020" s="40"/>
      <c r="AB2020" s="40"/>
      <c r="AC2020" s="40"/>
      <c r="AD2020" s="40"/>
      <c r="AE2020" s="39"/>
      <c r="AF2020" s="5"/>
      <c r="AG2020" s="1"/>
    </row>
    <row r="2021" ht="67.5" customHeight="1">
      <c r="A2021" s="1"/>
      <c r="B2021" s="5"/>
      <c r="C2021" s="16">
        <v>45010.0</v>
      </c>
      <c r="D2021" s="17" t="s">
        <v>3766</v>
      </c>
      <c r="E2021" s="150" t="s">
        <v>3767</v>
      </c>
      <c r="F2021" s="5" t="s">
        <v>72</v>
      </c>
      <c r="G2021" s="5" t="s">
        <v>2017</v>
      </c>
      <c r="H2021" s="5">
        <v>216.0</v>
      </c>
      <c r="I2021" s="33" t="s">
        <v>1782</v>
      </c>
      <c r="J2021" s="18">
        <v>9.0</v>
      </c>
      <c r="K2021" s="19">
        <f t="shared" si="178"/>
        <v>8.325245902</v>
      </c>
      <c r="L2021" s="18">
        <v>7.5</v>
      </c>
      <c r="M2021" s="21">
        <f t="shared" si="177"/>
        <v>9.110552764</v>
      </c>
      <c r="N2021" s="18">
        <v>10.0</v>
      </c>
      <c r="O2021" s="21">
        <f t="shared" si="2"/>
        <v>9.440507283</v>
      </c>
      <c r="P2021" s="18">
        <v>10.0</v>
      </c>
      <c r="Q2021" s="21">
        <f t="shared" si="173"/>
        <v>8.365326633</v>
      </c>
      <c r="R2021" s="18">
        <v>10.0</v>
      </c>
      <c r="S2021" s="21">
        <f t="shared" si="125"/>
        <v>8.461538462</v>
      </c>
      <c r="T2021" s="18">
        <v>7.5</v>
      </c>
      <c r="U2021" s="21">
        <f t="shared" si="128"/>
        <v>8.26332998</v>
      </c>
      <c r="V2021" s="18">
        <v>10.0</v>
      </c>
      <c r="W2021" s="21">
        <f t="shared" si="124"/>
        <v>8.85694165</v>
      </c>
      <c r="X2021" s="27">
        <f t="shared" si="170"/>
        <v>9.142857143</v>
      </c>
      <c r="Y2021" s="119"/>
      <c r="Z2021" s="24"/>
      <c r="AA2021" s="40"/>
      <c r="AB2021" s="40"/>
      <c r="AC2021" s="40"/>
      <c r="AD2021" s="40"/>
      <c r="AE2021" s="39"/>
      <c r="AF2021" s="5"/>
      <c r="AG2021" s="1"/>
    </row>
    <row r="2022" ht="67.5" customHeight="1">
      <c r="A2022" s="1"/>
      <c r="B2022" s="5"/>
      <c r="C2022" s="16">
        <v>45010.0</v>
      </c>
      <c r="D2022" s="17">
        <v>3.906580138E9</v>
      </c>
      <c r="E2022" s="160" t="s">
        <v>3768</v>
      </c>
      <c r="F2022" s="5" t="s">
        <v>72</v>
      </c>
      <c r="G2022" s="5" t="s">
        <v>2017</v>
      </c>
      <c r="H2022" s="5">
        <v>216.0</v>
      </c>
      <c r="I2022" s="33" t="s">
        <v>1782</v>
      </c>
      <c r="J2022" s="18">
        <v>8.0</v>
      </c>
      <c r="K2022" s="19">
        <f t="shared" si="178"/>
        <v>8.32442623</v>
      </c>
      <c r="L2022" s="18">
        <v>7.5</v>
      </c>
      <c r="M2022" s="21">
        <f t="shared" si="177"/>
        <v>9.109743847</v>
      </c>
      <c r="N2022" s="18">
        <v>10.0</v>
      </c>
      <c r="O2022" s="21">
        <f t="shared" si="2"/>
        <v>9.440788153</v>
      </c>
      <c r="P2022" s="18">
        <v>10.0</v>
      </c>
      <c r="Q2022" s="21">
        <f t="shared" si="173"/>
        <v>8.366147664</v>
      </c>
      <c r="R2022" s="18">
        <v>10.0</v>
      </c>
      <c r="S2022" s="21">
        <f t="shared" si="125"/>
        <v>8.462311558</v>
      </c>
      <c r="T2022" s="18">
        <v>7.5</v>
      </c>
      <c r="U2022" s="21">
        <f t="shared" si="128"/>
        <v>8.262946204</v>
      </c>
      <c r="V2022" s="18">
        <v>10.0</v>
      </c>
      <c r="W2022" s="21">
        <f t="shared" si="124"/>
        <v>8.85751634</v>
      </c>
      <c r="X2022" s="27">
        <f t="shared" si="170"/>
        <v>9</v>
      </c>
      <c r="Y2022" s="119"/>
      <c r="Z2022" s="24"/>
      <c r="AA2022" s="40"/>
      <c r="AB2022" s="40"/>
      <c r="AC2022" s="40"/>
      <c r="AD2022" s="40"/>
      <c r="AE2022" s="39"/>
      <c r="AF2022" s="5"/>
      <c r="AG2022" s="1"/>
    </row>
    <row r="2023" ht="67.5" customHeight="1">
      <c r="A2023" s="1"/>
      <c r="B2023" s="5"/>
      <c r="C2023" s="16">
        <v>45010.0</v>
      </c>
      <c r="D2023" s="17" t="s">
        <v>3769</v>
      </c>
      <c r="E2023" s="150" t="s">
        <v>3770</v>
      </c>
      <c r="F2023" s="5" t="s">
        <v>2351</v>
      </c>
      <c r="G2023" s="5" t="s">
        <v>2017</v>
      </c>
      <c r="H2023" s="5" t="s">
        <v>3345</v>
      </c>
      <c r="I2023" s="33" t="s">
        <v>261</v>
      </c>
      <c r="J2023" s="18">
        <v>10.0</v>
      </c>
      <c r="K2023" s="19">
        <f t="shared" si="178"/>
        <v>8.32442623</v>
      </c>
      <c r="L2023" s="18">
        <v>10.0</v>
      </c>
      <c r="M2023" s="21">
        <f t="shared" si="177"/>
        <v>9.110190763</v>
      </c>
      <c r="N2023" s="18">
        <v>10.0</v>
      </c>
      <c r="O2023" s="21">
        <f t="shared" si="2"/>
        <v>9.441068741</v>
      </c>
      <c r="P2023" s="18">
        <v>10.0</v>
      </c>
      <c r="Q2023" s="21">
        <f t="shared" si="173"/>
        <v>8.366967871</v>
      </c>
      <c r="R2023" s="18">
        <v>10.0</v>
      </c>
      <c r="S2023" s="21">
        <f t="shared" si="125"/>
        <v>8.463083877</v>
      </c>
      <c r="T2023" s="18">
        <v>10.0</v>
      </c>
      <c r="U2023" s="21">
        <f t="shared" si="128"/>
        <v>8.263819095</v>
      </c>
      <c r="V2023" s="18">
        <v>10.0</v>
      </c>
      <c r="W2023" s="21">
        <f t="shared" si="124"/>
        <v>8.858090452</v>
      </c>
      <c r="X2023" s="27">
        <f t="shared" si="170"/>
        <v>10</v>
      </c>
      <c r="Y2023" s="119"/>
      <c r="Z2023" s="24"/>
      <c r="AA2023" s="40"/>
      <c r="AB2023" s="40"/>
      <c r="AC2023" s="40"/>
      <c r="AD2023" s="40"/>
      <c r="AE2023" s="39"/>
      <c r="AF2023" s="5"/>
      <c r="AG2023" s="1"/>
    </row>
    <row r="2024" ht="67.5" customHeight="1">
      <c r="A2024" s="1"/>
      <c r="B2024" s="5"/>
      <c r="C2024" s="16">
        <v>45011.0</v>
      </c>
      <c r="D2024" s="17">
        <v>2.272278195E9</v>
      </c>
      <c r="E2024" s="150" t="s">
        <v>3771</v>
      </c>
      <c r="F2024" s="5" t="s">
        <v>3772</v>
      </c>
      <c r="G2024" s="5" t="s">
        <v>33</v>
      </c>
      <c r="H2024" s="5">
        <v>217.0</v>
      </c>
      <c r="I2024" s="33" t="s">
        <v>1782</v>
      </c>
      <c r="J2024" s="18">
        <v>9.0</v>
      </c>
      <c r="K2024" s="19">
        <f t="shared" si="178"/>
        <v>8.325245902</v>
      </c>
      <c r="L2024" s="18">
        <v>10.0</v>
      </c>
      <c r="M2024" s="21">
        <f t="shared" si="177"/>
        <v>9.11063723</v>
      </c>
      <c r="N2024" s="18">
        <v>10.0</v>
      </c>
      <c r="O2024" s="21">
        <f t="shared" si="2"/>
        <v>9.441349047</v>
      </c>
      <c r="P2024" s="18">
        <v>10.0</v>
      </c>
      <c r="Q2024" s="21">
        <f t="shared" si="173"/>
        <v>8.367787255</v>
      </c>
      <c r="R2024" s="18">
        <v>10.0</v>
      </c>
      <c r="S2024" s="21">
        <f t="shared" si="125"/>
        <v>8.463855422</v>
      </c>
      <c r="T2024" s="18">
        <v>10.0</v>
      </c>
      <c r="U2024" s="21">
        <f t="shared" si="128"/>
        <v>8.26469111</v>
      </c>
      <c r="V2024" s="18">
        <v>10.0</v>
      </c>
      <c r="W2024" s="21">
        <f t="shared" si="124"/>
        <v>8.858663988</v>
      </c>
      <c r="X2024" s="27">
        <f t="shared" si="170"/>
        <v>9.857142857</v>
      </c>
      <c r="Y2024" s="148" t="s">
        <v>3773</v>
      </c>
      <c r="Z2024" s="24"/>
      <c r="AA2024" s="40"/>
      <c r="AB2024" s="40"/>
      <c r="AC2024" s="40"/>
      <c r="AD2024" s="40"/>
      <c r="AE2024" s="39"/>
      <c r="AF2024" s="5"/>
      <c r="AG2024" s="1"/>
    </row>
    <row r="2025" ht="67.5" customHeight="1">
      <c r="A2025" s="1"/>
      <c r="B2025" s="5"/>
      <c r="C2025" s="16">
        <v>45011.0</v>
      </c>
      <c r="D2025" s="17">
        <v>2.638188873E9</v>
      </c>
      <c r="E2025" s="150" t="s">
        <v>3774</v>
      </c>
      <c r="F2025" s="5" t="s">
        <v>84</v>
      </c>
      <c r="G2025" s="5" t="s">
        <v>3261</v>
      </c>
      <c r="H2025" s="5">
        <v>304.0</v>
      </c>
      <c r="I2025" s="33" t="s">
        <v>45</v>
      </c>
      <c r="J2025" s="18">
        <v>10.0</v>
      </c>
      <c r="K2025" s="19">
        <f t="shared" si="178"/>
        <v>8.325245902</v>
      </c>
      <c r="L2025" s="18">
        <v>10.0</v>
      </c>
      <c r="M2025" s="21">
        <f t="shared" si="177"/>
        <v>9.11108325</v>
      </c>
      <c r="N2025" s="18">
        <v>10.0</v>
      </c>
      <c r="O2025" s="21">
        <f t="shared" si="2"/>
        <v>9.441629073</v>
      </c>
      <c r="P2025" s="18">
        <v>10.0</v>
      </c>
      <c r="Q2025" s="21">
        <f t="shared" si="173"/>
        <v>8.368605817</v>
      </c>
      <c r="R2025" s="18">
        <v>10.0</v>
      </c>
      <c r="S2025" s="21">
        <f t="shared" si="125"/>
        <v>8.464626192</v>
      </c>
      <c r="T2025" s="18">
        <v>10.0</v>
      </c>
      <c r="U2025" s="21">
        <f t="shared" si="128"/>
        <v>8.265562249</v>
      </c>
      <c r="V2025" s="18">
        <v>10.0</v>
      </c>
      <c r="W2025" s="21">
        <f t="shared" si="124"/>
        <v>8.859236948</v>
      </c>
      <c r="X2025" s="27">
        <f t="shared" si="170"/>
        <v>10</v>
      </c>
      <c r="Y2025" s="119" t="s">
        <v>3775</v>
      </c>
      <c r="Z2025" s="24"/>
      <c r="AA2025" s="40"/>
      <c r="AB2025" s="40"/>
      <c r="AC2025" s="40"/>
      <c r="AD2025" s="40"/>
      <c r="AE2025" s="39"/>
      <c r="AF2025" s="5"/>
      <c r="AG2025" s="1"/>
    </row>
    <row r="2026" ht="67.5" customHeight="1">
      <c r="A2026" s="1"/>
      <c r="B2026" s="5"/>
      <c r="C2026" s="16">
        <v>45012.0</v>
      </c>
      <c r="D2026" s="17">
        <v>3.801739413E9</v>
      </c>
      <c r="E2026" s="150" t="s">
        <v>3776</v>
      </c>
      <c r="F2026" s="5" t="s">
        <v>373</v>
      </c>
      <c r="G2026" s="5" t="s">
        <v>3552</v>
      </c>
      <c r="H2026" s="5">
        <v>304.0</v>
      </c>
      <c r="I2026" s="33" t="s">
        <v>45</v>
      </c>
      <c r="J2026" s="18">
        <v>8.0</v>
      </c>
      <c r="K2026" s="19">
        <f t="shared" si="178"/>
        <v>8.324262295</v>
      </c>
      <c r="L2026" s="18">
        <v>7.5</v>
      </c>
      <c r="M2026" s="21">
        <f t="shared" si="177"/>
        <v>9.110275689</v>
      </c>
      <c r="N2026" s="18">
        <v>10.0</v>
      </c>
      <c r="O2026" s="21">
        <f t="shared" si="2"/>
        <v>9.441908818</v>
      </c>
      <c r="P2026" s="18">
        <v>10.0</v>
      </c>
      <c r="Q2026" s="21">
        <f t="shared" si="173"/>
        <v>8.369423559</v>
      </c>
      <c r="R2026" s="18">
        <v>10.0</v>
      </c>
      <c r="S2026" s="21">
        <f t="shared" si="125"/>
        <v>8.465396189</v>
      </c>
      <c r="T2026" s="18">
        <v>10.0</v>
      </c>
      <c r="U2026" s="21">
        <f t="shared" si="128"/>
        <v>8.266432514</v>
      </c>
      <c r="V2026" s="18">
        <v>7.5</v>
      </c>
      <c r="W2026" s="21">
        <f t="shared" si="124"/>
        <v>8.858554942</v>
      </c>
      <c r="X2026" s="27">
        <f t="shared" si="170"/>
        <v>9</v>
      </c>
      <c r="Y2026" s="119"/>
      <c r="Z2026" s="24"/>
      <c r="AA2026" s="40"/>
      <c r="AB2026" s="40"/>
      <c r="AC2026" s="40"/>
      <c r="AD2026" s="40"/>
      <c r="AE2026" s="39"/>
      <c r="AF2026" s="5"/>
      <c r="AG2026" s="1"/>
    </row>
    <row r="2027" ht="67.5" customHeight="1">
      <c r="A2027" s="1"/>
      <c r="B2027" s="5"/>
      <c r="C2027" s="16">
        <v>45012.0</v>
      </c>
      <c r="D2027" s="17">
        <v>3.254721792E9</v>
      </c>
      <c r="E2027" s="150" t="s">
        <v>3777</v>
      </c>
      <c r="F2027" s="5" t="s">
        <v>40</v>
      </c>
      <c r="G2027" s="5" t="s">
        <v>33</v>
      </c>
      <c r="H2027" s="5">
        <v>216.0</v>
      </c>
      <c r="I2027" s="33" t="s">
        <v>1782</v>
      </c>
      <c r="J2027" s="18">
        <v>10.0</v>
      </c>
      <c r="K2027" s="19">
        <f t="shared" si="178"/>
        <v>8.324918033</v>
      </c>
      <c r="L2027" s="18">
        <v>10.0</v>
      </c>
      <c r="M2027" s="21">
        <f t="shared" si="177"/>
        <v>9.110721443</v>
      </c>
      <c r="N2027" s="18">
        <v>10.0</v>
      </c>
      <c r="O2027" s="21">
        <f t="shared" si="2"/>
        <v>9.442188282</v>
      </c>
      <c r="P2027" s="18">
        <v>10.0</v>
      </c>
      <c r="Q2027" s="21">
        <f t="shared" si="173"/>
        <v>8.370240481</v>
      </c>
      <c r="R2027" s="18">
        <v>10.0</v>
      </c>
      <c r="S2027" s="21">
        <f t="shared" si="125"/>
        <v>8.466165414</v>
      </c>
      <c r="T2027" s="18">
        <v>10.0</v>
      </c>
      <c r="U2027" s="21">
        <f t="shared" si="128"/>
        <v>8.267301906</v>
      </c>
      <c r="V2027" s="18">
        <v>10.0</v>
      </c>
      <c r="W2027" s="21">
        <f t="shared" si="124"/>
        <v>8.859127382</v>
      </c>
      <c r="X2027" s="27">
        <f t="shared" si="170"/>
        <v>10</v>
      </c>
      <c r="Y2027" s="119"/>
      <c r="Z2027" s="24"/>
      <c r="AA2027" s="40"/>
      <c r="AB2027" s="40"/>
      <c r="AC2027" s="40"/>
      <c r="AD2027" s="40"/>
      <c r="AE2027" s="39"/>
      <c r="AF2027" s="5"/>
      <c r="AG2027" s="1"/>
    </row>
    <row r="2028" ht="67.5" customHeight="1">
      <c r="A2028" s="1"/>
      <c r="B2028" s="5"/>
      <c r="C2028" s="16">
        <v>45012.0</v>
      </c>
      <c r="D2028" s="17">
        <v>2.945002594E9</v>
      </c>
      <c r="E2028" s="150" t="s">
        <v>3778</v>
      </c>
      <c r="F2028" s="5" t="s">
        <v>32</v>
      </c>
      <c r="G2028" s="5" t="s">
        <v>2017</v>
      </c>
      <c r="H2028" s="5">
        <v>116.0</v>
      </c>
      <c r="I2028" s="33" t="s">
        <v>722</v>
      </c>
      <c r="J2028" s="18">
        <v>8.0</v>
      </c>
      <c r="K2028" s="19">
        <f t="shared" si="178"/>
        <v>8.324098361</v>
      </c>
      <c r="L2028" s="18"/>
      <c r="M2028" s="21">
        <f t="shared" si="177"/>
        <v>9.110721443</v>
      </c>
      <c r="N2028" s="18"/>
      <c r="O2028" s="21">
        <f t="shared" si="2"/>
        <v>9.442188282</v>
      </c>
      <c r="P2028" s="18"/>
      <c r="Q2028" s="21">
        <f t="shared" si="173"/>
        <v>8.370240481</v>
      </c>
      <c r="R2028" s="18"/>
      <c r="S2028" s="21">
        <f t="shared" si="125"/>
        <v>8.466165414</v>
      </c>
      <c r="T2028" s="18"/>
      <c r="U2028" s="21">
        <f t="shared" si="128"/>
        <v>8.267301906</v>
      </c>
      <c r="V2028" s="18"/>
      <c r="W2028" s="21">
        <f t="shared" si="124"/>
        <v>8.859127382</v>
      </c>
      <c r="X2028" s="27">
        <f t="shared" si="170"/>
        <v>8</v>
      </c>
      <c r="Y2028" s="119"/>
      <c r="Z2028" s="24"/>
      <c r="AA2028" s="40"/>
      <c r="AB2028" s="40"/>
      <c r="AC2028" s="40"/>
      <c r="AD2028" s="40"/>
      <c r="AE2028" s="39"/>
      <c r="AF2028" s="5"/>
      <c r="AG2028" s="1"/>
    </row>
    <row r="2029" ht="67.5" customHeight="1">
      <c r="A2029" s="1"/>
      <c r="B2029" s="5"/>
      <c r="C2029" s="16">
        <v>45012.0</v>
      </c>
      <c r="D2029" s="17">
        <v>2.537295287E9</v>
      </c>
      <c r="E2029" s="150" t="s">
        <v>502</v>
      </c>
      <c r="F2029" s="5" t="s">
        <v>72</v>
      </c>
      <c r="G2029" s="5" t="s">
        <v>2979</v>
      </c>
      <c r="H2029" s="5">
        <v>312.0</v>
      </c>
      <c r="I2029" s="33" t="s">
        <v>1787</v>
      </c>
      <c r="J2029" s="18">
        <v>6.0</v>
      </c>
      <c r="K2029" s="19">
        <f t="shared" si="178"/>
        <v>8.321639344</v>
      </c>
      <c r="L2029" s="18">
        <v>7.5</v>
      </c>
      <c r="M2029" s="21">
        <f t="shared" si="177"/>
        <v>9.109914872</v>
      </c>
      <c r="N2029" s="18">
        <v>10.0</v>
      </c>
      <c r="O2029" s="21">
        <f t="shared" si="2"/>
        <v>9.442467467</v>
      </c>
      <c r="P2029" s="18">
        <v>10.0</v>
      </c>
      <c r="Q2029" s="21">
        <f t="shared" si="173"/>
        <v>8.371056585</v>
      </c>
      <c r="R2029" s="18">
        <v>5.0</v>
      </c>
      <c r="S2029" s="21">
        <f t="shared" si="125"/>
        <v>8.464428858</v>
      </c>
      <c r="T2029" s="18">
        <v>5.0</v>
      </c>
      <c r="U2029" s="21">
        <f t="shared" si="128"/>
        <v>8.26566416</v>
      </c>
      <c r="V2029" s="18">
        <v>7.5</v>
      </c>
      <c r="W2029" s="21">
        <f t="shared" si="124"/>
        <v>8.858446115</v>
      </c>
      <c r="X2029" s="27">
        <f t="shared" si="170"/>
        <v>7.285714286</v>
      </c>
      <c r="Y2029" s="61"/>
      <c r="Z2029" s="24"/>
      <c r="AA2029" s="40"/>
      <c r="AB2029" s="40"/>
      <c r="AC2029" s="40"/>
      <c r="AD2029" s="40"/>
      <c r="AE2029" s="39"/>
      <c r="AF2029" s="5"/>
      <c r="AG2029" s="1"/>
    </row>
    <row r="2030" ht="67.5" customHeight="1">
      <c r="A2030" s="1"/>
      <c r="B2030" s="5"/>
      <c r="C2030" s="16">
        <v>45013.0</v>
      </c>
      <c r="D2030" s="17">
        <v>2.381646786E9</v>
      </c>
      <c r="E2030" s="150" t="s">
        <v>3779</v>
      </c>
      <c r="F2030" s="5" t="s">
        <v>126</v>
      </c>
      <c r="G2030" s="5" t="s">
        <v>2017</v>
      </c>
      <c r="H2030" s="5">
        <v>214.0</v>
      </c>
      <c r="I2030" s="33" t="s">
        <v>1808</v>
      </c>
      <c r="J2030" s="18">
        <v>7.0</v>
      </c>
      <c r="K2030" s="19">
        <f t="shared" si="178"/>
        <v>8.319180328</v>
      </c>
      <c r="L2030" s="18">
        <v>7.5</v>
      </c>
      <c r="M2030" s="21">
        <f t="shared" si="177"/>
        <v>9.109109109</v>
      </c>
      <c r="N2030" s="18">
        <v>10.0</v>
      </c>
      <c r="O2030" s="21">
        <f t="shared" si="2"/>
        <v>9.442746373</v>
      </c>
      <c r="P2030" s="18">
        <v>7.5</v>
      </c>
      <c r="Q2030" s="21">
        <f t="shared" si="173"/>
        <v>8.370620621</v>
      </c>
      <c r="R2030" s="18">
        <v>10.0</v>
      </c>
      <c r="S2030" s="21">
        <f t="shared" si="125"/>
        <v>8.465197797</v>
      </c>
      <c r="T2030" s="18">
        <v>10.0</v>
      </c>
      <c r="U2030" s="21">
        <f t="shared" si="128"/>
        <v>8.266533066</v>
      </c>
      <c r="V2030" s="18">
        <v>10.0</v>
      </c>
      <c r="W2030" s="21">
        <f t="shared" si="124"/>
        <v>8.859018036</v>
      </c>
      <c r="X2030" s="27">
        <f t="shared" si="170"/>
        <v>8.857142857</v>
      </c>
      <c r="Y2030" s="119"/>
      <c r="Z2030" s="24"/>
      <c r="AA2030" s="40"/>
      <c r="AB2030" s="40"/>
      <c r="AC2030" s="40"/>
      <c r="AD2030" s="40"/>
      <c r="AE2030" s="39"/>
      <c r="AF2030" s="5"/>
      <c r="AG2030" s="1"/>
    </row>
    <row r="2031" ht="67.5" customHeight="1">
      <c r="A2031" s="1"/>
      <c r="B2031" s="5"/>
      <c r="C2031" s="16">
        <v>45013.0</v>
      </c>
      <c r="D2031" s="17">
        <v>2.96749109E9</v>
      </c>
      <c r="E2031" s="150" t="s">
        <v>3780</v>
      </c>
      <c r="F2031" s="5" t="s">
        <v>2153</v>
      </c>
      <c r="G2031" s="5" t="s">
        <v>2017</v>
      </c>
      <c r="H2031" s="5">
        <v>206.0</v>
      </c>
      <c r="I2031" s="33" t="s">
        <v>1868</v>
      </c>
      <c r="J2031" s="18">
        <v>10.0</v>
      </c>
      <c r="K2031" s="19">
        <f t="shared" si="178"/>
        <v>8.321639344</v>
      </c>
      <c r="L2031" s="18">
        <v>10.0</v>
      </c>
      <c r="M2031" s="21">
        <f t="shared" si="177"/>
        <v>9.109554777</v>
      </c>
      <c r="N2031" s="18">
        <v>10.0</v>
      </c>
      <c r="O2031" s="21">
        <f t="shared" si="2"/>
        <v>9.443025</v>
      </c>
      <c r="P2031" s="18">
        <v>7.5</v>
      </c>
      <c r="Q2031" s="21">
        <f t="shared" si="173"/>
        <v>8.370185093</v>
      </c>
      <c r="R2031" s="18">
        <v>10.0</v>
      </c>
      <c r="S2031" s="21">
        <f t="shared" si="125"/>
        <v>8.465965966</v>
      </c>
      <c r="T2031" s="18">
        <v>10.0</v>
      </c>
      <c r="U2031" s="21">
        <f t="shared" si="128"/>
        <v>8.267401102</v>
      </c>
      <c r="V2031" s="18">
        <v>10.0</v>
      </c>
      <c r="W2031" s="21">
        <f t="shared" si="124"/>
        <v>8.859589384</v>
      </c>
      <c r="X2031" s="27">
        <f t="shared" si="170"/>
        <v>9.642857143</v>
      </c>
      <c r="Y2031" s="119"/>
      <c r="Z2031" s="24"/>
      <c r="AA2031" s="40"/>
      <c r="AB2031" s="40"/>
      <c r="AC2031" s="40"/>
      <c r="AD2031" s="40"/>
      <c r="AE2031" s="39"/>
      <c r="AF2031" s="5"/>
      <c r="AG2031" s="1"/>
    </row>
    <row r="2032" ht="67.5" customHeight="1">
      <c r="A2032" s="1"/>
      <c r="B2032" s="5"/>
      <c r="C2032" s="16">
        <v>45014.0</v>
      </c>
      <c r="D2032" s="17">
        <v>3.85242027E9</v>
      </c>
      <c r="E2032" s="150" t="s">
        <v>3781</v>
      </c>
      <c r="F2032" s="5" t="s">
        <v>32</v>
      </c>
      <c r="G2032" s="5" t="s">
        <v>2017</v>
      </c>
      <c r="H2032" s="5">
        <v>215.0</v>
      </c>
      <c r="I2032" s="33" t="s">
        <v>1808</v>
      </c>
      <c r="J2032" s="18">
        <v>10.0</v>
      </c>
      <c r="K2032" s="19">
        <f t="shared" si="178"/>
        <v>8.321639344</v>
      </c>
      <c r="L2032" s="18">
        <v>10.0</v>
      </c>
      <c r="M2032" s="21">
        <f t="shared" si="177"/>
        <v>9.11</v>
      </c>
      <c r="N2032" s="18">
        <v>10.0</v>
      </c>
      <c r="O2032" s="21">
        <f t="shared" si="2"/>
        <v>9.443303348</v>
      </c>
      <c r="P2032" s="18">
        <v>7.5</v>
      </c>
      <c r="Q2032" s="21">
        <f t="shared" si="173"/>
        <v>8.36975</v>
      </c>
      <c r="R2032" s="18">
        <v>10.0</v>
      </c>
      <c r="S2032" s="21">
        <f t="shared" si="125"/>
        <v>8.466733367</v>
      </c>
      <c r="T2032" s="18">
        <v>7.5</v>
      </c>
      <c r="U2032" s="21">
        <f t="shared" si="128"/>
        <v>8.267017017</v>
      </c>
      <c r="V2032" s="18">
        <v>10.0</v>
      </c>
      <c r="W2032" s="21">
        <f t="shared" si="124"/>
        <v>8.86016016</v>
      </c>
      <c r="X2032" s="27">
        <f t="shared" si="170"/>
        <v>9.285714286</v>
      </c>
      <c r="Y2032" s="148" t="s">
        <v>3782</v>
      </c>
      <c r="Z2032" s="24"/>
      <c r="AA2032" s="40"/>
      <c r="AB2032" s="40"/>
      <c r="AC2032" s="40"/>
      <c r="AD2032" s="40"/>
      <c r="AE2032" s="39"/>
      <c r="AF2032" s="5"/>
      <c r="AG2032" s="1"/>
    </row>
    <row r="2033" ht="67.5" customHeight="1">
      <c r="A2033" s="1"/>
      <c r="B2033" s="5"/>
      <c r="C2033" s="16">
        <v>45014.0</v>
      </c>
      <c r="D2033" s="17">
        <v>3.635671747E9</v>
      </c>
      <c r="E2033" s="150" t="s">
        <v>3783</v>
      </c>
      <c r="F2033" s="5" t="s">
        <v>72</v>
      </c>
      <c r="G2033" s="5" t="s">
        <v>2017</v>
      </c>
      <c r="H2033" s="5" t="s">
        <v>3332</v>
      </c>
      <c r="I2033" s="33" t="s">
        <v>2203</v>
      </c>
      <c r="J2033" s="18">
        <v>8.0</v>
      </c>
      <c r="K2033" s="19">
        <f t="shared" si="178"/>
        <v>8.32</v>
      </c>
      <c r="L2033" s="18">
        <v>10.0</v>
      </c>
      <c r="M2033" s="21">
        <f t="shared" si="177"/>
        <v>9.110444778</v>
      </c>
      <c r="N2033" s="18">
        <v>10.0</v>
      </c>
      <c r="O2033" s="21">
        <f t="shared" si="2"/>
        <v>9.443581419</v>
      </c>
      <c r="P2033" s="18">
        <v>10.0</v>
      </c>
      <c r="Q2033" s="21">
        <f t="shared" si="173"/>
        <v>8.370564718</v>
      </c>
      <c r="R2033" s="18">
        <v>10.0</v>
      </c>
      <c r="S2033" s="21">
        <f t="shared" si="125"/>
        <v>8.4675</v>
      </c>
      <c r="T2033" s="18">
        <v>10.0</v>
      </c>
      <c r="U2033" s="21">
        <f t="shared" si="128"/>
        <v>8.267883942</v>
      </c>
      <c r="V2033" s="18">
        <v>10.0</v>
      </c>
      <c r="W2033" s="21">
        <f t="shared" si="124"/>
        <v>8.860730365</v>
      </c>
      <c r="X2033" s="27">
        <f t="shared" si="170"/>
        <v>9.714285714</v>
      </c>
      <c r="Y2033" s="149" t="s">
        <v>3784</v>
      </c>
      <c r="Z2033" s="24"/>
      <c r="AA2033" s="40"/>
      <c r="AB2033" s="40"/>
      <c r="AC2033" s="40"/>
      <c r="AD2033" s="40"/>
      <c r="AE2033" s="39"/>
      <c r="AF2033" s="5"/>
      <c r="AG2033" s="1"/>
    </row>
    <row r="2034" ht="67.5" customHeight="1">
      <c r="A2034" s="1"/>
      <c r="B2034" s="5"/>
      <c r="C2034" s="16">
        <v>45015.0</v>
      </c>
      <c r="D2034" s="17">
        <v>3.788554487E9</v>
      </c>
      <c r="E2034" s="150" t="s">
        <v>3785</v>
      </c>
      <c r="F2034" s="5" t="s">
        <v>3514</v>
      </c>
      <c r="G2034" s="5" t="s">
        <v>3261</v>
      </c>
      <c r="H2034" s="5">
        <v>314.0</v>
      </c>
      <c r="I2034" s="33" t="s">
        <v>79</v>
      </c>
      <c r="J2034" s="18">
        <v>9.0</v>
      </c>
      <c r="K2034" s="19">
        <f t="shared" si="178"/>
        <v>8.32</v>
      </c>
      <c r="L2034" s="18">
        <v>10.0</v>
      </c>
      <c r="M2034" s="21">
        <f t="shared" si="177"/>
        <v>9.110889111</v>
      </c>
      <c r="N2034" s="18">
        <v>10.0</v>
      </c>
      <c r="O2034" s="21">
        <f t="shared" si="2"/>
        <v>9.443859211</v>
      </c>
      <c r="P2034" s="18">
        <v>10.0</v>
      </c>
      <c r="Q2034" s="21">
        <f t="shared" si="173"/>
        <v>8.371378621</v>
      </c>
      <c r="R2034" s="18">
        <v>10.0</v>
      </c>
      <c r="S2034" s="21">
        <f t="shared" si="125"/>
        <v>8.468265867</v>
      </c>
      <c r="T2034" s="18">
        <v>7.5</v>
      </c>
      <c r="U2034" s="21">
        <f t="shared" si="128"/>
        <v>8.2675</v>
      </c>
      <c r="V2034" s="18">
        <v>10.0</v>
      </c>
      <c r="W2034" s="21">
        <f t="shared" si="124"/>
        <v>8.8613</v>
      </c>
      <c r="X2034" s="27">
        <f t="shared" si="170"/>
        <v>9.5</v>
      </c>
      <c r="Y2034" s="149" t="s">
        <v>3786</v>
      </c>
      <c r="Z2034" s="24"/>
      <c r="AA2034" s="40"/>
      <c r="AB2034" s="40"/>
      <c r="AC2034" s="40"/>
      <c r="AD2034" s="40"/>
      <c r="AE2034" s="39"/>
      <c r="AF2034" s="5"/>
      <c r="AG2034" s="1"/>
    </row>
    <row r="2035" ht="67.5" customHeight="1">
      <c r="A2035" s="1"/>
      <c r="B2035" s="5"/>
      <c r="C2035" s="16">
        <v>45016.0</v>
      </c>
      <c r="D2035" s="17">
        <v>3.318002548E9</v>
      </c>
      <c r="E2035" s="150" t="s">
        <v>3787</v>
      </c>
      <c r="F2035" s="5" t="s">
        <v>510</v>
      </c>
      <c r="G2035" s="5" t="s">
        <v>2017</v>
      </c>
      <c r="H2035" s="5">
        <v>304.0</v>
      </c>
      <c r="I2035" s="33" t="s">
        <v>45</v>
      </c>
      <c r="J2035" s="18">
        <v>10.0</v>
      </c>
      <c r="K2035" s="19">
        <f t="shared" si="178"/>
        <v>8.323278689</v>
      </c>
      <c r="L2035" s="18">
        <v>10.0</v>
      </c>
      <c r="M2035" s="21">
        <f t="shared" si="177"/>
        <v>9.111333</v>
      </c>
      <c r="N2035" s="18">
        <v>10.0</v>
      </c>
      <c r="O2035" s="21">
        <f t="shared" si="2"/>
        <v>9.444136727</v>
      </c>
      <c r="P2035" s="18">
        <v>10.0</v>
      </c>
      <c r="Q2035" s="21">
        <f t="shared" si="173"/>
        <v>8.372191712</v>
      </c>
      <c r="R2035" s="18">
        <v>10.0</v>
      </c>
      <c r="S2035" s="21">
        <f t="shared" si="125"/>
        <v>8.469030969</v>
      </c>
      <c r="T2035" s="18">
        <v>10.0</v>
      </c>
      <c r="U2035" s="21">
        <f t="shared" si="128"/>
        <v>8.268365817</v>
      </c>
      <c r="V2035" s="18">
        <v>10.0</v>
      </c>
      <c r="W2035" s="21">
        <f t="shared" si="124"/>
        <v>8.861869065</v>
      </c>
      <c r="X2035" s="27">
        <f t="shared" si="170"/>
        <v>10</v>
      </c>
      <c r="Y2035" s="149" t="s">
        <v>3788</v>
      </c>
      <c r="Z2035" s="24"/>
      <c r="AA2035" s="40"/>
      <c r="AB2035" s="40"/>
      <c r="AC2035" s="40"/>
      <c r="AD2035" s="40"/>
      <c r="AE2035" s="39"/>
      <c r="AF2035" s="5"/>
      <c r="AG2035" s="1"/>
    </row>
    <row r="2036" ht="67.5" customHeight="1">
      <c r="A2036" s="1"/>
      <c r="B2036" s="5"/>
      <c r="C2036" s="16">
        <v>45016.0</v>
      </c>
      <c r="D2036" s="17">
        <v>2.77472313E9</v>
      </c>
      <c r="E2036" s="150" t="s">
        <v>3789</v>
      </c>
      <c r="F2036" s="5" t="s">
        <v>72</v>
      </c>
      <c r="G2036" s="5" t="s">
        <v>3261</v>
      </c>
      <c r="H2036" s="5">
        <v>302.0</v>
      </c>
      <c r="I2036" s="33" t="s">
        <v>45</v>
      </c>
      <c r="J2036" s="18">
        <v>8.0</v>
      </c>
      <c r="K2036" s="19">
        <f t="shared" si="178"/>
        <v>8.325737705</v>
      </c>
      <c r="L2036" s="18">
        <v>10.0</v>
      </c>
      <c r="M2036" s="21">
        <f t="shared" si="177"/>
        <v>9.111776447</v>
      </c>
      <c r="N2036" s="18">
        <v>10.0</v>
      </c>
      <c r="O2036" s="21">
        <f t="shared" si="2"/>
        <v>9.444413965</v>
      </c>
      <c r="P2036" s="18">
        <v>7.5</v>
      </c>
      <c r="Q2036" s="21">
        <f t="shared" si="173"/>
        <v>8.371756487</v>
      </c>
      <c r="R2036" s="18">
        <v>7.5</v>
      </c>
      <c r="S2036" s="21">
        <f t="shared" si="125"/>
        <v>8.468547179</v>
      </c>
      <c r="T2036" s="18">
        <v>7.5</v>
      </c>
      <c r="U2036" s="21">
        <f t="shared" si="128"/>
        <v>8.267982018</v>
      </c>
      <c r="V2036" s="18">
        <v>7.5</v>
      </c>
      <c r="W2036" s="21">
        <f t="shared" si="124"/>
        <v>8.861188811</v>
      </c>
      <c r="X2036" s="27">
        <f t="shared" si="170"/>
        <v>8.285714286</v>
      </c>
      <c r="Y2036" s="149" t="s">
        <v>3790</v>
      </c>
      <c r="Z2036" s="24"/>
      <c r="AA2036" s="40"/>
      <c r="AB2036" s="40"/>
      <c r="AC2036" s="40"/>
      <c r="AD2036" s="40"/>
      <c r="AE2036" s="39"/>
      <c r="AF2036" s="5"/>
      <c r="AG2036" s="1"/>
    </row>
    <row r="2037" ht="67.5" customHeight="1">
      <c r="A2037" s="1"/>
      <c r="B2037" s="5"/>
      <c r="C2037" s="16">
        <v>45017.0</v>
      </c>
      <c r="D2037" s="17">
        <v>2.920049907E9</v>
      </c>
      <c r="E2037" s="150" t="s">
        <v>3791</v>
      </c>
      <c r="F2037" s="5" t="s">
        <v>600</v>
      </c>
      <c r="G2037" s="5" t="s">
        <v>33</v>
      </c>
      <c r="H2037" s="5">
        <v>302.0</v>
      </c>
      <c r="I2037" s="33" t="s">
        <v>45</v>
      </c>
      <c r="J2037" s="18">
        <v>4.0</v>
      </c>
      <c r="K2037" s="19">
        <f t="shared" si="178"/>
        <v>8.322459016</v>
      </c>
      <c r="L2037" s="18">
        <v>2.5</v>
      </c>
      <c r="M2037" s="21">
        <f t="shared" si="177"/>
        <v>9.108478803</v>
      </c>
      <c r="N2037" s="18">
        <v>7.5</v>
      </c>
      <c r="O2037" s="21">
        <f t="shared" si="2"/>
        <v>9.443444666</v>
      </c>
      <c r="P2037" s="18">
        <v>2.5</v>
      </c>
      <c r="Q2037" s="21">
        <f t="shared" si="173"/>
        <v>8.36882793</v>
      </c>
      <c r="R2037" s="18">
        <v>2.5</v>
      </c>
      <c r="S2037" s="21">
        <f t="shared" si="125"/>
        <v>8.465568862</v>
      </c>
      <c r="T2037" s="18">
        <v>2.5</v>
      </c>
      <c r="U2037" s="21">
        <f t="shared" si="128"/>
        <v>8.265102346</v>
      </c>
      <c r="V2037" s="18">
        <v>7.5</v>
      </c>
      <c r="W2037" s="21">
        <f t="shared" si="124"/>
        <v>8.860509236</v>
      </c>
      <c r="X2037" s="27">
        <f t="shared" si="170"/>
        <v>4.142857143</v>
      </c>
      <c r="Y2037" s="149" t="s">
        <v>3792</v>
      </c>
      <c r="Z2037" s="24"/>
      <c r="AA2037" s="40"/>
      <c r="AB2037" s="40"/>
      <c r="AC2037" s="40"/>
      <c r="AD2037" s="40"/>
      <c r="AE2037" s="39"/>
      <c r="AF2037" s="5"/>
      <c r="AG2037" s="1"/>
    </row>
    <row r="2038" ht="67.5" customHeight="1">
      <c r="A2038" s="1"/>
      <c r="B2038" s="5"/>
      <c r="C2038" s="16">
        <v>45017.0</v>
      </c>
      <c r="D2038" s="17">
        <v>2.190759497E9</v>
      </c>
      <c r="E2038" s="150" t="s">
        <v>3793</v>
      </c>
      <c r="F2038" s="5" t="s">
        <v>2351</v>
      </c>
      <c r="G2038" s="5" t="s">
        <v>2017</v>
      </c>
      <c r="H2038" s="5" t="s">
        <v>3440</v>
      </c>
      <c r="I2038" s="33" t="s">
        <v>2203</v>
      </c>
      <c r="J2038" s="18">
        <v>7.0</v>
      </c>
      <c r="K2038" s="19">
        <f t="shared" si="178"/>
        <v>8.325737705</v>
      </c>
      <c r="L2038" s="18">
        <v>10.0</v>
      </c>
      <c r="M2038" s="21">
        <f t="shared" si="177"/>
        <v>9.10892323</v>
      </c>
      <c r="N2038" s="18">
        <v>10.0</v>
      </c>
      <c r="O2038" s="21">
        <f t="shared" si="2"/>
        <v>9.443721973</v>
      </c>
      <c r="P2038" s="18">
        <v>7.5</v>
      </c>
      <c r="Q2038" s="21">
        <f t="shared" si="173"/>
        <v>8.368394816</v>
      </c>
      <c r="R2038" s="18">
        <v>7.5</v>
      </c>
      <c r="S2038" s="21">
        <f t="shared" si="125"/>
        <v>8.465087282</v>
      </c>
      <c r="T2038" s="18">
        <v>7.5</v>
      </c>
      <c r="U2038" s="21">
        <f t="shared" si="128"/>
        <v>8.264720559</v>
      </c>
      <c r="V2038" s="18">
        <v>10.0</v>
      </c>
      <c r="W2038" s="21">
        <f t="shared" si="124"/>
        <v>8.861077844</v>
      </c>
      <c r="X2038" s="27">
        <f t="shared" si="170"/>
        <v>8.5</v>
      </c>
      <c r="Y2038" s="119"/>
      <c r="Z2038" s="24"/>
      <c r="AA2038" s="40"/>
      <c r="AB2038" s="40"/>
      <c r="AC2038" s="40"/>
      <c r="AD2038" s="40"/>
      <c r="AE2038" s="39"/>
      <c r="AF2038" s="5"/>
      <c r="AG2038" s="1"/>
    </row>
    <row r="2039" ht="67.5" customHeight="1">
      <c r="A2039" s="1"/>
      <c r="B2039" s="5"/>
      <c r="C2039" s="16">
        <v>45018.0</v>
      </c>
      <c r="D2039" s="17">
        <v>2.31505337E9</v>
      </c>
      <c r="E2039" s="150" t="s">
        <v>3794</v>
      </c>
      <c r="F2039" s="5" t="s">
        <v>3795</v>
      </c>
      <c r="G2039" s="5" t="s">
        <v>2017</v>
      </c>
      <c r="H2039" s="5">
        <v>304.0</v>
      </c>
      <c r="I2039" s="33" t="s">
        <v>45</v>
      </c>
      <c r="J2039" s="18">
        <v>8.0</v>
      </c>
      <c r="K2039" s="19">
        <f t="shared" si="178"/>
        <v>8.324098361</v>
      </c>
      <c r="L2039" s="18">
        <v>10.0</v>
      </c>
      <c r="M2039" s="21">
        <f t="shared" si="177"/>
        <v>9.109367215</v>
      </c>
      <c r="N2039" s="18">
        <v>10.0</v>
      </c>
      <c r="O2039" s="21">
        <f t="shared" si="2"/>
        <v>9.443999004</v>
      </c>
      <c r="P2039" s="18">
        <v>7.5</v>
      </c>
      <c r="Q2039" s="21">
        <f t="shared" si="173"/>
        <v>8.367962133</v>
      </c>
      <c r="R2039" s="18">
        <v>7.5</v>
      </c>
      <c r="S2039" s="21">
        <f t="shared" si="125"/>
        <v>8.464606181</v>
      </c>
      <c r="T2039" s="18">
        <v>7.5</v>
      </c>
      <c r="U2039" s="21">
        <f t="shared" si="128"/>
        <v>8.264339152</v>
      </c>
      <c r="V2039" s="18">
        <v>7.5</v>
      </c>
      <c r="W2039" s="21">
        <f t="shared" si="124"/>
        <v>8.860399002</v>
      </c>
      <c r="X2039" s="27">
        <f t="shared" si="170"/>
        <v>8.285714286</v>
      </c>
      <c r="Y2039" s="119"/>
      <c r="Z2039" s="24"/>
      <c r="AA2039" s="40"/>
      <c r="AB2039" s="40"/>
      <c r="AC2039" s="40"/>
      <c r="AD2039" s="40"/>
      <c r="AE2039" s="39"/>
      <c r="AF2039" s="5"/>
      <c r="AG2039" s="1"/>
    </row>
    <row r="2040" ht="67.5" customHeight="1">
      <c r="A2040" s="1"/>
      <c r="B2040" s="5"/>
      <c r="C2040" s="16">
        <v>45019.0</v>
      </c>
      <c r="D2040" s="157">
        <v>3.413806256E9</v>
      </c>
      <c r="E2040" s="162" t="s">
        <v>3796</v>
      </c>
      <c r="F2040" s="5" t="s">
        <v>2351</v>
      </c>
      <c r="G2040" s="5" t="s">
        <v>3261</v>
      </c>
      <c r="H2040" s="5">
        <v>313.0</v>
      </c>
      <c r="I2040" s="33" t="s">
        <v>79</v>
      </c>
      <c r="J2040" s="18">
        <v>8.0</v>
      </c>
      <c r="K2040" s="19">
        <f t="shared" si="178"/>
        <v>8.322459016</v>
      </c>
      <c r="L2040" s="18">
        <v>10.0</v>
      </c>
      <c r="M2040" s="21">
        <f t="shared" si="177"/>
        <v>9.109810757</v>
      </c>
      <c r="N2040" s="18">
        <v>10.0</v>
      </c>
      <c r="O2040" s="21">
        <f t="shared" si="2"/>
        <v>9.444275759</v>
      </c>
      <c r="P2040" s="18">
        <v>7.5</v>
      </c>
      <c r="Q2040" s="21">
        <f t="shared" si="173"/>
        <v>8.36752988</v>
      </c>
      <c r="R2040" s="18">
        <v>10.0</v>
      </c>
      <c r="S2040" s="21">
        <f t="shared" si="125"/>
        <v>8.465371201</v>
      </c>
      <c r="T2040" s="18">
        <v>10.0</v>
      </c>
      <c r="U2040" s="21">
        <f t="shared" si="128"/>
        <v>8.265204387</v>
      </c>
      <c r="V2040" s="18">
        <v>10.0</v>
      </c>
      <c r="W2040" s="21">
        <f t="shared" si="124"/>
        <v>8.860967099</v>
      </c>
      <c r="X2040" s="27">
        <f t="shared" si="170"/>
        <v>9.357142857</v>
      </c>
      <c r="Y2040" s="119"/>
      <c r="Z2040" s="24"/>
      <c r="AA2040" s="40"/>
      <c r="AB2040" s="40"/>
      <c r="AC2040" s="40"/>
      <c r="AD2040" s="40"/>
      <c r="AE2040" s="39"/>
      <c r="AF2040" s="5"/>
      <c r="AG2040" s="1"/>
    </row>
    <row r="2041" ht="67.5" customHeight="1">
      <c r="A2041" s="1"/>
      <c r="B2041" s="5"/>
      <c r="C2041" s="16">
        <v>45021.0</v>
      </c>
      <c r="D2041" s="17">
        <v>3.50185847E9</v>
      </c>
      <c r="E2041" s="150" t="s">
        <v>3797</v>
      </c>
      <c r="F2041" s="5" t="s">
        <v>72</v>
      </c>
      <c r="G2041" s="5" t="s">
        <v>3261</v>
      </c>
      <c r="H2041" s="5">
        <v>311.0</v>
      </c>
      <c r="I2041" s="33" t="s">
        <v>3645</v>
      </c>
      <c r="J2041" s="18">
        <v>8.0</v>
      </c>
      <c r="K2041" s="19">
        <f t="shared" si="178"/>
        <v>8.321639344</v>
      </c>
      <c r="L2041" s="18">
        <v>7.5</v>
      </c>
      <c r="M2041" s="21">
        <f t="shared" si="177"/>
        <v>9.109009457</v>
      </c>
      <c r="N2041" s="18">
        <v>10.0</v>
      </c>
      <c r="O2041" s="21">
        <f t="shared" si="2"/>
        <v>9.444552239</v>
      </c>
      <c r="P2041" s="18">
        <v>7.5</v>
      </c>
      <c r="Q2041" s="21">
        <f t="shared" si="173"/>
        <v>8.367098059</v>
      </c>
      <c r="R2041" s="18">
        <v>10.0</v>
      </c>
      <c r="S2041" s="21">
        <f t="shared" si="125"/>
        <v>8.466135458</v>
      </c>
      <c r="T2041" s="18">
        <v>7.5</v>
      </c>
      <c r="U2041" s="21">
        <f t="shared" si="128"/>
        <v>8.264823119</v>
      </c>
      <c r="V2041" s="18">
        <v>7.5</v>
      </c>
      <c r="W2041" s="21">
        <f t="shared" si="124"/>
        <v>8.860288989</v>
      </c>
      <c r="X2041" s="27">
        <f t="shared" si="170"/>
        <v>8.285714286</v>
      </c>
      <c r="Y2041" s="149" t="s">
        <v>3798</v>
      </c>
      <c r="Z2041" s="24"/>
      <c r="AA2041" s="40"/>
      <c r="AB2041" s="40"/>
      <c r="AC2041" s="40"/>
      <c r="AD2041" s="40"/>
      <c r="AE2041" s="39"/>
      <c r="AF2041" s="5"/>
      <c r="AG2041" s="1"/>
    </row>
    <row r="2042" ht="67.5" customHeight="1">
      <c r="A2042" s="1"/>
      <c r="B2042" s="5"/>
      <c r="C2042" s="16">
        <v>45021.0</v>
      </c>
      <c r="D2042" s="17">
        <v>2.786570426E9</v>
      </c>
      <c r="E2042" s="150" t="s">
        <v>3799</v>
      </c>
      <c r="F2042" s="5" t="s">
        <v>600</v>
      </c>
      <c r="G2042" s="5" t="s">
        <v>2017</v>
      </c>
      <c r="H2042" s="5" t="s">
        <v>3315</v>
      </c>
      <c r="I2042" s="33" t="s">
        <v>60</v>
      </c>
      <c r="J2042" s="18">
        <v>8.0</v>
      </c>
      <c r="K2042" s="19">
        <f t="shared" si="178"/>
        <v>8.32</v>
      </c>
      <c r="L2042" s="18">
        <v>10.0</v>
      </c>
      <c r="M2042" s="21">
        <f t="shared" si="177"/>
        <v>9.109452736</v>
      </c>
      <c r="N2042" s="18">
        <v>10.0</v>
      </c>
      <c r="O2042" s="21">
        <f t="shared" si="2"/>
        <v>9.444828444</v>
      </c>
      <c r="P2042" s="18">
        <v>7.5</v>
      </c>
      <c r="Q2042" s="21">
        <f t="shared" si="173"/>
        <v>8.366666667</v>
      </c>
      <c r="R2042" s="18">
        <v>7.5</v>
      </c>
      <c r="S2042" s="21">
        <f t="shared" si="125"/>
        <v>8.465654555</v>
      </c>
      <c r="T2042" s="18">
        <v>7.5</v>
      </c>
      <c r="U2042" s="21">
        <f t="shared" si="128"/>
        <v>8.264442231</v>
      </c>
      <c r="V2042" s="18">
        <v>10.0</v>
      </c>
      <c r="W2042" s="21">
        <f t="shared" si="124"/>
        <v>8.860856574</v>
      </c>
      <c r="X2042" s="27">
        <f t="shared" si="170"/>
        <v>8.642857143</v>
      </c>
      <c r="Y2042" s="119"/>
      <c r="Z2042" s="24"/>
      <c r="AA2042" s="40"/>
      <c r="AB2042" s="40"/>
      <c r="AC2042" s="40"/>
      <c r="AD2042" s="40"/>
      <c r="AE2042" s="39"/>
      <c r="AF2042" s="5"/>
      <c r="AG2042" s="1"/>
    </row>
    <row r="2043" ht="67.5" customHeight="1">
      <c r="A2043" s="1"/>
      <c r="B2043" s="5"/>
      <c r="C2043" s="16">
        <v>45021.0</v>
      </c>
      <c r="D2043" s="17" t="s">
        <v>3800</v>
      </c>
      <c r="E2043" s="150" t="s">
        <v>3801</v>
      </c>
      <c r="F2043" s="5" t="s">
        <v>72</v>
      </c>
      <c r="G2043" s="5"/>
      <c r="H2043" s="5">
        <v>312.0</v>
      </c>
      <c r="I2043" s="33" t="s">
        <v>1787</v>
      </c>
      <c r="J2043" s="18">
        <v>9.0</v>
      </c>
      <c r="K2043" s="19">
        <f t="shared" si="178"/>
        <v>8.319836066</v>
      </c>
      <c r="L2043" s="18">
        <v>10.0</v>
      </c>
      <c r="M2043" s="21">
        <f t="shared" si="177"/>
        <v>9.109895574</v>
      </c>
      <c r="N2043" s="18">
        <v>10.0</v>
      </c>
      <c r="O2043" s="21">
        <f t="shared" si="2"/>
        <v>9.445104374</v>
      </c>
      <c r="P2043" s="18">
        <v>10.0</v>
      </c>
      <c r="Q2043" s="21">
        <f t="shared" si="173"/>
        <v>8.367478866</v>
      </c>
      <c r="R2043" s="18">
        <v>7.5</v>
      </c>
      <c r="S2043" s="21">
        <f t="shared" si="125"/>
        <v>8.465174129</v>
      </c>
      <c r="T2043" s="18">
        <v>7.5</v>
      </c>
      <c r="U2043" s="21">
        <f t="shared" si="128"/>
        <v>8.264061722</v>
      </c>
      <c r="V2043" s="18">
        <v>10.0</v>
      </c>
      <c r="W2043" s="21">
        <f t="shared" si="124"/>
        <v>8.861423594</v>
      </c>
      <c r="X2043" s="27">
        <f t="shared" si="170"/>
        <v>9.142857143</v>
      </c>
      <c r="Y2043" s="149" t="s">
        <v>3802</v>
      </c>
      <c r="Z2043" s="24"/>
      <c r="AA2043" s="40"/>
      <c r="AB2043" s="40"/>
      <c r="AC2043" s="40"/>
      <c r="AD2043" s="40"/>
      <c r="AE2043" s="39"/>
      <c r="AF2043" s="5"/>
      <c r="AG2043" s="1"/>
    </row>
    <row r="2044" ht="67.5" customHeight="1">
      <c r="A2044" s="1"/>
      <c r="B2044" s="5"/>
      <c r="C2044" s="16">
        <v>45022.0</v>
      </c>
      <c r="D2044" s="17">
        <v>3.633359323E9</v>
      </c>
      <c r="E2044" s="150" t="s">
        <v>3803</v>
      </c>
      <c r="F2044" s="5" t="s">
        <v>126</v>
      </c>
      <c r="G2044" s="5" t="s">
        <v>2017</v>
      </c>
      <c r="H2044" s="5" t="s">
        <v>3252</v>
      </c>
      <c r="I2044" s="33" t="s">
        <v>2203</v>
      </c>
      <c r="J2044" s="18">
        <v>9.0</v>
      </c>
      <c r="K2044" s="19">
        <f t="shared" si="178"/>
        <v>8.319672131</v>
      </c>
      <c r="L2044" s="18">
        <v>10.0</v>
      </c>
      <c r="M2044" s="21">
        <f t="shared" si="177"/>
        <v>9.110337972</v>
      </c>
      <c r="N2044" s="18">
        <v>10.0</v>
      </c>
      <c r="O2044" s="21">
        <f t="shared" si="2"/>
        <v>9.44538003</v>
      </c>
      <c r="P2044" s="18">
        <v>10.0</v>
      </c>
      <c r="Q2044" s="21">
        <f t="shared" si="173"/>
        <v>8.368290258</v>
      </c>
      <c r="R2044" s="18">
        <v>7.5</v>
      </c>
      <c r="S2044" s="21">
        <f t="shared" si="125"/>
        <v>8.464694182</v>
      </c>
      <c r="T2044" s="18">
        <v>10.0</v>
      </c>
      <c r="U2044" s="21">
        <f t="shared" si="128"/>
        <v>8.264925373</v>
      </c>
      <c r="V2044" s="18">
        <v>10.0</v>
      </c>
      <c r="W2044" s="21">
        <f t="shared" si="124"/>
        <v>8.86199005</v>
      </c>
      <c r="X2044" s="27">
        <f t="shared" si="170"/>
        <v>9.5</v>
      </c>
      <c r="Y2044" s="149" t="s">
        <v>3804</v>
      </c>
      <c r="Z2044" s="24"/>
      <c r="AA2044" s="40"/>
      <c r="AB2044" s="40"/>
      <c r="AC2044" s="40"/>
      <c r="AD2044" s="40"/>
      <c r="AE2044" s="39"/>
      <c r="AF2044" s="5"/>
      <c r="AG2044" s="1"/>
    </row>
    <row r="2045" ht="67.5" customHeight="1">
      <c r="A2045" s="1"/>
      <c r="B2045" s="5"/>
      <c r="C2045" s="16">
        <v>45022.0</v>
      </c>
      <c r="D2045" s="17" t="s">
        <v>3805</v>
      </c>
      <c r="E2045" s="150" t="s">
        <v>3806</v>
      </c>
      <c r="F2045" s="5" t="s">
        <v>494</v>
      </c>
      <c r="G2045" s="5" t="s">
        <v>2979</v>
      </c>
      <c r="H2045" s="5">
        <v>204.0</v>
      </c>
      <c r="I2045" s="33" t="s">
        <v>45</v>
      </c>
      <c r="J2045" s="18">
        <v>8.0</v>
      </c>
      <c r="K2045" s="19">
        <f t="shared" si="178"/>
        <v>8.321311475</v>
      </c>
      <c r="L2045" s="18">
        <v>7.5</v>
      </c>
      <c r="M2045" s="21">
        <f t="shared" si="177"/>
        <v>9.109538003</v>
      </c>
      <c r="N2045" s="18">
        <v>7.5</v>
      </c>
      <c r="O2045" s="21">
        <f t="shared" si="2"/>
        <v>9.444414101</v>
      </c>
      <c r="P2045" s="18">
        <v>7.5</v>
      </c>
      <c r="Q2045" s="21">
        <f t="shared" si="173"/>
        <v>8.367858917</v>
      </c>
      <c r="R2045" s="18">
        <v>7.5</v>
      </c>
      <c r="S2045" s="21">
        <f t="shared" si="125"/>
        <v>8.464214712</v>
      </c>
      <c r="T2045" s="18">
        <v>7.5</v>
      </c>
      <c r="U2045" s="21">
        <f t="shared" si="128"/>
        <v>8.264545002</v>
      </c>
      <c r="V2045" s="18">
        <v>7.5</v>
      </c>
      <c r="W2045" s="21">
        <f t="shared" si="124"/>
        <v>8.86131278</v>
      </c>
      <c r="X2045" s="27">
        <f t="shared" si="170"/>
        <v>7.571428571</v>
      </c>
      <c r="Y2045" s="149" t="s">
        <v>3807</v>
      </c>
      <c r="Z2045" s="24"/>
      <c r="AA2045" s="40"/>
      <c r="AB2045" s="40"/>
      <c r="AC2045" s="40"/>
      <c r="AD2045" s="40"/>
      <c r="AE2045" s="39"/>
      <c r="AF2045" s="5"/>
      <c r="AG2045" s="1"/>
    </row>
    <row r="2046" ht="67.5" customHeight="1">
      <c r="A2046" s="1"/>
      <c r="B2046" s="5"/>
      <c r="C2046" s="16">
        <v>45023.0</v>
      </c>
      <c r="D2046" s="17">
        <v>3.051508788E9</v>
      </c>
      <c r="E2046" s="150" t="s">
        <v>3808</v>
      </c>
      <c r="F2046" s="5" t="s">
        <v>56</v>
      </c>
      <c r="G2046" s="5" t="s">
        <v>2017</v>
      </c>
      <c r="H2046" s="5" t="s">
        <v>3345</v>
      </c>
      <c r="I2046" s="33" t="s">
        <v>261</v>
      </c>
      <c r="J2046" s="18">
        <v>8.0</v>
      </c>
      <c r="K2046" s="19">
        <f t="shared" si="178"/>
        <v>8.321311475</v>
      </c>
      <c r="L2046" s="18">
        <v>10.0</v>
      </c>
      <c r="M2046" s="21">
        <f t="shared" si="177"/>
        <v>9.109980139</v>
      </c>
      <c r="N2046" s="18">
        <v>10.0</v>
      </c>
      <c r="O2046" s="21">
        <f t="shared" si="2"/>
        <v>9.444689826</v>
      </c>
      <c r="P2046" s="18">
        <v>10.0</v>
      </c>
      <c r="Q2046" s="21">
        <f t="shared" si="173"/>
        <v>8.368669315</v>
      </c>
      <c r="R2046" s="18">
        <v>7.5</v>
      </c>
      <c r="S2046" s="21">
        <f t="shared" si="125"/>
        <v>8.463735718</v>
      </c>
      <c r="T2046" s="18">
        <v>7.5</v>
      </c>
      <c r="U2046" s="21">
        <f t="shared" si="128"/>
        <v>8.26416501</v>
      </c>
      <c r="V2046" s="18">
        <v>7.5</v>
      </c>
      <c r="W2046" s="21">
        <f t="shared" si="124"/>
        <v>8.860636183</v>
      </c>
      <c r="X2046" s="27">
        <f t="shared" si="170"/>
        <v>8.642857143</v>
      </c>
      <c r="Y2046" s="119"/>
      <c r="Z2046" s="24"/>
      <c r="AA2046" s="40"/>
      <c r="AB2046" s="40"/>
      <c r="AC2046" s="40"/>
      <c r="AD2046" s="40"/>
      <c r="AE2046" s="39"/>
      <c r="AF2046" s="5"/>
      <c r="AG2046" s="1"/>
    </row>
    <row r="2047" ht="67.5" customHeight="1">
      <c r="A2047" s="1"/>
      <c r="B2047" s="5"/>
      <c r="C2047" s="16">
        <v>45023.0</v>
      </c>
      <c r="D2047" s="17" t="s">
        <v>3809</v>
      </c>
      <c r="E2047" s="150" t="s">
        <v>3810</v>
      </c>
      <c r="F2047" s="5" t="s">
        <v>48</v>
      </c>
      <c r="G2047" s="5" t="s">
        <v>2017</v>
      </c>
      <c r="H2047" s="5" t="s">
        <v>3406</v>
      </c>
      <c r="I2047" s="33" t="s">
        <v>60</v>
      </c>
      <c r="J2047" s="18">
        <v>7.0</v>
      </c>
      <c r="K2047" s="19">
        <f t="shared" si="178"/>
        <v>8.322131148</v>
      </c>
      <c r="L2047" s="18">
        <v>10.0</v>
      </c>
      <c r="M2047" s="21">
        <f t="shared" si="177"/>
        <v>9.110421836</v>
      </c>
      <c r="N2047" s="18">
        <v>10.0</v>
      </c>
      <c r="O2047" s="21">
        <f t="shared" si="2"/>
        <v>9.444965278</v>
      </c>
      <c r="P2047" s="18">
        <v>10.0</v>
      </c>
      <c r="Q2047" s="21">
        <f t="shared" si="173"/>
        <v>8.369478908</v>
      </c>
      <c r="R2047" s="18">
        <v>7.5</v>
      </c>
      <c r="S2047" s="21">
        <f t="shared" si="125"/>
        <v>8.4632572</v>
      </c>
      <c r="T2047" s="18">
        <v>10.0</v>
      </c>
      <c r="U2047" s="21">
        <f t="shared" si="128"/>
        <v>8.265027322</v>
      </c>
      <c r="V2047" s="18">
        <v>10.0</v>
      </c>
      <c r="W2047" s="21">
        <f t="shared" si="124"/>
        <v>8.861202186</v>
      </c>
      <c r="X2047" s="27">
        <f t="shared" si="170"/>
        <v>9.214285714</v>
      </c>
      <c r="Y2047" s="119"/>
      <c r="Z2047" s="24"/>
      <c r="AA2047" s="40"/>
      <c r="AB2047" s="40"/>
      <c r="AC2047" s="40"/>
      <c r="AD2047" s="40"/>
      <c r="AE2047" s="39"/>
      <c r="AF2047" s="5"/>
      <c r="AG2047" s="1"/>
    </row>
    <row r="2048" ht="67.5" customHeight="1">
      <c r="A2048" s="1"/>
      <c r="B2048" s="5"/>
      <c r="C2048" s="16">
        <v>45023.0</v>
      </c>
      <c r="D2048" s="17">
        <v>2.109097747E9</v>
      </c>
      <c r="E2048" s="150" t="s">
        <v>3811</v>
      </c>
      <c r="F2048" s="5" t="s">
        <v>72</v>
      </c>
      <c r="G2048" s="5" t="s">
        <v>3261</v>
      </c>
      <c r="H2048" s="5">
        <v>302.0</v>
      </c>
      <c r="I2048" s="33" t="s">
        <v>45</v>
      </c>
      <c r="J2048" s="18">
        <v>9.0</v>
      </c>
      <c r="K2048" s="19">
        <f t="shared" si="178"/>
        <v>8.322131148</v>
      </c>
      <c r="L2048" s="18">
        <v>7.5</v>
      </c>
      <c r="M2048" s="21">
        <f t="shared" si="177"/>
        <v>9.109623016</v>
      </c>
      <c r="N2048" s="18">
        <v>7.5</v>
      </c>
      <c r="O2048" s="21">
        <f t="shared" si="2"/>
        <v>9.444000992</v>
      </c>
      <c r="P2048" s="18">
        <v>7.5</v>
      </c>
      <c r="Q2048" s="21">
        <f t="shared" si="173"/>
        <v>8.369047619</v>
      </c>
      <c r="R2048" s="18">
        <v>7.5</v>
      </c>
      <c r="S2048" s="21">
        <f t="shared" si="125"/>
        <v>8.462779156</v>
      </c>
      <c r="T2048" s="18">
        <v>7.5</v>
      </c>
      <c r="U2048" s="21">
        <f t="shared" si="128"/>
        <v>8.264647468</v>
      </c>
      <c r="V2048" s="18">
        <v>7.5</v>
      </c>
      <c r="W2048" s="21">
        <f t="shared" si="124"/>
        <v>8.860526316</v>
      </c>
      <c r="X2048" s="27">
        <f t="shared" si="170"/>
        <v>7.714285714</v>
      </c>
      <c r="Y2048" s="149" t="s">
        <v>3812</v>
      </c>
      <c r="Z2048" s="24"/>
      <c r="AA2048" s="40"/>
      <c r="AB2048" s="40"/>
      <c r="AC2048" s="40"/>
      <c r="AD2048" s="40"/>
      <c r="AE2048" s="39"/>
      <c r="AF2048" s="5"/>
      <c r="AG2048" s="1"/>
    </row>
    <row r="2049" ht="67.5" customHeight="1">
      <c r="A2049" s="1"/>
      <c r="B2049" s="5"/>
      <c r="C2049" s="16">
        <v>45024.0</v>
      </c>
      <c r="D2049" s="17">
        <v>3.471582646E9</v>
      </c>
      <c r="E2049" s="150" t="s">
        <v>3813</v>
      </c>
      <c r="F2049" s="5" t="s">
        <v>48</v>
      </c>
      <c r="G2049" s="5" t="s">
        <v>2017</v>
      </c>
      <c r="H2049" s="5" t="s">
        <v>3440</v>
      </c>
      <c r="I2049" s="33" t="s">
        <v>2203</v>
      </c>
      <c r="J2049" s="18">
        <v>8.0</v>
      </c>
      <c r="K2049" s="19">
        <f t="shared" si="178"/>
        <v>8.32295082</v>
      </c>
      <c r="L2049" s="18">
        <v>7.5</v>
      </c>
      <c r="M2049" s="21">
        <f t="shared" si="177"/>
        <v>9.108824988</v>
      </c>
      <c r="N2049" s="18">
        <v>10.0</v>
      </c>
      <c r="O2049" s="21">
        <f t="shared" si="2"/>
        <v>9.444276511</v>
      </c>
      <c r="P2049" s="18">
        <v>10.0</v>
      </c>
      <c r="Q2049" s="21">
        <f t="shared" si="173"/>
        <v>8.369856222</v>
      </c>
      <c r="R2049" s="18">
        <v>10.0</v>
      </c>
      <c r="S2049" s="21">
        <f t="shared" si="125"/>
        <v>8.463541667</v>
      </c>
      <c r="T2049" s="18">
        <v>7.5</v>
      </c>
      <c r="U2049" s="21">
        <f t="shared" si="128"/>
        <v>8.26426799</v>
      </c>
      <c r="V2049" s="18">
        <v>10.0</v>
      </c>
      <c r="W2049" s="21">
        <f t="shared" si="124"/>
        <v>8.861091811</v>
      </c>
      <c r="X2049" s="27">
        <f t="shared" si="170"/>
        <v>9</v>
      </c>
      <c r="Y2049" s="149" t="s">
        <v>3814</v>
      </c>
      <c r="Z2049" s="24"/>
      <c r="AA2049" s="40"/>
      <c r="AB2049" s="40"/>
      <c r="AC2049" s="40"/>
      <c r="AD2049" s="40"/>
      <c r="AE2049" s="39"/>
      <c r="AF2049" s="5"/>
      <c r="AG2049" s="1"/>
    </row>
    <row r="2050" ht="67.5" customHeight="1">
      <c r="A2050" s="1"/>
      <c r="B2050" s="5"/>
      <c r="C2050" s="16">
        <v>45024.0</v>
      </c>
      <c r="D2050" s="17" t="s">
        <v>3815</v>
      </c>
      <c r="E2050" s="150" t="s">
        <v>3816</v>
      </c>
      <c r="F2050" s="5" t="s">
        <v>126</v>
      </c>
      <c r="G2050" s="5" t="s">
        <v>2017</v>
      </c>
      <c r="H2050" s="5" t="s">
        <v>3347</v>
      </c>
      <c r="I2050" s="33" t="s">
        <v>60</v>
      </c>
      <c r="J2050" s="18">
        <v>8.0</v>
      </c>
      <c r="K2050" s="19">
        <f t="shared" si="178"/>
        <v>8.322131148</v>
      </c>
      <c r="L2050" s="18">
        <v>7.5</v>
      </c>
      <c r="M2050" s="21">
        <f t="shared" si="177"/>
        <v>9.10802775</v>
      </c>
      <c r="N2050" s="18">
        <v>7.5</v>
      </c>
      <c r="O2050" s="21">
        <f t="shared" si="2"/>
        <v>9.443313522</v>
      </c>
      <c r="P2050" s="18">
        <v>5.0</v>
      </c>
      <c r="Q2050" s="21">
        <f t="shared" si="173"/>
        <v>8.368186323</v>
      </c>
      <c r="R2050" s="18">
        <v>7.5</v>
      </c>
      <c r="S2050" s="21">
        <f t="shared" si="125"/>
        <v>8.463063956</v>
      </c>
      <c r="T2050" s="18">
        <v>7.5</v>
      </c>
      <c r="U2050" s="21">
        <f t="shared" si="128"/>
        <v>8.263888889</v>
      </c>
      <c r="V2050" s="18">
        <v>7.5</v>
      </c>
      <c r="W2050" s="21">
        <f t="shared" si="124"/>
        <v>8.860416667</v>
      </c>
      <c r="X2050" s="27">
        <f t="shared" si="170"/>
        <v>7.214285714</v>
      </c>
      <c r="Y2050" s="119"/>
      <c r="Z2050" s="24"/>
      <c r="AA2050" s="40"/>
      <c r="AB2050" s="40"/>
      <c r="AC2050" s="40"/>
      <c r="AD2050" s="40"/>
      <c r="AE2050" s="39"/>
      <c r="AF2050" s="5"/>
      <c r="AG2050" s="1"/>
    </row>
    <row r="2051" ht="67.5" customHeight="1">
      <c r="A2051" s="1"/>
      <c r="B2051" s="5"/>
      <c r="C2051" s="16">
        <v>45025.0</v>
      </c>
      <c r="D2051" s="17">
        <v>2.829356451E9</v>
      </c>
      <c r="E2051" s="150" t="s">
        <v>3817</v>
      </c>
      <c r="F2051" s="5" t="s">
        <v>600</v>
      </c>
      <c r="G2051" s="5" t="s">
        <v>3261</v>
      </c>
      <c r="H2051" s="5">
        <v>313.0</v>
      </c>
      <c r="I2051" s="33" t="s">
        <v>79</v>
      </c>
      <c r="J2051" s="18">
        <v>9.0</v>
      </c>
      <c r="K2051" s="19">
        <f t="shared" si="178"/>
        <v>8.321311475</v>
      </c>
      <c r="L2051" s="18">
        <v>10.0</v>
      </c>
      <c r="M2051" s="21">
        <f t="shared" si="177"/>
        <v>9.108469539</v>
      </c>
      <c r="N2051" s="18">
        <v>10.0</v>
      </c>
      <c r="O2051" s="21">
        <f t="shared" si="2"/>
        <v>9.443589109</v>
      </c>
      <c r="P2051" s="18">
        <v>10.0</v>
      </c>
      <c r="Q2051" s="21">
        <f t="shared" si="173"/>
        <v>8.368994552</v>
      </c>
      <c r="R2051" s="18">
        <v>10.0</v>
      </c>
      <c r="S2051" s="21">
        <f t="shared" si="125"/>
        <v>8.46382557</v>
      </c>
      <c r="T2051" s="18">
        <v>10.0</v>
      </c>
      <c r="U2051" s="21">
        <f t="shared" si="128"/>
        <v>8.264749628</v>
      </c>
      <c r="V2051" s="18">
        <v>10.0</v>
      </c>
      <c r="W2051" s="21">
        <f t="shared" si="124"/>
        <v>8.860981656</v>
      </c>
      <c r="X2051" s="27">
        <f t="shared" si="170"/>
        <v>9.857142857</v>
      </c>
      <c r="Y2051" s="149" t="s">
        <v>3818</v>
      </c>
      <c r="Z2051" s="24"/>
      <c r="AA2051" s="40"/>
      <c r="AB2051" s="40"/>
      <c r="AC2051" s="40"/>
      <c r="AD2051" s="40"/>
      <c r="AE2051" s="39"/>
      <c r="AF2051" s="5"/>
      <c r="AG2051" s="1"/>
    </row>
    <row r="2052" ht="67.5" customHeight="1">
      <c r="A2052" s="1"/>
      <c r="B2052" s="5"/>
      <c r="C2052" s="16">
        <v>45025.0</v>
      </c>
      <c r="D2052" s="17">
        <v>3.56650034E9</v>
      </c>
      <c r="E2052" s="150" t="s">
        <v>3819</v>
      </c>
      <c r="F2052" s="5" t="s">
        <v>107</v>
      </c>
      <c r="G2052" s="5" t="s">
        <v>2017</v>
      </c>
      <c r="H2052" s="5">
        <v>216.0</v>
      </c>
      <c r="I2052" s="33" t="s">
        <v>1782</v>
      </c>
      <c r="J2052" s="18">
        <v>7.0</v>
      </c>
      <c r="K2052" s="19">
        <f t="shared" si="178"/>
        <v>8.318852459</v>
      </c>
      <c r="L2052" s="18">
        <v>10.0</v>
      </c>
      <c r="M2052" s="21">
        <f t="shared" si="177"/>
        <v>9.108910891</v>
      </c>
      <c r="N2052" s="18">
        <v>10.0</v>
      </c>
      <c r="O2052" s="21">
        <f t="shared" si="2"/>
        <v>9.443864424</v>
      </c>
      <c r="P2052" s="18">
        <v>10.0</v>
      </c>
      <c r="Q2052" s="21">
        <f t="shared" si="173"/>
        <v>8.36980198</v>
      </c>
      <c r="R2052" s="18">
        <v>7.5</v>
      </c>
      <c r="S2052" s="21">
        <f t="shared" si="125"/>
        <v>8.463348192</v>
      </c>
      <c r="T2052" s="18">
        <v>5.0</v>
      </c>
      <c r="U2052" s="21">
        <f t="shared" si="128"/>
        <v>8.263131814</v>
      </c>
      <c r="V2052" s="18">
        <v>7.5</v>
      </c>
      <c r="W2052" s="21">
        <f t="shared" si="124"/>
        <v>8.860307235</v>
      </c>
      <c r="X2052" s="27">
        <f t="shared" si="170"/>
        <v>8.142857143</v>
      </c>
      <c r="Y2052" s="119"/>
      <c r="Z2052" s="24"/>
      <c r="AA2052" s="40"/>
      <c r="AB2052" s="40"/>
      <c r="AC2052" s="40"/>
      <c r="AD2052" s="40"/>
      <c r="AE2052" s="39"/>
      <c r="AF2052" s="5"/>
      <c r="AG2052" s="1"/>
    </row>
    <row r="2053" ht="67.5" customHeight="1">
      <c r="A2053" s="1"/>
      <c r="B2053" s="5"/>
      <c r="C2053" s="16">
        <v>45027.0</v>
      </c>
      <c r="D2053" s="17">
        <v>2.638162238E9</v>
      </c>
      <c r="E2053" s="150" t="s">
        <v>3820</v>
      </c>
      <c r="F2053" s="5" t="s">
        <v>84</v>
      </c>
      <c r="G2053" s="5" t="s">
        <v>3261</v>
      </c>
      <c r="H2053" s="5">
        <v>313.0</v>
      </c>
      <c r="I2053" s="33" t="s">
        <v>79</v>
      </c>
      <c r="J2053" s="18">
        <v>10.0</v>
      </c>
      <c r="K2053" s="19">
        <f t="shared" si="178"/>
        <v>8.325409836</v>
      </c>
      <c r="L2053" s="18">
        <v>7.5</v>
      </c>
      <c r="M2053" s="21">
        <f t="shared" si="177"/>
        <v>9.108114795</v>
      </c>
      <c r="N2053" s="18">
        <v>10.0</v>
      </c>
      <c r="O2053" s="21">
        <f t="shared" si="2"/>
        <v>9.444139466</v>
      </c>
      <c r="P2053" s="18">
        <v>10.0</v>
      </c>
      <c r="Q2053" s="21">
        <f t="shared" si="173"/>
        <v>8.37060861</v>
      </c>
      <c r="R2053" s="18">
        <v>10.0</v>
      </c>
      <c r="S2053" s="21">
        <f t="shared" si="125"/>
        <v>8.464108911</v>
      </c>
      <c r="T2053" s="18">
        <v>10.0</v>
      </c>
      <c r="U2053" s="21">
        <f t="shared" si="128"/>
        <v>8.263992075</v>
      </c>
      <c r="V2053" s="18">
        <v>10.0</v>
      </c>
      <c r="W2053" s="21">
        <f t="shared" si="124"/>
        <v>8.860871719</v>
      </c>
      <c r="X2053" s="27">
        <f t="shared" si="170"/>
        <v>9.642857143</v>
      </c>
      <c r="Y2053" s="119"/>
      <c r="Z2053" s="24"/>
      <c r="AA2053" s="40"/>
      <c r="AB2053" s="40"/>
      <c r="AC2053" s="40"/>
      <c r="AD2053" s="40"/>
      <c r="AE2053" s="39"/>
      <c r="AF2053" s="5"/>
      <c r="AG2053" s="1"/>
    </row>
    <row r="2054" ht="67.5" customHeight="1">
      <c r="A2054" s="1"/>
      <c r="B2054" s="5"/>
      <c r="C2054" s="16">
        <v>45027.0</v>
      </c>
      <c r="D2054" s="17" t="s">
        <v>3821</v>
      </c>
      <c r="E2054" s="150" t="s">
        <v>3822</v>
      </c>
      <c r="F2054" s="5" t="s">
        <v>32</v>
      </c>
      <c r="G2054" s="5" t="s">
        <v>2017</v>
      </c>
      <c r="H2054" s="5" t="s">
        <v>3699</v>
      </c>
      <c r="I2054" s="33" t="s">
        <v>60</v>
      </c>
      <c r="J2054" s="18">
        <v>9.0</v>
      </c>
      <c r="K2054" s="19">
        <f t="shared" si="178"/>
        <v>8.324590164</v>
      </c>
      <c r="L2054" s="18">
        <v>7.5</v>
      </c>
      <c r="M2054" s="21">
        <f t="shared" si="177"/>
        <v>9.107319486</v>
      </c>
      <c r="N2054" s="18">
        <v>7.5</v>
      </c>
      <c r="O2054" s="21">
        <f t="shared" si="2"/>
        <v>9.443178448</v>
      </c>
      <c r="P2054" s="18">
        <v>7.5</v>
      </c>
      <c r="Q2054" s="21">
        <f t="shared" si="173"/>
        <v>8.370178042</v>
      </c>
      <c r="R2054" s="18">
        <v>7.5</v>
      </c>
      <c r="S2054" s="21">
        <f t="shared" si="125"/>
        <v>8.463631865</v>
      </c>
      <c r="T2054" s="18">
        <v>7.5</v>
      </c>
      <c r="U2054" s="21">
        <f t="shared" si="128"/>
        <v>8.263613861</v>
      </c>
      <c r="V2054" s="18">
        <v>7.5</v>
      </c>
      <c r="W2054" s="21">
        <f t="shared" si="124"/>
        <v>8.86019802</v>
      </c>
      <c r="X2054" s="27">
        <f t="shared" si="170"/>
        <v>7.714285714</v>
      </c>
      <c r="Y2054" s="119"/>
      <c r="Z2054" s="24"/>
      <c r="AA2054" s="40"/>
      <c r="AB2054" s="40"/>
      <c r="AC2054" s="40"/>
      <c r="AD2054" s="40"/>
      <c r="AE2054" s="39"/>
      <c r="AF2054" s="5"/>
      <c r="AG2054" s="1"/>
    </row>
    <row r="2055" ht="67.5" customHeight="1">
      <c r="A2055" s="1"/>
      <c r="B2055" s="5"/>
      <c r="C2055" s="16">
        <v>45030.0</v>
      </c>
      <c r="D2055" s="17">
        <v>3.864552225E9</v>
      </c>
      <c r="E2055" s="150" t="s">
        <v>3823</v>
      </c>
      <c r="F2055" s="5" t="s">
        <v>84</v>
      </c>
      <c r="G2055" s="5" t="s">
        <v>2017</v>
      </c>
      <c r="H2055" s="5">
        <v>215.0</v>
      </c>
      <c r="I2055" s="33" t="s">
        <v>1808</v>
      </c>
      <c r="J2055" s="18">
        <v>7.0</v>
      </c>
      <c r="K2055" s="19">
        <f t="shared" si="178"/>
        <v>8.322131148</v>
      </c>
      <c r="L2055" s="18">
        <v>7.5</v>
      </c>
      <c r="M2055" s="21">
        <f t="shared" si="177"/>
        <v>9.106524963</v>
      </c>
      <c r="N2055" s="18">
        <v>7.5</v>
      </c>
      <c r="O2055" s="21">
        <f t="shared" si="2"/>
        <v>9.442218379</v>
      </c>
      <c r="P2055" s="18">
        <v>7.5</v>
      </c>
      <c r="Q2055" s="21">
        <f t="shared" si="173"/>
        <v>8.369747899</v>
      </c>
      <c r="R2055" s="18">
        <v>5.0</v>
      </c>
      <c r="S2055" s="21">
        <f t="shared" si="125"/>
        <v>8.461918892</v>
      </c>
      <c r="T2055" s="18">
        <v>5.0</v>
      </c>
      <c r="U2055" s="21">
        <f t="shared" si="128"/>
        <v>8.26199901</v>
      </c>
      <c r="V2055" s="18">
        <v>7.5</v>
      </c>
      <c r="W2055" s="21">
        <f t="shared" si="124"/>
        <v>8.859524988</v>
      </c>
      <c r="X2055" s="27">
        <f t="shared" si="170"/>
        <v>6.714285714</v>
      </c>
      <c r="Y2055" s="149" t="s">
        <v>3824</v>
      </c>
      <c r="Z2055" s="24"/>
      <c r="AA2055" s="40"/>
      <c r="AB2055" s="40"/>
      <c r="AC2055" s="40"/>
      <c r="AD2055" s="40"/>
      <c r="AE2055" s="39"/>
      <c r="AF2055" s="5"/>
      <c r="AG2055" s="1"/>
    </row>
    <row r="2056" ht="67.5" customHeight="1">
      <c r="A2056" s="1"/>
      <c r="B2056" s="5"/>
      <c r="C2056" s="16">
        <v>45031.0</v>
      </c>
      <c r="D2056" s="17">
        <v>3.846626555E9</v>
      </c>
      <c r="E2056" s="150" t="s">
        <v>3825</v>
      </c>
      <c r="F2056" s="5" t="s">
        <v>1969</v>
      </c>
      <c r="G2056" s="5" t="s">
        <v>3261</v>
      </c>
      <c r="H2056" s="5">
        <v>107.0</v>
      </c>
      <c r="I2056" s="33" t="s">
        <v>722</v>
      </c>
      <c r="J2056" s="18">
        <v>5.0</v>
      </c>
      <c r="K2056" s="19">
        <f t="shared" si="178"/>
        <v>8.318032787</v>
      </c>
      <c r="L2056" s="18">
        <v>10.0</v>
      </c>
      <c r="M2056" s="21">
        <f t="shared" si="177"/>
        <v>9.106966403</v>
      </c>
      <c r="N2056" s="18">
        <v>10.0</v>
      </c>
      <c r="O2056" s="21">
        <f t="shared" si="2"/>
        <v>9.442493827</v>
      </c>
      <c r="P2056" s="18">
        <v>5.0</v>
      </c>
      <c r="Q2056" s="21">
        <f t="shared" si="173"/>
        <v>8.368083004</v>
      </c>
      <c r="R2056" s="18">
        <v>2.5</v>
      </c>
      <c r="S2056" s="21">
        <f t="shared" si="125"/>
        <v>8.458971824</v>
      </c>
      <c r="T2056" s="18">
        <v>2.5</v>
      </c>
      <c r="U2056" s="21">
        <f t="shared" si="128"/>
        <v>8.259149357</v>
      </c>
      <c r="V2056" s="18">
        <v>7.5</v>
      </c>
      <c r="W2056" s="21">
        <f t="shared" si="124"/>
        <v>8.858852621</v>
      </c>
      <c r="X2056" s="27">
        <f t="shared" si="170"/>
        <v>6.071428571</v>
      </c>
      <c r="Y2056" s="149" t="s">
        <v>3826</v>
      </c>
      <c r="Z2056" s="24"/>
      <c r="AA2056" s="40"/>
      <c r="AB2056" s="40"/>
      <c r="AC2056" s="40"/>
      <c r="AD2056" s="40"/>
      <c r="AE2056" s="39"/>
      <c r="AF2056" s="5"/>
      <c r="AG2056" s="1"/>
    </row>
    <row r="2057" ht="67.5" customHeight="1">
      <c r="A2057" s="1"/>
      <c r="B2057" s="5"/>
      <c r="C2057" s="16">
        <v>45032.0</v>
      </c>
      <c r="D2057" s="17">
        <v>2.813329897E9</v>
      </c>
      <c r="E2057" s="150" t="s">
        <v>3827</v>
      </c>
      <c r="F2057" s="5" t="s">
        <v>126</v>
      </c>
      <c r="G2057" s="5" t="s">
        <v>3261</v>
      </c>
      <c r="H2057" s="5">
        <v>304.0</v>
      </c>
      <c r="I2057" s="33" t="s">
        <v>45</v>
      </c>
      <c r="J2057" s="18">
        <v>9.0</v>
      </c>
      <c r="K2057" s="19">
        <f t="shared" si="178"/>
        <v>8.318032787</v>
      </c>
      <c r="L2057" s="18">
        <v>10.0</v>
      </c>
      <c r="M2057" s="21">
        <f t="shared" si="177"/>
        <v>9.107407407</v>
      </c>
      <c r="N2057" s="18">
        <v>7.5</v>
      </c>
      <c r="O2057" s="21">
        <f t="shared" si="2"/>
        <v>9.441535044</v>
      </c>
      <c r="P2057" s="18">
        <v>7.5</v>
      </c>
      <c r="Q2057" s="21">
        <f t="shared" si="173"/>
        <v>8.367654321</v>
      </c>
      <c r="R2057" s="18">
        <v>10.0</v>
      </c>
      <c r="S2057" s="21">
        <f t="shared" si="125"/>
        <v>8.459733202</v>
      </c>
      <c r="T2057" s="18">
        <v>7.5</v>
      </c>
      <c r="U2057" s="21">
        <f t="shared" si="128"/>
        <v>8.258774098</v>
      </c>
      <c r="V2057" s="18">
        <v>10.0</v>
      </c>
      <c r="W2057" s="21">
        <f t="shared" si="124"/>
        <v>8.859416708</v>
      </c>
      <c r="X2057" s="27">
        <f t="shared" si="170"/>
        <v>8.785714286</v>
      </c>
      <c r="Y2057" s="149" t="s">
        <v>3828</v>
      </c>
      <c r="Z2057" s="24"/>
      <c r="AA2057" s="40"/>
      <c r="AB2057" s="40"/>
      <c r="AC2057" s="40"/>
      <c r="AD2057" s="40"/>
      <c r="AE2057" s="39"/>
      <c r="AF2057" s="5"/>
      <c r="AG2057" s="1"/>
    </row>
    <row r="2058" ht="67.5" customHeight="1">
      <c r="A2058" s="1"/>
      <c r="B2058" s="5"/>
      <c r="C2058" s="16">
        <v>45034.0</v>
      </c>
      <c r="D2058" s="17">
        <v>2.581377875E9</v>
      </c>
      <c r="E2058" s="150" t="s">
        <v>3829</v>
      </c>
      <c r="F2058" s="5" t="s">
        <v>494</v>
      </c>
      <c r="G2058" s="5" t="s">
        <v>2017</v>
      </c>
      <c r="H2058" s="5">
        <v>217.0</v>
      </c>
      <c r="I2058" s="33" t="s">
        <v>1782</v>
      </c>
      <c r="J2058" s="18">
        <v>4.0</v>
      </c>
      <c r="K2058" s="19">
        <f t="shared" si="178"/>
        <v>8.313114754</v>
      </c>
      <c r="L2058" s="18">
        <v>5.0</v>
      </c>
      <c r="M2058" s="21">
        <f t="shared" si="177"/>
        <v>9.105380059</v>
      </c>
      <c r="N2058" s="18">
        <v>7.5</v>
      </c>
      <c r="O2058" s="21">
        <f t="shared" si="2"/>
        <v>9.440577208</v>
      </c>
      <c r="P2058" s="18">
        <v>5.0</v>
      </c>
      <c r="Q2058" s="21">
        <f t="shared" si="173"/>
        <v>8.365992103</v>
      </c>
      <c r="R2058" s="18">
        <v>5.0</v>
      </c>
      <c r="S2058" s="21">
        <f t="shared" si="125"/>
        <v>8.458024691</v>
      </c>
      <c r="T2058" s="18">
        <v>5.0</v>
      </c>
      <c r="U2058" s="21">
        <f t="shared" si="128"/>
        <v>8.257164032</v>
      </c>
      <c r="V2058" s="18">
        <v>5.0</v>
      </c>
      <c r="W2058" s="21">
        <f t="shared" si="124"/>
        <v>8.857509881</v>
      </c>
      <c r="X2058" s="27">
        <f t="shared" si="170"/>
        <v>5.214285714</v>
      </c>
      <c r="Y2058" s="149" t="s">
        <v>3830</v>
      </c>
      <c r="Z2058" s="24"/>
      <c r="AA2058" s="40"/>
      <c r="AB2058" s="40"/>
      <c r="AC2058" s="40"/>
      <c r="AD2058" s="40"/>
      <c r="AE2058" s="39"/>
      <c r="AF2058" s="5"/>
      <c r="AG2058" s="1"/>
    </row>
    <row r="2059" ht="67.5" customHeight="1">
      <c r="A2059" s="1"/>
      <c r="B2059" s="5"/>
      <c r="C2059" s="16">
        <v>45034.0</v>
      </c>
      <c r="D2059" s="17">
        <v>3.395510339E9</v>
      </c>
      <c r="E2059" s="150" t="s">
        <v>3831</v>
      </c>
      <c r="F2059" s="5" t="s">
        <v>126</v>
      </c>
      <c r="G2059" s="5" t="s">
        <v>2017</v>
      </c>
      <c r="H2059" s="5">
        <v>210.0</v>
      </c>
      <c r="I2059" s="33" t="s">
        <v>1808</v>
      </c>
      <c r="J2059" s="18">
        <v>7.0</v>
      </c>
      <c r="K2059" s="19">
        <f t="shared" si="178"/>
        <v>8.310655738</v>
      </c>
      <c r="L2059" s="18">
        <v>10.0</v>
      </c>
      <c r="M2059" s="21">
        <f t="shared" si="177"/>
        <v>9.105821411</v>
      </c>
      <c r="N2059" s="18">
        <v>10.0</v>
      </c>
      <c r="O2059" s="21">
        <f t="shared" si="2"/>
        <v>9.440853057</v>
      </c>
      <c r="P2059" s="18">
        <v>5.0</v>
      </c>
      <c r="Q2059" s="21">
        <f t="shared" si="173"/>
        <v>8.364331524</v>
      </c>
      <c r="R2059" s="18">
        <v>7.5</v>
      </c>
      <c r="S2059" s="21">
        <f t="shared" si="125"/>
        <v>8.457551826</v>
      </c>
      <c r="T2059" s="18">
        <v>5.0</v>
      </c>
      <c r="U2059" s="21">
        <f t="shared" si="128"/>
        <v>8.255555556</v>
      </c>
      <c r="V2059" s="18">
        <v>5.0</v>
      </c>
      <c r="W2059" s="21">
        <f t="shared" si="124"/>
        <v>8.855604938</v>
      </c>
      <c r="X2059" s="27">
        <f t="shared" si="170"/>
        <v>7.071428571</v>
      </c>
      <c r="Y2059" s="119"/>
      <c r="Z2059" s="24"/>
      <c r="AA2059" s="40"/>
      <c r="AB2059" s="40"/>
      <c r="AC2059" s="40"/>
      <c r="AD2059" s="40"/>
      <c r="AE2059" s="39"/>
      <c r="AF2059" s="5"/>
      <c r="AG2059" s="1"/>
    </row>
    <row r="2060" ht="67.5" customHeight="1">
      <c r="A2060" s="1"/>
      <c r="B2060" s="5"/>
      <c r="C2060" s="16">
        <v>45034.0</v>
      </c>
      <c r="D2060" s="17" t="s">
        <v>3832</v>
      </c>
      <c r="E2060" s="150" t="s">
        <v>3833</v>
      </c>
      <c r="F2060" s="5" t="s">
        <v>600</v>
      </c>
      <c r="G2060" s="5" t="s">
        <v>2017</v>
      </c>
      <c r="H2060" s="5" t="s">
        <v>3406</v>
      </c>
      <c r="I2060" s="33" t="s">
        <v>60</v>
      </c>
      <c r="J2060" s="18">
        <v>9.0</v>
      </c>
      <c r="K2060" s="19">
        <f t="shared" si="178"/>
        <v>8.309836066</v>
      </c>
      <c r="L2060" s="18">
        <v>10.0</v>
      </c>
      <c r="M2060" s="21">
        <f t="shared" si="177"/>
        <v>9.106262327</v>
      </c>
      <c r="N2060" s="18">
        <v>7.5</v>
      </c>
      <c r="O2060" s="21">
        <f t="shared" si="2"/>
        <v>9.439896501</v>
      </c>
      <c r="P2060" s="18">
        <v>10.0</v>
      </c>
      <c r="Q2060" s="21">
        <f t="shared" si="173"/>
        <v>8.365138067</v>
      </c>
      <c r="R2060" s="18">
        <v>10.0</v>
      </c>
      <c r="S2060" s="21">
        <f t="shared" si="125"/>
        <v>8.458312778</v>
      </c>
      <c r="T2060" s="18">
        <v>10.0</v>
      </c>
      <c r="U2060" s="21">
        <f t="shared" si="128"/>
        <v>8.256416584</v>
      </c>
      <c r="V2060" s="18">
        <v>10.0</v>
      </c>
      <c r="W2060" s="21">
        <f t="shared" si="124"/>
        <v>8.856169793</v>
      </c>
      <c r="X2060" s="27">
        <f t="shared" si="170"/>
        <v>9.5</v>
      </c>
      <c r="Y2060" s="119"/>
      <c r="Z2060" s="24"/>
      <c r="AA2060" s="40"/>
      <c r="AB2060" s="40"/>
      <c r="AC2060" s="40"/>
      <c r="AD2060" s="40"/>
      <c r="AE2060" s="39"/>
      <c r="AF2060" s="5"/>
      <c r="AG2060" s="1"/>
    </row>
    <row r="2061" ht="67.5" customHeight="1">
      <c r="A2061" s="1"/>
      <c r="B2061" s="5"/>
      <c r="C2061" s="163">
        <v>45036.0</v>
      </c>
      <c r="D2061" s="17">
        <v>2.131596111E9</v>
      </c>
      <c r="E2061" s="150" t="s">
        <v>3834</v>
      </c>
      <c r="F2061" s="5" t="s">
        <v>84</v>
      </c>
      <c r="G2061" s="5" t="s">
        <v>2017</v>
      </c>
      <c r="H2061" s="5" t="s">
        <v>3387</v>
      </c>
      <c r="I2061" s="33" t="s">
        <v>2203</v>
      </c>
      <c r="J2061" s="18">
        <v>9.0</v>
      </c>
      <c r="K2061" s="19">
        <f t="shared" si="178"/>
        <v>8.31147541</v>
      </c>
      <c r="L2061" s="18">
        <v>10.0</v>
      </c>
      <c r="M2061" s="21">
        <f t="shared" si="177"/>
        <v>9.106702809</v>
      </c>
      <c r="N2061" s="18">
        <v>10.0</v>
      </c>
      <c r="O2061" s="21">
        <f t="shared" si="2"/>
        <v>9.440172414</v>
      </c>
      <c r="P2061" s="18">
        <v>7.5</v>
      </c>
      <c r="Q2061" s="21">
        <f t="shared" si="173"/>
        <v>8.364711681</v>
      </c>
      <c r="R2061" s="18">
        <v>7.5</v>
      </c>
      <c r="S2061" s="21">
        <f t="shared" si="125"/>
        <v>8.457840237</v>
      </c>
      <c r="T2061" s="18">
        <v>10.0</v>
      </c>
      <c r="U2061" s="21">
        <f t="shared" si="128"/>
        <v>8.257276764</v>
      </c>
      <c r="V2061" s="18">
        <v>10.0</v>
      </c>
      <c r="W2061" s="21">
        <f t="shared" si="124"/>
        <v>8.85673409</v>
      </c>
      <c r="X2061" s="27">
        <f t="shared" si="170"/>
        <v>9.142857143</v>
      </c>
      <c r="Y2061" s="149" t="s">
        <v>3835</v>
      </c>
      <c r="Z2061" s="24"/>
      <c r="AA2061" s="40"/>
      <c r="AB2061" s="40"/>
      <c r="AC2061" s="40"/>
      <c r="AD2061" s="40"/>
      <c r="AE2061" s="39"/>
      <c r="AF2061" s="5"/>
      <c r="AG2061" s="1"/>
    </row>
    <row r="2062" ht="67.5" customHeight="1">
      <c r="A2062" s="1"/>
      <c r="B2062" s="5"/>
      <c r="C2062" s="16">
        <v>45036.0</v>
      </c>
      <c r="D2062" s="17">
        <v>3.546915464E9</v>
      </c>
      <c r="E2062" s="150" t="s">
        <v>3836</v>
      </c>
      <c r="F2062" s="5" t="s">
        <v>40</v>
      </c>
      <c r="G2062" s="5" t="s">
        <v>2017</v>
      </c>
      <c r="H2062" s="5" t="s">
        <v>3256</v>
      </c>
      <c r="I2062" s="33" t="s">
        <v>60</v>
      </c>
      <c r="J2062" s="18">
        <v>10.0</v>
      </c>
      <c r="K2062" s="19">
        <f t="shared" si="178"/>
        <v>8.31147541</v>
      </c>
      <c r="L2062" s="18">
        <v>10.0</v>
      </c>
      <c r="M2062" s="21">
        <f t="shared" si="177"/>
        <v>9.107142857</v>
      </c>
      <c r="N2062" s="18">
        <v>10.0</v>
      </c>
      <c r="O2062" s="21">
        <f t="shared" si="2"/>
        <v>9.440448055</v>
      </c>
      <c r="P2062" s="18">
        <v>10.0</v>
      </c>
      <c r="Q2062" s="21">
        <f t="shared" si="173"/>
        <v>8.365517241</v>
      </c>
      <c r="R2062" s="18">
        <v>10.0</v>
      </c>
      <c r="S2062" s="21">
        <f t="shared" si="125"/>
        <v>8.458600296</v>
      </c>
      <c r="T2062" s="18">
        <v>10.0</v>
      </c>
      <c r="U2062" s="21">
        <f t="shared" si="128"/>
        <v>8.258136095</v>
      </c>
      <c r="V2062" s="18">
        <v>10.0</v>
      </c>
      <c r="W2062" s="21">
        <f t="shared" si="124"/>
        <v>8.85729783</v>
      </c>
      <c r="X2062" s="27">
        <f t="shared" si="170"/>
        <v>10</v>
      </c>
      <c r="Y2062" s="149" t="s">
        <v>3837</v>
      </c>
      <c r="Z2062" s="24"/>
      <c r="AA2062" s="40"/>
      <c r="AB2062" s="40"/>
      <c r="AC2062" s="40"/>
      <c r="AD2062" s="40"/>
      <c r="AE2062" s="39"/>
      <c r="AF2062" s="5"/>
      <c r="AG2062" s="1"/>
    </row>
    <row r="2063" ht="67.5" customHeight="1">
      <c r="A2063" s="1"/>
      <c r="B2063" s="5"/>
      <c r="C2063" s="16">
        <v>45037.0</v>
      </c>
      <c r="D2063" s="17">
        <v>3.897812527E9</v>
      </c>
      <c r="E2063" s="150" t="s">
        <v>3838</v>
      </c>
      <c r="F2063" s="5" t="s">
        <v>52</v>
      </c>
      <c r="G2063" s="5" t="s">
        <v>3261</v>
      </c>
      <c r="H2063" s="5">
        <v>314.0</v>
      </c>
      <c r="I2063" s="33" t="s">
        <v>79</v>
      </c>
      <c r="J2063" s="18">
        <v>8.0</v>
      </c>
      <c r="K2063" s="19">
        <f t="shared" si="178"/>
        <v>8.309836066</v>
      </c>
      <c r="L2063" s="18">
        <v>10.0</v>
      </c>
      <c r="M2063" s="21">
        <f t="shared" si="177"/>
        <v>9.107582472</v>
      </c>
      <c r="N2063" s="18">
        <v>10.0</v>
      </c>
      <c r="O2063" s="21">
        <f t="shared" si="2"/>
        <v>9.440723425</v>
      </c>
      <c r="P2063" s="18">
        <v>7.5</v>
      </c>
      <c r="Q2063" s="21">
        <f t="shared" si="173"/>
        <v>8.365091088</v>
      </c>
      <c r="R2063" s="18">
        <v>10.0</v>
      </c>
      <c r="S2063" s="21">
        <f t="shared" si="125"/>
        <v>8.459359606</v>
      </c>
      <c r="T2063" s="18">
        <v>7.5</v>
      </c>
      <c r="U2063" s="21">
        <f t="shared" si="128"/>
        <v>8.257762445</v>
      </c>
      <c r="V2063" s="18">
        <v>10.0</v>
      </c>
      <c r="W2063" s="21">
        <f t="shared" si="124"/>
        <v>8.857861015</v>
      </c>
      <c r="X2063" s="27">
        <f t="shared" si="170"/>
        <v>9</v>
      </c>
      <c r="Y2063" s="119"/>
      <c r="Z2063" s="24"/>
      <c r="AA2063" s="40"/>
      <c r="AB2063" s="40"/>
      <c r="AC2063" s="40"/>
      <c r="AD2063" s="40"/>
      <c r="AE2063" s="39"/>
      <c r="AF2063" s="5"/>
      <c r="AG2063" s="1"/>
    </row>
    <row r="2064" ht="67.5" customHeight="1">
      <c r="A2064" s="1"/>
      <c r="B2064" s="5"/>
      <c r="C2064" s="16">
        <v>45037.0</v>
      </c>
      <c r="D2064" s="17">
        <v>2.496675043E9</v>
      </c>
      <c r="E2064" s="150" t="s">
        <v>3839</v>
      </c>
      <c r="F2064" s="5" t="s">
        <v>52</v>
      </c>
      <c r="G2064" s="5" t="s">
        <v>3261</v>
      </c>
      <c r="H2064" s="5">
        <v>314.0</v>
      </c>
      <c r="I2064" s="33" t="s">
        <v>79</v>
      </c>
      <c r="J2064" s="18">
        <v>8.0</v>
      </c>
      <c r="K2064" s="19">
        <f t="shared" si="178"/>
        <v>8.308196721</v>
      </c>
      <c r="L2064" s="18">
        <v>10.0</v>
      </c>
      <c r="M2064" s="21">
        <f t="shared" si="177"/>
        <v>9.108021654</v>
      </c>
      <c r="N2064" s="18">
        <v>10.0</v>
      </c>
      <c r="O2064" s="21">
        <f t="shared" si="2"/>
        <v>9.440998524</v>
      </c>
      <c r="P2064" s="18">
        <v>7.5</v>
      </c>
      <c r="Q2064" s="21">
        <f t="shared" si="173"/>
        <v>8.364665354</v>
      </c>
      <c r="R2064" s="18">
        <v>10.0</v>
      </c>
      <c r="S2064" s="21">
        <f t="shared" si="125"/>
        <v>8.460118168</v>
      </c>
      <c r="T2064" s="18">
        <v>7.5</v>
      </c>
      <c r="U2064" s="21">
        <f t="shared" si="128"/>
        <v>8.257389163</v>
      </c>
      <c r="V2064" s="18">
        <v>10.0</v>
      </c>
      <c r="W2064" s="21">
        <f t="shared" si="124"/>
        <v>8.858423645</v>
      </c>
      <c r="X2064" s="27">
        <f t="shared" si="170"/>
        <v>9</v>
      </c>
      <c r="Y2064" s="119"/>
      <c r="Z2064" s="24"/>
      <c r="AA2064" s="40"/>
      <c r="AB2064" s="40"/>
      <c r="AC2064" s="40"/>
      <c r="AD2064" s="40"/>
      <c r="AE2064" s="39"/>
      <c r="AF2064" s="5"/>
      <c r="AG2064" s="1"/>
    </row>
    <row r="2065" ht="67.5" customHeight="1">
      <c r="A2065" s="1"/>
      <c r="B2065" s="5"/>
      <c r="C2065" s="16">
        <v>45037.0</v>
      </c>
      <c r="D2065" s="17">
        <v>3.521303414E9</v>
      </c>
      <c r="E2065" s="79" t="s">
        <v>3840</v>
      </c>
      <c r="F2065" s="5" t="s">
        <v>2034</v>
      </c>
      <c r="G2065" s="5" t="s">
        <v>2017</v>
      </c>
      <c r="H2065" s="5">
        <v>211.0</v>
      </c>
      <c r="I2065" s="33" t="s">
        <v>1808</v>
      </c>
      <c r="J2065" s="18">
        <v>4.0</v>
      </c>
      <c r="K2065" s="19">
        <f t="shared" si="178"/>
        <v>8.304098361</v>
      </c>
      <c r="L2065" s="18"/>
      <c r="M2065" s="21">
        <f t="shared" si="177"/>
        <v>9.108021654</v>
      </c>
      <c r="N2065" s="18"/>
      <c r="O2065" s="21">
        <f t="shared" si="2"/>
        <v>9.440998524</v>
      </c>
      <c r="P2065" s="18"/>
      <c r="Q2065" s="21">
        <f t="shared" si="173"/>
        <v>8.364665354</v>
      </c>
      <c r="R2065" s="18"/>
      <c r="S2065" s="21">
        <f t="shared" si="125"/>
        <v>8.460118168</v>
      </c>
      <c r="T2065" s="18"/>
      <c r="U2065" s="21">
        <f t="shared" si="128"/>
        <v>8.257389163</v>
      </c>
      <c r="V2065" s="18">
        <v>5.0</v>
      </c>
      <c r="W2065" s="21">
        <f t="shared" si="124"/>
        <v>8.85652388</v>
      </c>
      <c r="X2065" s="27">
        <f t="shared" si="170"/>
        <v>4.5</v>
      </c>
      <c r="Y2065" s="149" t="s">
        <v>3841</v>
      </c>
      <c r="Z2065" s="24"/>
      <c r="AA2065" s="40"/>
      <c r="AB2065" s="40"/>
      <c r="AC2065" s="40"/>
      <c r="AD2065" s="40"/>
      <c r="AE2065" s="39"/>
      <c r="AF2065" s="5"/>
      <c r="AG2065" s="1"/>
    </row>
    <row r="2066" ht="67.5" customHeight="1">
      <c r="A2066" s="1"/>
      <c r="B2066" s="5"/>
      <c r="C2066" s="16">
        <v>45037.0</v>
      </c>
      <c r="D2066" s="17">
        <v>3.853738811E9</v>
      </c>
      <c r="E2066" s="150" t="s">
        <v>3842</v>
      </c>
      <c r="F2066" s="5" t="s">
        <v>72</v>
      </c>
      <c r="G2066" s="5" t="s">
        <v>2017</v>
      </c>
      <c r="H2066" s="5" t="s">
        <v>3843</v>
      </c>
      <c r="I2066" s="33" t="s">
        <v>60</v>
      </c>
      <c r="J2066" s="18">
        <v>7.0</v>
      </c>
      <c r="K2066" s="19">
        <f t="shared" si="178"/>
        <v>8.301639344</v>
      </c>
      <c r="L2066" s="18">
        <v>7.5</v>
      </c>
      <c r="M2066" s="21">
        <f t="shared" si="177"/>
        <v>9.107230694</v>
      </c>
      <c r="N2066" s="18">
        <v>10.0</v>
      </c>
      <c r="O2066" s="21">
        <f t="shared" si="2"/>
        <v>9.441273353</v>
      </c>
      <c r="P2066" s="18">
        <v>7.5</v>
      </c>
      <c r="Q2066" s="21">
        <f t="shared" si="173"/>
        <v>8.364240039</v>
      </c>
      <c r="R2066" s="18">
        <v>7.5</v>
      </c>
      <c r="S2066" s="21">
        <f t="shared" si="125"/>
        <v>8.459645669</v>
      </c>
      <c r="T2066" s="18">
        <v>7.5</v>
      </c>
      <c r="U2066" s="21">
        <f t="shared" si="128"/>
        <v>8.257016248</v>
      </c>
      <c r="V2066" s="18">
        <v>5.0</v>
      </c>
      <c r="W2066" s="21">
        <f t="shared" si="124"/>
        <v>8.854625984</v>
      </c>
      <c r="X2066" s="27">
        <f t="shared" si="170"/>
        <v>7.428571429</v>
      </c>
      <c r="Y2066" s="119"/>
      <c r="Z2066" s="24"/>
      <c r="AA2066" s="40"/>
      <c r="AB2066" s="40"/>
      <c r="AC2066" s="40"/>
      <c r="AD2066" s="40"/>
      <c r="AE2066" s="39"/>
      <c r="AF2066" s="5"/>
      <c r="AG2066" s="1"/>
    </row>
    <row r="2067" ht="67.5" customHeight="1">
      <c r="A2067" s="1"/>
      <c r="B2067" s="5"/>
      <c r="C2067" s="16">
        <v>45038.0</v>
      </c>
      <c r="D2067" s="17">
        <v>2.631877001E9</v>
      </c>
      <c r="E2067" s="150" t="s">
        <v>3844</v>
      </c>
      <c r="F2067" s="5" t="s">
        <v>2153</v>
      </c>
      <c r="G2067" s="5" t="s">
        <v>2017</v>
      </c>
      <c r="H2067" s="5">
        <v>206.0</v>
      </c>
      <c r="I2067" s="33" t="s">
        <v>1868</v>
      </c>
      <c r="J2067" s="18">
        <v>8.0</v>
      </c>
      <c r="K2067" s="19">
        <f t="shared" si="178"/>
        <v>8.3</v>
      </c>
      <c r="L2067" s="18">
        <v>5.0</v>
      </c>
      <c r="M2067" s="21">
        <f t="shared" si="177"/>
        <v>9.105211406</v>
      </c>
      <c r="N2067" s="18">
        <v>10.0</v>
      </c>
      <c r="O2067" s="21">
        <f t="shared" si="2"/>
        <v>9.441547912</v>
      </c>
      <c r="P2067" s="18">
        <v>7.5</v>
      </c>
      <c r="Q2067" s="21">
        <f t="shared" si="173"/>
        <v>8.363815143</v>
      </c>
      <c r="R2067" s="18">
        <v>10.0</v>
      </c>
      <c r="S2067" s="21">
        <f t="shared" si="125"/>
        <v>8.460403345</v>
      </c>
      <c r="T2067" s="18">
        <v>7.5</v>
      </c>
      <c r="U2067" s="21">
        <f t="shared" si="128"/>
        <v>8.256643701</v>
      </c>
      <c r="V2067" s="18">
        <v>5.0</v>
      </c>
      <c r="W2067" s="21">
        <f t="shared" si="124"/>
        <v>8.852729956</v>
      </c>
      <c r="X2067" s="27">
        <f t="shared" si="170"/>
        <v>7.571428571</v>
      </c>
      <c r="Y2067" s="119"/>
      <c r="Z2067" s="24"/>
      <c r="AA2067" s="40"/>
      <c r="AB2067" s="40"/>
      <c r="AC2067" s="40"/>
      <c r="AD2067" s="40"/>
      <c r="AE2067" s="39"/>
      <c r="AF2067" s="5"/>
      <c r="AG2067" s="1"/>
    </row>
    <row r="2068" ht="67.5" customHeight="1">
      <c r="A2068" s="1"/>
      <c r="B2068" s="5"/>
      <c r="C2068" s="16">
        <v>45038.0</v>
      </c>
      <c r="D2068" s="17">
        <v>3.778185105E9</v>
      </c>
      <c r="E2068" s="150" t="s">
        <v>3845</v>
      </c>
      <c r="F2068" s="5" t="s">
        <v>84</v>
      </c>
      <c r="G2068" s="5" t="s">
        <v>2017</v>
      </c>
      <c r="H2068" s="5" t="s">
        <v>3404</v>
      </c>
      <c r="I2068" s="33" t="s">
        <v>261</v>
      </c>
      <c r="J2068" s="18">
        <v>8.0</v>
      </c>
      <c r="K2068" s="19">
        <f t="shared" si="178"/>
        <v>8.298360656</v>
      </c>
      <c r="L2068" s="18">
        <v>10.0</v>
      </c>
      <c r="M2068" s="21">
        <f t="shared" si="177"/>
        <v>9.105651106</v>
      </c>
      <c r="N2068" s="18">
        <v>10.0</v>
      </c>
      <c r="O2068" s="21">
        <f t="shared" si="2"/>
        <v>9.4418222</v>
      </c>
      <c r="P2068" s="18">
        <v>7.5</v>
      </c>
      <c r="Q2068" s="21">
        <f t="shared" si="173"/>
        <v>8.363390663</v>
      </c>
      <c r="R2068" s="18">
        <v>7.5</v>
      </c>
      <c r="S2068" s="21">
        <f t="shared" si="125"/>
        <v>8.45993117</v>
      </c>
      <c r="T2068" s="18">
        <v>7.5</v>
      </c>
      <c r="U2068" s="21">
        <f t="shared" si="128"/>
        <v>8.25627152</v>
      </c>
      <c r="V2068" s="18">
        <v>10.0</v>
      </c>
      <c r="W2068" s="21">
        <f t="shared" si="124"/>
        <v>8.853294002</v>
      </c>
      <c r="X2068" s="27">
        <f t="shared" si="170"/>
        <v>8.642857143</v>
      </c>
      <c r="Y2068" s="149" t="s">
        <v>3846</v>
      </c>
      <c r="Z2068" s="24"/>
      <c r="AA2068" s="40"/>
      <c r="AB2068" s="40"/>
      <c r="AC2068" s="40"/>
      <c r="AD2068" s="40"/>
      <c r="AE2068" s="39"/>
      <c r="AF2068" s="5"/>
      <c r="AG2068" s="1"/>
    </row>
    <row r="2069" ht="67.5" customHeight="1">
      <c r="A2069" s="1"/>
      <c r="B2069" s="5"/>
      <c r="C2069" s="16">
        <v>45038.0</v>
      </c>
      <c r="D2069" s="17">
        <v>2.544648063E9</v>
      </c>
      <c r="E2069" s="150" t="s">
        <v>3847</v>
      </c>
      <c r="F2069" s="5" t="s">
        <v>48</v>
      </c>
      <c r="G2069" s="5" t="s">
        <v>2017</v>
      </c>
      <c r="H2069" s="5">
        <v>216.0</v>
      </c>
      <c r="I2069" s="33" t="s">
        <v>1782</v>
      </c>
      <c r="J2069" s="18">
        <v>9.0</v>
      </c>
      <c r="K2069" s="19">
        <f t="shared" si="178"/>
        <v>8.297540984</v>
      </c>
      <c r="L2069" s="18">
        <v>10.0</v>
      </c>
      <c r="M2069" s="21">
        <f t="shared" si="177"/>
        <v>9.106090373</v>
      </c>
      <c r="N2069" s="18">
        <v>10.0</v>
      </c>
      <c r="O2069" s="21">
        <f t="shared" si="2"/>
        <v>9.44209622</v>
      </c>
      <c r="P2069" s="18">
        <v>7.5</v>
      </c>
      <c r="Q2069" s="21">
        <f t="shared" si="173"/>
        <v>8.362966601</v>
      </c>
      <c r="R2069" s="18">
        <v>7.5</v>
      </c>
      <c r="S2069" s="21">
        <f t="shared" si="125"/>
        <v>8.459459459</v>
      </c>
      <c r="T2069" s="18">
        <v>7.5</v>
      </c>
      <c r="U2069" s="21">
        <f t="shared" si="128"/>
        <v>8.255899705</v>
      </c>
      <c r="V2069" s="18">
        <v>10.0</v>
      </c>
      <c r="W2069" s="21">
        <f t="shared" si="124"/>
        <v>8.853857494</v>
      </c>
      <c r="X2069" s="27">
        <f t="shared" si="170"/>
        <v>8.785714286</v>
      </c>
      <c r="Y2069" s="119"/>
      <c r="Z2069" s="24"/>
      <c r="AA2069" s="40"/>
      <c r="AB2069" s="40"/>
      <c r="AC2069" s="40"/>
      <c r="AD2069" s="40"/>
      <c r="AE2069" s="39"/>
      <c r="AF2069" s="5"/>
      <c r="AG2069" s="1"/>
    </row>
    <row r="2070" ht="67.5" customHeight="1">
      <c r="A2070" s="1"/>
      <c r="B2070" s="5"/>
      <c r="C2070" s="16">
        <v>45039.0</v>
      </c>
      <c r="D2070" s="17" t="s">
        <v>3848</v>
      </c>
      <c r="E2070" s="150" t="s">
        <v>3849</v>
      </c>
      <c r="F2070" s="5" t="s">
        <v>84</v>
      </c>
      <c r="G2070" s="5" t="s">
        <v>2017</v>
      </c>
      <c r="H2070" s="5">
        <v>304.0</v>
      </c>
      <c r="I2070" s="33" t="s">
        <v>45</v>
      </c>
      <c r="J2070" s="18">
        <v>7.0</v>
      </c>
      <c r="K2070" s="19">
        <f t="shared" si="178"/>
        <v>8.296721311</v>
      </c>
      <c r="L2070" s="18">
        <v>7.5</v>
      </c>
      <c r="M2070" s="21">
        <f t="shared" si="177"/>
        <v>9.105301915</v>
      </c>
      <c r="N2070" s="18">
        <v>7.5</v>
      </c>
      <c r="O2070" s="21">
        <f t="shared" si="2"/>
        <v>9.441143278</v>
      </c>
      <c r="P2070" s="18">
        <v>7.5</v>
      </c>
      <c r="Q2070" s="21">
        <f t="shared" si="173"/>
        <v>8.362542955</v>
      </c>
      <c r="R2070" s="18">
        <v>7.5</v>
      </c>
      <c r="S2070" s="21">
        <f t="shared" si="125"/>
        <v>8.458988212</v>
      </c>
      <c r="T2070" s="18">
        <v>7.5</v>
      </c>
      <c r="U2070" s="21">
        <f t="shared" si="128"/>
        <v>8.255528256</v>
      </c>
      <c r="V2070" s="18">
        <v>7.5</v>
      </c>
      <c r="W2070" s="21">
        <f t="shared" si="124"/>
        <v>8.853192534</v>
      </c>
      <c r="X2070" s="27">
        <f t="shared" si="170"/>
        <v>7.428571429</v>
      </c>
      <c r="Y2070" s="149" t="s">
        <v>3850</v>
      </c>
      <c r="Z2070" s="24"/>
      <c r="AA2070" s="40"/>
      <c r="AB2070" s="40"/>
      <c r="AC2070" s="40"/>
      <c r="AD2070" s="40"/>
      <c r="AE2070" s="39"/>
      <c r="AF2070" s="5"/>
      <c r="AG2070" s="1"/>
    </row>
    <row r="2071" ht="67.5" customHeight="1">
      <c r="A2071" s="1"/>
      <c r="B2071" s="5"/>
      <c r="C2071" s="16">
        <v>45040.0</v>
      </c>
      <c r="D2071" s="17">
        <v>2.527173203E9</v>
      </c>
      <c r="E2071" s="150" t="s">
        <v>3851</v>
      </c>
      <c r="F2071" s="5" t="s">
        <v>2034</v>
      </c>
      <c r="G2071" s="5" t="s">
        <v>2017</v>
      </c>
      <c r="H2071" s="5" t="s">
        <v>3345</v>
      </c>
      <c r="I2071" s="33" t="s">
        <v>261</v>
      </c>
      <c r="J2071" s="18">
        <v>10.0</v>
      </c>
      <c r="K2071" s="19">
        <f t="shared" si="178"/>
        <v>8.296721311</v>
      </c>
      <c r="L2071" s="18">
        <v>10.0</v>
      </c>
      <c r="M2071" s="21">
        <f t="shared" si="177"/>
        <v>9.105740922</v>
      </c>
      <c r="N2071" s="18">
        <v>10.0</v>
      </c>
      <c r="O2071" s="21">
        <f t="shared" si="2"/>
        <v>9.441417361</v>
      </c>
      <c r="P2071" s="18">
        <v>10.0</v>
      </c>
      <c r="Q2071" s="21">
        <f t="shared" si="173"/>
        <v>8.363346418</v>
      </c>
      <c r="R2071" s="18">
        <v>10.0</v>
      </c>
      <c r="S2071" s="21">
        <f t="shared" si="125"/>
        <v>8.459744723</v>
      </c>
      <c r="T2071" s="18">
        <v>10.0</v>
      </c>
      <c r="U2071" s="21">
        <f t="shared" si="128"/>
        <v>8.256385069</v>
      </c>
      <c r="V2071" s="18">
        <v>10.0</v>
      </c>
      <c r="W2071" s="21">
        <f t="shared" si="124"/>
        <v>8.853755523</v>
      </c>
      <c r="X2071" s="27">
        <f t="shared" si="170"/>
        <v>10</v>
      </c>
      <c r="Y2071" s="119"/>
      <c r="Z2071" s="24"/>
      <c r="AA2071" s="40"/>
      <c r="AB2071" s="40"/>
      <c r="AC2071" s="40"/>
      <c r="AD2071" s="40"/>
      <c r="AE2071" s="39"/>
      <c r="AF2071" s="5"/>
      <c r="AG2071" s="1"/>
    </row>
    <row r="2072" ht="67.5" customHeight="1">
      <c r="A2072" s="1"/>
      <c r="B2072" s="5"/>
      <c r="C2072" s="16">
        <v>45040.0</v>
      </c>
      <c r="D2072" s="17">
        <v>3.688391573E9</v>
      </c>
      <c r="E2072" s="150" t="s">
        <v>3836</v>
      </c>
      <c r="F2072" s="5" t="s">
        <v>40</v>
      </c>
      <c r="G2072" s="5"/>
      <c r="H2072" s="5"/>
      <c r="I2072" s="33"/>
      <c r="J2072" s="18">
        <v>10.0</v>
      </c>
      <c r="K2072" s="19">
        <f t="shared" si="178"/>
        <v>8.298360656</v>
      </c>
      <c r="L2072" s="18">
        <v>10.0</v>
      </c>
      <c r="M2072" s="21">
        <f t="shared" si="177"/>
        <v>9.1061795</v>
      </c>
      <c r="N2072" s="18">
        <v>10.0</v>
      </c>
      <c r="O2072" s="21">
        <f t="shared" si="2"/>
        <v>9.441691176</v>
      </c>
      <c r="P2072" s="18">
        <v>10.0</v>
      </c>
      <c r="Q2072" s="21">
        <f t="shared" si="173"/>
        <v>8.364149093</v>
      </c>
      <c r="R2072" s="18">
        <v>10.0</v>
      </c>
      <c r="S2072" s="21">
        <f t="shared" si="125"/>
        <v>8.460500491</v>
      </c>
      <c r="T2072" s="18">
        <v>10.0</v>
      </c>
      <c r="U2072" s="21">
        <f t="shared" si="128"/>
        <v>8.257241041</v>
      </c>
      <c r="V2072" s="18">
        <v>10.0</v>
      </c>
      <c r="W2072" s="21">
        <f t="shared" si="124"/>
        <v>8.854317959</v>
      </c>
      <c r="X2072" s="27">
        <f t="shared" si="170"/>
        <v>10</v>
      </c>
      <c r="Y2072" s="119"/>
      <c r="Z2072" s="24"/>
      <c r="AA2072" s="40"/>
      <c r="AB2072" s="40"/>
      <c r="AC2072" s="40"/>
      <c r="AD2072" s="40"/>
      <c r="AE2072" s="39"/>
      <c r="AF2072" s="5"/>
      <c r="AG2072" s="1"/>
    </row>
    <row r="2073" ht="67.5" customHeight="1">
      <c r="A2073" s="1"/>
      <c r="B2073" s="5"/>
      <c r="C2073" s="16">
        <v>45040.0</v>
      </c>
      <c r="D2073" s="17">
        <v>2.966228377E9</v>
      </c>
      <c r="E2073" s="150" t="s">
        <v>3852</v>
      </c>
      <c r="F2073" s="5" t="s">
        <v>2022</v>
      </c>
      <c r="G2073" s="5" t="s">
        <v>2017</v>
      </c>
      <c r="H2073" s="5">
        <v>214.0</v>
      </c>
      <c r="I2073" s="33" t="s">
        <v>1808</v>
      </c>
      <c r="J2073" s="18">
        <v>10.0</v>
      </c>
      <c r="K2073" s="19">
        <f t="shared" si="178"/>
        <v>8.298360656</v>
      </c>
      <c r="L2073" s="18">
        <v>10.0</v>
      </c>
      <c r="M2073" s="21">
        <f t="shared" si="177"/>
        <v>9.106617647</v>
      </c>
      <c r="N2073" s="18">
        <v>10.0</v>
      </c>
      <c r="O2073" s="21">
        <f t="shared" si="2"/>
        <v>9.441964723</v>
      </c>
      <c r="P2073" s="18">
        <v>10.0</v>
      </c>
      <c r="Q2073" s="21">
        <f t="shared" si="173"/>
        <v>8.36495098</v>
      </c>
      <c r="R2073" s="18">
        <v>10.0</v>
      </c>
      <c r="S2073" s="21">
        <f t="shared" si="125"/>
        <v>8.461255517</v>
      </c>
      <c r="T2073" s="18">
        <v>10.0</v>
      </c>
      <c r="U2073" s="21">
        <f t="shared" si="128"/>
        <v>8.258096173</v>
      </c>
      <c r="V2073" s="18">
        <v>10.0</v>
      </c>
      <c r="W2073" s="21">
        <f t="shared" si="124"/>
        <v>8.854879843</v>
      </c>
      <c r="X2073" s="27">
        <f t="shared" si="170"/>
        <v>10</v>
      </c>
      <c r="Y2073" s="119"/>
      <c r="Z2073" s="24"/>
      <c r="AA2073" s="40"/>
      <c r="AB2073" s="40"/>
      <c r="AC2073" s="40"/>
      <c r="AD2073" s="40"/>
      <c r="AE2073" s="39"/>
      <c r="AF2073" s="5"/>
      <c r="AG2073" s="1"/>
    </row>
    <row r="2074" ht="67.5" customHeight="1">
      <c r="A2074" s="1"/>
      <c r="B2074" s="5"/>
      <c r="C2074" s="16">
        <v>45040.0</v>
      </c>
      <c r="D2074" s="17">
        <v>2.5797855E9</v>
      </c>
      <c r="E2074" s="162" t="s">
        <v>3853</v>
      </c>
      <c r="F2074" s="5" t="s">
        <v>510</v>
      </c>
      <c r="G2074" s="5"/>
      <c r="H2074" s="5"/>
      <c r="I2074" s="33"/>
      <c r="J2074" s="18">
        <v>7.0</v>
      </c>
      <c r="K2074" s="19">
        <f t="shared" si="178"/>
        <v>8.295901639</v>
      </c>
      <c r="L2074" s="18">
        <v>7.5</v>
      </c>
      <c r="M2074" s="21">
        <f t="shared" si="177"/>
        <v>9.105830475</v>
      </c>
      <c r="N2074" s="18">
        <v>7.5</v>
      </c>
      <c r="O2074" s="21">
        <f t="shared" si="2"/>
        <v>9.441013712</v>
      </c>
      <c r="P2074" s="18">
        <v>5.0</v>
      </c>
      <c r="Q2074" s="21">
        <f t="shared" si="173"/>
        <v>8.363302303</v>
      </c>
      <c r="R2074" s="18">
        <v>5.0</v>
      </c>
      <c r="S2074" s="21">
        <f t="shared" si="125"/>
        <v>8.459558824</v>
      </c>
      <c r="T2074" s="18">
        <v>5.0</v>
      </c>
      <c r="U2074" s="21">
        <f t="shared" si="128"/>
        <v>8.256498283</v>
      </c>
      <c r="V2074" s="18">
        <v>5.0</v>
      </c>
      <c r="W2074" s="21">
        <f t="shared" si="124"/>
        <v>8.852990196</v>
      </c>
      <c r="X2074" s="27">
        <f t="shared" si="170"/>
        <v>6</v>
      </c>
      <c r="Y2074" s="119"/>
      <c r="Z2074" s="24"/>
      <c r="AA2074" s="40"/>
      <c r="AB2074" s="40"/>
      <c r="AC2074" s="40"/>
      <c r="AD2074" s="40"/>
      <c r="AE2074" s="39"/>
      <c r="AF2074" s="5"/>
      <c r="AG2074" s="1"/>
    </row>
    <row r="2075" ht="67.5" customHeight="1">
      <c r="A2075" s="1"/>
      <c r="B2075" s="5"/>
      <c r="C2075" s="16">
        <v>45041.0</v>
      </c>
      <c r="D2075" s="17">
        <v>2.205736287E9</v>
      </c>
      <c r="E2075" s="150" t="s">
        <v>3854</v>
      </c>
      <c r="F2075" s="5" t="s">
        <v>48</v>
      </c>
      <c r="G2075" s="5" t="s">
        <v>2017</v>
      </c>
      <c r="H2075" s="5" t="s">
        <v>3256</v>
      </c>
      <c r="I2075" s="33" t="s">
        <v>60</v>
      </c>
      <c r="J2075" s="18">
        <v>8.0</v>
      </c>
      <c r="K2075" s="19">
        <f t="shared" si="178"/>
        <v>8.296721311</v>
      </c>
      <c r="L2075" s="18">
        <v>10.0</v>
      </c>
      <c r="M2075" s="21">
        <f t="shared" si="177"/>
        <v>9.106268364</v>
      </c>
      <c r="N2075" s="18">
        <v>10.0</v>
      </c>
      <c r="O2075" s="21">
        <f t="shared" si="2"/>
        <v>9.441287323</v>
      </c>
      <c r="P2075" s="18">
        <v>10.0</v>
      </c>
      <c r="Q2075" s="21">
        <f t="shared" si="173"/>
        <v>8.36410382</v>
      </c>
      <c r="R2075" s="18">
        <v>7.5</v>
      </c>
      <c r="S2075" s="21">
        <f t="shared" si="125"/>
        <v>8.459088682</v>
      </c>
      <c r="T2075" s="18">
        <v>7.5</v>
      </c>
      <c r="U2075" s="21">
        <f t="shared" si="128"/>
        <v>8.256127451</v>
      </c>
      <c r="V2075" s="18">
        <v>10.0</v>
      </c>
      <c r="W2075" s="21">
        <f t="shared" si="124"/>
        <v>8.85355218</v>
      </c>
      <c r="X2075" s="27">
        <f t="shared" si="170"/>
        <v>9</v>
      </c>
      <c r="Y2075" s="149" t="s">
        <v>3855</v>
      </c>
      <c r="Z2075" s="24"/>
      <c r="AA2075" s="40"/>
      <c r="AB2075" s="40"/>
      <c r="AC2075" s="40"/>
      <c r="AD2075" s="40"/>
      <c r="AE2075" s="39"/>
      <c r="AF2075" s="5"/>
      <c r="AG2075" s="1"/>
    </row>
    <row r="2076" ht="67.5" customHeight="1">
      <c r="A2076" s="1"/>
      <c r="B2076" s="5"/>
      <c r="C2076" s="16">
        <v>45041.0</v>
      </c>
      <c r="D2076" s="17">
        <v>2.882883956E9</v>
      </c>
      <c r="E2076" s="150" t="s">
        <v>3856</v>
      </c>
      <c r="F2076" s="5" t="s">
        <v>3857</v>
      </c>
      <c r="G2076" s="5" t="s">
        <v>2017</v>
      </c>
      <c r="H2076" s="5">
        <v>214.0</v>
      </c>
      <c r="I2076" s="33" t="s">
        <v>1808</v>
      </c>
      <c r="J2076" s="18">
        <v>7.0</v>
      </c>
      <c r="K2076" s="19">
        <f t="shared" si="178"/>
        <v>8.294262295</v>
      </c>
      <c r="L2076" s="18">
        <v>10.0</v>
      </c>
      <c r="M2076" s="21">
        <f t="shared" si="177"/>
        <v>9.106705825</v>
      </c>
      <c r="N2076" s="18">
        <v>7.5</v>
      </c>
      <c r="O2076" s="21">
        <f t="shared" si="2"/>
        <v>9.440337573</v>
      </c>
      <c r="P2076" s="18">
        <v>7.5</v>
      </c>
      <c r="Q2076" s="21">
        <f t="shared" si="173"/>
        <v>8.363680861</v>
      </c>
      <c r="R2076" s="18">
        <v>7.5</v>
      </c>
      <c r="S2076" s="21">
        <f t="shared" si="125"/>
        <v>8.458619001</v>
      </c>
      <c r="T2076" s="18">
        <v>7.5</v>
      </c>
      <c r="U2076" s="21">
        <f t="shared" si="128"/>
        <v>8.255756982</v>
      </c>
      <c r="V2076" s="18">
        <v>7.5</v>
      </c>
      <c r="W2076" s="21">
        <f t="shared" si="124"/>
        <v>8.852889324</v>
      </c>
      <c r="X2076" s="27">
        <f t="shared" si="170"/>
        <v>7.785714286</v>
      </c>
      <c r="Y2076" s="119"/>
      <c r="Z2076" s="24"/>
      <c r="AA2076" s="40"/>
      <c r="AB2076" s="40"/>
      <c r="AC2076" s="40"/>
      <c r="AD2076" s="40"/>
      <c r="AE2076" s="39"/>
      <c r="AF2076" s="5"/>
      <c r="AG2076" s="1"/>
    </row>
    <row r="2077" ht="67.5" customHeight="1">
      <c r="A2077" s="1"/>
      <c r="B2077" s="5"/>
      <c r="C2077" s="16">
        <v>45042.0</v>
      </c>
      <c r="D2077" s="17" t="s">
        <v>3858</v>
      </c>
      <c r="E2077" s="150" t="s">
        <v>3859</v>
      </c>
      <c r="F2077" s="5" t="s">
        <v>3198</v>
      </c>
      <c r="G2077" s="5" t="s">
        <v>2017</v>
      </c>
      <c r="H2077" s="5">
        <v>107.0</v>
      </c>
      <c r="I2077" s="33" t="s">
        <v>722</v>
      </c>
      <c r="J2077" s="18">
        <v>6.0</v>
      </c>
      <c r="K2077" s="19">
        <f t="shared" si="178"/>
        <v>8.291803279</v>
      </c>
      <c r="L2077" s="18">
        <v>7.5</v>
      </c>
      <c r="M2077" s="21">
        <f t="shared" si="177"/>
        <v>9.105919765</v>
      </c>
      <c r="N2077" s="18">
        <v>7.5</v>
      </c>
      <c r="O2077" s="21">
        <f t="shared" si="2"/>
        <v>9.439388753</v>
      </c>
      <c r="P2077" s="18">
        <v>5.0</v>
      </c>
      <c r="Q2077" s="21">
        <f t="shared" si="173"/>
        <v>8.362035225</v>
      </c>
      <c r="R2077" s="18">
        <v>5.0</v>
      </c>
      <c r="S2077" s="21">
        <f t="shared" si="125"/>
        <v>8.456926089</v>
      </c>
      <c r="T2077" s="18">
        <v>5.0</v>
      </c>
      <c r="U2077" s="21">
        <f t="shared" si="128"/>
        <v>8.254162586</v>
      </c>
      <c r="V2077" s="18">
        <v>7.5</v>
      </c>
      <c r="W2077" s="21">
        <f t="shared" si="124"/>
        <v>8.852227117</v>
      </c>
      <c r="X2077" s="27">
        <f t="shared" si="170"/>
        <v>6.214285714</v>
      </c>
      <c r="Y2077" s="149" t="s">
        <v>3860</v>
      </c>
      <c r="Z2077" s="24"/>
      <c r="AA2077" s="40"/>
      <c r="AB2077" s="40"/>
      <c r="AC2077" s="40"/>
      <c r="AD2077" s="40"/>
      <c r="AE2077" s="39"/>
      <c r="AF2077" s="5"/>
      <c r="AG2077" s="1"/>
    </row>
    <row r="2078" ht="67.5" customHeight="1">
      <c r="A2078" s="1"/>
      <c r="B2078" s="5"/>
      <c r="C2078" s="16">
        <v>45043.0</v>
      </c>
      <c r="D2078" s="17">
        <v>2.237988628E9</v>
      </c>
      <c r="E2078" s="150" t="s">
        <v>3861</v>
      </c>
      <c r="F2078" s="5" t="s">
        <v>1649</v>
      </c>
      <c r="G2078" s="5" t="s">
        <v>2017</v>
      </c>
      <c r="H2078" s="5" t="s">
        <v>3398</v>
      </c>
      <c r="I2078" s="33" t="s">
        <v>60</v>
      </c>
      <c r="J2078" s="18">
        <v>10.0</v>
      </c>
      <c r="K2078" s="19">
        <f t="shared" si="178"/>
        <v>8.291803279</v>
      </c>
      <c r="L2078" s="18">
        <v>10.0</v>
      </c>
      <c r="M2078" s="21">
        <f t="shared" si="177"/>
        <v>9.106356968</v>
      </c>
      <c r="N2078" s="18">
        <v>10.0</v>
      </c>
      <c r="O2078" s="21">
        <f t="shared" si="2"/>
        <v>9.439662757</v>
      </c>
      <c r="P2078" s="18">
        <v>10.0</v>
      </c>
      <c r="Q2078" s="21">
        <f t="shared" si="173"/>
        <v>8.362836186</v>
      </c>
      <c r="R2078" s="18">
        <v>7.5</v>
      </c>
      <c r="S2078" s="21">
        <f t="shared" si="125"/>
        <v>8.456457926</v>
      </c>
      <c r="T2078" s="18">
        <v>10.0</v>
      </c>
      <c r="U2078" s="21">
        <f t="shared" si="128"/>
        <v>8.255017132</v>
      </c>
      <c r="V2078" s="18">
        <v>10.0</v>
      </c>
      <c r="W2078" s="21">
        <f t="shared" si="124"/>
        <v>8.85278865</v>
      </c>
      <c r="X2078" s="27">
        <f t="shared" si="170"/>
        <v>9.642857143</v>
      </c>
      <c r="Y2078" s="149" t="s">
        <v>3862</v>
      </c>
      <c r="Z2078" s="24"/>
      <c r="AA2078" s="40"/>
      <c r="AB2078" s="40"/>
      <c r="AC2078" s="40"/>
      <c r="AD2078" s="40"/>
      <c r="AE2078" s="39"/>
      <c r="AF2078" s="5"/>
      <c r="AG2078" s="1"/>
    </row>
    <row r="2079" ht="67.5" customHeight="1">
      <c r="A2079" s="1"/>
      <c r="B2079" s="5"/>
      <c r="C2079" s="16">
        <v>45044.0</v>
      </c>
      <c r="D2079" s="17">
        <v>2.96500098E9</v>
      </c>
      <c r="E2079" s="150" t="s">
        <v>3658</v>
      </c>
      <c r="F2079" s="5" t="s">
        <v>960</v>
      </c>
      <c r="G2079" s="5" t="s">
        <v>2017</v>
      </c>
      <c r="H2079" s="5">
        <v>311.0</v>
      </c>
      <c r="I2079" s="33" t="s">
        <v>1787</v>
      </c>
      <c r="J2079" s="18">
        <v>10.0</v>
      </c>
      <c r="K2079" s="19">
        <f t="shared" si="178"/>
        <v>8.291803279</v>
      </c>
      <c r="L2079" s="18">
        <v>10.0</v>
      </c>
      <c r="M2079" s="21">
        <f t="shared" si="177"/>
        <v>9.106793744</v>
      </c>
      <c r="N2079" s="18">
        <v>10.0</v>
      </c>
      <c r="O2079" s="21">
        <f t="shared" si="2"/>
        <v>9.439936492</v>
      </c>
      <c r="P2079" s="18">
        <v>5.0</v>
      </c>
      <c r="Q2079" s="21">
        <f t="shared" si="173"/>
        <v>8.361192571</v>
      </c>
      <c r="R2079" s="18">
        <v>10.0</v>
      </c>
      <c r="S2079" s="21">
        <f t="shared" si="125"/>
        <v>8.457212714</v>
      </c>
      <c r="T2079" s="18">
        <v>10.0</v>
      </c>
      <c r="U2079" s="21">
        <f t="shared" si="128"/>
        <v>8.255870841</v>
      </c>
      <c r="V2079" s="18">
        <v>7.5</v>
      </c>
      <c r="W2079" s="21">
        <f t="shared" si="124"/>
        <v>8.852127139</v>
      </c>
      <c r="X2079" s="27">
        <f t="shared" si="170"/>
        <v>8.928571429</v>
      </c>
      <c r="Y2079" s="119"/>
      <c r="Z2079" s="24"/>
      <c r="AA2079" s="40"/>
      <c r="AB2079" s="40"/>
      <c r="AC2079" s="40"/>
      <c r="AD2079" s="40"/>
      <c r="AE2079" s="39"/>
      <c r="AF2079" s="5"/>
      <c r="AG2079" s="1"/>
    </row>
    <row r="2080" ht="67.5" customHeight="1">
      <c r="A2080" s="1"/>
      <c r="B2080" s="5"/>
      <c r="C2080" s="16">
        <v>45045.0</v>
      </c>
      <c r="D2080" s="17">
        <v>2.284512156E9</v>
      </c>
      <c r="E2080" s="79" t="s">
        <v>3863</v>
      </c>
      <c r="F2080" s="5" t="s">
        <v>3864</v>
      </c>
      <c r="G2080" s="5" t="s">
        <v>3261</v>
      </c>
      <c r="H2080" s="5">
        <v>314.0</v>
      </c>
      <c r="I2080" s="33" t="s">
        <v>79</v>
      </c>
      <c r="J2080" s="18">
        <v>8.0</v>
      </c>
      <c r="K2080" s="19">
        <f t="shared" si="178"/>
        <v>8.294262295</v>
      </c>
      <c r="L2080" s="18">
        <v>10.0</v>
      </c>
      <c r="M2080" s="21">
        <f t="shared" si="177"/>
        <v>9.107230093</v>
      </c>
      <c r="N2080" s="18">
        <v>10.0</v>
      </c>
      <c r="O2080" s="21">
        <f t="shared" si="2"/>
        <v>9.440209961</v>
      </c>
      <c r="P2080" s="18">
        <v>7.5</v>
      </c>
      <c r="Q2080" s="21">
        <f t="shared" si="173"/>
        <v>8.360771861</v>
      </c>
      <c r="R2080" s="18">
        <v>10.0</v>
      </c>
      <c r="S2080" s="21">
        <f t="shared" si="125"/>
        <v>8.457966764</v>
      </c>
      <c r="T2080" s="18">
        <v>7.5</v>
      </c>
      <c r="U2080" s="21">
        <f t="shared" si="128"/>
        <v>8.255501222</v>
      </c>
      <c r="V2080" s="18">
        <v>7.5</v>
      </c>
      <c r="W2080" s="21">
        <f t="shared" si="124"/>
        <v>8.851466276</v>
      </c>
      <c r="X2080" s="27">
        <f t="shared" si="170"/>
        <v>8.642857143</v>
      </c>
      <c r="Y2080" s="119"/>
      <c r="Z2080" s="24"/>
      <c r="AA2080" s="40"/>
      <c r="AB2080" s="40"/>
      <c r="AC2080" s="40"/>
      <c r="AD2080" s="40"/>
      <c r="AE2080" s="39"/>
      <c r="AF2080" s="5"/>
      <c r="AG2080" s="1"/>
    </row>
    <row r="2081" ht="67.5" customHeight="1">
      <c r="A2081" s="1"/>
      <c r="B2081" s="5"/>
      <c r="C2081" s="16">
        <v>45045.0</v>
      </c>
      <c r="D2081" s="17">
        <v>2.318690128E9</v>
      </c>
      <c r="E2081" s="150" t="s">
        <v>3865</v>
      </c>
      <c r="F2081" s="5" t="s">
        <v>401</v>
      </c>
      <c r="G2081" s="5" t="s">
        <v>2017</v>
      </c>
      <c r="H2081" s="5">
        <v>210.0</v>
      </c>
      <c r="I2081" s="33" t="s">
        <v>1808</v>
      </c>
      <c r="J2081" s="18">
        <v>7.0</v>
      </c>
      <c r="K2081" s="19">
        <f t="shared" si="178"/>
        <v>8.292622951</v>
      </c>
      <c r="L2081" s="18">
        <v>10.0</v>
      </c>
      <c r="M2081" s="21">
        <f t="shared" si="177"/>
        <v>9.107666016</v>
      </c>
      <c r="N2081" s="18">
        <v>10.0</v>
      </c>
      <c r="O2081" s="21">
        <f t="shared" si="2"/>
        <v>9.440483163</v>
      </c>
      <c r="P2081" s="18">
        <v>10.0</v>
      </c>
      <c r="Q2081" s="21">
        <f t="shared" si="173"/>
        <v>8.361572266</v>
      </c>
      <c r="R2081" s="18">
        <v>5.0</v>
      </c>
      <c r="S2081" s="21">
        <f t="shared" si="125"/>
        <v>8.456277479</v>
      </c>
      <c r="T2081" s="18">
        <v>7.5</v>
      </c>
      <c r="U2081" s="21">
        <f t="shared" si="128"/>
        <v>8.255131965</v>
      </c>
      <c r="V2081" s="18">
        <v>7.5</v>
      </c>
      <c r="W2081" s="21">
        <f t="shared" si="124"/>
        <v>8.850806058</v>
      </c>
      <c r="X2081" s="27">
        <f t="shared" si="170"/>
        <v>8.142857143</v>
      </c>
      <c r="Y2081" s="119"/>
      <c r="Z2081" s="24"/>
      <c r="AA2081" s="40"/>
      <c r="AB2081" s="40"/>
      <c r="AC2081" s="40"/>
      <c r="AD2081" s="40"/>
      <c r="AE2081" s="39"/>
      <c r="AF2081" s="5"/>
      <c r="AG2081" s="1"/>
    </row>
    <row r="2082" ht="67.5" customHeight="1">
      <c r="A2082" s="1"/>
      <c r="B2082" s="5"/>
      <c r="C2082" s="16">
        <v>45048.0</v>
      </c>
      <c r="D2082" s="17">
        <v>2.957629161E9</v>
      </c>
      <c r="E2082" s="150" t="s">
        <v>3866</v>
      </c>
      <c r="F2082" s="5" t="s">
        <v>84</v>
      </c>
      <c r="G2082" s="5" t="s">
        <v>3261</v>
      </c>
      <c r="H2082" s="5">
        <v>314.0</v>
      </c>
      <c r="I2082" s="33" t="s">
        <v>79</v>
      </c>
      <c r="J2082" s="18">
        <v>8.0</v>
      </c>
      <c r="K2082" s="19">
        <f t="shared" si="178"/>
        <v>8.290983607</v>
      </c>
      <c r="L2082" s="18">
        <v>10.0</v>
      </c>
      <c r="M2082" s="21">
        <f t="shared" si="177"/>
        <v>9.108101513</v>
      </c>
      <c r="N2082" s="18">
        <v>10.0</v>
      </c>
      <c r="O2082" s="21">
        <f t="shared" si="2"/>
        <v>9.440756098</v>
      </c>
      <c r="P2082" s="18">
        <v>7.5</v>
      </c>
      <c r="Q2082" s="21">
        <f t="shared" si="173"/>
        <v>8.361151781</v>
      </c>
      <c r="R2082" s="18">
        <v>7.5</v>
      </c>
      <c r="S2082" s="21">
        <f t="shared" si="125"/>
        <v>8.455810547</v>
      </c>
      <c r="T2082" s="18">
        <v>7.5</v>
      </c>
      <c r="U2082" s="21">
        <f t="shared" si="128"/>
        <v>8.254763068</v>
      </c>
      <c r="V2082" s="18">
        <v>10.0</v>
      </c>
      <c r="W2082" s="21">
        <f t="shared" si="124"/>
        <v>8.851367188</v>
      </c>
      <c r="X2082" s="27">
        <f t="shared" si="170"/>
        <v>8.642857143</v>
      </c>
      <c r="Y2082" s="149" t="s">
        <v>3867</v>
      </c>
      <c r="Z2082" s="24"/>
      <c r="AA2082" s="40"/>
      <c r="AB2082" s="40"/>
      <c r="AC2082" s="40"/>
      <c r="AD2082" s="40"/>
      <c r="AE2082" s="39"/>
      <c r="AF2082" s="5"/>
      <c r="AG2082" s="1"/>
    </row>
    <row r="2083" ht="67.5" customHeight="1">
      <c r="A2083" s="1"/>
      <c r="B2083" s="5"/>
      <c r="C2083" s="16">
        <v>45048.0</v>
      </c>
      <c r="D2083" s="17">
        <v>2.306850842E9</v>
      </c>
      <c r="E2083" s="150" t="s">
        <v>3868</v>
      </c>
      <c r="F2083" s="5" t="s">
        <v>72</v>
      </c>
      <c r="G2083" s="5" t="s">
        <v>3261</v>
      </c>
      <c r="H2083" s="5">
        <v>304.0</v>
      </c>
      <c r="I2083" s="33" t="s">
        <v>45</v>
      </c>
      <c r="J2083" s="18">
        <v>8.0</v>
      </c>
      <c r="K2083" s="19">
        <f t="shared" si="178"/>
        <v>8.295081967</v>
      </c>
      <c r="L2083" s="18">
        <v>10.0</v>
      </c>
      <c r="M2083" s="21">
        <f t="shared" si="177"/>
        <v>9.108536585</v>
      </c>
      <c r="N2083" s="18">
        <v>10.0</v>
      </c>
      <c r="O2083" s="21">
        <f t="shared" si="2"/>
        <v>9.441028766</v>
      </c>
      <c r="P2083" s="18">
        <v>7.5</v>
      </c>
      <c r="Q2083" s="21">
        <f t="shared" si="173"/>
        <v>8.360731707</v>
      </c>
      <c r="R2083" s="18">
        <v>7.5</v>
      </c>
      <c r="S2083" s="21">
        <f t="shared" si="125"/>
        <v>8.45534407</v>
      </c>
      <c r="T2083" s="18">
        <v>7.5</v>
      </c>
      <c r="U2083" s="21">
        <f t="shared" si="128"/>
        <v>8.254394531</v>
      </c>
      <c r="V2083" s="18">
        <v>7.5</v>
      </c>
      <c r="W2083" s="21">
        <f t="shared" si="124"/>
        <v>8.850707662</v>
      </c>
      <c r="X2083" s="27">
        <f t="shared" si="170"/>
        <v>8.285714286</v>
      </c>
      <c r="Y2083" s="149" t="s">
        <v>3869</v>
      </c>
      <c r="Z2083" s="24"/>
      <c r="AA2083" s="40"/>
      <c r="AB2083" s="40"/>
      <c r="AC2083" s="40"/>
      <c r="AD2083" s="40"/>
      <c r="AE2083" s="39"/>
      <c r="AF2083" s="5"/>
      <c r="AG2083" s="1"/>
    </row>
    <row r="2084" ht="67.5" customHeight="1">
      <c r="A2084" s="1"/>
      <c r="B2084" s="5"/>
      <c r="C2084" s="16">
        <v>45049.0</v>
      </c>
      <c r="D2084" s="17">
        <v>3.954229159E9</v>
      </c>
      <c r="E2084" s="150" t="s">
        <v>3870</v>
      </c>
      <c r="F2084" s="5" t="s">
        <v>72</v>
      </c>
      <c r="G2084" s="5" t="s">
        <v>2017</v>
      </c>
      <c r="H2084" s="5">
        <v>207.0</v>
      </c>
      <c r="I2084" s="33" t="s">
        <v>1808</v>
      </c>
      <c r="J2084" s="18">
        <v>10.0</v>
      </c>
      <c r="K2084" s="19">
        <f t="shared" si="178"/>
        <v>8.295901639</v>
      </c>
      <c r="L2084" s="18">
        <v>10.0</v>
      </c>
      <c r="M2084" s="21">
        <f t="shared" si="177"/>
        <v>9.108971234</v>
      </c>
      <c r="N2084" s="18">
        <v>10.0</v>
      </c>
      <c r="O2084" s="21">
        <f t="shared" si="2"/>
        <v>9.44130117</v>
      </c>
      <c r="P2084" s="18">
        <v>10.0</v>
      </c>
      <c r="Q2084" s="21">
        <f t="shared" si="173"/>
        <v>8.361530961</v>
      </c>
      <c r="R2084" s="18">
        <v>10.0</v>
      </c>
      <c r="S2084" s="21">
        <f t="shared" si="125"/>
        <v>8.456097561</v>
      </c>
      <c r="T2084" s="18">
        <v>10.0</v>
      </c>
      <c r="U2084" s="21">
        <f t="shared" si="128"/>
        <v>8.255246462</v>
      </c>
      <c r="V2084" s="18">
        <v>10.0</v>
      </c>
      <c r="W2084" s="21">
        <f t="shared" si="124"/>
        <v>8.851268293</v>
      </c>
      <c r="X2084" s="27">
        <f t="shared" si="170"/>
        <v>10</v>
      </c>
      <c r="Y2084" s="119"/>
      <c r="Z2084" s="24"/>
      <c r="AA2084" s="40"/>
      <c r="AB2084" s="40"/>
      <c r="AC2084" s="40"/>
      <c r="AD2084" s="40"/>
      <c r="AE2084" s="39"/>
      <c r="AF2084" s="5"/>
      <c r="AG2084" s="1"/>
    </row>
    <row r="2085" ht="67.5" customHeight="1">
      <c r="A2085" s="1"/>
      <c r="B2085" s="5"/>
      <c r="C2085" s="16">
        <v>45050.0</v>
      </c>
      <c r="D2085" s="17">
        <v>3.639867602E9</v>
      </c>
      <c r="E2085" s="150" t="s">
        <v>3871</v>
      </c>
      <c r="F2085" s="5" t="s">
        <v>494</v>
      </c>
      <c r="G2085" s="5" t="s">
        <v>2017</v>
      </c>
      <c r="H2085" s="5">
        <v>208.0</v>
      </c>
      <c r="I2085" s="33" t="s">
        <v>1787</v>
      </c>
      <c r="J2085" s="18" t="s">
        <v>3207</v>
      </c>
      <c r="K2085" s="19">
        <f t="shared" si="178"/>
        <v>8.295324036</v>
      </c>
      <c r="L2085" s="18">
        <v>10.0</v>
      </c>
      <c r="M2085" s="21">
        <f t="shared" si="177"/>
        <v>9.109405458</v>
      </c>
      <c r="N2085" s="18">
        <v>10.0</v>
      </c>
      <c r="O2085" s="21">
        <f t="shared" si="2"/>
        <v>9.441573307</v>
      </c>
      <c r="P2085" s="18">
        <v>10.0</v>
      </c>
      <c r="Q2085" s="21">
        <f t="shared" si="173"/>
        <v>8.362329435</v>
      </c>
      <c r="R2085" s="18">
        <v>10.0</v>
      </c>
      <c r="S2085" s="21">
        <f t="shared" si="125"/>
        <v>8.456850317</v>
      </c>
      <c r="T2085" s="18">
        <v>10.0</v>
      </c>
      <c r="U2085" s="21">
        <f t="shared" si="128"/>
        <v>8.256097561</v>
      </c>
      <c r="V2085" s="18">
        <v>10.0</v>
      </c>
      <c r="W2085" s="21">
        <f t="shared" si="124"/>
        <v>8.851828376</v>
      </c>
      <c r="X2085" s="27">
        <f t="shared" si="170"/>
        <v>10</v>
      </c>
      <c r="Y2085" s="149" t="s">
        <v>3872</v>
      </c>
      <c r="Z2085" s="24"/>
      <c r="AA2085" s="40"/>
      <c r="AB2085" s="40"/>
      <c r="AC2085" s="40"/>
      <c r="AD2085" s="40"/>
      <c r="AE2085" s="39"/>
      <c r="AF2085" s="5"/>
      <c r="AG2085" s="1"/>
    </row>
    <row r="2086" ht="67.5" customHeight="1">
      <c r="A2086" s="1"/>
      <c r="B2086" s="5"/>
      <c r="C2086" s="16">
        <v>45056.0</v>
      </c>
      <c r="D2086" s="17">
        <v>2.807676377E9</v>
      </c>
      <c r="E2086" s="150" t="s">
        <v>3873</v>
      </c>
      <c r="F2086" s="5" t="s">
        <v>399</v>
      </c>
      <c r="G2086" s="5" t="s">
        <v>3261</v>
      </c>
      <c r="H2086" s="5">
        <v>304.0</v>
      </c>
      <c r="I2086" s="33" t="s">
        <v>45</v>
      </c>
      <c r="J2086" s="18">
        <v>10.0</v>
      </c>
      <c r="K2086" s="19">
        <f t="shared" si="178"/>
        <v>8.295324036</v>
      </c>
      <c r="L2086" s="18">
        <v>10.0</v>
      </c>
      <c r="M2086" s="21">
        <f t="shared" si="177"/>
        <v>9.10983926</v>
      </c>
      <c r="N2086" s="18">
        <v>10.0</v>
      </c>
      <c r="O2086" s="21">
        <f t="shared" si="2"/>
        <v>9.44184518</v>
      </c>
      <c r="P2086" s="18">
        <v>10.0</v>
      </c>
      <c r="Q2086" s="21">
        <f t="shared" si="173"/>
        <v>8.363127131</v>
      </c>
      <c r="R2086" s="18">
        <v>10.0</v>
      </c>
      <c r="S2086" s="21">
        <f t="shared" si="125"/>
        <v>8.457602339</v>
      </c>
      <c r="T2086" s="18">
        <v>10.0</v>
      </c>
      <c r="U2086" s="21">
        <f t="shared" si="128"/>
        <v>8.25694783</v>
      </c>
      <c r="V2086" s="18">
        <v>10.0</v>
      </c>
      <c r="W2086" s="21">
        <f t="shared" si="124"/>
        <v>8.852387914</v>
      </c>
      <c r="X2086" s="27">
        <f t="shared" si="170"/>
        <v>10</v>
      </c>
      <c r="Y2086" s="119"/>
      <c r="Z2086" s="24"/>
      <c r="AA2086" s="40"/>
      <c r="AB2086" s="40"/>
      <c r="AC2086" s="40"/>
      <c r="AD2086" s="40"/>
      <c r="AE2086" s="39"/>
      <c r="AF2086" s="5"/>
      <c r="AG2086" s="1"/>
    </row>
    <row r="2087" ht="67.5" customHeight="1">
      <c r="A2087" s="1"/>
      <c r="B2087" s="5"/>
      <c r="C2087" s="16">
        <v>45058.0</v>
      </c>
      <c r="D2087" s="17">
        <v>2.462454128E9</v>
      </c>
      <c r="E2087" s="150" t="s">
        <v>3874</v>
      </c>
      <c r="F2087" s="5" t="s">
        <v>48</v>
      </c>
      <c r="G2087" s="5" t="s">
        <v>2017</v>
      </c>
      <c r="H2087" s="5">
        <v>217.0</v>
      </c>
      <c r="I2087" s="33" t="s">
        <v>1782</v>
      </c>
      <c r="J2087" s="18">
        <v>7.0</v>
      </c>
      <c r="K2087" s="19">
        <f t="shared" si="178"/>
        <v>8.296144381</v>
      </c>
      <c r="L2087" s="18">
        <v>7.5</v>
      </c>
      <c r="M2087" s="21">
        <f t="shared" si="177"/>
        <v>9.109055501</v>
      </c>
      <c r="N2087" s="18">
        <v>10.0</v>
      </c>
      <c r="O2087" s="21">
        <f t="shared" si="2"/>
        <v>9.442116788</v>
      </c>
      <c r="P2087" s="18">
        <v>7.5</v>
      </c>
      <c r="Q2087" s="21">
        <f t="shared" si="173"/>
        <v>8.362706913</v>
      </c>
      <c r="R2087" s="18">
        <v>7.5</v>
      </c>
      <c r="S2087" s="21">
        <f t="shared" si="125"/>
        <v>8.457135899</v>
      </c>
      <c r="T2087" s="18">
        <v>7.5</v>
      </c>
      <c r="U2087" s="21">
        <f t="shared" si="128"/>
        <v>8.256578947</v>
      </c>
      <c r="V2087" s="18">
        <v>7.5</v>
      </c>
      <c r="W2087" s="21">
        <f t="shared" si="124"/>
        <v>8.851729177</v>
      </c>
      <c r="X2087" s="27">
        <f t="shared" si="170"/>
        <v>7.785714286</v>
      </c>
      <c r="Y2087" s="149" t="s">
        <v>3875</v>
      </c>
      <c r="Z2087" s="24"/>
      <c r="AA2087" s="40"/>
      <c r="AB2087" s="40"/>
      <c r="AC2087" s="40"/>
      <c r="AD2087" s="40"/>
      <c r="AE2087" s="39"/>
      <c r="AF2087" s="5"/>
      <c r="AG2087" s="1"/>
    </row>
    <row r="2088" ht="67.5" customHeight="1">
      <c r="A2088" s="1"/>
      <c r="B2088" s="5"/>
      <c r="C2088" s="16">
        <v>45058.0</v>
      </c>
      <c r="D2088" s="17">
        <v>3.265295944E9</v>
      </c>
      <c r="E2088" s="150" t="s">
        <v>3876</v>
      </c>
      <c r="F2088" s="5" t="s">
        <v>56</v>
      </c>
      <c r="G2088" s="5" t="s">
        <v>2017</v>
      </c>
      <c r="H2088" s="5" t="s">
        <v>3440</v>
      </c>
      <c r="I2088" s="33" t="s">
        <v>2203</v>
      </c>
      <c r="J2088" s="18">
        <v>10.0</v>
      </c>
      <c r="K2088" s="19">
        <f t="shared" si="178"/>
        <v>8.296144381</v>
      </c>
      <c r="L2088" s="18">
        <v>10.0</v>
      </c>
      <c r="M2088" s="21">
        <f t="shared" si="177"/>
        <v>9.109489051</v>
      </c>
      <c r="N2088" s="18">
        <v>10.0</v>
      </c>
      <c r="O2088" s="21">
        <f t="shared" si="2"/>
        <v>9.442388132</v>
      </c>
      <c r="P2088" s="18">
        <v>10.0</v>
      </c>
      <c r="Q2088" s="21">
        <f t="shared" si="173"/>
        <v>8.36350365</v>
      </c>
      <c r="R2088" s="18">
        <v>10.0</v>
      </c>
      <c r="S2088" s="21">
        <f t="shared" si="125"/>
        <v>8.45788705</v>
      </c>
      <c r="T2088" s="18">
        <v>10.0</v>
      </c>
      <c r="U2088" s="21">
        <f t="shared" si="128"/>
        <v>8.257428154</v>
      </c>
      <c r="V2088" s="18">
        <v>10.0</v>
      </c>
      <c r="W2088" s="21">
        <f t="shared" si="124"/>
        <v>8.852288218</v>
      </c>
      <c r="X2088" s="27">
        <f t="shared" si="170"/>
        <v>10</v>
      </c>
      <c r="Y2088" s="119"/>
      <c r="Z2088" s="24"/>
      <c r="AA2088" s="40"/>
      <c r="AB2088" s="40"/>
      <c r="AC2088" s="40"/>
      <c r="AD2088" s="40"/>
      <c r="AE2088" s="39"/>
      <c r="AF2088" s="5"/>
      <c r="AG2088" s="1"/>
    </row>
    <row r="2089" ht="67.5" customHeight="1">
      <c r="A2089" s="1"/>
      <c r="B2089" s="5"/>
      <c r="C2089" s="16">
        <v>45059.0</v>
      </c>
      <c r="D2089" s="17">
        <v>2.430408962E9</v>
      </c>
      <c r="E2089" s="150" t="s">
        <v>3877</v>
      </c>
      <c r="F2089" s="5" t="s">
        <v>600</v>
      </c>
      <c r="G2089" s="5" t="s">
        <v>2017</v>
      </c>
      <c r="H2089" s="5" t="s">
        <v>3345</v>
      </c>
      <c r="I2089" s="33" t="s">
        <v>261</v>
      </c>
      <c r="J2089" s="18">
        <v>8.0</v>
      </c>
      <c r="K2089" s="19">
        <f t="shared" si="178"/>
        <v>8.294503692</v>
      </c>
      <c r="L2089" s="18">
        <v>10.0</v>
      </c>
      <c r="M2089" s="21">
        <f t="shared" si="177"/>
        <v>9.109922179</v>
      </c>
      <c r="N2089" s="18">
        <v>10.0</v>
      </c>
      <c r="O2089" s="21">
        <f t="shared" si="2"/>
        <v>9.442659212</v>
      </c>
      <c r="P2089" s="18">
        <v>10.0</v>
      </c>
      <c r="Q2089" s="21">
        <f t="shared" si="173"/>
        <v>8.364299611</v>
      </c>
      <c r="R2089" s="18">
        <v>7.5</v>
      </c>
      <c r="S2089" s="21">
        <f t="shared" si="125"/>
        <v>8.457420925</v>
      </c>
      <c r="T2089" s="18">
        <v>7.5</v>
      </c>
      <c r="U2089" s="21">
        <f t="shared" si="128"/>
        <v>8.257059396</v>
      </c>
      <c r="V2089" s="18">
        <v>7.5</v>
      </c>
      <c r="W2089" s="21">
        <f t="shared" si="124"/>
        <v>8.85163017</v>
      </c>
      <c r="X2089" s="27">
        <f t="shared" si="170"/>
        <v>8.642857143</v>
      </c>
      <c r="Y2089" s="119"/>
      <c r="Z2089" s="24"/>
      <c r="AA2089" s="40"/>
      <c r="AB2089" s="40"/>
      <c r="AC2089" s="40"/>
      <c r="AD2089" s="40"/>
      <c r="AE2089" s="39"/>
      <c r="AF2089" s="5"/>
      <c r="AG2089" s="1"/>
    </row>
    <row r="2090" ht="67.5" customHeight="1">
      <c r="A2090" s="1"/>
      <c r="B2090" s="5"/>
      <c r="C2090" s="16">
        <v>45061.0</v>
      </c>
      <c r="D2090" s="17">
        <v>2.97387916E9</v>
      </c>
      <c r="E2090" s="150" t="s">
        <v>3878</v>
      </c>
      <c r="F2090" s="5" t="s">
        <v>126</v>
      </c>
      <c r="G2090" s="5" t="s">
        <v>2017</v>
      </c>
      <c r="H2090" s="5">
        <v>208.0</v>
      </c>
      <c r="I2090" s="33" t="s">
        <v>45</v>
      </c>
      <c r="J2090" s="18">
        <v>10.0</v>
      </c>
      <c r="K2090" s="19">
        <f t="shared" si="178"/>
        <v>8.294503692</v>
      </c>
      <c r="L2090" s="18">
        <v>10.0</v>
      </c>
      <c r="M2090" s="21">
        <f t="shared" si="177"/>
        <v>9.110354886</v>
      </c>
      <c r="N2090" s="18">
        <v>10.0</v>
      </c>
      <c r="O2090" s="21">
        <f t="shared" si="2"/>
        <v>9.442930029</v>
      </c>
      <c r="P2090" s="18">
        <v>10.0</v>
      </c>
      <c r="Q2090" s="21">
        <f t="shared" si="173"/>
        <v>8.365094798</v>
      </c>
      <c r="R2090" s="18">
        <v>10.0</v>
      </c>
      <c r="S2090" s="21">
        <f t="shared" si="125"/>
        <v>8.458171206</v>
      </c>
      <c r="T2090" s="18">
        <v>10.0</v>
      </c>
      <c r="U2090" s="21">
        <f t="shared" si="128"/>
        <v>8.257907543</v>
      </c>
      <c r="V2090" s="18">
        <v>10.0</v>
      </c>
      <c r="W2090" s="21">
        <f t="shared" si="124"/>
        <v>8.852188716</v>
      </c>
      <c r="X2090" s="27">
        <f t="shared" si="170"/>
        <v>10</v>
      </c>
      <c r="Y2090" s="149" t="s">
        <v>3879</v>
      </c>
      <c r="Z2090" s="24"/>
      <c r="AA2090" s="40"/>
      <c r="AB2090" s="40"/>
      <c r="AC2090" s="40"/>
      <c r="AD2090" s="40"/>
      <c r="AE2090" s="39"/>
      <c r="AF2090" s="5"/>
      <c r="AG2090" s="1"/>
    </row>
    <row r="2091" ht="67.5" customHeight="1">
      <c r="A2091" s="1"/>
      <c r="B2091" s="5"/>
      <c r="C2091" s="16">
        <v>45062.0</v>
      </c>
      <c r="D2091" s="17">
        <v>3.641680568E9</v>
      </c>
      <c r="E2091" s="150" t="s">
        <v>3880</v>
      </c>
      <c r="F2091" s="5" t="s">
        <v>56</v>
      </c>
      <c r="G2091" s="5" t="s">
        <v>2017</v>
      </c>
      <c r="H2091" s="5">
        <v>216.0</v>
      </c>
      <c r="I2091" s="33" t="s">
        <v>1782</v>
      </c>
      <c r="J2091" s="18">
        <v>8.0</v>
      </c>
      <c r="K2091" s="19">
        <f t="shared" si="178"/>
        <v>8.296144381</v>
      </c>
      <c r="L2091" s="18">
        <v>7.5</v>
      </c>
      <c r="M2091" s="21">
        <f t="shared" si="177"/>
        <v>9.1095724</v>
      </c>
      <c r="N2091" s="18">
        <v>10.0</v>
      </c>
      <c r="O2091" s="21">
        <f t="shared" si="2"/>
        <v>9.443200583</v>
      </c>
      <c r="P2091" s="18">
        <v>7.5</v>
      </c>
      <c r="Q2091" s="21">
        <f t="shared" si="173"/>
        <v>8.364674441</v>
      </c>
      <c r="R2091" s="18">
        <v>7.5</v>
      </c>
      <c r="S2091" s="21">
        <f t="shared" si="125"/>
        <v>8.457705396</v>
      </c>
      <c r="T2091" s="18">
        <v>7.5</v>
      </c>
      <c r="U2091" s="21">
        <f t="shared" si="128"/>
        <v>8.257538911</v>
      </c>
      <c r="V2091" s="18">
        <v>7.5</v>
      </c>
      <c r="W2091" s="21">
        <f t="shared" si="124"/>
        <v>8.851531356</v>
      </c>
      <c r="X2091" s="27">
        <f t="shared" si="170"/>
        <v>7.928571429</v>
      </c>
      <c r="Y2091" s="119"/>
      <c r="Z2091" s="24"/>
      <c r="AA2091" s="40"/>
      <c r="AB2091" s="40"/>
      <c r="AC2091" s="40"/>
      <c r="AD2091" s="40"/>
      <c r="AE2091" s="39"/>
      <c r="AF2091" s="5"/>
      <c r="AG2091" s="1"/>
    </row>
    <row r="2092" ht="67.5" customHeight="1">
      <c r="A2092" s="1"/>
      <c r="B2092" s="5"/>
      <c r="C2092" s="16">
        <v>45063.0</v>
      </c>
      <c r="D2092" s="17">
        <v>3.524642822E9</v>
      </c>
      <c r="E2092" s="150" t="s">
        <v>3881</v>
      </c>
      <c r="F2092" s="5" t="s">
        <v>40</v>
      </c>
      <c r="G2092" s="5" t="s">
        <v>2017</v>
      </c>
      <c r="H2092" s="5" t="s">
        <v>3372</v>
      </c>
      <c r="I2092" s="33" t="s">
        <v>261</v>
      </c>
      <c r="J2092" s="18">
        <v>10.0</v>
      </c>
      <c r="K2092" s="19">
        <f t="shared" si="178"/>
        <v>8.29778507</v>
      </c>
      <c r="L2092" s="18">
        <v>10.0</v>
      </c>
      <c r="M2092" s="21">
        <f t="shared" si="177"/>
        <v>9.110004857</v>
      </c>
      <c r="N2092" s="18">
        <v>10.0</v>
      </c>
      <c r="O2092" s="21">
        <f t="shared" si="2"/>
        <v>9.443470874</v>
      </c>
      <c r="P2092" s="18">
        <v>10.0</v>
      </c>
      <c r="Q2092" s="21">
        <f t="shared" si="173"/>
        <v>8.365468674</v>
      </c>
      <c r="R2092" s="18">
        <v>10.0</v>
      </c>
      <c r="S2092" s="21">
        <f t="shared" si="125"/>
        <v>8.45845481</v>
      </c>
      <c r="T2092" s="18">
        <v>10.0</v>
      </c>
      <c r="U2092" s="21">
        <f t="shared" si="128"/>
        <v>8.258385999</v>
      </c>
      <c r="V2092" s="18">
        <v>10.0</v>
      </c>
      <c r="W2092" s="21">
        <f t="shared" si="124"/>
        <v>8.852089407</v>
      </c>
      <c r="X2092" s="27">
        <f t="shared" si="170"/>
        <v>10</v>
      </c>
      <c r="Y2092" s="153" t="s">
        <v>3882</v>
      </c>
      <c r="Z2092" s="24"/>
      <c r="AA2092" s="40"/>
      <c r="AB2092" s="40"/>
      <c r="AC2092" s="40"/>
      <c r="AD2092" s="40"/>
      <c r="AE2092" s="39"/>
      <c r="AF2092" s="5"/>
      <c r="AG2092" s="1"/>
    </row>
    <row r="2093" ht="67.5" customHeight="1">
      <c r="A2093" s="1"/>
      <c r="B2093" s="5"/>
      <c r="C2093" s="16">
        <v>45063.0</v>
      </c>
      <c r="D2093" s="17">
        <v>3.252012185E9</v>
      </c>
      <c r="E2093" s="150" t="s">
        <v>3883</v>
      </c>
      <c r="F2093" s="5" t="s">
        <v>190</v>
      </c>
      <c r="G2093" s="5" t="s">
        <v>3261</v>
      </c>
      <c r="H2093" s="5">
        <v>313.0</v>
      </c>
      <c r="I2093" s="33" t="s">
        <v>79</v>
      </c>
      <c r="J2093" s="18">
        <v>8.0</v>
      </c>
      <c r="K2093" s="19">
        <f t="shared" si="178"/>
        <v>8.296144381</v>
      </c>
      <c r="L2093" s="18">
        <v>7.5</v>
      </c>
      <c r="M2093" s="21">
        <f t="shared" si="177"/>
        <v>9.109223301</v>
      </c>
      <c r="N2093" s="18">
        <v>10.0</v>
      </c>
      <c r="O2093" s="21">
        <f t="shared" si="2"/>
        <v>9.443740902</v>
      </c>
      <c r="P2093" s="18">
        <v>10.0</v>
      </c>
      <c r="Q2093" s="21">
        <f t="shared" si="173"/>
        <v>8.366262136</v>
      </c>
      <c r="R2093" s="18">
        <v>7.5</v>
      </c>
      <c r="S2093" s="21">
        <f t="shared" si="125"/>
        <v>8.457989315</v>
      </c>
      <c r="T2093" s="18">
        <v>7.5</v>
      </c>
      <c r="U2093" s="21">
        <f t="shared" si="128"/>
        <v>8.258017493</v>
      </c>
      <c r="V2093" s="18">
        <v>10.0</v>
      </c>
      <c r="W2093" s="21">
        <f t="shared" si="124"/>
        <v>8.852646916</v>
      </c>
      <c r="X2093" s="27">
        <f t="shared" si="170"/>
        <v>8.642857143</v>
      </c>
      <c r="Y2093" s="119"/>
      <c r="Z2093" s="24"/>
      <c r="AA2093" s="40"/>
      <c r="AB2093" s="40"/>
      <c r="AC2093" s="40"/>
      <c r="AD2093" s="40"/>
      <c r="AE2093" s="39"/>
      <c r="AF2093" s="5"/>
      <c r="AG2093" s="1"/>
    </row>
    <row r="2094" ht="67.5" customHeight="1">
      <c r="A2094" s="1"/>
      <c r="B2094" s="5"/>
      <c r="C2094" s="16" t="s">
        <v>3884</v>
      </c>
      <c r="D2094" s="17">
        <v>3.408222467E9</v>
      </c>
      <c r="E2094" s="150" t="s">
        <v>3885</v>
      </c>
      <c r="F2094" s="5" t="s">
        <v>126</v>
      </c>
      <c r="G2094" s="5" t="s">
        <v>3261</v>
      </c>
      <c r="H2094" s="5">
        <v>204.0</v>
      </c>
      <c r="I2094" s="33" t="s">
        <v>45</v>
      </c>
      <c r="J2094" s="18">
        <v>8.0</v>
      </c>
      <c r="K2094" s="19">
        <f t="shared" si="178"/>
        <v>8.294503692</v>
      </c>
      <c r="L2094" s="18">
        <v>10.0</v>
      </c>
      <c r="M2094" s="21">
        <f t="shared" si="177"/>
        <v>9.109655507</v>
      </c>
      <c r="N2094" s="18">
        <v>7.5</v>
      </c>
      <c r="O2094" s="21">
        <f t="shared" si="2"/>
        <v>9.442798254</v>
      </c>
      <c r="P2094" s="18">
        <v>7.5</v>
      </c>
      <c r="Q2094" s="21">
        <f t="shared" si="173"/>
        <v>8.365841824</v>
      </c>
      <c r="R2094" s="18">
        <v>7.5</v>
      </c>
      <c r="S2094" s="21">
        <f t="shared" si="125"/>
        <v>8.457524272</v>
      </c>
      <c r="T2094" s="18">
        <v>7.5</v>
      </c>
      <c r="U2094" s="21">
        <f t="shared" si="128"/>
        <v>8.257649344</v>
      </c>
      <c r="V2094" s="18">
        <v>10.0</v>
      </c>
      <c r="W2094" s="21">
        <f t="shared" si="124"/>
        <v>8.853203883</v>
      </c>
      <c r="X2094" s="27">
        <f t="shared" si="170"/>
        <v>8.285714286</v>
      </c>
      <c r="Y2094" s="149" t="s">
        <v>3886</v>
      </c>
      <c r="Z2094" s="24"/>
      <c r="AA2094" s="40"/>
      <c r="AB2094" s="40"/>
      <c r="AC2094" s="40"/>
      <c r="AD2094" s="40"/>
      <c r="AE2094" s="39"/>
      <c r="AF2094" s="5"/>
      <c r="AG2094" s="1"/>
    </row>
    <row r="2095" ht="67.5" customHeight="1">
      <c r="A2095" s="1"/>
      <c r="B2095" s="5"/>
      <c r="C2095" s="16">
        <v>45068.0</v>
      </c>
      <c r="D2095" s="17">
        <v>3.170096452E9</v>
      </c>
      <c r="E2095" s="150" t="s">
        <v>3887</v>
      </c>
      <c r="F2095" s="5" t="s">
        <v>2194</v>
      </c>
      <c r="G2095" s="5" t="s">
        <v>2017</v>
      </c>
      <c r="H2095" s="5">
        <v>311.0</v>
      </c>
      <c r="I2095" s="33" t="s">
        <v>1787</v>
      </c>
      <c r="J2095" s="18">
        <v>8.0</v>
      </c>
      <c r="K2095" s="19">
        <f t="shared" si="178"/>
        <v>8.292863002</v>
      </c>
      <c r="L2095" s="18">
        <v>10.0</v>
      </c>
      <c r="M2095" s="21">
        <f t="shared" si="177"/>
        <v>9.110087294</v>
      </c>
      <c r="N2095" s="18">
        <v>10.0</v>
      </c>
      <c r="O2095" s="21">
        <f t="shared" si="2"/>
        <v>9.443068347</v>
      </c>
      <c r="P2095" s="18">
        <v>7.5</v>
      </c>
      <c r="Q2095" s="21">
        <f t="shared" si="173"/>
        <v>8.36542192</v>
      </c>
      <c r="R2095" s="18">
        <v>7.5</v>
      </c>
      <c r="S2095" s="21">
        <f t="shared" si="125"/>
        <v>8.45705968</v>
      </c>
      <c r="T2095" s="18">
        <v>7.5</v>
      </c>
      <c r="U2095" s="21">
        <f t="shared" si="128"/>
        <v>8.257281553</v>
      </c>
      <c r="V2095" s="18">
        <v>10.0</v>
      </c>
      <c r="W2095" s="21">
        <f t="shared" si="124"/>
        <v>8.853760311</v>
      </c>
      <c r="X2095" s="27">
        <f t="shared" si="170"/>
        <v>8.642857143</v>
      </c>
      <c r="Y2095" s="149" t="s">
        <v>3888</v>
      </c>
      <c r="Z2095" s="24"/>
      <c r="AA2095" s="40"/>
      <c r="AB2095" s="40"/>
      <c r="AC2095" s="40"/>
      <c r="AD2095" s="40"/>
      <c r="AE2095" s="39"/>
      <c r="AF2095" s="5"/>
      <c r="AG2095" s="1"/>
    </row>
    <row r="2096" ht="67.5" customHeight="1">
      <c r="A2096" s="1"/>
      <c r="B2096" s="5"/>
      <c r="C2096" s="16">
        <v>45068.0</v>
      </c>
      <c r="D2096" s="17">
        <v>3.530303697E9</v>
      </c>
      <c r="E2096" s="150" t="s">
        <v>3876</v>
      </c>
      <c r="F2096" s="5" t="s">
        <v>510</v>
      </c>
      <c r="G2096" s="5" t="s">
        <v>2017</v>
      </c>
      <c r="H2096" s="5">
        <v>211.0</v>
      </c>
      <c r="I2096" s="33" t="s">
        <v>1808</v>
      </c>
      <c r="J2096" s="18">
        <v>10.0</v>
      </c>
      <c r="K2096" s="19">
        <f t="shared" si="178"/>
        <v>8.293683347</v>
      </c>
      <c r="L2096" s="18">
        <v>10.0</v>
      </c>
      <c r="M2096" s="21">
        <f t="shared" si="177"/>
        <v>9.110518662</v>
      </c>
      <c r="N2096" s="18">
        <v>10.0</v>
      </c>
      <c r="O2096" s="21">
        <f t="shared" si="2"/>
        <v>9.443338178</v>
      </c>
      <c r="P2096" s="18">
        <v>10.0</v>
      </c>
      <c r="Q2096" s="21">
        <f t="shared" si="173"/>
        <v>8.366214251</v>
      </c>
      <c r="R2096" s="18">
        <v>10.0</v>
      </c>
      <c r="S2096" s="21">
        <f t="shared" si="125"/>
        <v>8.457807953</v>
      </c>
      <c r="T2096" s="18">
        <v>10.0</v>
      </c>
      <c r="U2096" s="21">
        <f t="shared" si="128"/>
        <v>8.258127123</v>
      </c>
      <c r="V2096" s="18">
        <v>10.0</v>
      </c>
      <c r="W2096" s="21">
        <f t="shared" si="124"/>
        <v>8.854316198</v>
      </c>
      <c r="X2096" s="27">
        <f t="shared" si="170"/>
        <v>10</v>
      </c>
      <c r="Y2096" s="119"/>
      <c r="Z2096" s="24"/>
      <c r="AA2096" s="40"/>
      <c r="AB2096" s="40"/>
      <c r="AC2096" s="40"/>
      <c r="AD2096" s="40"/>
      <c r="AE2096" s="39"/>
      <c r="AF2096" s="5"/>
      <c r="AG2096" s="1"/>
    </row>
    <row r="2097" ht="67.5" customHeight="1">
      <c r="A2097" s="1"/>
      <c r="B2097" s="5"/>
      <c r="C2097" s="16">
        <v>45070.0</v>
      </c>
      <c r="D2097" s="17" t="s">
        <v>3889</v>
      </c>
      <c r="E2097" s="150" t="s">
        <v>3890</v>
      </c>
      <c r="F2097" s="5" t="s">
        <v>72</v>
      </c>
      <c r="G2097" s="5" t="s">
        <v>2017</v>
      </c>
      <c r="H2097" s="5" t="s">
        <v>2270</v>
      </c>
      <c r="I2097" s="33" t="s">
        <v>60</v>
      </c>
      <c r="J2097" s="18">
        <v>10.0</v>
      </c>
      <c r="K2097" s="19">
        <f t="shared" si="178"/>
        <v>8.293683347</v>
      </c>
      <c r="L2097" s="18">
        <v>10.0</v>
      </c>
      <c r="M2097" s="21">
        <f t="shared" si="177"/>
        <v>9.110949612</v>
      </c>
      <c r="N2097" s="18">
        <v>10.0</v>
      </c>
      <c r="O2097" s="21">
        <f t="shared" si="2"/>
        <v>9.443607748</v>
      </c>
      <c r="P2097" s="18">
        <v>10.0</v>
      </c>
      <c r="Q2097" s="21">
        <f t="shared" si="173"/>
        <v>8.367005814</v>
      </c>
      <c r="R2097" s="18">
        <v>10.0</v>
      </c>
      <c r="S2097" s="21">
        <f t="shared" si="125"/>
        <v>8.458555502</v>
      </c>
      <c r="T2097" s="18">
        <v>10.0</v>
      </c>
      <c r="U2097" s="21">
        <f t="shared" si="128"/>
        <v>8.258971872</v>
      </c>
      <c r="V2097" s="18">
        <v>10.0</v>
      </c>
      <c r="W2097" s="21">
        <f t="shared" si="124"/>
        <v>8.854871546</v>
      </c>
      <c r="X2097" s="27">
        <f t="shared" si="170"/>
        <v>10</v>
      </c>
      <c r="Y2097" s="149" t="s">
        <v>3891</v>
      </c>
      <c r="Z2097" s="24"/>
      <c r="AA2097" s="40"/>
      <c r="AB2097" s="40"/>
      <c r="AC2097" s="40"/>
      <c r="AD2097" s="40"/>
      <c r="AE2097" s="39"/>
      <c r="AF2097" s="5"/>
      <c r="AG2097" s="1"/>
    </row>
    <row r="2098" ht="67.5" customHeight="1">
      <c r="A2098" s="1"/>
      <c r="B2098" s="5"/>
      <c r="C2098" s="16">
        <v>45070.0</v>
      </c>
      <c r="D2098" s="17">
        <v>3.452327576E9</v>
      </c>
      <c r="E2098" s="150" t="s">
        <v>3892</v>
      </c>
      <c r="F2098" s="5" t="s">
        <v>32</v>
      </c>
      <c r="G2098" s="5" t="s">
        <v>2017</v>
      </c>
      <c r="H2098" s="5" t="s">
        <v>3477</v>
      </c>
      <c r="I2098" s="33" t="s">
        <v>261</v>
      </c>
      <c r="J2098" s="18">
        <v>10.0</v>
      </c>
      <c r="K2098" s="19">
        <f t="shared" si="178"/>
        <v>8.295324036</v>
      </c>
      <c r="L2098" s="18">
        <v>10.0</v>
      </c>
      <c r="M2098" s="21">
        <f t="shared" si="177"/>
        <v>9.111380145</v>
      </c>
      <c r="N2098" s="18">
        <v>10.0</v>
      </c>
      <c r="O2098" s="21">
        <f t="shared" si="2"/>
        <v>9.443877057</v>
      </c>
      <c r="P2098" s="18">
        <v>10.0</v>
      </c>
      <c r="Q2098" s="21">
        <f t="shared" si="173"/>
        <v>8.36779661</v>
      </c>
      <c r="R2098" s="18">
        <v>10.0</v>
      </c>
      <c r="S2098" s="21">
        <f t="shared" si="125"/>
        <v>8.459302326</v>
      </c>
      <c r="T2098" s="18">
        <v>10.0</v>
      </c>
      <c r="U2098" s="21">
        <f t="shared" si="128"/>
        <v>8.259815802</v>
      </c>
      <c r="V2098" s="18">
        <v>10.0</v>
      </c>
      <c r="W2098" s="21">
        <f t="shared" si="124"/>
        <v>8.855426357</v>
      </c>
      <c r="X2098" s="27">
        <f t="shared" si="170"/>
        <v>10</v>
      </c>
      <c r="Y2098" s="149" t="s">
        <v>3893</v>
      </c>
      <c r="Z2098" s="24"/>
      <c r="AA2098" s="40"/>
      <c r="AB2098" s="40"/>
      <c r="AC2098" s="40"/>
      <c r="AD2098" s="40"/>
      <c r="AE2098" s="39"/>
      <c r="AF2098" s="5"/>
      <c r="AG2098" s="1"/>
    </row>
    <row r="2099" ht="67.5" customHeight="1">
      <c r="A2099" s="1"/>
      <c r="B2099" s="5"/>
      <c r="C2099" s="16">
        <v>45071.0</v>
      </c>
      <c r="D2099" s="17" t="s">
        <v>3894</v>
      </c>
      <c r="E2099" s="150" t="s">
        <v>3895</v>
      </c>
      <c r="F2099" s="5" t="s">
        <v>126</v>
      </c>
      <c r="G2099" s="5" t="s">
        <v>2017</v>
      </c>
      <c r="H2099" s="5" t="s">
        <v>3315</v>
      </c>
      <c r="I2099" s="33" t="s">
        <v>60</v>
      </c>
      <c r="J2099" s="18">
        <v>9.0</v>
      </c>
      <c r="K2099" s="19">
        <f t="shared" si="178"/>
        <v>8.294503692</v>
      </c>
      <c r="L2099" s="18">
        <v>10.0</v>
      </c>
      <c r="M2099" s="21">
        <f t="shared" si="177"/>
        <v>9.111810261</v>
      </c>
      <c r="N2099" s="18">
        <v>10.0</v>
      </c>
      <c r="O2099" s="21">
        <f t="shared" si="2"/>
        <v>9.444146105</v>
      </c>
      <c r="P2099" s="18">
        <v>10.0</v>
      </c>
      <c r="Q2099" s="21">
        <f t="shared" si="173"/>
        <v>8.368586641</v>
      </c>
      <c r="R2099" s="18">
        <v>7.5</v>
      </c>
      <c r="S2099" s="21">
        <f t="shared" si="125"/>
        <v>8.458837772</v>
      </c>
      <c r="T2099" s="18">
        <v>10.0</v>
      </c>
      <c r="U2099" s="21">
        <f t="shared" si="128"/>
        <v>8.260658915</v>
      </c>
      <c r="V2099" s="18">
        <v>10.0</v>
      </c>
      <c r="W2099" s="21">
        <f t="shared" si="124"/>
        <v>8.85598063</v>
      </c>
      <c r="X2099" s="27">
        <f t="shared" si="170"/>
        <v>9.5</v>
      </c>
      <c r="Y2099" s="149" t="s">
        <v>3896</v>
      </c>
      <c r="Z2099" s="24"/>
      <c r="AA2099" s="40"/>
      <c r="AB2099" s="40"/>
      <c r="AC2099" s="40"/>
      <c r="AD2099" s="40"/>
      <c r="AE2099" s="39"/>
      <c r="AF2099" s="5"/>
      <c r="AG2099" s="1"/>
    </row>
    <row r="2100" ht="67.5" customHeight="1">
      <c r="A2100" s="1"/>
      <c r="B2100" s="5"/>
      <c r="C2100" s="16">
        <v>45077.0</v>
      </c>
      <c r="D2100" s="17">
        <v>2.71227974E9</v>
      </c>
      <c r="E2100" s="150" t="s">
        <v>3897</v>
      </c>
      <c r="F2100" s="5" t="s">
        <v>107</v>
      </c>
      <c r="G2100" s="5" t="s">
        <v>2017</v>
      </c>
      <c r="H2100" s="5">
        <v>214.0</v>
      </c>
      <c r="I2100" s="33" t="s">
        <v>1808</v>
      </c>
      <c r="J2100" s="18">
        <v>9.0</v>
      </c>
      <c r="K2100" s="19">
        <f t="shared" si="178"/>
        <v>8.295324036</v>
      </c>
      <c r="L2100" s="18">
        <v>10.0</v>
      </c>
      <c r="M2100" s="21">
        <f t="shared" si="177"/>
        <v>9.112239961</v>
      </c>
      <c r="N2100" s="18">
        <v>10.0</v>
      </c>
      <c r="O2100" s="21">
        <f t="shared" si="2"/>
        <v>9.444414894</v>
      </c>
      <c r="P2100" s="18">
        <v>7.5</v>
      </c>
      <c r="Q2100" s="21">
        <f t="shared" si="173"/>
        <v>8.368166425</v>
      </c>
      <c r="R2100" s="18">
        <v>10.0</v>
      </c>
      <c r="S2100" s="21">
        <f t="shared" si="125"/>
        <v>8.459583737</v>
      </c>
      <c r="T2100" s="18">
        <v>10.0</v>
      </c>
      <c r="U2100" s="21">
        <f t="shared" si="128"/>
        <v>8.261501211</v>
      </c>
      <c r="V2100" s="18">
        <v>10.0</v>
      </c>
      <c r="W2100" s="21">
        <f t="shared" si="124"/>
        <v>8.856534366</v>
      </c>
      <c r="X2100" s="27">
        <f t="shared" si="170"/>
        <v>9.5</v>
      </c>
      <c r="Y2100" s="119"/>
      <c r="Z2100" s="24"/>
      <c r="AA2100" s="40"/>
      <c r="AB2100" s="40"/>
      <c r="AC2100" s="40"/>
      <c r="AD2100" s="40"/>
      <c r="AE2100" s="39"/>
      <c r="AF2100" s="5"/>
      <c r="AG2100" s="1"/>
    </row>
    <row r="2101" ht="67.5" customHeight="1">
      <c r="A2101" s="1"/>
      <c r="B2101" s="5"/>
      <c r="C2101" s="16">
        <v>45078.0</v>
      </c>
      <c r="D2101" s="17">
        <v>3.170388872E9</v>
      </c>
      <c r="E2101" s="150" t="s">
        <v>3898</v>
      </c>
      <c r="F2101" s="5" t="s">
        <v>494</v>
      </c>
      <c r="G2101" s="5" t="s">
        <v>2017</v>
      </c>
      <c r="H2101" s="5" t="s">
        <v>3332</v>
      </c>
      <c r="I2101" s="33" t="s">
        <v>2203</v>
      </c>
      <c r="J2101" s="18">
        <v>4.0</v>
      </c>
      <c r="K2101" s="19">
        <f t="shared" si="178"/>
        <v>8.290401969</v>
      </c>
      <c r="L2101" s="18">
        <v>2.5</v>
      </c>
      <c r="M2101" s="21">
        <f t="shared" si="177"/>
        <v>9.109042553</v>
      </c>
      <c r="N2101" s="18">
        <v>10.0</v>
      </c>
      <c r="O2101" s="21">
        <f t="shared" si="2"/>
        <v>9.444683422</v>
      </c>
      <c r="P2101" s="18">
        <v>7.5</v>
      </c>
      <c r="Q2101" s="21">
        <f t="shared" si="173"/>
        <v>8.367746615</v>
      </c>
      <c r="R2101" s="18">
        <v>5.0</v>
      </c>
      <c r="S2101" s="21">
        <f t="shared" si="125"/>
        <v>8.457910015</v>
      </c>
      <c r="T2101" s="18">
        <v>5.0</v>
      </c>
      <c r="U2101" s="21">
        <f t="shared" si="128"/>
        <v>8.259922556</v>
      </c>
      <c r="V2101" s="18">
        <v>5.0</v>
      </c>
      <c r="W2101" s="21">
        <f t="shared" si="124"/>
        <v>8.854668602</v>
      </c>
      <c r="X2101" s="27">
        <f t="shared" si="170"/>
        <v>5.571428571</v>
      </c>
      <c r="Y2101" s="149" t="s">
        <v>3899</v>
      </c>
      <c r="Z2101" s="24"/>
      <c r="AA2101" s="40"/>
      <c r="AB2101" s="40"/>
      <c r="AC2101" s="40"/>
      <c r="AD2101" s="40"/>
      <c r="AE2101" s="39"/>
      <c r="AF2101" s="5"/>
      <c r="AG2101" s="1"/>
    </row>
    <row r="2102" ht="67.5" customHeight="1">
      <c r="A2102" s="1"/>
      <c r="B2102" s="5"/>
      <c r="C2102" s="16">
        <v>45080.0</v>
      </c>
      <c r="D2102" s="17" t="s">
        <v>3900</v>
      </c>
      <c r="E2102" s="150" t="s">
        <v>3901</v>
      </c>
      <c r="F2102" s="5" t="s">
        <v>126</v>
      </c>
      <c r="G2102" s="5" t="s">
        <v>2017</v>
      </c>
      <c r="H2102" s="5" t="s">
        <v>3369</v>
      </c>
      <c r="I2102" s="33" t="s">
        <v>60</v>
      </c>
      <c r="J2102" s="18">
        <v>10.0</v>
      </c>
      <c r="K2102" s="19">
        <f t="shared" si="178"/>
        <v>8.290401969</v>
      </c>
      <c r="L2102" s="18">
        <v>10.0</v>
      </c>
      <c r="M2102" s="21">
        <f t="shared" si="177"/>
        <v>9.109473175</v>
      </c>
      <c r="N2102" s="18">
        <v>10.0</v>
      </c>
      <c r="O2102" s="21">
        <f t="shared" si="2"/>
        <v>9.444951691</v>
      </c>
      <c r="P2102" s="18">
        <v>10.0</v>
      </c>
      <c r="Q2102" s="21">
        <f t="shared" si="173"/>
        <v>8.368535524</v>
      </c>
      <c r="R2102" s="18">
        <v>10.0</v>
      </c>
      <c r="S2102" s="21">
        <f t="shared" si="125"/>
        <v>8.458655706</v>
      </c>
      <c r="T2102" s="18">
        <v>10.0</v>
      </c>
      <c r="U2102" s="21">
        <f t="shared" si="128"/>
        <v>8.260764393</v>
      </c>
      <c r="V2102" s="18">
        <v>10.0</v>
      </c>
      <c r="W2102" s="21">
        <f t="shared" si="124"/>
        <v>8.855222437</v>
      </c>
      <c r="X2102" s="27">
        <f t="shared" si="170"/>
        <v>10</v>
      </c>
      <c r="Y2102" s="149" t="s">
        <v>3902</v>
      </c>
      <c r="Z2102" s="24"/>
      <c r="AA2102" s="40"/>
      <c r="AB2102" s="40"/>
      <c r="AC2102" s="40"/>
      <c r="AD2102" s="40"/>
      <c r="AE2102" s="39"/>
      <c r="AF2102" s="5"/>
      <c r="AG2102" s="1"/>
    </row>
    <row r="2103" ht="67.5" customHeight="1">
      <c r="A2103" s="1"/>
      <c r="B2103" s="5"/>
      <c r="C2103" s="16">
        <v>45082.0</v>
      </c>
      <c r="D2103" s="17" t="s">
        <v>3903</v>
      </c>
      <c r="E2103" s="150" t="s">
        <v>3892</v>
      </c>
      <c r="F2103" s="5" t="s">
        <v>32</v>
      </c>
      <c r="G2103" s="5" t="s">
        <v>2017</v>
      </c>
      <c r="H2103" s="5" t="s">
        <v>3404</v>
      </c>
      <c r="I2103" s="33" t="s">
        <v>261</v>
      </c>
      <c r="J2103" s="18">
        <v>10.0</v>
      </c>
      <c r="K2103" s="19">
        <f t="shared" si="178"/>
        <v>8.290401969</v>
      </c>
      <c r="L2103" s="18">
        <v>10.0</v>
      </c>
      <c r="M2103" s="21">
        <f t="shared" si="177"/>
        <v>9.109903382</v>
      </c>
      <c r="N2103" s="18">
        <v>10.0</v>
      </c>
      <c r="O2103" s="21">
        <f t="shared" si="2"/>
        <v>9.445219701</v>
      </c>
      <c r="P2103" s="18">
        <v>10.0</v>
      </c>
      <c r="Q2103" s="21">
        <f t="shared" si="173"/>
        <v>8.369323671</v>
      </c>
      <c r="R2103" s="18">
        <v>10.0</v>
      </c>
      <c r="S2103" s="21">
        <f t="shared" si="125"/>
        <v>8.459400677</v>
      </c>
      <c r="T2103" s="18">
        <v>10.0</v>
      </c>
      <c r="U2103" s="21">
        <f t="shared" si="128"/>
        <v>8.261605416</v>
      </c>
      <c r="V2103" s="18">
        <v>10.0</v>
      </c>
      <c r="W2103" s="21">
        <f t="shared" si="124"/>
        <v>8.855775737</v>
      </c>
      <c r="X2103" s="27">
        <f t="shared" si="170"/>
        <v>10</v>
      </c>
      <c r="Y2103" s="149" t="s">
        <v>3904</v>
      </c>
      <c r="Z2103" s="24"/>
      <c r="AA2103" s="40"/>
      <c r="AB2103" s="40"/>
      <c r="AC2103" s="40"/>
      <c r="AD2103" s="40"/>
      <c r="AE2103" s="39"/>
      <c r="AF2103" s="5"/>
      <c r="AG2103" s="1"/>
    </row>
    <row r="2104" ht="47.25" customHeight="1">
      <c r="A2104" s="1"/>
      <c r="B2104" s="5"/>
      <c r="C2104" s="16">
        <v>45082.0</v>
      </c>
      <c r="D2104" s="17">
        <v>3.702719462E9</v>
      </c>
      <c r="E2104" s="150" t="s">
        <v>3905</v>
      </c>
      <c r="F2104" s="5" t="s">
        <v>72</v>
      </c>
      <c r="G2104" s="5" t="s">
        <v>2017</v>
      </c>
      <c r="H2104" s="5" t="s">
        <v>3372</v>
      </c>
      <c r="I2104" s="33" t="s">
        <v>261</v>
      </c>
      <c r="J2104" s="18">
        <v>9.0</v>
      </c>
      <c r="K2104" s="19">
        <f t="shared" ref="K2104:K2145" si="179">+AVERAGE(J855:J2104)</f>
        <v>8.302568218</v>
      </c>
      <c r="L2104" s="18">
        <v>5.0</v>
      </c>
      <c r="M2104" s="21">
        <f>+AVERAGE($L$3:L2629)</f>
        <v>9.112934363</v>
      </c>
      <c r="N2104" s="18">
        <v>10.0</v>
      </c>
      <c r="O2104" s="21">
        <f t="shared" ref="O2104:O2105" si="180">+AVERAGE($N$3:N2629)</f>
        <v>9.459525646</v>
      </c>
      <c r="P2104" s="18">
        <v>10.0</v>
      </c>
      <c r="Q2104" s="21">
        <f>+AVERAGE($P$3:P2629)</f>
        <v>8.373359073</v>
      </c>
      <c r="R2104" s="18">
        <v>10.0</v>
      </c>
      <c r="S2104" s="21">
        <f t="shared" si="125"/>
        <v>8.460144928</v>
      </c>
      <c r="T2104" s="18">
        <v>10.0</v>
      </c>
      <c r="U2104" s="21">
        <f t="shared" si="128"/>
        <v>8.262445626</v>
      </c>
      <c r="V2104" s="18">
        <v>7.5</v>
      </c>
      <c r="W2104" s="21">
        <f t="shared" si="124"/>
        <v>8.855120773</v>
      </c>
      <c r="X2104" s="27">
        <f t="shared" si="170"/>
        <v>8.785714286</v>
      </c>
      <c r="Y2104" s="149" t="s">
        <v>3906</v>
      </c>
      <c r="Z2104" s="24"/>
      <c r="AA2104" s="40"/>
      <c r="AB2104" s="40"/>
      <c r="AC2104" s="40"/>
      <c r="AD2104" s="40"/>
      <c r="AE2104" s="39"/>
      <c r="AF2104" s="5"/>
      <c r="AG2104" s="1"/>
    </row>
    <row r="2105" ht="64.5" customHeight="1">
      <c r="A2105" s="1"/>
      <c r="B2105" s="5"/>
      <c r="C2105" s="16">
        <v>45083.0</v>
      </c>
      <c r="D2105" s="17" t="s">
        <v>3907</v>
      </c>
      <c r="E2105" s="160" t="s">
        <v>3908</v>
      </c>
      <c r="F2105" s="5" t="s">
        <v>32</v>
      </c>
      <c r="G2105" s="5" t="s">
        <v>2017</v>
      </c>
      <c r="H2105" s="5" t="s">
        <v>3398</v>
      </c>
      <c r="I2105" s="33" t="s">
        <v>60</v>
      </c>
      <c r="J2105" s="18">
        <v>6.0</v>
      </c>
      <c r="K2105" s="19">
        <f t="shared" si="179"/>
        <v>8.299357945</v>
      </c>
      <c r="L2105" s="18">
        <v>7.5</v>
      </c>
      <c r="M2105" s="21">
        <f t="shared" ref="M2105:M2115" si="181">+AVERAGE($L$3:L2105)</f>
        <v>9.107142857</v>
      </c>
      <c r="N2105" s="18">
        <v>10.0</v>
      </c>
      <c r="O2105" s="21" t="str">
        <f t="shared" si="180"/>
        <v>#ERROR!</v>
      </c>
      <c r="P2105" s="18">
        <v>5.0</v>
      </c>
      <c r="Q2105" s="21">
        <f t="shared" ref="Q2105:Q2132" si="182">+AVERAGE($P$3:P2105)</f>
        <v>8.368484556</v>
      </c>
      <c r="R2105" s="18">
        <v>7.5</v>
      </c>
      <c r="S2105" s="21">
        <f t="shared" si="125"/>
        <v>8.459681313</v>
      </c>
      <c r="T2105" s="18">
        <v>5.0</v>
      </c>
      <c r="U2105" s="21">
        <f t="shared" si="128"/>
        <v>8.260869565</v>
      </c>
      <c r="V2105" s="18">
        <v>5.0</v>
      </c>
      <c r="W2105" s="21">
        <f t="shared" si="124"/>
        <v>8.853259295</v>
      </c>
      <c r="X2105" s="27">
        <f t="shared" si="170"/>
        <v>6.571428571</v>
      </c>
      <c r="Y2105" s="149" t="s">
        <v>3909</v>
      </c>
      <c r="Z2105" s="24"/>
      <c r="AA2105" s="40"/>
      <c r="AB2105" s="40"/>
      <c r="AC2105" s="164"/>
      <c r="AD2105" s="40"/>
      <c r="AE2105" s="39"/>
      <c r="AF2105" s="5"/>
      <c r="AG2105" s="1"/>
    </row>
    <row r="2106" ht="64.5" customHeight="1">
      <c r="A2106" s="1"/>
      <c r="B2106" s="5"/>
      <c r="C2106" s="16">
        <v>45083.0</v>
      </c>
      <c r="D2106" s="17">
        <v>2.272149342E9</v>
      </c>
      <c r="E2106" s="160" t="s">
        <v>3910</v>
      </c>
      <c r="F2106" s="5" t="s">
        <v>32</v>
      </c>
      <c r="G2106" s="5" t="s">
        <v>3911</v>
      </c>
      <c r="H2106" s="5">
        <v>307.0</v>
      </c>
      <c r="I2106" s="33" t="s">
        <v>1808</v>
      </c>
      <c r="J2106" s="18">
        <v>9.0</v>
      </c>
      <c r="K2106" s="19">
        <f t="shared" si="179"/>
        <v>8.298555377</v>
      </c>
      <c r="L2106" s="18">
        <v>10.0</v>
      </c>
      <c r="M2106" s="21">
        <f t="shared" si="181"/>
        <v>9.107573565</v>
      </c>
      <c r="N2106" s="18">
        <v>10.0</v>
      </c>
      <c r="O2106" s="21">
        <f>+AVERAGE($N$3:N2629)</f>
        <v>9.459525646</v>
      </c>
      <c r="P2106" s="18">
        <v>10.0</v>
      </c>
      <c r="Q2106" s="21">
        <f t="shared" si="182"/>
        <v>8.369271587</v>
      </c>
      <c r="R2106" s="18">
        <v>10.0</v>
      </c>
      <c r="S2106" s="21">
        <f t="shared" si="125"/>
        <v>8.46042471</v>
      </c>
      <c r="T2106" s="18">
        <v>10.0</v>
      </c>
      <c r="U2106" s="21">
        <f t="shared" si="128"/>
        <v>8.261709319</v>
      </c>
      <c r="V2106" s="18">
        <v>10.0</v>
      </c>
      <c r="W2106" s="21">
        <f t="shared" si="124"/>
        <v>8.853812741</v>
      </c>
      <c r="X2106" s="27">
        <f t="shared" si="170"/>
        <v>9.857142857</v>
      </c>
      <c r="Y2106" s="149" t="s">
        <v>3912</v>
      </c>
      <c r="Z2106" s="24"/>
      <c r="AA2106" s="40"/>
      <c r="AB2106" s="40"/>
      <c r="AC2106" s="164"/>
      <c r="AD2106" s="40"/>
      <c r="AE2106" s="39"/>
      <c r="AF2106" s="5"/>
      <c r="AG2106" s="1"/>
    </row>
    <row r="2107" ht="64.5" customHeight="1">
      <c r="A2107" s="1"/>
      <c r="B2107" s="5"/>
      <c r="C2107" s="16">
        <v>45086.0</v>
      </c>
      <c r="D2107" s="17">
        <v>3.833821066E9</v>
      </c>
      <c r="E2107" s="150" t="s">
        <v>3913</v>
      </c>
      <c r="F2107" s="5" t="s">
        <v>126</v>
      </c>
      <c r="G2107" s="5" t="s">
        <v>2017</v>
      </c>
      <c r="H2107" s="5" t="s">
        <v>3347</v>
      </c>
      <c r="I2107" s="33" t="s">
        <v>60</v>
      </c>
      <c r="J2107" s="18">
        <v>10.0</v>
      </c>
      <c r="K2107" s="19">
        <f t="shared" si="179"/>
        <v>8.302568218</v>
      </c>
      <c r="L2107" s="18">
        <v>10.0</v>
      </c>
      <c r="M2107" s="21">
        <f t="shared" si="181"/>
        <v>9.108003857</v>
      </c>
      <c r="N2107" s="18">
        <v>10.0</v>
      </c>
      <c r="O2107" s="21">
        <f>+AVERAGE($N$3:N2629)</f>
        <v>9.459525646</v>
      </c>
      <c r="P2107" s="18">
        <v>10.0</v>
      </c>
      <c r="Q2107" s="21">
        <f t="shared" si="182"/>
        <v>8.370057859</v>
      </c>
      <c r="R2107" s="18">
        <v>7.5</v>
      </c>
      <c r="S2107" s="21">
        <f t="shared" si="125"/>
        <v>8.459961409</v>
      </c>
      <c r="T2107" s="18">
        <v>10.0</v>
      </c>
      <c r="U2107" s="21">
        <f t="shared" si="128"/>
        <v>8.262548263</v>
      </c>
      <c r="V2107" s="18">
        <v>10.0</v>
      </c>
      <c r="W2107" s="21">
        <f t="shared" si="124"/>
        <v>8.854365654</v>
      </c>
      <c r="X2107" s="27">
        <f t="shared" si="170"/>
        <v>9.642857143</v>
      </c>
      <c r="Y2107" s="149" t="s">
        <v>3914</v>
      </c>
      <c r="Z2107" s="24"/>
      <c r="AA2107" s="40"/>
      <c r="AB2107" s="40"/>
      <c r="AC2107" s="164"/>
      <c r="AD2107" s="40"/>
      <c r="AE2107" s="39"/>
      <c r="AF2107" s="5"/>
      <c r="AG2107" s="1"/>
    </row>
    <row r="2108" ht="64.5" customHeight="1">
      <c r="A2108" s="1"/>
      <c r="B2108" s="5"/>
      <c r="C2108" s="16">
        <v>45087.0</v>
      </c>
      <c r="D2108" s="17" t="s">
        <v>3915</v>
      </c>
      <c r="E2108" s="150" t="s">
        <v>3916</v>
      </c>
      <c r="F2108" s="5" t="s">
        <v>510</v>
      </c>
      <c r="G2108" s="5" t="s">
        <v>2017</v>
      </c>
      <c r="H2108" s="5" t="s">
        <v>3699</v>
      </c>
      <c r="I2108" s="33" t="s">
        <v>60</v>
      </c>
      <c r="J2108" s="18">
        <v>7.0</v>
      </c>
      <c r="K2108" s="19">
        <f t="shared" si="179"/>
        <v>8.300963082</v>
      </c>
      <c r="L2108" s="18">
        <v>10.0</v>
      </c>
      <c r="M2108" s="21">
        <f t="shared" si="181"/>
        <v>9.108433735</v>
      </c>
      <c r="N2108" s="18">
        <v>10.0</v>
      </c>
      <c r="O2108" s="21">
        <f>+AVERAGE($N$3:N2629)</f>
        <v>9.459525646</v>
      </c>
      <c r="P2108" s="18">
        <v>7.5</v>
      </c>
      <c r="Q2108" s="21">
        <f t="shared" si="182"/>
        <v>8.369638554</v>
      </c>
      <c r="R2108" s="18">
        <v>7.5</v>
      </c>
      <c r="S2108" s="21">
        <f t="shared" si="125"/>
        <v>8.459498554</v>
      </c>
      <c r="T2108" s="18">
        <v>7.5</v>
      </c>
      <c r="U2108" s="21">
        <f t="shared" si="128"/>
        <v>8.262180415</v>
      </c>
      <c r="V2108" s="18">
        <v>7.5</v>
      </c>
      <c r="W2108" s="21">
        <f t="shared" si="124"/>
        <v>8.853712633</v>
      </c>
      <c r="X2108" s="27">
        <f t="shared" si="170"/>
        <v>8.142857143</v>
      </c>
      <c r="Y2108" s="149"/>
      <c r="Z2108" s="24"/>
      <c r="AA2108" s="40"/>
      <c r="AB2108" s="40"/>
      <c r="AC2108" s="164"/>
      <c r="AD2108" s="40"/>
      <c r="AE2108" s="39"/>
      <c r="AF2108" s="5"/>
      <c r="AG2108" s="1"/>
    </row>
    <row r="2109" ht="64.5" customHeight="1">
      <c r="A2109" s="1"/>
      <c r="B2109" s="5"/>
      <c r="C2109" s="16">
        <v>45090.0</v>
      </c>
      <c r="D2109" s="17">
        <v>3.932409962E9</v>
      </c>
      <c r="E2109" s="150" t="s">
        <v>3917</v>
      </c>
      <c r="F2109" s="5" t="s">
        <v>72</v>
      </c>
      <c r="G2109" s="5" t="s">
        <v>2017</v>
      </c>
      <c r="H2109" s="5">
        <v>211.0</v>
      </c>
      <c r="I2109" s="33" t="s">
        <v>1808</v>
      </c>
      <c r="J2109" s="18">
        <v>9.0</v>
      </c>
      <c r="K2109" s="19">
        <f t="shared" si="179"/>
        <v>8.300160514</v>
      </c>
      <c r="L2109" s="18">
        <v>7.5</v>
      </c>
      <c r="M2109" s="21">
        <f t="shared" si="181"/>
        <v>9.10765896</v>
      </c>
      <c r="N2109" s="18">
        <v>10.0</v>
      </c>
      <c r="O2109" s="21">
        <f>+AVERAGE($N$3:N2629)</f>
        <v>9.459525646</v>
      </c>
      <c r="P2109" s="18">
        <v>10.0</v>
      </c>
      <c r="Q2109" s="21">
        <f t="shared" si="182"/>
        <v>8.370423892</v>
      </c>
      <c r="R2109" s="18">
        <v>5.0</v>
      </c>
      <c r="S2109" s="21">
        <f t="shared" si="125"/>
        <v>8.457831325</v>
      </c>
      <c r="T2109" s="18">
        <v>10.0</v>
      </c>
      <c r="U2109" s="21">
        <f t="shared" si="128"/>
        <v>8.263018322</v>
      </c>
      <c r="V2109" s="18">
        <v>10.0</v>
      </c>
      <c r="W2109" s="21">
        <f t="shared" si="124"/>
        <v>8.85426506</v>
      </c>
      <c r="X2109" s="27">
        <f t="shared" si="170"/>
        <v>8.785714286</v>
      </c>
      <c r="Y2109" s="149"/>
      <c r="Z2109" s="24"/>
      <c r="AA2109" s="40"/>
      <c r="AB2109" s="40"/>
      <c r="AC2109" s="164"/>
      <c r="AD2109" s="40"/>
      <c r="AE2109" s="39"/>
      <c r="AF2109" s="5"/>
      <c r="AG2109" s="1"/>
    </row>
    <row r="2110" ht="64.5" customHeight="1">
      <c r="A2110" s="1"/>
      <c r="B2110" s="5"/>
      <c r="C2110" s="16">
        <v>45090.0</v>
      </c>
      <c r="D2110" s="17">
        <v>2.999919677E9</v>
      </c>
      <c r="E2110" s="150" t="s">
        <v>3918</v>
      </c>
      <c r="F2110" s="5" t="s">
        <v>2153</v>
      </c>
      <c r="G2110" s="5" t="s">
        <v>2017</v>
      </c>
      <c r="H2110" s="5">
        <v>202.0</v>
      </c>
      <c r="I2110" s="33" t="s">
        <v>45</v>
      </c>
      <c r="J2110" s="18">
        <v>9.0</v>
      </c>
      <c r="K2110" s="19">
        <f t="shared" si="179"/>
        <v>8.304975923</v>
      </c>
      <c r="L2110" s="18">
        <v>7.5</v>
      </c>
      <c r="M2110" s="21">
        <f t="shared" si="181"/>
        <v>9.10688493</v>
      </c>
      <c r="N2110" s="18">
        <v>10.0</v>
      </c>
      <c r="O2110" s="21">
        <f>+AVERAGE($N$3:N2629)</f>
        <v>9.459525646</v>
      </c>
      <c r="P2110" s="18">
        <v>10.0</v>
      </c>
      <c r="Q2110" s="21">
        <f t="shared" si="182"/>
        <v>8.371208474</v>
      </c>
      <c r="R2110" s="18">
        <v>5.0</v>
      </c>
      <c r="S2110" s="21">
        <f t="shared" si="125"/>
        <v>8.456165703</v>
      </c>
      <c r="T2110" s="18">
        <v>10.0</v>
      </c>
      <c r="U2110" s="21">
        <f t="shared" si="128"/>
        <v>8.263855422</v>
      </c>
      <c r="V2110" s="18">
        <v>10.0</v>
      </c>
      <c r="W2110" s="21">
        <f t="shared" si="124"/>
        <v>8.854816956</v>
      </c>
      <c r="X2110" s="27">
        <f t="shared" si="170"/>
        <v>8.785714286</v>
      </c>
      <c r="Y2110" s="149"/>
      <c r="Z2110" s="24"/>
      <c r="AA2110" s="40"/>
      <c r="AB2110" s="40"/>
      <c r="AC2110" s="164"/>
      <c r="AD2110" s="40"/>
      <c r="AE2110" s="39"/>
      <c r="AF2110" s="5"/>
      <c r="AG2110" s="1"/>
    </row>
    <row r="2111" ht="64.5" customHeight="1">
      <c r="A2111" s="1"/>
      <c r="B2111" s="5"/>
      <c r="C2111" s="16">
        <v>45093.0</v>
      </c>
      <c r="D2111" s="17">
        <v>3.801199322E9</v>
      </c>
      <c r="E2111" s="150" t="s">
        <v>3919</v>
      </c>
      <c r="F2111" s="5" t="s">
        <v>2153</v>
      </c>
      <c r="G2111" s="5" t="s">
        <v>2017</v>
      </c>
      <c r="H2111" s="5">
        <v>217.0</v>
      </c>
      <c r="I2111" s="33" t="s">
        <v>1782</v>
      </c>
      <c r="J2111" s="18">
        <v>8.0</v>
      </c>
      <c r="K2111" s="19">
        <f t="shared" si="179"/>
        <v>8.304173355</v>
      </c>
      <c r="L2111" s="18">
        <v>10.0</v>
      </c>
      <c r="M2111" s="21">
        <f t="shared" si="181"/>
        <v>9.107314726</v>
      </c>
      <c r="N2111" s="18">
        <v>10.0</v>
      </c>
      <c r="O2111" s="21">
        <f>+AVERAGE($N$3:N2629)</f>
        <v>9.459525646</v>
      </c>
      <c r="P2111" s="18">
        <v>7.5</v>
      </c>
      <c r="Q2111" s="21">
        <f t="shared" si="182"/>
        <v>8.37078922</v>
      </c>
      <c r="R2111" s="18">
        <v>7.5</v>
      </c>
      <c r="S2111" s="21">
        <f t="shared" si="125"/>
        <v>8.455705344</v>
      </c>
      <c r="T2111" s="18">
        <v>7.5</v>
      </c>
      <c r="U2111" s="21">
        <f t="shared" si="128"/>
        <v>8.263487476</v>
      </c>
      <c r="V2111" s="18">
        <v>10.0</v>
      </c>
      <c r="W2111" s="21">
        <f t="shared" si="124"/>
        <v>8.85536832</v>
      </c>
      <c r="X2111" s="27">
        <f t="shared" si="170"/>
        <v>8.642857143</v>
      </c>
      <c r="Y2111" s="149"/>
      <c r="Z2111" s="24"/>
      <c r="AA2111" s="40"/>
      <c r="AB2111" s="40"/>
      <c r="AC2111" s="164"/>
      <c r="AD2111" s="40"/>
      <c r="AE2111" s="39"/>
      <c r="AF2111" s="5"/>
      <c r="AG2111" s="1"/>
    </row>
    <row r="2112" ht="43.5" customHeight="1">
      <c r="A2112" s="1"/>
      <c r="B2112" s="5"/>
      <c r="C2112" s="16">
        <v>45093.0</v>
      </c>
      <c r="D2112" s="17">
        <v>3.918930357E9</v>
      </c>
      <c r="E2112" s="150" t="s">
        <v>3920</v>
      </c>
      <c r="F2112" s="5" t="s">
        <v>2022</v>
      </c>
      <c r="G2112" s="5" t="s">
        <v>2017</v>
      </c>
      <c r="H2112" s="5">
        <v>217.0</v>
      </c>
      <c r="I2112" s="33" t="s">
        <v>1782</v>
      </c>
      <c r="J2112" s="18">
        <v>10.0</v>
      </c>
      <c r="K2112" s="19">
        <f t="shared" si="179"/>
        <v>8.304975923</v>
      </c>
      <c r="L2112" s="18">
        <v>10.0</v>
      </c>
      <c r="M2112" s="21">
        <f t="shared" si="181"/>
        <v>9.107744108</v>
      </c>
      <c r="N2112" s="18">
        <v>10.0</v>
      </c>
      <c r="O2112" s="21">
        <f>+AVERAGE($N$3:N2629)</f>
        <v>9.459525646</v>
      </c>
      <c r="P2112" s="18">
        <v>10.0</v>
      </c>
      <c r="Q2112" s="21">
        <f t="shared" si="182"/>
        <v>8.371572872</v>
      </c>
      <c r="R2112" s="18">
        <v>10.0</v>
      </c>
      <c r="S2112" s="21">
        <f t="shared" si="125"/>
        <v>8.456448508</v>
      </c>
      <c r="T2112" s="18">
        <v>10.0</v>
      </c>
      <c r="U2112" s="21">
        <f t="shared" si="128"/>
        <v>8.264323544</v>
      </c>
      <c r="V2112" s="18">
        <v>10.0</v>
      </c>
      <c r="W2112" s="21">
        <f t="shared" si="124"/>
        <v>8.855919153</v>
      </c>
      <c r="X2112" s="27">
        <f t="shared" si="170"/>
        <v>10</v>
      </c>
      <c r="Y2112" s="149" t="s">
        <v>3921</v>
      </c>
      <c r="Z2112" s="24"/>
      <c r="AA2112" s="40"/>
      <c r="AB2112" s="40"/>
      <c r="AC2112" s="164"/>
      <c r="AD2112" s="40"/>
      <c r="AE2112" s="39"/>
      <c r="AF2112" s="5"/>
      <c r="AG2112" s="1"/>
    </row>
    <row r="2113" ht="64.5" customHeight="1">
      <c r="A2113" s="1"/>
      <c r="B2113" s="5"/>
      <c r="C2113" s="16">
        <v>45098.0</v>
      </c>
      <c r="D2113" s="17">
        <v>3.381003625E9</v>
      </c>
      <c r="E2113" s="150" t="s">
        <v>3922</v>
      </c>
      <c r="F2113" s="5" t="s">
        <v>600</v>
      </c>
      <c r="G2113" s="5" t="s">
        <v>3261</v>
      </c>
      <c r="H2113" s="5">
        <v>312.0</v>
      </c>
      <c r="I2113" s="33" t="s">
        <v>1787</v>
      </c>
      <c r="J2113" s="18">
        <v>7.0</v>
      </c>
      <c r="K2113" s="19">
        <f t="shared" si="179"/>
        <v>8.302568218</v>
      </c>
      <c r="L2113" s="18">
        <v>5.0</v>
      </c>
      <c r="M2113" s="21">
        <f t="shared" si="181"/>
        <v>9.105769231</v>
      </c>
      <c r="N2113" s="18">
        <v>10.0</v>
      </c>
      <c r="O2113" s="21">
        <f>+AVERAGE($N$3:N2629)</f>
        <v>9.459525646</v>
      </c>
      <c r="P2113" s="18">
        <v>7.5</v>
      </c>
      <c r="Q2113" s="21">
        <f t="shared" si="182"/>
        <v>8.371153846</v>
      </c>
      <c r="R2113" s="18">
        <v>5.0</v>
      </c>
      <c r="S2113" s="21">
        <f t="shared" si="125"/>
        <v>8.454785955</v>
      </c>
      <c r="T2113" s="18">
        <v>7.5</v>
      </c>
      <c r="U2113" s="21">
        <f t="shared" si="128"/>
        <v>8.263955727</v>
      </c>
      <c r="V2113" s="18">
        <v>7.5</v>
      </c>
      <c r="W2113" s="21">
        <f t="shared" si="124"/>
        <v>8.855266955</v>
      </c>
      <c r="X2113" s="27">
        <f t="shared" si="170"/>
        <v>7.071428571</v>
      </c>
      <c r="Y2113" s="149" t="s">
        <v>3923</v>
      </c>
      <c r="Z2113" s="24"/>
      <c r="AA2113" s="40"/>
      <c r="AB2113" s="40"/>
      <c r="AC2113" s="164"/>
      <c r="AD2113" s="40"/>
      <c r="AE2113" s="39"/>
      <c r="AF2113" s="5"/>
      <c r="AG2113" s="1"/>
    </row>
    <row r="2114" ht="64.5" customHeight="1">
      <c r="A2114" s="1"/>
      <c r="B2114" s="5"/>
      <c r="C2114" s="16">
        <v>45098.0</v>
      </c>
      <c r="D2114" s="17">
        <v>3.821733902E9</v>
      </c>
      <c r="E2114" s="150" t="s">
        <v>3924</v>
      </c>
      <c r="F2114" s="5" t="s">
        <v>32</v>
      </c>
      <c r="G2114" s="5" t="s">
        <v>2017</v>
      </c>
      <c r="H2114" s="5">
        <v>216.0</v>
      </c>
      <c r="I2114" s="33" t="s">
        <v>1782</v>
      </c>
      <c r="J2114" s="18">
        <v>9.0</v>
      </c>
      <c r="K2114" s="19">
        <f t="shared" si="179"/>
        <v>8.304975923</v>
      </c>
      <c r="L2114" s="18">
        <v>10.0</v>
      </c>
      <c r="M2114" s="21">
        <f t="shared" si="181"/>
        <v>9.106198943</v>
      </c>
      <c r="N2114" s="18">
        <v>10.0</v>
      </c>
      <c r="O2114" s="21">
        <f>+AVERAGE($N$3:N2629)</f>
        <v>9.459525646</v>
      </c>
      <c r="P2114" s="18">
        <v>7.5</v>
      </c>
      <c r="Q2114" s="21">
        <f t="shared" si="182"/>
        <v>8.370735223</v>
      </c>
      <c r="R2114" s="18">
        <v>10.0</v>
      </c>
      <c r="S2114" s="21">
        <f t="shared" si="125"/>
        <v>8.455528846</v>
      </c>
      <c r="T2114" s="18">
        <v>10.0</v>
      </c>
      <c r="U2114" s="21">
        <f t="shared" si="128"/>
        <v>8.264790765</v>
      </c>
      <c r="V2114" s="18">
        <v>10.0</v>
      </c>
      <c r="W2114" s="21">
        <f t="shared" si="124"/>
        <v>8.855817308</v>
      </c>
      <c r="X2114" s="27">
        <f t="shared" si="170"/>
        <v>9.5</v>
      </c>
      <c r="Y2114" s="149"/>
      <c r="Z2114" s="24"/>
      <c r="AA2114" s="40"/>
      <c r="AB2114" s="40"/>
      <c r="AC2114" s="164"/>
      <c r="AD2114" s="40"/>
      <c r="AE2114" s="39"/>
      <c r="AF2114" s="5"/>
      <c r="AG2114" s="1"/>
    </row>
    <row r="2115" ht="64.5" customHeight="1">
      <c r="A2115" s="1"/>
      <c r="B2115" s="5"/>
      <c r="C2115" s="16">
        <v>45099.0</v>
      </c>
      <c r="D2115" s="17" t="s">
        <v>3925</v>
      </c>
      <c r="E2115" s="150" t="s">
        <v>3926</v>
      </c>
      <c r="F2115" s="5" t="s">
        <v>600</v>
      </c>
      <c r="G2115" s="5" t="s">
        <v>3261</v>
      </c>
      <c r="H2115" s="5">
        <v>313.0</v>
      </c>
      <c r="I2115" s="33" t="s">
        <v>79</v>
      </c>
      <c r="J2115" s="18">
        <v>10.0</v>
      </c>
      <c r="K2115" s="19">
        <f t="shared" si="179"/>
        <v>8.304975923</v>
      </c>
      <c r="L2115" s="18">
        <v>10.0</v>
      </c>
      <c r="M2115" s="21">
        <f t="shared" si="181"/>
        <v>9.106628242</v>
      </c>
      <c r="N2115" s="18">
        <v>10.0</v>
      </c>
      <c r="O2115" s="21">
        <f>+AVERAGE($N$3:N2629)</f>
        <v>9.459525646</v>
      </c>
      <c r="P2115" s="18">
        <v>10.0</v>
      </c>
      <c r="Q2115" s="21">
        <f t="shared" si="182"/>
        <v>8.371517771</v>
      </c>
      <c r="R2115" s="18">
        <v>10.0</v>
      </c>
      <c r="S2115" s="21">
        <f t="shared" si="125"/>
        <v>8.456271024</v>
      </c>
      <c r="T2115" s="18">
        <v>10.0</v>
      </c>
      <c r="U2115" s="21">
        <f t="shared" si="128"/>
        <v>8.265625</v>
      </c>
      <c r="V2115" s="18">
        <v>10.0</v>
      </c>
      <c r="W2115" s="21">
        <f t="shared" si="124"/>
        <v>8.856367131</v>
      </c>
      <c r="X2115" s="27">
        <f t="shared" si="170"/>
        <v>10</v>
      </c>
      <c r="Y2115" s="149" t="s">
        <v>3927</v>
      </c>
      <c r="Z2115" s="24"/>
      <c r="AA2115" s="40"/>
      <c r="AB2115" s="40"/>
      <c r="AC2115" s="164"/>
      <c r="AD2115" s="40"/>
      <c r="AE2115" s="39"/>
      <c r="AF2115" s="5"/>
      <c r="AG2115" s="1"/>
    </row>
    <row r="2116" ht="64.5" customHeight="1">
      <c r="A2116" s="1"/>
      <c r="B2116" s="5"/>
      <c r="C2116" s="16">
        <v>45101.0</v>
      </c>
      <c r="D2116" s="17">
        <v>2.503019044E9</v>
      </c>
      <c r="E2116" s="150" t="s">
        <v>3928</v>
      </c>
      <c r="F2116" s="5" t="s">
        <v>510</v>
      </c>
      <c r="G2116" s="5" t="s">
        <v>2017</v>
      </c>
      <c r="H2116" s="5" t="s">
        <v>3350</v>
      </c>
      <c r="I2116" s="33" t="s">
        <v>60</v>
      </c>
      <c r="J2116" s="18">
        <v>8.0</v>
      </c>
      <c r="K2116" s="19">
        <f t="shared" si="179"/>
        <v>8.303370787</v>
      </c>
      <c r="L2116" s="18">
        <v>10.0</v>
      </c>
      <c r="M2116" s="21">
        <v>1.0</v>
      </c>
      <c r="N2116" s="18">
        <v>10.0</v>
      </c>
      <c r="O2116" s="21">
        <f>+AVERAGE($N$3:N2629)</f>
        <v>9.459525646</v>
      </c>
      <c r="P2116" s="18">
        <v>10.0</v>
      </c>
      <c r="Q2116" s="21">
        <f t="shared" si="182"/>
        <v>8.372299568</v>
      </c>
      <c r="R2116" s="18">
        <v>10.0</v>
      </c>
      <c r="S2116" s="21">
        <f t="shared" si="125"/>
        <v>8.457012488</v>
      </c>
      <c r="T2116" s="18">
        <v>10.0</v>
      </c>
      <c r="U2116" s="21">
        <f t="shared" si="128"/>
        <v>8.266458433</v>
      </c>
      <c r="V2116" s="18">
        <v>10.0</v>
      </c>
      <c r="W2116" s="21">
        <f t="shared" si="124"/>
        <v>8.856916427</v>
      </c>
      <c r="X2116" s="27">
        <f t="shared" si="170"/>
        <v>9.714285714</v>
      </c>
      <c r="Y2116" s="149"/>
      <c r="Z2116" s="24"/>
      <c r="AA2116" s="40"/>
      <c r="AB2116" s="40"/>
      <c r="AC2116" s="164"/>
      <c r="AD2116" s="40"/>
      <c r="AE2116" s="39"/>
      <c r="AF2116" s="5"/>
      <c r="AG2116" s="1"/>
    </row>
    <row r="2117" ht="64.5" customHeight="1">
      <c r="A2117" s="1"/>
      <c r="B2117" s="5"/>
      <c r="C2117" s="16">
        <v>45106.0</v>
      </c>
      <c r="D2117" s="17" t="s">
        <v>3929</v>
      </c>
      <c r="E2117" s="150" t="s">
        <v>3930</v>
      </c>
      <c r="F2117" s="5" t="s">
        <v>126</v>
      </c>
      <c r="G2117" s="5" t="s">
        <v>2017</v>
      </c>
      <c r="H2117" s="5">
        <v>214.0</v>
      </c>
      <c r="I2117" s="33" t="s">
        <v>1808</v>
      </c>
      <c r="J2117" s="18">
        <v>10.0</v>
      </c>
      <c r="K2117" s="19">
        <f t="shared" si="179"/>
        <v>8.303370787</v>
      </c>
      <c r="L2117" s="18">
        <v>10.0</v>
      </c>
      <c r="M2117" s="21">
        <f t="shared" ref="M2117:M2131" si="183">+AVERAGE($L$3:L2117)</f>
        <v>9.107485605</v>
      </c>
      <c r="N2117" s="18">
        <v>10.0</v>
      </c>
      <c r="O2117" s="21">
        <f>+AVERAGE($N$3:N2629)</f>
        <v>9.459525646</v>
      </c>
      <c r="P2117" s="18">
        <v>10.0</v>
      </c>
      <c r="Q2117" s="21">
        <f t="shared" si="182"/>
        <v>8.373080614</v>
      </c>
      <c r="R2117" s="18">
        <v>10.0</v>
      </c>
      <c r="S2117" s="21">
        <f t="shared" si="125"/>
        <v>8.457753241</v>
      </c>
      <c r="T2117" s="18">
        <v>10.0</v>
      </c>
      <c r="U2117" s="21">
        <f t="shared" si="128"/>
        <v>8.267291066</v>
      </c>
      <c r="V2117" s="18">
        <v>7.5</v>
      </c>
      <c r="W2117" s="21">
        <f t="shared" si="124"/>
        <v>8.856265002</v>
      </c>
      <c r="X2117" s="27">
        <f t="shared" si="170"/>
        <v>9.642857143</v>
      </c>
      <c r="Y2117" s="149"/>
      <c r="Z2117" s="24"/>
      <c r="AA2117" s="40"/>
      <c r="AB2117" s="40"/>
      <c r="AC2117" s="164"/>
      <c r="AD2117" s="40"/>
      <c r="AE2117" s="39"/>
      <c r="AF2117" s="5"/>
      <c r="AG2117" s="1"/>
    </row>
    <row r="2118" ht="64.5" customHeight="1">
      <c r="A2118" s="1"/>
      <c r="B2118" s="5"/>
      <c r="C2118" s="16">
        <v>45107.0</v>
      </c>
      <c r="D2118" s="17">
        <v>2.432017559E9</v>
      </c>
      <c r="E2118" s="150" t="s">
        <v>3931</v>
      </c>
      <c r="F2118" s="5" t="s">
        <v>2022</v>
      </c>
      <c r="G2118" s="5" t="s">
        <v>2017</v>
      </c>
      <c r="H2118" s="5" t="s">
        <v>2270</v>
      </c>
      <c r="I2118" s="33" t="s">
        <v>60</v>
      </c>
      <c r="J2118" s="18">
        <v>9.0</v>
      </c>
      <c r="K2118" s="19">
        <f t="shared" si="179"/>
        <v>8.305778491</v>
      </c>
      <c r="L2118" s="18">
        <v>10.0</v>
      </c>
      <c r="M2118" s="21">
        <f t="shared" si="183"/>
        <v>9.107913669</v>
      </c>
      <c r="N2118" s="18">
        <v>10.0</v>
      </c>
      <c r="O2118" s="21">
        <f>+AVERAGE($N$3:N2629)</f>
        <v>9.459525646</v>
      </c>
      <c r="P2118" s="18">
        <v>10.0</v>
      </c>
      <c r="Q2118" s="21">
        <f t="shared" si="182"/>
        <v>8.373860911</v>
      </c>
      <c r="R2118" s="18">
        <v>10.0</v>
      </c>
      <c r="S2118" s="21">
        <f t="shared" si="125"/>
        <v>8.458493282</v>
      </c>
      <c r="T2118" s="18">
        <v>10.0</v>
      </c>
      <c r="U2118" s="21">
        <f t="shared" si="128"/>
        <v>8.2681229</v>
      </c>
      <c r="V2118" s="18">
        <v>10.0</v>
      </c>
      <c r="W2118" s="21">
        <f t="shared" si="124"/>
        <v>8.85681382</v>
      </c>
      <c r="X2118" s="27">
        <f t="shared" si="170"/>
        <v>9.857142857</v>
      </c>
      <c r="Y2118" s="149"/>
      <c r="Z2118" s="24"/>
      <c r="AA2118" s="40"/>
      <c r="AB2118" s="40"/>
      <c r="AC2118" s="164"/>
      <c r="AD2118" s="40"/>
      <c r="AE2118" s="39"/>
      <c r="AF2118" s="5"/>
      <c r="AG2118" s="1"/>
    </row>
    <row r="2119" ht="64.5" customHeight="1">
      <c r="A2119" s="1"/>
      <c r="B2119" s="5"/>
      <c r="C2119" s="16">
        <v>45107.0</v>
      </c>
      <c r="D2119" s="17">
        <v>2.546267548E9</v>
      </c>
      <c r="E2119" s="150" t="s">
        <v>3932</v>
      </c>
      <c r="F2119" s="5" t="s">
        <v>3514</v>
      </c>
      <c r="G2119" s="5" t="s">
        <v>3261</v>
      </c>
      <c r="H2119" s="5">
        <v>302.0</v>
      </c>
      <c r="I2119" s="33" t="s">
        <v>45</v>
      </c>
      <c r="J2119" s="18">
        <v>7.0</v>
      </c>
      <c r="K2119" s="19">
        <f t="shared" si="179"/>
        <v>8.304975923</v>
      </c>
      <c r="L2119" s="18">
        <v>10.0</v>
      </c>
      <c r="M2119" s="21">
        <f t="shared" si="183"/>
        <v>9.108341323</v>
      </c>
      <c r="N2119" s="18">
        <v>7.5</v>
      </c>
      <c r="O2119" s="21">
        <f>+AVERAGE($N$3:N2629)</f>
        <v>9.459525646</v>
      </c>
      <c r="P2119" s="18">
        <v>7.5</v>
      </c>
      <c r="Q2119" s="21">
        <f t="shared" si="182"/>
        <v>8.373441994</v>
      </c>
      <c r="R2119" s="18">
        <v>7.5</v>
      </c>
      <c r="S2119" s="21">
        <f t="shared" si="125"/>
        <v>8.458033573</v>
      </c>
      <c r="T2119" s="18">
        <v>7.5</v>
      </c>
      <c r="U2119" s="21">
        <f t="shared" si="128"/>
        <v>8.267754319</v>
      </c>
      <c r="V2119" s="18">
        <v>7.5</v>
      </c>
      <c r="W2119" s="21">
        <f t="shared" si="124"/>
        <v>8.85616307</v>
      </c>
      <c r="X2119" s="27">
        <f t="shared" si="170"/>
        <v>7.785714286</v>
      </c>
      <c r="Y2119" s="149" t="s">
        <v>3933</v>
      </c>
      <c r="Z2119" s="24"/>
      <c r="AA2119" s="40"/>
      <c r="AB2119" s="40"/>
      <c r="AC2119" s="164"/>
      <c r="AD2119" s="40"/>
      <c r="AE2119" s="39"/>
      <c r="AF2119" s="5"/>
      <c r="AG2119" s="1"/>
    </row>
    <row r="2120" ht="64.5" customHeight="1">
      <c r="A2120" s="1"/>
      <c r="B2120" s="5"/>
      <c r="C2120" s="16">
        <v>45108.0</v>
      </c>
      <c r="D2120" s="17" t="s">
        <v>3934</v>
      </c>
      <c r="E2120" s="150" t="s">
        <v>3935</v>
      </c>
      <c r="F2120" s="5" t="s">
        <v>48</v>
      </c>
      <c r="G2120" s="5" t="s">
        <v>2017</v>
      </c>
      <c r="H2120" s="5" t="s">
        <v>3347</v>
      </c>
      <c r="I2120" s="33" t="s">
        <v>60</v>
      </c>
      <c r="J2120" s="18">
        <v>10.0</v>
      </c>
      <c r="K2120" s="19">
        <f t="shared" si="179"/>
        <v>8.304975923</v>
      </c>
      <c r="L2120" s="18">
        <v>10.0</v>
      </c>
      <c r="M2120" s="21">
        <f t="shared" si="183"/>
        <v>9.108768567</v>
      </c>
      <c r="N2120" s="18">
        <v>10.0</v>
      </c>
      <c r="O2120" s="21">
        <f t="shared" ref="O2120:O2126" si="184">+AVERAGE($N$3:N2135)</f>
        <v>9.447454805</v>
      </c>
      <c r="P2120" s="18">
        <v>10.0</v>
      </c>
      <c r="Q2120" s="21">
        <f t="shared" si="182"/>
        <v>8.37422137</v>
      </c>
      <c r="R2120" s="18">
        <v>10.0</v>
      </c>
      <c r="S2120" s="21">
        <f t="shared" si="125"/>
        <v>8.458772771</v>
      </c>
      <c r="T2120" s="18">
        <v>10.0</v>
      </c>
      <c r="U2120" s="21">
        <f t="shared" si="128"/>
        <v>8.268585132</v>
      </c>
      <c r="V2120" s="18">
        <v>10.0</v>
      </c>
      <c r="W2120" s="21">
        <f t="shared" si="124"/>
        <v>8.856711409</v>
      </c>
      <c r="X2120" s="27">
        <f t="shared" si="170"/>
        <v>10</v>
      </c>
      <c r="Y2120" s="149"/>
      <c r="Z2120" s="24"/>
      <c r="AA2120" s="40"/>
      <c r="AB2120" s="40"/>
      <c r="AC2120" s="164"/>
      <c r="AD2120" s="40"/>
      <c r="AE2120" s="39"/>
      <c r="AF2120" s="5"/>
      <c r="AG2120" s="1"/>
    </row>
    <row r="2121" ht="64.5" customHeight="1">
      <c r="A2121" s="1"/>
      <c r="B2121" s="5"/>
      <c r="C2121" s="16">
        <v>45108.0</v>
      </c>
      <c r="D2121" s="17">
        <v>2.875582889E9</v>
      </c>
      <c r="E2121" s="150" t="s">
        <v>3936</v>
      </c>
      <c r="F2121" s="5" t="s">
        <v>126</v>
      </c>
      <c r="G2121" s="5" t="s">
        <v>2017</v>
      </c>
      <c r="H2121" s="5" t="s">
        <v>3592</v>
      </c>
      <c r="I2121" s="33" t="s">
        <v>60</v>
      </c>
      <c r="J2121" s="18">
        <v>10.0</v>
      </c>
      <c r="K2121" s="19">
        <f t="shared" si="179"/>
        <v>8.304975923</v>
      </c>
      <c r="L2121" s="18">
        <v>10.0</v>
      </c>
      <c r="M2121" s="21">
        <f t="shared" si="183"/>
        <v>9.109195402</v>
      </c>
      <c r="N2121" s="18">
        <v>10.0</v>
      </c>
      <c r="O2121" s="21">
        <f t="shared" si="184"/>
        <v>9.447717546</v>
      </c>
      <c r="P2121" s="18">
        <v>10.0</v>
      </c>
      <c r="Q2121" s="21">
        <f t="shared" si="182"/>
        <v>8.375</v>
      </c>
      <c r="R2121" s="18">
        <v>10.0</v>
      </c>
      <c r="S2121" s="21">
        <f t="shared" si="125"/>
        <v>8.45951126</v>
      </c>
      <c r="T2121" s="18">
        <v>10.0</v>
      </c>
      <c r="U2121" s="21">
        <f t="shared" si="128"/>
        <v>8.269415149</v>
      </c>
      <c r="V2121" s="18">
        <v>10.0</v>
      </c>
      <c r="W2121" s="21">
        <f t="shared" si="124"/>
        <v>8.857259224</v>
      </c>
      <c r="X2121" s="27">
        <f t="shared" si="170"/>
        <v>10</v>
      </c>
      <c r="Y2121" s="149" t="s">
        <v>3937</v>
      </c>
      <c r="Z2121" s="24"/>
      <c r="AA2121" s="40"/>
      <c r="AB2121" s="40"/>
      <c r="AC2121" s="164"/>
      <c r="AD2121" s="40"/>
      <c r="AE2121" s="39"/>
      <c r="AF2121" s="5"/>
      <c r="AG2121" s="1"/>
    </row>
    <row r="2122" ht="64.5" customHeight="1">
      <c r="A2122" s="1"/>
      <c r="B2122" s="5"/>
      <c r="C2122" s="16">
        <v>45108.0</v>
      </c>
      <c r="D2122" s="17">
        <v>2.222046702E9</v>
      </c>
      <c r="E2122" s="150" t="s">
        <v>3938</v>
      </c>
      <c r="F2122" s="5" t="s">
        <v>52</v>
      </c>
      <c r="G2122" s="5" t="s">
        <v>2017</v>
      </c>
      <c r="H2122" s="5">
        <v>217.0</v>
      </c>
      <c r="I2122" s="33" t="s">
        <v>1782</v>
      </c>
      <c r="J2122" s="18">
        <v>7.0</v>
      </c>
      <c r="K2122" s="19">
        <f t="shared" si="179"/>
        <v>8.302568218</v>
      </c>
      <c r="L2122" s="18">
        <v>10.0</v>
      </c>
      <c r="M2122" s="21">
        <f t="shared" si="183"/>
        <v>9.109621829</v>
      </c>
      <c r="N2122" s="18">
        <v>10.0</v>
      </c>
      <c r="O2122" s="21">
        <f t="shared" si="184"/>
        <v>9.447980038</v>
      </c>
      <c r="P2122" s="18">
        <v>5.0</v>
      </c>
      <c r="Q2122" s="21">
        <f t="shared" si="182"/>
        <v>8.373384394</v>
      </c>
      <c r="R2122" s="18">
        <v>7.5</v>
      </c>
      <c r="S2122" s="21">
        <f t="shared" si="125"/>
        <v>8.459051724</v>
      </c>
      <c r="T2122" s="18">
        <v>5.0</v>
      </c>
      <c r="U2122" s="21">
        <f t="shared" si="128"/>
        <v>8.267848586</v>
      </c>
      <c r="V2122" s="18">
        <v>10.0</v>
      </c>
      <c r="W2122" s="21">
        <f t="shared" si="124"/>
        <v>8.857806513</v>
      </c>
      <c r="X2122" s="27">
        <f t="shared" si="170"/>
        <v>7.785714286</v>
      </c>
      <c r="Y2122" s="149"/>
      <c r="Z2122" s="24"/>
      <c r="AA2122" s="40"/>
      <c r="AB2122" s="40"/>
      <c r="AC2122" s="164"/>
      <c r="AD2122" s="40"/>
      <c r="AE2122" s="39"/>
      <c r="AF2122" s="5"/>
      <c r="AG2122" s="1"/>
    </row>
    <row r="2123" ht="64.5" customHeight="1">
      <c r="A2123" s="1"/>
      <c r="B2123" s="5"/>
      <c r="C2123" s="16">
        <v>45108.0</v>
      </c>
      <c r="D2123" s="17">
        <v>3.320988089E9</v>
      </c>
      <c r="E2123" s="150" t="s">
        <v>3939</v>
      </c>
      <c r="F2123" s="5" t="s">
        <v>32</v>
      </c>
      <c r="G2123" s="5" t="s">
        <v>3261</v>
      </c>
      <c r="H2123" s="5">
        <v>312.0</v>
      </c>
      <c r="I2123" s="33" t="s">
        <v>1787</v>
      </c>
      <c r="J2123" s="18">
        <v>9.0</v>
      </c>
      <c r="K2123" s="19">
        <f t="shared" si="179"/>
        <v>8.302568218</v>
      </c>
      <c r="L2123" s="18">
        <v>10.0</v>
      </c>
      <c r="M2123" s="21">
        <f t="shared" si="183"/>
        <v>9.110047847</v>
      </c>
      <c r="N2123" s="18">
        <v>10.0</v>
      </c>
      <c r="O2123" s="21">
        <f t="shared" si="184"/>
        <v>9.44824228</v>
      </c>
      <c r="P2123" s="18">
        <v>10.0</v>
      </c>
      <c r="Q2123" s="21">
        <f t="shared" si="182"/>
        <v>8.374162679</v>
      </c>
      <c r="R2123" s="18">
        <v>10.0</v>
      </c>
      <c r="S2123" s="21">
        <f t="shared" si="125"/>
        <v>8.459789373</v>
      </c>
      <c r="T2123" s="18">
        <v>10.0</v>
      </c>
      <c r="U2123" s="21">
        <f t="shared" si="128"/>
        <v>8.268678161</v>
      </c>
      <c r="V2123" s="18">
        <v>10.0</v>
      </c>
      <c r="W2123" s="21">
        <f t="shared" si="124"/>
        <v>8.858353279</v>
      </c>
      <c r="X2123" s="27">
        <f t="shared" si="170"/>
        <v>9.857142857</v>
      </c>
      <c r="Y2123" s="149"/>
      <c r="Z2123" s="24"/>
      <c r="AA2123" s="40"/>
      <c r="AB2123" s="40"/>
      <c r="AC2123" s="164"/>
      <c r="AD2123" s="40"/>
      <c r="AE2123" s="39"/>
      <c r="AF2123" s="5"/>
      <c r="AG2123" s="1"/>
    </row>
    <row r="2124" ht="64.5" customHeight="1">
      <c r="A2124" s="1"/>
      <c r="B2124" s="5"/>
      <c r="C2124" s="16">
        <v>45110.0</v>
      </c>
      <c r="D2124" s="17">
        <v>2.18817229E9</v>
      </c>
      <c r="E2124" s="150" t="s">
        <v>3940</v>
      </c>
      <c r="F2124" s="5" t="s">
        <v>563</v>
      </c>
      <c r="G2124" s="5" t="s">
        <v>3261</v>
      </c>
      <c r="H2124" s="5">
        <v>311.0</v>
      </c>
      <c r="I2124" s="33" t="s">
        <v>1787</v>
      </c>
      <c r="J2124" s="18">
        <v>8.0</v>
      </c>
      <c r="K2124" s="19">
        <f t="shared" si="179"/>
        <v>8.300963082</v>
      </c>
      <c r="L2124" s="18">
        <v>7.5</v>
      </c>
      <c r="M2124" s="21">
        <f t="shared" si="183"/>
        <v>9.109277857</v>
      </c>
      <c r="N2124" s="18">
        <v>10.0</v>
      </c>
      <c r="O2124" s="21">
        <f t="shared" si="184"/>
        <v>9.448504274</v>
      </c>
      <c r="P2124" s="18">
        <v>5.0</v>
      </c>
      <c r="Q2124" s="21">
        <f t="shared" si="182"/>
        <v>8.37254902</v>
      </c>
      <c r="R2124" s="18">
        <v>7.5</v>
      </c>
      <c r="S2124" s="21">
        <f t="shared" si="125"/>
        <v>8.459330144</v>
      </c>
      <c r="T2124" s="18">
        <v>7.5</v>
      </c>
      <c r="U2124" s="21">
        <f t="shared" si="128"/>
        <v>8.268310196</v>
      </c>
      <c r="V2124" s="18">
        <v>7.5</v>
      </c>
      <c r="W2124" s="21">
        <f t="shared" si="124"/>
        <v>8.857703349</v>
      </c>
      <c r="X2124" s="27">
        <f t="shared" si="170"/>
        <v>7.571428571</v>
      </c>
      <c r="Y2124" s="149" t="s">
        <v>3941</v>
      </c>
      <c r="Z2124" s="24"/>
      <c r="AA2124" s="40"/>
      <c r="AB2124" s="40"/>
      <c r="AC2124" s="164"/>
      <c r="AD2124" s="40"/>
      <c r="AE2124" s="39"/>
      <c r="AF2124" s="5"/>
      <c r="AG2124" s="1"/>
    </row>
    <row r="2125" ht="64.5" customHeight="1">
      <c r="A2125" s="1"/>
      <c r="B2125" s="5"/>
      <c r="C2125" s="16">
        <v>45112.0</v>
      </c>
      <c r="D2125" s="17">
        <v>3.032918575E9</v>
      </c>
      <c r="E2125" s="150" t="s">
        <v>3942</v>
      </c>
      <c r="F2125" s="5" t="s">
        <v>510</v>
      </c>
      <c r="G2125" s="5" t="s">
        <v>2017</v>
      </c>
      <c r="H2125" s="5" t="s">
        <v>3440</v>
      </c>
      <c r="I2125" s="33" t="s">
        <v>2203</v>
      </c>
      <c r="J2125" s="18">
        <v>9.0</v>
      </c>
      <c r="K2125" s="19">
        <f t="shared" si="179"/>
        <v>8.30176565</v>
      </c>
      <c r="L2125" s="18">
        <v>7.5</v>
      </c>
      <c r="M2125" s="21">
        <f t="shared" si="183"/>
        <v>9.108508604</v>
      </c>
      <c r="N2125" s="18">
        <v>10.0</v>
      </c>
      <c r="O2125" s="21">
        <f t="shared" si="184"/>
        <v>9.448766018</v>
      </c>
      <c r="P2125" s="18">
        <v>10.0</v>
      </c>
      <c r="Q2125" s="21">
        <f t="shared" si="182"/>
        <v>8.37332696</v>
      </c>
      <c r="R2125" s="18">
        <v>10.0</v>
      </c>
      <c r="S2125" s="21">
        <f t="shared" si="125"/>
        <v>8.460066954</v>
      </c>
      <c r="T2125" s="18">
        <v>7.5</v>
      </c>
      <c r="U2125" s="21">
        <f t="shared" si="128"/>
        <v>8.267942584</v>
      </c>
      <c r="V2125" s="18">
        <v>10.0</v>
      </c>
      <c r="W2125" s="21">
        <f t="shared" si="124"/>
        <v>8.858249641</v>
      </c>
      <c r="X2125" s="27">
        <f t="shared" si="170"/>
        <v>9.142857143</v>
      </c>
      <c r="Y2125" s="149" t="s">
        <v>3943</v>
      </c>
      <c r="Z2125" s="24"/>
      <c r="AA2125" s="40"/>
      <c r="AB2125" s="40"/>
      <c r="AC2125" s="164"/>
      <c r="AD2125" s="40"/>
      <c r="AE2125" s="39"/>
      <c r="AF2125" s="5"/>
      <c r="AG2125" s="1"/>
    </row>
    <row r="2126" ht="64.5" customHeight="1">
      <c r="A2126" s="1"/>
      <c r="B2126" s="5"/>
      <c r="C2126" s="16">
        <v>45113.0</v>
      </c>
      <c r="D2126" s="17">
        <v>2.244299586E9</v>
      </c>
      <c r="E2126" s="150" t="s">
        <v>3944</v>
      </c>
      <c r="F2126" s="5" t="s">
        <v>40</v>
      </c>
      <c r="G2126" s="5" t="s">
        <v>2017</v>
      </c>
      <c r="H2126" s="5">
        <v>307.0</v>
      </c>
      <c r="I2126" s="33" t="s">
        <v>1808</v>
      </c>
      <c r="J2126" s="18">
        <v>10.0</v>
      </c>
      <c r="K2126" s="19">
        <f t="shared" si="179"/>
        <v>8.30176565</v>
      </c>
      <c r="L2126" s="18">
        <v>10.0</v>
      </c>
      <c r="M2126" s="21">
        <f t="shared" si="183"/>
        <v>9.108934544</v>
      </c>
      <c r="N2126" s="18">
        <v>10.0</v>
      </c>
      <c r="O2126" s="21">
        <f t="shared" si="184"/>
        <v>9.449027514</v>
      </c>
      <c r="P2126" s="18">
        <v>10.0</v>
      </c>
      <c r="Q2126" s="21">
        <f t="shared" si="182"/>
        <v>8.374104157</v>
      </c>
      <c r="R2126" s="18">
        <v>10.0</v>
      </c>
      <c r="S2126" s="21">
        <f t="shared" si="125"/>
        <v>8.460803059</v>
      </c>
      <c r="T2126" s="18">
        <v>10.0</v>
      </c>
      <c r="U2126" s="21">
        <f t="shared" si="128"/>
        <v>8.268770923</v>
      </c>
      <c r="V2126" s="18">
        <v>10.0</v>
      </c>
      <c r="W2126" s="21">
        <f t="shared" si="124"/>
        <v>8.858795411</v>
      </c>
      <c r="X2126" s="27">
        <f t="shared" si="170"/>
        <v>10</v>
      </c>
      <c r="Y2126" s="149"/>
      <c r="Z2126" s="24"/>
      <c r="AA2126" s="40"/>
      <c r="AB2126" s="40"/>
      <c r="AC2126" s="164"/>
      <c r="AD2126" s="40"/>
      <c r="AE2126" s="39"/>
      <c r="AF2126" s="5"/>
      <c r="AG2126" s="1"/>
    </row>
    <row r="2127" ht="64.5" customHeight="1">
      <c r="A2127" s="1"/>
      <c r="B2127" s="5"/>
      <c r="C2127" s="16">
        <v>45113.0</v>
      </c>
      <c r="D2127" s="17" t="s">
        <v>3945</v>
      </c>
      <c r="E2127" s="150" t="s">
        <v>3946</v>
      </c>
      <c r="F2127" s="5" t="s">
        <v>32</v>
      </c>
      <c r="G2127" s="5" t="s">
        <v>3261</v>
      </c>
      <c r="H2127" s="5">
        <v>202.0</v>
      </c>
      <c r="I2127" s="33" t="s">
        <v>45</v>
      </c>
      <c r="J2127" s="18">
        <v>9.0</v>
      </c>
      <c r="K2127" s="19">
        <f t="shared" si="179"/>
        <v>8.302568218</v>
      </c>
      <c r="L2127" s="18">
        <v>10.0</v>
      </c>
      <c r="M2127" s="21">
        <f t="shared" si="183"/>
        <v>9.109360076</v>
      </c>
      <c r="N2127" s="18">
        <v>7.5</v>
      </c>
      <c r="O2127" s="21">
        <f t="shared" ref="O2127:O2590" si="185">+AVERAGE($N$3:N2154)</f>
        <v>9.448868458</v>
      </c>
      <c r="P2127" s="18">
        <v>7.5</v>
      </c>
      <c r="Q2127" s="21">
        <f t="shared" si="182"/>
        <v>8.373686724</v>
      </c>
      <c r="R2127" s="18">
        <v>7.5</v>
      </c>
      <c r="S2127" s="21">
        <f t="shared" si="125"/>
        <v>8.460344004</v>
      </c>
      <c r="T2127" s="18">
        <v>7.5</v>
      </c>
      <c r="U2127" s="21">
        <f t="shared" si="128"/>
        <v>8.268403442</v>
      </c>
      <c r="V2127" s="18">
        <v>7.5</v>
      </c>
      <c r="W2127" s="21">
        <f t="shared" si="124"/>
        <v>8.858146202</v>
      </c>
      <c r="X2127" s="27">
        <f t="shared" si="170"/>
        <v>8.071428571</v>
      </c>
      <c r="Y2127" s="149"/>
      <c r="Z2127" s="24"/>
      <c r="AA2127" s="40"/>
      <c r="AB2127" s="40"/>
      <c r="AC2127" s="164"/>
      <c r="AD2127" s="40"/>
      <c r="AE2127" s="39"/>
      <c r="AF2127" s="5"/>
      <c r="AG2127" s="1"/>
    </row>
    <row r="2128" ht="64.5" customHeight="1">
      <c r="A2128" s="1"/>
      <c r="B2128" s="5"/>
      <c r="C2128" s="16">
        <v>45112.0</v>
      </c>
      <c r="D2128" s="17" t="s">
        <v>3947</v>
      </c>
      <c r="E2128" s="150" t="s">
        <v>3948</v>
      </c>
      <c r="F2128" s="5" t="s">
        <v>32</v>
      </c>
      <c r="G2128" s="5" t="s">
        <v>2017</v>
      </c>
      <c r="H2128" s="5">
        <v>216.0</v>
      </c>
      <c r="I2128" s="33" t="s">
        <v>1782</v>
      </c>
      <c r="J2128" s="18">
        <v>6.0</v>
      </c>
      <c r="K2128" s="19">
        <f t="shared" si="179"/>
        <v>8.299357945</v>
      </c>
      <c r="L2128" s="18">
        <v>7.5</v>
      </c>
      <c r="M2128" s="21">
        <f t="shared" si="183"/>
        <v>9.108591885</v>
      </c>
      <c r="N2128" s="18">
        <v>10.0</v>
      </c>
      <c r="O2128" s="21">
        <f t="shared" si="185"/>
        <v>9.449128181</v>
      </c>
      <c r="P2128" s="18">
        <v>7.5</v>
      </c>
      <c r="Q2128" s="21">
        <f t="shared" si="182"/>
        <v>8.37326969</v>
      </c>
      <c r="R2128" s="18">
        <v>10.0</v>
      </c>
      <c r="S2128" s="21">
        <f t="shared" si="125"/>
        <v>8.461079274</v>
      </c>
      <c r="T2128" s="18">
        <v>7.5</v>
      </c>
      <c r="U2128" s="21">
        <f t="shared" si="128"/>
        <v>8.268036312</v>
      </c>
      <c r="V2128" s="18">
        <v>7.5</v>
      </c>
      <c r="W2128" s="21">
        <f t="shared" si="124"/>
        <v>8.857497612</v>
      </c>
      <c r="X2128" s="27">
        <f t="shared" si="170"/>
        <v>8</v>
      </c>
      <c r="Y2128" s="149" t="s">
        <v>3949</v>
      </c>
      <c r="Z2128" s="24"/>
      <c r="AA2128" s="40"/>
      <c r="AB2128" s="40"/>
      <c r="AC2128" s="164"/>
      <c r="AD2128" s="40"/>
      <c r="AE2128" s="39"/>
      <c r="AF2128" s="5"/>
      <c r="AG2128" s="1"/>
    </row>
    <row r="2129" ht="64.5" customHeight="1">
      <c r="A2129" s="1"/>
      <c r="B2129" s="5"/>
      <c r="C2129" s="16">
        <v>45113.0</v>
      </c>
      <c r="D2129" s="17">
        <v>3.061445331E9</v>
      </c>
      <c r="E2129" s="150" t="s">
        <v>3950</v>
      </c>
      <c r="F2129" s="5" t="s">
        <v>32</v>
      </c>
      <c r="G2129" s="5" t="s">
        <v>2017</v>
      </c>
      <c r="H2129" s="5" t="s">
        <v>3592</v>
      </c>
      <c r="I2129" s="33" t="s">
        <v>60</v>
      </c>
      <c r="J2129" s="18">
        <v>8.0</v>
      </c>
      <c r="K2129" s="19">
        <f t="shared" si="179"/>
        <v>8.297752809</v>
      </c>
      <c r="L2129" s="18">
        <v>7.5</v>
      </c>
      <c r="M2129" s="21">
        <f t="shared" si="183"/>
        <v>9.107824427</v>
      </c>
      <c r="N2129" s="18">
        <v>7.5</v>
      </c>
      <c r="O2129" s="21">
        <f t="shared" si="185"/>
        <v>9.449387659</v>
      </c>
      <c r="P2129" s="18">
        <v>7.5</v>
      </c>
      <c r="Q2129" s="21">
        <f t="shared" si="182"/>
        <v>8.372853053</v>
      </c>
      <c r="R2129" s="18">
        <v>7.5</v>
      </c>
      <c r="S2129" s="21">
        <f t="shared" si="125"/>
        <v>8.460620525</v>
      </c>
      <c r="T2129" s="18">
        <v>7.5</v>
      </c>
      <c r="U2129" s="21">
        <f t="shared" si="128"/>
        <v>8.267669532</v>
      </c>
      <c r="V2129" s="18">
        <v>7.5</v>
      </c>
      <c r="W2129" s="21">
        <f t="shared" si="124"/>
        <v>8.856849642</v>
      </c>
      <c r="X2129" s="27">
        <f t="shared" si="170"/>
        <v>7.571428571</v>
      </c>
      <c r="Y2129" s="149" t="s">
        <v>3951</v>
      </c>
      <c r="Z2129" s="24"/>
      <c r="AA2129" s="40"/>
      <c r="AB2129" s="40"/>
      <c r="AC2129" s="164"/>
      <c r="AD2129" s="40"/>
      <c r="AE2129" s="39"/>
      <c r="AF2129" s="5"/>
      <c r="AG2129" s="1"/>
    </row>
    <row r="2130" ht="64.5" customHeight="1">
      <c r="A2130" s="1"/>
      <c r="B2130" s="5"/>
      <c r="C2130" s="16">
        <v>45113.0</v>
      </c>
      <c r="D2130" s="17">
        <v>3.34008451E9</v>
      </c>
      <c r="E2130" s="150" t="s">
        <v>3952</v>
      </c>
      <c r="F2130" s="5" t="s">
        <v>32</v>
      </c>
      <c r="G2130" s="5" t="s">
        <v>2017</v>
      </c>
      <c r="H2130" s="5" t="s">
        <v>3521</v>
      </c>
      <c r="I2130" s="33" t="s">
        <v>261</v>
      </c>
      <c r="J2130" s="18">
        <v>6.0</v>
      </c>
      <c r="K2130" s="19">
        <f t="shared" si="179"/>
        <v>8.294542536</v>
      </c>
      <c r="L2130" s="18"/>
      <c r="M2130" s="21">
        <f t="shared" si="183"/>
        <v>9.107824427</v>
      </c>
      <c r="N2130" s="18">
        <v>10.0</v>
      </c>
      <c r="O2130" s="21">
        <f t="shared" si="185"/>
        <v>9.449646893</v>
      </c>
      <c r="P2130" s="18">
        <v>5.0</v>
      </c>
      <c r="Q2130" s="21">
        <f t="shared" si="182"/>
        <v>8.371244635</v>
      </c>
      <c r="R2130" s="18">
        <v>5.0</v>
      </c>
      <c r="S2130" s="21">
        <f t="shared" si="125"/>
        <v>8.458969466</v>
      </c>
      <c r="T2130" s="18"/>
      <c r="U2130" s="21">
        <f t="shared" si="128"/>
        <v>8.267669532</v>
      </c>
      <c r="V2130" s="18">
        <v>7.5</v>
      </c>
      <c r="W2130" s="21">
        <f t="shared" si="124"/>
        <v>8.85620229</v>
      </c>
      <c r="X2130" s="27">
        <f t="shared" si="170"/>
        <v>6.7</v>
      </c>
      <c r="Y2130" s="149" t="s">
        <v>3953</v>
      </c>
      <c r="Z2130" s="24"/>
      <c r="AA2130" s="40"/>
      <c r="AB2130" s="40"/>
      <c r="AC2130" s="164"/>
      <c r="AD2130" s="40"/>
      <c r="AE2130" s="39"/>
      <c r="AF2130" s="5"/>
      <c r="AG2130" s="1"/>
    </row>
    <row r="2131" ht="64.5" customHeight="1">
      <c r="A2131" s="1"/>
      <c r="B2131" s="5"/>
      <c r="C2131" s="16">
        <v>45113.0</v>
      </c>
      <c r="D2131" s="17" t="s">
        <v>3945</v>
      </c>
      <c r="E2131" s="150" t="s">
        <v>3954</v>
      </c>
      <c r="F2131" s="5" t="s">
        <v>32</v>
      </c>
      <c r="G2131" s="5" t="s">
        <v>2017</v>
      </c>
      <c r="H2131" s="5">
        <v>202.0</v>
      </c>
      <c r="I2131" s="33" t="s">
        <v>45</v>
      </c>
      <c r="J2131" s="18">
        <v>9.0</v>
      </c>
      <c r="K2131" s="19">
        <f t="shared" si="179"/>
        <v>8.293739968</v>
      </c>
      <c r="L2131" s="18">
        <v>10.0</v>
      </c>
      <c r="M2131" s="21">
        <f t="shared" si="183"/>
        <v>9.108249881</v>
      </c>
      <c r="N2131" s="18">
        <v>7.5</v>
      </c>
      <c r="O2131" s="21">
        <f t="shared" si="185"/>
        <v>9.448729412</v>
      </c>
      <c r="P2131" s="18">
        <v>7.5</v>
      </c>
      <c r="Q2131" s="21">
        <f t="shared" si="182"/>
        <v>8.370829361</v>
      </c>
      <c r="R2131" s="18">
        <v>7.5</v>
      </c>
      <c r="S2131" s="21">
        <f t="shared" si="125"/>
        <v>8.45851216</v>
      </c>
      <c r="T2131" s="18">
        <v>7.5</v>
      </c>
      <c r="U2131" s="21">
        <f t="shared" si="128"/>
        <v>8.267303103</v>
      </c>
      <c r="V2131" s="18">
        <v>7.5</v>
      </c>
      <c r="W2131" s="21">
        <f t="shared" si="124"/>
        <v>8.855555556</v>
      </c>
      <c r="X2131" s="27">
        <f t="shared" si="170"/>
        <v>8.071428571</v>
      </c>
      <c r="Y2131" s="149"/>
      <c r="Z2131" s="24"/>
      <c r="AA2131" s="40"/>
      <c r="AB2131" s="40"/>
      <c r="AC2131" s="164"/>
      <c r="AD2131" s="40"/>
      <c r="AE2131" s="39"/>
      <c r="AF2131" s="5"/>
      <c r="AG2131" s="1"/>
    </row>
    <row r="2132" ht="64.5" customHeight="1">
      <c r="A2132" s="1"/>
      <c r="B2132" s="5"/>
      <c r="C2132" s="16">
        <v>45115.0</v>
      </c>
      <c r="D2132" s="17">
        <v>3.415546524E9</v>
      </c>
      <c r="E2132" s="150" t="s">
        <v>3955</v>
      </c>
      <c r="F2132" s="5" t="s">
        <v>510</v>
      </c>
      <c r="G2132" s="5" t="s">
        <v>2017</v>
      </c>
      <c r="H2132" s="5" t="s">
        <v>3347</v>
      </c>
      <c r="I2132" s="33" t="s">
        <v>60</v>
      </c>
      <c r="J2132" s="18">
        <v>1.0</v>
      </c>
      <c r="K2132" s="19">
        <f t="shared" si="179"/>
        <v>8.286516854</v>
      </c>
      <c r="L2132" s="18"/>
      <c r="M2132" s="21"/>
      <c r="N2132" s="18"/>
      <c r="O2132" s="21">
        <f t="shared" si="185"/>
        <v>9.447812794</v>
      </c>
      <c r="P2132" s="18"/>
      <c r="Q2132" s="21">
        <f t="shared" si="182"/>
        <v>8.370829361</v>
      </c>
      <c r="R2132" s="18">
        <v>2.5</v>
      </c>
      <c r="S2132" s="21">
        <f t="shared" si="125"/>
        <v>8.455672069</v>
      </c>
      <c r="T2132" s="18">
        <v>5.0</v>
      </c>
      <c r="U2132" s="21">
        <f t="shared" si="128"/>
        <v>8.265744275</v>
      </c>
      <c r="V2132" s="18"/>
      <c r="W2132" s="21">
        <f t="shared" si="124"/>
        <v>8.855555556</v>
      </c>
      <c r="X2132" s="27">
        <f t="shared" si="170"/>
        <v>2.833333333</v>
      </c>
      <c r="Y2132" s="149"/>
      <c r="Z2132" s="24"/>
      <c r="AA2132" s="40"/>
      <c r="AB2132" s="40"/>
      <c r="AC2132" s="164"/>
      <c r="AD2132" s="40"/>
      <c r="AE2132" s="39"/>
      <c r="AF2132" s="5"/>
      <c r="AG2132" s="1"/>
    </row>
    <row r="2133" ht="64.5" customHeight="1">
      <c r="A2133" s="1"/>
      <c r="B2133" s="5"/>
      <c r="C2133" s="16">
        <v>45116.0</v>
      </c>
      <c r="D2133" s="17" t="s">
        <v>3956</v>
      </c>
      <c r="E2133" s="150" t="s">
        <v>3957</v>
      </c>
      <c r="F2133" s="5" t="s">
        <v>600</v>
      </c>
      <c r="G2133" s="5" t="s">
        <v>2017</v>
      </c>
      <c r="H2133" s="5">
        <v>208.0</v>
      </c>
      <c r="I2133" s="33" t="s">
        <v>45</v>
      </c>
      <c r="J2133" s="18">
        <v>10.0</v>
      </c>
      <c r="K2133" s="19">
        <f t="shared" si="179"/>
        <v>8.286516854</v>
      </c>
      <c r="L2133" s="18">
        <v>10.0</v>
      </c>
      <c r="M2133" s="21">
        <f>+AVERAGE($L$3:L2629)</f>
        <v>9.112934363</v>
      </c>
      <c r="N2133" s="18">
        <v>10.0</v>
      </c>
      <c r="O2133" s="21">
        <f t="shared" si="185"/>
        <v>9.448072402</v>
      </c>
      <c r="P2133" s="18">
        <v>10.0</v>
      </c>
      <c r="Q2133" s="21">
        <f>+AVERAGE($P$3:P2629)</f>
        <v>8.373359073</v>
      </c>
      <c r="R2133" s="18">
        <v>10.0</v>
      </c>
      <c r="S2133" s="21">
        <f t="shared" si="125"/>
        <v>8.456407813</v>
      </c>
      <c r="T2133" s="18">
        <v>10.0</v>
      </c>
      <c r="U2133" s="21">
        <f t="shared" si="128"/>
        <v>8.266571292</v>
      </c>
      <c r="V2133" s="18">
        <v>10.0</v>
      </c>
      <c r="W2133" s="21">
        <f t="shared" si="124"/>
        <v>8.856101049</v>
      </c>
      <c r="X2133" s="27">
        <f t="shared" si="170"/>
        <v>10</v>
      </c>
      <c r="Y2133" s="149"/>
      <c r="Z2133" s="24"/>
      <c r="AA2133" s="40"/>
      <c r="AB2133" s="40"/>
      <c r="AC2133" s="164"/>
      <c r="AD2133" s="40"/>
      <c r="AE2133" s="39"/>
      <c r="AF2133" s="5"/>
      <c r="AG2133" s="1"/>
    </row>
    <row r="2134" ht="64.5" customHeight="1">
      <c r="A2134" s="1"/>
      <c r="B2134" s="5"/>
      <c r="C2134" s="16">
        <v>45116.0</v>
      </c>
      <c r="D2134" s="17">
        <v>2.321600665E9</v>
      </c>
      <c r="E2134" s="150" t="s">
        <v>3958</v>
      </c>
      <c r="F2134" s="5" t="s">
        <v>600</v>
      </c>
      <c r="G2134" s="5" t="s">
        <v>2017</v>
      </c>
      <c r="H2134" s="5" t="s">
        <v>3270</v>
      </c>
      <c r="I2134" s="33" t="s">
        <v>60</v>
      </c>
      <c r="J2134" s="18">
        <v>9.0</v>
      </c>
      <c r="K2134" s="19">
        <f t="shared" si="179"/>
        <v>8.285714286</v>
      </c>
      <c r="L2134" s="18">
        <v>10.0</v>
      </c>
      <c r="M2134" s="21">
        <f t="shared" ref="M2134:M2139" si="186">+AVERAGE($L$3:L2134)</f>
        <v>9.109099571</v>
      </c>
      <c r="N2134" s="18">
        <v>7.5</v>
      </c>
      <c r="O2134" s="21">
        <f t="shared" si="185"/>
        <v>9.447156955</v>
      </c>
      <c r="P2134" s="18">
        <v>10.0</v>
      </c>
      <c r="Q2134" s="21">
        <f t="shared" ref="Q2134:Q2139" si="187">+AVERAGE($P$3:P2134)</f>
        <v>8.372380952</v>
      </c>
      <c r="R2134" s="18">
        <v>10.0</v>
      </c>
      <c r="S2134" s="21">
        <f t="shared" si="125"/>
        <v>8.457142857</v>
      </c>
      <c r="T2134" s="18">
        <v>7.5</v>
      </c>
      <c r="U2134" s="21">
        <f t="shared" si="128"/>
        <v>8.26620591</v>
      </c>
      <c r="V2134" s="18">
        <v>10.0</v>
      </c>
      <c r="W2134" s="21">
        <f t="shared" si="124"/>
        <v>8.856646022</v>
      </c>
      <c r="X2134" s="27">
        <f t="shared" si="170"/>
        <v>9.142857143</v>
      </c>
      <c r="Y2134" s="149"/>
      <c r="Z2134" s="24"/>
      <c r="AA2134" s="40"/>
      <c r="AB2134" s="40"/>
      <c r="AC2134" s="164"/>
      <c r="AD2134" s="40"/>
      <c r="AE2134" s="39"/>
      <c r="AF2134" s="5"/>
      <c r="AG2134" s="1"/>
    </row>
    <row r="2135" ht="64.5" customHeight="1">
      <c r="A2135" s="1"/>
      <c r="B2135" s="5"/>
      <c r="C2135" s="16">
        <v>45118.0</v>
      </c>
      <c r="D2135" s="17" t="s">
        <v>3959</v>
      </c>
      <c r="E2135" s="150" t="s">
        <v>3960</v>
      </c>
      <c r="F2135" s="5" t="s">
        <v>126</v>
      </c>
      <c r="G2135" s="5" t="s">
        <v>2017</v>
      </c>
      <c r="H2135" s="5" t="s">
        <v>3387</v>
      </c>
      <c r="I2135" s="33" t="s">
        <v>2203</v>
      </c>
      <c r="J2135" s="18">
        <v>9.0</v>
      </c>
      <c r="K2135" s="19">
        <f t="shared" si="179"/>
        <v>8.286516854</v>
      </c>
      <c r="L2135" s="18">
        <v>10.0</v>
      </c>
      <c r="M2135" s="21">
        <f t="shared" si="186"/>
        <v>9.10952381</v>
      </c>
      <c r="N2135" s="18">
        <v>10.0</v>
      </c>
      <c r="O2135" s="21">
        <f t="shared" si="185"/>
        <v>9.446242367</v>
      </c>
      <c r="P2135" s="18">
        <v>10.0</v>
      </c>
      <c r="Q2135" s="21">
        <f t="shared" si="187"/>
        <v>8.37315564</v>
      </c>
      <c r="R2135" s="18">
        <v>5.0</v>
      </c>
      <c r="S2135" s="21">
        <f t="shared" si="125"/>
        <v>8.455497382</v>
      </c>
      <c r="T2135" s="18">
        <v>7.5</v>
      </c>
      <c r="U2135" s="21">
        <f t="shared" si="128"/>
        <v>8.265840877</v>
      </c>
      <c r="V2135" s="18">
        <v>10.0</v>
      </c>
      <c r="W2135" s="21">
        <f t="shared" si="124"/>
        <v>8.857190476</v>
      </c>
      <c r="X2135" s="27">
        <f t="shared" si="170"/>
        <v>8.785714286</v>
      </c>
      <c r="Y2135" s="149" t="s">
        <v>3961</v>
      </c>
      <c r="Z2135" s="24"/>
      <c r="AA2135" s="40"/>
      <c r="AB2135" s="40"/>
      <c r="AC2135" s="164"/>
      <c r="AD2135" s="40"/>
      <c r="AE2135" s="39"/>
      <c r="AF2135" s="5"/>
      <c r="AG2135" s="1"/>
    </row>
    <row r="2136" ht="64.5" customHeight="1">
      <c r="A2136" s="1"/>
      <c r="B2136" s="5"/>
      <c r="C2136" s="16">
        <v>45118.0</v>
      </c>
      <c r="D2136" s="17" t="s">
        <v>3962</v>
      </c>
      <c r="E2136" s="150" t="s">
        <v>3963</v>
      </c>
      <c r="F2136" s="5" t="s">
        <v>126</v>
      </c>
      <c r="G2136" s="5" t="s">
        <v>2017</v>
      </c>
      <c r="H2136" s="5" t="s">
        <v>3332</v>
      </c>
      <c r="I2136" s="33" t="s">
        <v>2203</v>
      </c>
      <c r="J2136" s="18">
        <v>9.0</v>
      </c>
      <c r="K2136" s="19">
        <f t="shared" si="179"/>
        <v>8.286516854</v>
      </c>
      <c r="L2136" s="18">
        <v>10.0</v>
      </c>
      <c r="M2136" s="21">
        <f t="shared" si="186"/>
        <v>9.109947644</v>
      </c>
      <c r="N2136" s="18">
        <v>10.0</v>
      </c>
      <c r="O2136" s="21">
        <f t="shared" si="185"/>
        <v>9.446502347</v>
      </c>
      <c r="P2136" s="18">
        <v>10.0</v>
      </c>
      <c r="Q2136" s="21">
        <f t="shared" si="187"/>
        <v>8.373929591</v>
      </c>
      <c r="R2136" s="18">
        <v>7.5</v>
      </c>
      <c r="S2136" s="21">
        <f t="shared" si="125"/>
        <v>8.455042816</v>
      </c>
      <c r="T2136" s="18">
        <v>10.0</v>
      </c>
      <c r="U2136" s="21">
        <f t="shared" si="128"/>
        <v>8.266666667</v>
      </c>
      <c r="V2136" s="18">
        <v>10.0</v>
      </c>
      <c r="W2136" s="21">
        <f t="shared" si="124"/>
        <v>8.857734412</v>
      </c>
      <c r="X2136" s="27">
        <f t="shared" si="170"/>
        <v>9.5</v>
      </c>
      <c r="Y2136" s="149" t="s">
        <v>3964</v>
      </c>
      <c r="Z2136" s="24"/>
      <c r="AA2136" s="40"/>
      <c r="AB2136" s="40"/>
      <c r="AC2136" s="164"/>
      <c r="AD2136" s="40"/>
      <c r="AE2136" s="39"/>
      <c r="AF2136" s="5"/>
      <c r="AG2136" s="1"/>
    </row>
    <row r="2137" ht="130.5" customHeight="1">
      <c r="A2137" s="1"/>
      <c r="B2137" s="5"/>
      <c r="C2137" s="16">
        <v>45118.0</v>
      </c>
      <c r="D2137" s="17">
        <v>2.462488261E9</v>
      </c>
      <c r="E2137" s="150" t="s">
        <v>3965</v>
      </c>
      <c r="F2137" s="5" t="s">
        <v>126</v>
      </c>
      <c r="G2137" s="5" t="s">
        <v>2979</v>
      </c>
      <c r="H2137" s="5">
        <v>304.0</v>
      </c>
      <c r="I2137" s="33" t="s">
        <v>45</v>
      </c>
      <c r="J2137" s="18">
        <v>9.0</v>
      </c>
      <c r="K2137" s="19">
        <f t="shared" si="179"/>
        <v>8.285714286</v>
      </c>
      <c r="L2137" s="18">
        <v>10.0</v>
      </c>
      <c r="M2137" s="21">
        <f t="shared" si="186"/>
        <v>9.110371075</v>
      </c>
      <c r="N2137" s="18">
        <v>10.0</v>
      </c>
      <c r="O2137" s="21">
        <f t="shared" si="185"/>
        <v>9.446762084</v>
      </c>
      <c r="P2137" s="18">
        <v>7.5</v>
      </c>
      <c r="Q2137" s="21">
        <f t="shared" si="187"/>
        <v>8.373514028</v>
      </c>
      <c r="R2137" s="18">
        <v>7.5</v>
      </c>
      <c r="S2137" s="21">
        <f t="shared" si="125"/>
        <v>8.454588683</v>
      </c>
      <c r="T2137" s="18">
        <v>7.5</v>
      </c>
      <c r="U2137" s="21">
        <f t="shared" si="128"/>
        <v>8.266301761</v>
      </c>
      <c r="V2137" s="18">
        <v>10.0</v>
      </c>
      <c r="W2137" s="21">
        <f t="shared" si="124"/>
        <v>8.858277831</v>
      </c>
      <c r="X2137" s="27">
        <f t="shared" si="170"/>
        <v>8.785714286</v>
      </c>
      <c r="Y2137" s="149" t="s">
        <v>3966</v>
      </c>
      <c r="Z2137" s="24"/>
      <c r="AA2137" s="40"/>
      <c r="AB2137" s="40"/>
      <c r="AC2137" s="164"/>
      <c r="AD2137" s="40"/>
      <c r="AE2137" s="39"/>
      <c r="AF2137" s="5"/>
      <c r="AG2137" s="1"/>
    </row>
    <row r="2138" ht="64.5" customHeight="1">
      <c r="A2138" s="1"/>
      <c r="B2138" s="5"/>
      <c r="C2138" s="16">
        <v>45119.0</v>
      </c>
      <c r="D2138" s="17" t="s">
        <v>3967</v>
      </c>
      <c r="E2138" s="150" t="s">
        <v>3968</v>
      </c>
      <c r="F2138" s="5" t="s">
        <v>126</v>
      </c>
      <c r="G2138" s="5" t="s">
        <v>2017</v>
      </c>
      <c r="H2138" s="5" t="s">
        <v>3387</v>
      </c>
      <c r="I2138" s="33" t="s">
        <v>2203</v>
      </c>
      <c r="J2138" s="18">
        <v>7.0</v>
      </c>
      <c r="K2138" s="19">
        <f t="shared" si="179"/>
        <v>8.284109149</v>
      </c>
      <c r="L2138" s="18">
        <v>10.0</v>
      </c>
      <c r="M2138" s="21">
        <f t="shared" si="186"/>
        <v>9.110794104</v>
      </c>
      <c r="N2138" s="18">
        <v>10.0</v>
      </c>
      <c r="O2138" s="21">
        <f t="shared" si="185"/>
        <v>9.447021576</v>
      </c>
      <c r="P2138" s="18">
        <v>5.0</v>
      </c>
      <c r="Q2138" s="21">
        <f t="shared" si="187"/>
        <v>8.371910646</v>
      </c>
      <c r="R2138" s="18">
        <v>5.0</v>
      </c>
      <c r="S2138" s="21">
        <f t="shared" si="125"/>
        <v>8.452946768</v>
      </c>
      <c r="T2138" s="18">
        <v>5.0</v>
      </c>
      <c r="U2138" s="21">
        <f t="shared" si="128"/>
        <v>8.264747859</v>
      </c>
      <c r="V2138" s="18">
        <v>7.5</v>
      </c>
      <c r="W2138" s="21">
        <f t="shared" si="124"/>
        <v>8.857631954</v>
      </c>
      <c r="X2138" s="27">
        <f t="shared" si="170"/>
        <v>7.071428571</v>
      </c>
      <c r="Y2138" s="149" t="s">
        <v>3969</v>
      </c>
      <c r="Z2138" s="24"/>
      <c r="AA2138" s="40"/>
      <c r="AB2138" s="40"/>
      <c r="AC2138" s="164"/>
      <c r="AD2138" s="40"/>
      <c r="AE2138" s="39"/>
      <c r="AF2138" s="5"/>
      <c r="AG2138" s="1"/>
    </row>
    <row r="2139" ht="64.5" customHeight="1">
      <c r="A2139" s="1"/>
      <c r="B2139" s="5"/>
      <c r="C2139" s="16">
        <v>45119.0</v>
      </c>
      <c r="D2139" s="17">
        <v>2.823114729E9</v>
      </c>
      <c r="E2139" s="150" t="s">
        <v>3970</v>
      </c>
      <c r="F2139" s="5" t="s">
        <v>107</v>
      </c>
      <c r="G2139" s="5" t="s">
        <v>2017</v>
      </c>
      <c r="H2139" s="5" t="s">
        <v>3252</v>
      </c>
      <c r="I2139" s="33" t="s">
        <v>2203</v>
      </c>
      <c r="J2139" s="18">
        <v>6.0</v>
      </c>
      <c r="K2139" s="19">
        <f t="shared" si="179"/>
        <v>8.282504013</v>
      </c>
      <c r="L2139" s="18">
        <v>10.0</v>
      </c>
      <c r="M2139" s="21">
        <f t="shared" si="186"/>
        <v>9.11121673</v>
      </c>
      <c r="N2139" s="18">
        <v>10.0</v>
      </c>
      <c r="O2139" s="21">
        <f t="shared" si="185"/>
        <v>9.447280825</v>
      </c>
      <c r="P2139" s="18">
        <v>7.5</v>
      </c>
      <c r="Q2139" s="21">
        <f t="shared" si="187"/>
        <v>8.371496437</v>
      </c>
      <c r="R2139" s="18">
        <v>2.05</v>
      </c>
      <c r="S2139" s="21">
        <f t="shared" si="125"/>
        <v>8.449904988</v>
      </c>
      <c r="T2139" s="18">
        <v>5.0</v>
      </c>
      <c r="U2139" s="21">
        <f t="shared" si="128"/>
        <v>8.263195435</v>
      </c>
      <c r="V2139" s="18">
        <v>7.5</v>
      </c>
      <c r="W2139" s="21">
        <f t="shared" si="124"/>
        <v>8.856986692</v>
      </c>
      <c r="X2139" s="27">
        <f t="shared" si="170"/>
        <v>6.864285714</v>
      </c>
      <c r="Y2139" s="149" t="s">
        <v>3971</v>
      </c>
      <c r="Z2139" s="24"/>
      <c r="AA2139" s="40"/>
      <c r="AB2139" s="40"/>
      <c r="AC2139" s="164"/>
      <c r="AD2139" s="40"/>
      <c r="AE2139" s="39"/>
      <c r="AF2139" s="5"/>
      <c r="AG2139" s="1"/>
    </row>
    <row r="2140" ht="64.5" customHeight="1">
      <c r="A2140" s="1"/>
      <c r="B2140" s="5"/>
      <c r="C2140" s="16">
        <v>45120.0</v>
      </c>
      <c r="D2140" s="17">
        <v>2.830531506E9</v>
      </c>
      <c r="E2140" s="150" t="s">
        <v>3972</v>
      </c>
      <c r="F2140" s="5" t="s">
        <v>3973</v>
      </c>
      <c r="G2140" s="5" t="s">
        <v>3261</v>
      </c>
      <c r="H2140" s="5">
        <v>206.0</v>
      </c>
      <c r="I2140" s="33" t="s">
        <v>1868</v>
      </c>
      <c r="J2140" s="18">
        <v>10.0</v>
      </c>
      <c r="K2140" s="19">
        <f t="shared" si="179"/>
        <v>8.282504013</v>
      </c>
      <c r="L2140" s="18">
        <v>10.0</v>
      </c>
      <c r="M2140" s="21">
        <v>10.0</v>
      </c>
      <c r="N2140" s="18">
        <v>10.0</v>
      </c>
      <c r="O2140" s="21">
        <f t="shared" si="185"/>
        <v>9.447539831</v>
      </c>
      <c r="P2140" s="18">
        <v>10.0</v>
      </c>
      <c r="Q2140" s="21">
        <v>7.5</v>
      </c>
      <c r="R2140" s="18">
        <v>10.0</v>
      </c>
      <c r="S2140" s="21">
        <f t="shared" si="125"/>
        <v>8.450641026</v>
      </c>
      <c r="T2140" s="18">
        <v>10.0</v>
      </c>
      <c r="U2140" s="21">
        <f t="shared" si="128"/>
        <v>8.264020913</v>
      </c>
      <c r="V2140" s="18">
        <v>10.0</v>
      </c>
      <c r="W2140" s="21">
        <f t="shared" si="124"/>
        <v>8.857529691</v>
      </c>
      <c r="X2140" s="27">
        <f t="shared" si="170"/>
        <v>10</v>
      </c>
      <c r="Y2140" s="62" t="s">
        <v>3974</v>
      </c>
      <c r="Z2140" s="24"/>
      <c r="AA2140" s="40"/>
      <c r="AB2140" s="40"/>
      <c r="AC2140" s="164"/>
      <c r="AD2140" s="40"/>
      <c r="AE2140" s="39"/>
      <c r="AF2140" s="5"/>
      <c r="AG2140" s="1"/>
    </row>
    <row r="2141" ht="64.5" customHeight="1">
      <c r="A2141" s="1"/>
      <c r="B2141" s="5"/>
      <c r="C2141" s="16">
        <v>45121.0</v>
      </c>
      <c r="D2141" s="17">
        <v>3.922847658E9</v>
      </c>
      <c r="E2141" s="150" t="s">
        <v>3975</v>
      </c>
      <c r="F2141" s="5" t="s">
        <v>563</v>
      </c>
      <c r="G2141" s="5" t="s">
        <v>2017</v>
      </c>
      <c r="H2141" s="5">
        <v>216.0</v>
      </c>
      <c r="I2141" s="33" t="s">
        <v>1782</v>
      </c>
      <c r="J2141" s="18">
        <v>9.0</v>
      </c>
      <c r="K2141" s="19">
        <f t="shared" si="179"/>
        <v>8.282504013</v>
      </c>
      <c r="L2141" s="18">
        <v>10.0</v>
      </c>
      <c r="M2141" s="21">
        <f t="shared" ref="M2141:M2201" si="188">+AVERAGE($L$3:L2141)</f>
        <v>9.112060779</v>
      </c>
      <c r="N2141" s="18">
        <v>10.0</v>
      </c>
      <c r="O2141" s="21">
        <f t="shared" si="185"/>
        <v>9.447798595</v>
      </c>
      <c r="P2141" s="18">
        <v>7.5</v>
      </c>
      <c r="Q2141" s="21">
        <f t="shared" ref="Q2141:Q2182" si="189">+AVERAGE($P$3:P2141)</f>
        <v>8.371855719</v>
      </c>
      <c r="R2141" s="18">
        <v>10.0</v>
      </c>
      <c r="S2141" s="21">
        <f t="shared" si="125"/>
        <v>8.451376364</v>
      </c>
      <c r="T2141" s="18">
        <v>7.5</v>
      </c>
      <c r="U2141" s="21">
        <f t="shared" si="128"/>
        <v>8.263657957</v>
      </c>
      <c r="V2141" s="18">
        <v>10.0</v>
      </c>
      <c r="W2141" s="21">
        <f t="shared" si="124"/>
        <v>8.858072175</v>
      </c>
      <c r="X2141" s="27">
        <f t="shared" si="170"/>
        <v>9.142857143</v>
      </c>
      <c r="Y2141" s="62" t="s">
        <v>3976</v>
      </c>
      <c r="Z2141" s="24"/>
      <c r="AA2141" s="40"/>
      <c r="AB2141" s="40"/>
      <c r="AC2141" s="164"/>
      <c r="AD2141" s="40"/>
      <c r="AE2141" s="39"/>
      <c r="AF2141" s="5"/>
      <c r="AG2141" s="1"/>
    </row>
    <row r="2142" ht="64.5" customHeight="1">
      <c r="A2142" s="1"/>
      <c r="B2142" s="5"/>
      <c r="C2142" s="16">
        <v>45121.0</v>
      </c>
      <c r="D2142" s="17">
        <v>2.48649061E9</v>
      </c>
      <c r="E2142" s="150" t="s">
        <v>3977</v>
      </c>
      <c r="F2142" s="5" t="s">
        <v>40</v>
      </c>
      <c r="G2142" s="5" t="s">
        <v>3261</v>
      </c>
      <c r="H2142" s="5">
        <v>208.0</v>
      </c>
      <c r="I2142" s="33" t="s">
        <v>45</v>
      </c>
      <c r="J2142" s="18">
        <v>9.0</v>
      </c>
      <c r="K2142" s="19">
        <f t="shared" si="179"/>
        <v>8.281701445</v>
      </c>
      <c r="L2142" s="18">
        <v>10.0</v>
      </c>
      <c r="M2142" s="21">
        <f t="shared" si="188"/>
        <v>9.112482202</v>
      </c>
      <c r="N2142" s="18">
        <v>10.0</v>
      </c>
      <c r="O2142" s="21">
        <f t="shared" si="185"/>
        <v>9.448057116</v>
      </c>
      <c r="P2142" s="18">
        <v>10.0</v>
      </c>
      <c r="Q2142" s="21">
        <f t="shared" si="189"/>
        <v>8.372628083</v>
      </c>
      <c r="R2142" s="18">
        <v>10.0</v>
      </c>
      <c r="S2142" s="21">
        <f t="shared" si="125"/>
        <v>8.452111006</v>
      </c>
      <c r="T2142" s="18">
        <v>10.0</v>
      </c>
      <c r="U2142" s="21">
        <f t="shared" si="128"/>
        <v>8.264482431</v>
      </c>
      <c r="V2142" s="18">
        <v>10.0</v>
      </c>
      <c r="W2142" s="21">
        <f t="shared" si="124"/>
        <v>8.858614143</v>
      </c>
      <c r="X2142" s="27">
        <f t="shared" si="170"/>
        <v>9.857142857</v>
      </c>
      <c r="Y2142" s="62" t="s">
        <v>3978</v>
      </c>
      <c r="Z2142" s="24"/>
      <c r="AA2142" s="40"/>
      <c r="AB2142" s="40"/>
      <c r="AC2142" s="164"/>
      <c r="AD2142" s="40"/>
      <c r="AE2142" s="39"/>
      <c r="AF2142" s="5"/>
      <c r="AG2142" s="1"/>
    </row>
    <row r="2143" ht="64.5" customHeight="1">
      <c r="A2143" s="1"/>
      <c r="B2143" s="5"/>
      <c r="C2143" s="16">
        <v>45122.0</v>
      </c>
      <c r="D2143" s="17">
        <v>2.716197461E9</v>
      </c>
      <c r="E2143" s="150" t="s">
        <v>3979</v>
      </c>
      <c r="F2143" s="5" t="s">
        <v>563</v>
      </c>
      <c r="G2143" s="5"/>
      <c r="H2143" s="5"/>
      <c r="I2143" s="33"/>
      <c r="J2143" s="18">
        <v>6.0</v>
      </c>
      <c r="K2143" s="19">
        <f t="shared" si="179"/>
        <v>8.278491172</v>
      </c>
      <c r="L2143" s="18">
        <v>7.5</v>
      </c>
      <c r="M2143" s="21">
        <f t="shared" si="188"/>
        <v>9.111717268</v>
      </c>
      <c r="N2143" s="18">
        <v>7.5</v>
      </c>
      <c r="O2143" s="21">
        <f t="shared" si="185"/>
        <v>9.448315395</v>
      </c>
      <c r="P2143" s="18">
        <v>7.5</v>
      </c>
      <c r="Q2143" s="21">
        <f t="shared" si="189"/>
        <v>8.37221432</v>
      </c>
      <c r="R2143" s="18">
        <v>7.5</v>
      </c>
      <c r="S2143" s="21">
        <f t="shared" si="125"/>
        <v>8.451659554</v>
      </c>
      <c r="T2143" s="18">
        <v>5.0</v>
      </c>
      <c r="U2143" s="21">
        <f t="shared" si="128"/>
        <v>8.26293308</v>
      </c>
      <c r="V2143" s="18">
        <v>7.5</v>
      </c>
      <c r="W2143" s="21">
        <f t="shared" si="124"/>
        <v>8.857969639</v>
      </c>
      <c r="X2143" s="27">
        <f t="shared" si="170"/>
        <v>6.928571429</v>
      </c>
      <c r="Y2143" s="62"/>
      <c r="Z2143" s="24"/>
      <c r="AA2143" s="40"/>
      <c r="AB2143" s="40"/>
      <c r="AC2143" s="164"/>
      <c r="AD2143" s="40"/>
      <c r="AE2143" s="39"/>
      <c r="AF2143" s="5"/>
      <c r="AG2143" s="1"/>
    </row>
    <row r="2144" ht="64.5" customHeight="1">
      <c r="A2144" s="1"/>
      <c r="B2144" s="5"/>
      <c r="C2144" s="16">
        <v>45124.0</v>
      </c>
      <c r="D2144" s="17">
        <v>2.406113022E9</v>
      </c>
      <c r="E2144" s="150" t="s">
        <v>3980</v>
      </c>
      <c r="F2144" s="5" t="s">
        <v>84</v>
      </c>
      <c r="G2144" s="5" t="s">
        <v>3261</v>
      </c>
      <c r="H2144" s="5">
        <v>202.0</v>
      </c>
      <c r="I2144" s="33" t="s">
        <v>45</v>
      </c>
      <c r="J2144" s="18">
        <v>7.0</v>
      </c>
      <c r="K2144" s="19">
        <f t="shared" si="179"/>
        <v>8.276083467</v>
      </c>
      <c r="L2144" s="18">
        <v>10.0</v>
      </c>
      <c r="M2144" s="21">
        <f t="shared" si="188"/>
        <v>9.112138454</v>
      </c>
      <c r="N2144" s="18">
        <v>10.0</v>
      </c>
      <c r="O2144" s="21">
        <f t="shared" si="185"/>
        <v>9.448573433</v>
      </c>
      <c r="P2144" s="18">
        <v>10.0</v>
      </c>
      <c r="Q2144" s="21">
        <f t="shared" si="189"/>
        <v>8.372985782</v>
      </c>
      <c r="R2144" s="18">
        <v>7.5</v>
      </c>
      <c r="S2144" s="21">
        <f t="shared" si="125"/>
        <v>8.451208531</v>
      </c>
      <c r="T2144" s="18">
        <v>7.5</v>
      </c>
      <c r="U2144" s="21">
        <f t="shared" si="128"/>
        <v>8.262571157</v>
      </c>
      <c r="V2144" s="18">
        <v>10.0</v>
      </c>
      <c r="W2144" s="21">
        <f t="shared" si="124"/>
        <v>8.858511143</v>
      </c>
      <c r="X2144" s="27">
        <f t="shared" si="170"/>
        <v>8.857142857</v>
      </c>
      <c r="Y2144" s="149" t="s">
        <v>3981</v>
      </c>
      <c r="Z2144" s="24"/>
      <c r="AA2144" s="40"/>
      <c r="AB2144" s="40"/>
      <c r="AC2144" s="164"/>
      <c r="AD2144" s="40"/>
      <c r="AE2144" s="39"/>
      <c r="AF2144" s="5"/>
      <c r="AG2144" s="1"/>
    </row>
    <row r="2145" ht="64.5" customHeight="1">
      <c r="A2145" s="1"/>
      <c r="B2145" s="5"/>
      <c r="C2145" s="16">
        <v>45124.0</v>
      </c>
      <c r="D2145" s="17">
        <v>3.796414813E9</v>
      </c>
      <c r="E2145" s="150" t="s">
        <v>3982</v>
      </c>
      <c r="F2145" s="5" t="s">
        <v>1974</v>
      </c>
      <c r="G2145" s="5" t="s">
        <v>2017</v>
      </c>
      <c r="H2145" s="5">
        <v>217.0</v>
      </c>
      <c r="I2145" s="33" t="s">
        <v>1782</v>
      </c>
      <c r="J2145" s="18">
        <v>10.0</v>
      </c>
      <c r="K2145" s="19">
        <f t="shared" si="179"/>
        <v>8.276083467</v>
      </c>
      <c r="L2145" s="18">
        <v>10.0</v>
      </c>
      <c r="M2145" s="21">
        <f t="shared" si="188"/>
        <v>9.112559242</v>
      </c>
      <c r="N2145" s="18">
        <v>10.0</v>
      </c>
      <c r="O2145" s="21">
        <f t="shared" si="185"/>
        <v>9.446493689</v>
      </c>
      <c r="P2145" s="18">
        <v>10.0</v>
      </c>
      <c r="Q2145" s="21">
        <f t="shared" si="189"/>
        <v>8.373756514</v>
      </c>
      <c r="R2145" s="18">
        <v>10.0</v>
      </c>
      <c r="S2145" s="21">
        <f t="shared" si="125"/>
        <v>8.451942207</v>
      </c>
      <c r="T2145" s="18">
        <v>10.0</v>
      </c>
      <c r="U2145" s="21">
        <f t="shared" si="128"/>
        <v>8.263394974</v>
      </c>
      <c r="V2145" s="18">
        <v>10.0</v>
      </c>
      <c r="W2145" s="21">
        <f t="shared" si="124"/>
        <v>8.859052133</v>
      </c>
      <c r="X2145" s="27">
        <f t="shared" si="170"/>
        <v>10</v>
      </c>
      <c r="Y2145" s="149" t="s">
        <v>3983</v>
      </c>
      <c r="Z2145" s="24"/>
      <c r="AA2145" s="40"/>
      <c r="AB2145" s="40"/>
      <c r="AC2145" s="164"/>
      <c r="AD2145" s="40"/>
      <c r="AE2145" s="39"/>
      <c r="AF2145" s="5"/>
      <c r="AG2145" s="1"/>
    </row>
    <row r="2146" ht="15.75" customHeight="1">
      <c r="A2146" s="1"/>
      <c r="B2146" s="5"/>
      <c r="C2146" s="16">
        <v>45125.0</v>
      </c>
      <c r="D2146" s="17">
        <v>2.573073683E9</v>
      </c>
      <c r="E2146" s="150" t="s">
        <v>3984</v>
      </c>
      <c r="F2146" s="5" t="s">
        <v>72</v>
      </c>
      <c r="G2146" s="5" t="s">
        <v>2017</v>
      </c>
      <c r="H2146" s="5">
        <v>214.0</v>
      </c>
      <c r="I2146" s="33" t="s">
        <v>1808</v>
      </c>
      <c r="J2146" s="18">
        <v>7.0</v>
      </c>
      <c r="K2146" s="19">
        <f t="shared" ref="K2146:K2171" si="190">+AVERAGE(J824:J2146)</f>
        <v>8.318423048</v>
      </c>
      <c r="L2146" s="18">
        <v>10.0</v>
      </c>
      <c r="M2146" s="21">
        <f t="shared" si="188"/>
        <v>9.112979631</v>
      </c>
      <c r="N2146" s="18">
        <v>7.5</v>
      </c>
      <c r="O2146" s="21">
        <f t="shared" si="185"/>
        <v>9.446752336</v>
      </c>
      <c r="P2146" s="18">
        <v>5.0</v>
      </c>
      <c r="Q2146" s="21">
        <f t="shared" si="189"/>
        <v>8.372159091</v>
      </c>
      <c r="R2146" s="18">
        <v>5.0</v>
      </c>
      <c r="S2146" s="21">
        <f t="shared" si="125"/>
        <v>8.450307765</v>
      </c>
      <c r="T2146" s="18">
        <v>5.0</v>
      </c>
      <c r="U2146" s="21">
        <f t="shared" si="128"/>
        <v>8.261848341</v>
      </c>
      <c r="V2146" s="18">
        <v>7.5</v>
      </c>
      <c r="W2146" s="21">
        <f t="shared" si="124"/>
        <v>8.858408337</v>
      </c>
      <c r="X2146" s="27">
        <f t="shared" si="170"/>
        <v>6.714285714</v>
      </c>
      <c r="Y2146" s="149" t="s">
        <v>3985</v>
      </c>
      <c r="Z2146" s="24"/>
      <c r="AA2146" s="40"/>
      <c r="AB2146" s="40"/>
      <c r="AC2146" s="40"/>
      <c r="AD2146" s="40"/>
      <c r="AE2146" s="39"/>
      <c r="AF2146" s="5"/>
      <c r="AG2146" s="1"/>
    </row>
    <row r="2147" ht="15.75" customHeight="1">
      <c r="A2147" s="1"/>
      <c r="B2147" s="5"/>
      <c r="C2147" s="16">
        <v>45128.0</v>
      </c>
      <c r="D2147" s="17" t="s">
        <v>3986</v>
      </c>
      <c r="E2147" s="150" t="s">
        <v>3987</v>
      </c>
      <c r="F2147" s="5" t="s">
        <v>100</v>
      </c>
      <c r="G2147" s="5" t="s">
        <v>3261</v>
      </c>
      <c r="H2147" s="5">
        <v>312.0</v>
      </c>
      <c r="I2147" s="33" t="s">
        <v>1787</v>
      </c>
      <c r="J2147" s="18">
        <v>10.0</v>
      </c>
      <c r="K2147" s="19">
        <f t="shared" si="190"/>
        <v>8.321455648</v>
      </c>
      <c r="L2147" s="18">
        <v>10.0</v>
      </c>
      <c r="M2147" s="21">
        <f t="shared" si="188"/>
        <v>9.113399621</v>
      </c>
      <c r="N2147" s="18">
        <v>10.0</v>
      </c>
      <c r="O2147" s="21">
        <f t="shared" si="185"/>
        <v>9.447010743</v>
      </c>
      <c r="P2147" s="18">
        <v>10.0</v>
      </c>
      <c r="Q2147" s="21">
        <f t="shared" si="189"/>
        <v>8.372929484</v>
      </c>
      <c r="R2147" s="18">
        <v>10.0</v>
      </c>
      <c r="S2147" s="21">
        <f t="shared" si="125"/>
        <v>8.451041174</v>
      </c>
      <c r="T2147" s="18">
        <v>10.0</v>
      </c>
      <c r="U2147" s="21">
        <f t="shared" si="128"/>
        <v>8.26267172</v>
      </c>
      <c r="V2147" s="18">
        <v>10.0</v>
      </c>
      <c r="W2147" s="21">
        <f t="shared" si="124"/>
        <v>8.858948864</v>
      </c>
      <c r="X2147" s="27">
        <f t="shared" si="170"/>
        <v>10</v>
      </c>
      <c r="Y2147" s="149" t="s">
        <v>3988</v>
      </c>
      <c r="Z2147" s="24"/>
      <c r="AA2147" s="40"/>
      <c r="AB2147" s="40"/>
      <c r="AC2147" s="40"/>
      <c r="AD2147" s="40"/>
      <c r="AE2147" s="39"/>
      <c r="AF2147" s="5"/>
      <c r="AG2147" s="1"/>
    </row>
    <row r="2148" ht="15.75" customHeight="1">
      <c r="A2148" s="1"/>
      <c r="B2148" s="5"/>
      <c r="C2148" s="16">
        <v>45129.0</v>
      </c>
      <c r="D2148" s="17" t="s">
        <v>3989</v>
      </c>
      <c r="E2148" s="150" t="s">
        <v>3990</v>
      </c>
      <c r="F2148" s="5" t="s">
        <v>84</v>
      </c>
      <c r="G2148" s="5" t="s">
        <v>53</v>
      </c>
      <c r="H2148" s="5">
        <v>303.0</v>
      </c>
      <c r="I2148" s="33" t="s">
        <v>261</v>
      </c>
      <c r="J2148" s="18">
        <v>7.0</v>
      </c>
      <c r="K2148" s="19">
        <f t="shared" si="190"/>
        <v>8.319939348</v>
      </c>
      <c r="L2148" s="18">
        <v>7.5</v>
      </c>
      <c r="M2148" s="21">
        <f t="shared" si="188"/>
        <v>9.112636062</v>
      </c>
      <c r="N2148" s="18">
        <v>7.5</v>
      </c>
      <c r="O2148" s="21">
        <f t="shared" si="185"/>
        <v>9.447268908</v>
      </c>
      <c r="P2148" s="18">
        <v>5.0</v>
      </c>
      <c r="Q2148" s="21">
        <f t="shared" si="189"/>
        <v>8.371333964</v>
      </c>
      <c r="R2148" s="18">
        <v>7.5</v>
      </c>
      <c r="S2148" s="21">
        <f t="shared" si="125"/>
        <v>8.450591296</v>
      </c>
      <c r="T2148" s="18">
        <v>7.5</v>
      </c>
      <c r="U2148" s="21">
        <f t="shared" si="128"/>
        <v>8.262310606</v>
      </c>
      <c r="V2148" s="18">
        <v>5.0</v>
      </c>
      <c r="W2148" s="21">
        <f t="shared" si="124"/>
        <v>8.857122575</v>
      </c>
      <c r="X2148" s="27">
        <f t="shared" si="170"/>
        <v>6.714285714</v>
      </c>
      <c r="Y2148" s="61" t="s">
        <v>3991</v>
      </c>
      <c r="Z2148" s="24"/>
      <c r="AA2148" s="40"/>
      <c r="AB2148" s="40"/>
      <c r="AC2148" s="40"/>
      <c r="AD2148" s="40"/>
      <c r="AE2148" s="39"/>
      <c r="AF2148" s="5"/>
      <c r="AG2148" s="1"/>
    </row>
    <row r="2149" ht="15.75" customHeight="1">
      <c r="A2149" s="1"/>
      <c r="B2149" s="5"/>
      <c r="C2149" s="16">
        <v>45129.0</v>
      </c>
      <c r="D2149" s="17">
        <v>2.546727692E9</v>
      </c>
      <c r="E2149" s="150" t="s">
        <v>3992</v>
      </c>
      <c r="F2149" s="5" t="s">
        <v>2731</v>
      </c>
      <c r="G2149" s="5" t="s">
        <v>3261</v>
      </c>
      <c r="H2149" s="5">
        <v>304.0</v>
      </c>
      <c r="I2149" s="33" t="s">
        <v>45</v>
      </c>
      <c r="J2149" s="18">
        <v>9.0</v>
      </c>
      <c r="K2149" s="19">
        <f t="shared" si="190"/>
        <v>8.321455648</v>
      </c>
      <c r="L2149" s="18">
        <v>10.0</v>
      </c>
      <c r="M2149" s="21">
        <f t="shared" si="188"/>
        <v>9.113055818</v>
      </c>
      <c r="N2149" s="18">
        <v>10.0</v>
      </c>
      <c r="O2149" s="21">
        <f t="shared" si="185"/>
        <v>9.447526832</v>
      </c>
      <c r="P2149" s="18">
        <v>10.0</v>
      </c>
      <c r="Q2149" s="21">
        <f t="shared" si="189"/>
        <v>8.372104019</v>
      </c>
      <c r="R2149" s="18">
        <v>10.0</v>
      </c>
      <c r="S2149" s="21">
        <f t="shared" si="125"/>
        <v>8.451323877</v>
      </c>
      <c r="T2149" s="18">
        <v>10.0</v>
      </c>
      <c r="U2149" s="21">
        <f t="shared" si="128"/>
        <v>8.263132986</v>
      </c>
      <c r="V2149" s="18">
        <v>10.0</v>
      </c>
      <c r="W2149" s="21">
        <f t="shared" si="124"/>
        <v>8.857663198</v>
      </c>
      <c r="X2149" s="27">
        <f t="shared" si="170"/>
        <v>9.857142857</v>
      </c>
      <c r="Y2149" s="61"/>
      <c r="Z2149" s="24"/>
      <c r="AA2149" s="40"/>
      <c r="AB2149" s="40"/>
      <c r="AC2149" s="40"/>
      <c r="AD2149" s="40"/>
      <c r="AE2149" s="39"/>
      <c r="AF2149" s="5"/>
      <c r="AG2149" s="1"/>
    </row>
    <row r="2150" ht="15.75" customHeight="1">
      <c r="A2150" s="1"/>
      <c r="B2150" s="5"/>
      <c r="C2150" s="16">
        <v>45129.0</v>
      </c>
      <c r="D2150" s="17">
        <v>3.991673374E9</v>
      </c>
      <c r="E2150" s="150" t="s">
        <v>3993</v>
      </c>
      <c r="F2150" s="5" t="s">
        <v>84</v>
      </c>
      <c r="G2150" s="5" t="s">
        <v>3261</v>
      </c>
      <c r="H2150" s="5">
        <v>202.0</v>
      </c>
      <c r="I2150" s="33" t="s">
        <v>45</v>
      </c>
      <c r="J2150" s="18">
        <v>7.5</v>
      </c>
      <c r="K2150" s="19">
        <f t="shared" si="190"/>
        <v>8.320318423</v>
      </c>
      <c r="L2150" s="18">
        <v>7.5</v>
      </c>
      <c r="M2150" s="21">
        <f t="shared" si="188"/>
        <v>9.112293144</v>
      </c>
      <c r="N2150" s="18">
        <v>10.0</v>
      </c>
      <c r="O2150" s="21">
        <f t="shared" si="185"/>
        <v>9.447784515</v>
      </c>
      <c r="P2150" s="18">
        <v>7.5</v>
      </c>
      <c r="Q2150" s="21">
        <f t="shared" si="189"/>
        <v>8.371691871</v>
      </c>
      <c r="R2150" s="18">
        <v>7.5</v>
      </c>
      <c r="S2150" s="21">
        <f t="shared" si="125"/>
        <v>8.450874291</v>
      </c>
      <c r="T2150" s="18">
        <v>7.5</v>
      </c>
      <c r="U2150" s="21">
        <f t="shared" si="128"/>
        <v>8.262771996</v>
      </c>
      <c r="V2150" s="18">
        <v>10.0</v>
      </c>
      <c r="W2150" s="21">
        <f t="shared" si="124"/>
        <v>8.85820331</v>
      </c>
      <c r="X2150" s="27">
        <f t="shared" si="170"/>
        <v>8.214285714</v>
      </c>
      <c r="Y2150" s="61" t="s">
        <v>3994</v>
      </c>
      <c r="Z2150" s="24"/>
      <c r="AA2150" s="40"/>
      <c r="AB2150" s="40"/>
      <c r="AC2150" s="40"/>
      <c r="AD2150" s="40"/>
      <c r="AE2150" s="39"/>
      <c r="AF2150" s="5"/>
      <c r="AG2150" s="1"/>
    </row>
    <row r="2151" ht="15.75" customHeight="1">
      <c r="A2151" s="1"/>
      <c r="B2151" s="5"/>
      <c r="C2151" s="16">
        <v>45130.0</v>
      </c>
      <c r="D2151" s="17">
        <v>2.647419379E9</v>
      </c>
      <c r="E2151" s="150" t="s">
        <v>3995</v>
      </c>
      <c r="F2151" s="5" t="s">
        <v>563</v>
      </c>
      <c r="G2151" s="5" t="s">
        <v>2979</v>
      </c>
      <c r="H2151" s="5">
        <v>314.0</v>
      </c>
      <c r="I2151" s="33" t="s">
        <v>79</v>
      </c>
      <c r="J2151" s="18">
        <v>8.0</v>
      </c>
      <c r="K2151" s="19">
        <f t="shared" si="190"/>
        <v>8.318802123</v>
      </c>
      <c r="L2151" s="18">
        <v>10.0</v>
      </c>
      <c r="M2151" s="21">
        <f t="shared" si="188"/>
        <v>9.112712665</v>
      </c>
      <c r="N2151" s="18">
        <v>10.0</v>
      </c>
      <c r="O2151" s="21">
        <f t="shared" si="185"/>
        <v>9.448041958</v>
      </c>
      <c r="P2151" s="18">
        <v>7.5</v>
      </c>
      <c r="Q2151" s="21">
        <f t="shared" si="189"/>
        <v>8.371280113</v>
      </c>
      <c r="R2151" s="18">
        <v>7.5</v>
      </c>
      <c r="S2151" s="21">
        <f t="shared" si="125"/>
        <v>8.45042513</v>
      </c>
      <c r="T2151" s="18">
        <v>5.0</v>
      </c>
      <c r="U2151" s="21">
        <f t="shared" si="128"/>
        <v>8.261229314</v>
      </c>
      <c r="V2151" s="18">
        <v>7.5</v>
      </c>
      <c r="W2151" s="21">
        <f t="shared" si="124"/>
        <v>8.857561437</v>
      </c>
      <c r="X2151" s="27">
        <f t="shared" si="170"/>
        <v>7.928571429</v>
      </c>
      <c r="Y2151" s="61"/>
      <c r="Z2151" s="24"/>
      <c r="AA2151" s="40"/>
      <c r="AB2151" s="40"/>
      <c r="AC2151" s="40"/>
      <c r="AD2151" s="40"/>
      <c r="AE2151" s="39"/>
      <c r="AF2151" s="5"/>
      <c r="AG2151" s="1"/>
    </row>
    <row r="2152" ht="15.75" customHeight="1">
      <c r="A2152" s="1"/>
      <c r="B2152" s="5"/>
      <c r="C2152" s="16">
        <v>45131.0</v>
      </c>
      <c r="D2152" s="17">
        <v>3.828136E9</v>
      </c>
      <c r="E2152" s="150" t="s">
        <v>3996</v>
      </c>
      <c r="F2152" s="5" t="s">
        <v>1180</v>
      </c>
      <c r="G2152" s="5" t="s">
        <v>2017</v>
      </c>
      <c r="H2152" s="5" t="s">
        <v>3350</v>
      </c>
      <c r="I2152" s="33" t="s">
        <v>60</v>
      </c>
      <c r="J2152" s="18">
        <v>9.0</v>
      </c>
      <c r="K2152" s="19">
        <f t="shared" si="190"/>
        <v>8.318043973</v>
      </c>
      <c r="L2152" s="18">
        <v>10.0</v>
      </c>
      <c r="M2152" s="21">
        <f t="shared" si="188"/>
        <v>9.11313179</v>
      </c>
      <c r="N2152" s="18">
        <v>10.0</v>
      </c>
      <c r="O2152" s="21">
        <f t="shared" si="185"/>
        <v>9.448299161</v>
      </c>
      <c r="P2152" s="18">
        <v>10.0</v>
      </c>
      <c r="Q2152" s="21">
        <f t="shared" si="189"/>
        <v>8.372049103</v>
      </c>
      <c r="R2152" s="18">
        <v>10.0</v>
      </c>
      <c r="S2152" s="21">
        <f t="shared" si="125"/>
        <v>8.451156752</v>
      </c>
      <c r="T2152" s="18">
        <v>7.5</v>
      </c>
      <c r="U2152" s="21">
        <f t="shared" si="128"/>
        <v>8.260869565</v>
      </c>
      <c r="V2152" s="18">
        <v>10.0</v>
      </c>
      <c r="W2152" s="21">
        <f t="shared" si="124"/>
        <v>8.858101086</v>
      </c>
      <c r="X2152" s="27">
        <f t="shared" si="170"/>
        <v>9.5</v>
      </c>
      <c r="Y2152" s="119"/>
      <c r="Z2152" s="24"/>
      <c r="AA2152" s="40"/>
      <c r="AB2152" s="40"/>
      <c r="AC2152" s="40"/>
      <c r="AD2152" s="40"/>
      <c r="AE2152" s="39"/>
      <c r="AF2152" s="5"/>
      <c r="AG2152" s="1"/>
    </row>
    <row r="2153" ht="15.75" customHeight="1">
      <c r="A2153" s="1"/>
      <c r="B2153" s="5"/>
      <c r="C2153" s="16">
        <v>45131.0</v>
      </c>
      <c r="D2153" s="17">
        <v>2.449789498E9</v>
      </c>
      <c r="E2153" s="150" t="s">
        <v>3996</v>
      </c>
      <c r="F2153" s="5" t="s">
        <v>1180</v>
      </c>
      <c r="G2153" s="5" t="s">
        <v>2017</v>
      </c>
      <c r="H2153" s="5" t="s">
        <v>3350</v>
      </c>
      <c r="I2153" s="33" t="s">
        <v>60</v>
      </c>
      <c r="J2153" s="18">
        <v>9.0</v>
      </c>
      <c r="K2153" s="19">
        <f t="shared" si="190"/>
        <v>8.323351024</v>
      </c>
      <c r="L2153" s="18">
        <v>10.0</v>
      </c>
      <c r="M2153" s="21">
        <f t="shared" si="188"/>
        <v>9.113550519</v>
      </c>
      <c r="N2153" s="18">
        <v>10.0</v>
      </c>
      <c r="O2153" s="21">
        <f t="shared" si="185"/>
        <v>9.448556125</v>
      </c>
      <c r="P2153" s="18">
        <v>10.0</v>
      </c>
      <c r="Q2153" s="21">
        <f t="shared" si="189"/>
        <v>8.372817367</v>
      </c>
      <c r="R2153" s="18">
        <v>10.0</v>
      </c>
      <c r="S2153" s="21">
        <f t="shared" si="125"/>
        <v>8.451887683</v>
      </c>
      <c r="T2153" s="18">
        <v>7.5</v>
      </c>
      <c r="U2153" s="21">
        <f t="shared" si="128"/>
        <v>8.260510156</v>
      </c>
      <c r="V2153" s="18">
        <v>10.0</v>
      </c>
      <c r="W2153" s="21">
        <f t="shared" si="124"/>
        <v>8.858640227</v>
      </c>
      <c r="X2153" s="27">
        <f t="shared" si="170"/>
        <v>9.5</v>
      </c>
      <c r="Y2153" s="84" t="s">
        <v>3997</v>
      </c>
      <c r="Z2153" s="24"/>
      <c r="AA2153" s="40"/>
      <c r="AB2153" s="40"/>
      <c r="AC2153" s="40"/>
      <c r="AD2153" s="40"/>
      <c r="AE2153" s="39"/>
      <c r="AF2153" s="5"/>
      <c r="AG2153" s="1"/>
    </row>
    <row r="2154" ht="15.75" customHeight="1">
      <c r="A2154" s="1"/>
      <c r="B2154" s="5"/>
      <c r="C2154" s="16">
        <v>45131.0</v>
      </c>
      <c r="D2154" s="17">
        <v>3.935547649E9</v>
      </c>
      <c r="E2154" s="150" t="s">
        <v>3998</v>
      </c>
      <c r="F2154" s="5" t="s">
        <v>3999</v>
      </c>
      <c r="G2154" s="5" t="s">
        <v>2017</v>
      </c>
      <c r="H2154" s="5">
        <v>202.0</v>
      </c>
      <c r="I2154" s="33" t="s">
        <v>45</v>
      </c>
      <c r="J2154" s="18">
        <v>9.0</v>
      </c>
      <c r="K2154" s="19">
        <f t="shared" si="190"/>
        <v>8.322592873</v>
      </c>
      <c r="L2154" s="18">
        <v>7.5</v>
      </c>
      <c r="M2154" s="21">
        <f t="shared" si="188"/>
        <v>9.112789051</v>
      </c>
      <c r="N2154" s="18">
        <v>10.0</v>
      </c>
      <c r="O2154" s="21">
        <f t="shared" si="185"/>
        <v>9.448812849</v>
      </c>
      <c r="P2154" s="18">
        <v>10.0</v>
      </c>
      <c r="Q2154" s="21">
        <f t="shared" si="189"/>
        <v>8.373584906</v>
      </c>
      <c r="R2154" s="18">
        <v>7.5</v>
      </c>
      <c r="S2154" s="21">
        <f t="shared" si="125"/>
        <v>8.451438679</v>
      </c>
      <c r="T2154" s="18">
        <v>7.5</v>
      </c>
      <c r="U2154" s="21">
        <f t="shared" si="128"/>
        <v>8.260151086</v>
      </c>
      <c r="V2154" s="18">
        <v>7.5</v>
      </c>
      <c r="W2154" s="21">
        <f t="shared" si="124"/>
        <v>8.857999056</v>
      </c>
      <c r="X2154" s="27">
        <f t="shared" si="170"/>
        <v>8.428571429</v>
      </c>
      <c r="Y2154" s="84" t="s">
        <v>4000</v>
      </c>
      <c r="Z2154" s="24"/>
      <c r="AA2154" s="40"/>
      <c r="AB2154" s="40"/>
      <c r="AC2154" s="40"/>
      <c r="AD2154" s="40"/>
      <c r="AE2154" s="39"/>
      <c r="AF2154" s="5"/>
      <c r="AG2154" s="1"/>
    </row>
    <row r="2155" ht="15.75" customHeight="1">
      <c r="A2155" s="1"/>
      <c r="B2155" s="5"/>
      <c r="C2155" s="16">
        <v>45131.0</v>
      </c>
      <c r="D2155" s="17" t="s">
        <v>4001</v>
      </c>
      <c r="E2155" s="150" t="s">
        <v>4002</v>
      </c>
      <c r="F2155" s="5" t="s">
        <v>126</v>
      </c>
      <c r="G2155" s="5" t="s">
        <v>33</v>
      </c>
      <c r="H2155" s="5" t="s">
        <v>3350</v>
      </c>
      <c r="I2155" s="33" t="s">
        <v>60</v>
      </c>
      <c r="J2155" s="18">
        <v>7.0</v>
      </c>
      <c r="K2155" s="19">
        <f t="shared" si="190"/>
        <v>8.320318423</v>
      </c>
      <c r="L2155" s="18">
        <v>7.5</v>
      </c>
      <c r="M2155" s="21">
        <f t="shared" si="188"/>
        <v>9.112028302</v>
      </c>
      <c r="N2155" s="18">
        <v>10.0</v>
      </c>
      <c r="O2155" s="21">
        <f t="shared" si="185"/>
        <v>9.449069335</v>
      </c>
      <c r="P2155" s="18">
        <v>7.5</v>
      </c>
      <c r="Q2155" s="21">
        <f t="shared" si="189"/>
        <v>8.373173032</v>
      </c>
      <c r="R2155" s="18">
        <v>5.0</v>
      </c>
      <c r="S2155" s="21">
        <f t="shared" si="125"/>
        <v>8.44981141</v>
      </c>
      <c r="T2155" s="18">
        <v>7.5</v>
      </c>
      <c r="U2155" s="21">
        <f t="shared" si="128"/>
        <v>8.259792355</v>
      </c>
      <c r="V2155" s="18">
        <v>7.5</v>
      </c>
      <c r="W2155" s="21">
        <f t="shared" si="124"/>
        <v>8.857358491</v>
      </c>
      <c r="X2155" s="27">
        <f t="shared" si="170"/>
        <v>7.428571429</v>
      </c>
      <c r="Y2155" s="119"/>
      <c r="Z2155" s="24"/>
      <c r="AA2155" s="40"/>
      <c r="AB2155" s="40"/>
      <c r="AC2155" s="40"/>
      <c r="AD2155" s="40"/>
      <c r="AE2155" s="39"/>
      <c r="AF2155" s="5"/>
      <c r="AG2155" s="1"/>
    </row>
    <row r="2156" ht="15.75" customHeight="1">
      <c r="A2156" s="1"/>
      <c r="B2156" s="5"/>
      <c r="C2156" s="16">
        <v>45132.0</v>
      </c>
      <c r="D2156" s="17" t="s">
        <v>4003</v>
      </c>
      <c r="E2156" s="150" t="s">
        <v>4004</v>
      </c>
      <c r="F2156" s="5" t="s">
        <v>72</v>
      </c>
      <c r="G2156" s="5" t="s">
        <v>2017</v>
      </c>
      <c r="H2156" s="5" t="s">
        <v>101</v>
      </c>
      <c r="I2156" s="33" t="s">
        <v>60</v>
      </c>
      <c r="J2156" s="18">
        <v>10.0</v>
      </c>
      <c r="K2156" s="19">
        <f t="shared" si="190"/>
        <v>8.320318423</v>
      </c>
      <c r="L2156" s="18">
        <v>10.0</v>
      </c>
      <c r="M2156" s="21">
        <f t="shared" si="188"/>
        <v>9.112446959</v>
      </c>
      <c r="N2156" s="18">
        <v>10.0</v>
      </c>
      <c r="O2156" s="21">
        <f t="shared" si="185"/>
        <v>9.449325581</v>
      </c>
      <c r="P2156" s="18">
        <v>10.0</v>
      </c>
      <c r="Q2156" s="21">
        <f t="shared" si="189"/>
        <v>8.37393968</v>
      </c>
      <c r="R2156" s="18">
        <v>10.0</v>
      </c>
      <c r="S2156" s="21">
        <f t="shared" si="125"/>
        <v>8.450541942</v>
      </c>
      <c r="T2156" s="18">
        <v>10.0</v>
      </c>
      <c r="U2156" s="21">
        <f t="shared" si="128"/>
        <v>8.260613208</v>
      </c>
      <c r="V2156" s="18">
        <v>10.0</v>
      </c>
      <c r="W2156" s="21">
        <f t="shared" si="124"/>
        <v>8.857897218</v>
      </c>
      <c r="X2156" s="27">
        <f t="shared" si="170"/>
        <v>10</v>
      </c>
      <c r="Y2156" s="149" t="s">
        <v>4005</v>
      </c>
      <c r="Z2156" s="24"/>
      <c r="AA2156" s="40"/>
      <c r="AB2156" s="40"/>
      <c r="AC2156" s="40"/>
      <c r="AD2156" s="40"/>
      <c r="AE2156" s="39"/>
      <c r="AF2156" s="5"/>
      <c r="AG2156" s="1"/>
    </row>
    <row r="2157" ht="15.75" customHeight="1">
      <c r="A2157" s="1"/>
      <c r="B2157" s="5"/>
      <c r="C2157" s="16">
        <v>45132.0</v>
      </c>
      <c r="D2157" s="17" t="s">
        <v>4006</v>
      </c>
      <c r="E2157" s="150" t="s">
        <v>4007</v>
      </c>
      <c r="F2157" s="5" t="s">
        <v>510</v>
      </c>
      <c r="G2157" s="5" t="s">
        <v>2017</v>
      </c>
      <c r="H2157" s="5" t="s">
        <v>3387</v>
      </c>
      <c r="I2157" s="33" t="s">
        <v>2203</v>
      </c>
      <c r="J2157" s="18">
        <v>7.0</v>
      </c>
      <c r="K2157" s="19">
        <f t="shared" si="190"/>
        <v>8.318802123</v>
      </c>
      <c r="L2157" s="18">
        <v>10.0</v>
      </c>
      <c r="M2157" s="21">
        <f t="shared" si="188"/>
        <v>9.112865221</v>
      </c>
      <c r="N2157" s="18">
        <v>10.0</v>
      </c>
      <c r="O2157" s="21">
        <f t="shared" si="185"/>
        <v>9.44958159</v>
      </c>
      <c r="P2157" s="18">
        <v>7.5</v>
      </c>
      <c r="Q2157" s="21">
        <f t="shared" si="189"/>
        <v>8.373528026</v>
      </c>
      <c r="R2157" s="18">
        <v>10.0</v>
      </c>
      <c r="S2157" s="21">
        <f t="shared" si="125"/>
        <v>8.451271785</v>
      </c>
      <c r="T2157" s="18">
        <v>10.0</v>
      </c>
      <c r="U2157" s="21">
        <f t="shared" si="128"/>
        <v>8.261433286</v>
      </c>
      <c r="V2157" s="18">
        <v>7.5</v>
      </c>
      <c r="W2157" s="21">
        <f t="shared" si="124"/>
        <v>8.857257304</v>
      </c>
      <c r="X2157" s="27">
        <f t="shared" si="170"/>
        <v>8.857142857</v>
      </c>
      <c r="Y2157" s="119"/>
      <c r="Z2157" s="24"/>
      <c r="AA2157" s="40"/>
      <c r="AB2157" s="40"/>
      <c r="AC2157" s="40"/>
      <c r="AD2157" s="40"/>
      <c r="AE2157" s="39"/>
      <c r="AF2157" s="5"/>
      <c r="AG2157" s="1"/>
    </row>
    <row r="2158" ht="15.75" customHeight="1">
      <c r="A2158" s="1"/>
      <c r="B2158" s="5"/>
      <c r="C2158" s="16">
        <v>45133.0</v>
      </c>
      <c r="D2158" s="17" t="s">
        <v>4008</v>
      </c>
      <c r="E2158" s="150" t="s">
        <v>4009</v>
      </c>
      <c r="F2158" s="5" t="s">
        <v>510</v>
      </c>
      <c r="G2158" s="5" t="s">
        <v>2017</v>
      </c>
      <c r="H2158" s="5" t="s">
        <v>3327</v>
      </c>
      <c r="I2158" s="33" t="s">
        <v>60</v>
      </c>
      <c r="J2158" s="18">
        <v>8.0</v>
      </c>
      <c r="K2158" s="19">
        <f t="shared" si="190"/>
        <v>8.317285823</v>
      </c>
      <c r="L2158" s="18">
        <v>10.0</v>
      </c>
      <c r="M2158" s="21">
        <f t="shared" si="188"/>
        <v>9.11328309</v>
      </c>
      <c r="N2158" s="18">
        <v>7.5</v>
      </c>
      <c r="O2158" s="21">
        <f t="shared" si="185"/>
        <v>9.449837361</v>
      </c>
      <c r="P2158" s="18">
        <v>10.0</v>
      </c>
      <c r="Q2158" s="21">
        <f t="shared" si="189"/>
        <v>8.374293785</v>
      </c>
      <c r="R2158" s="18">
        <v>10.0</v>
      </c>
      <c r="S2158" s="21">
        <f t="shared" si="125"/>
        <v>8.452000942</v>
      </c>
      <c r="T2158" s="18">
        <v>10.0</v>
      </c>
      <c r="U2158" s="21">
        <f t="shared" si="128"/>
        <v>8.262252592</v>
      </c>
      <c r="V2158" s="18">
        <v>10.0</v>
      </c>
      <c r="W2158" s="21">
        <f t="shared" si="124"/>
        <v>8.857795572</v>
      </c>
      <c r="X2158" s="27">
        <f t="shared" si="170"/>
        <v>9.357142857</v>
      </c>
      <c r="Y2158" s="119"/>
      <c r="Z2158" s="24"/>
      <c r="AA2158" s="40"/>
      <c r="AB2158" s="40"/>
      <c r="AC2158" s="40"/>
      <c r="AD2158" s="40"/>
      <c r="AE2158" s="39"/>
      <c r="AF2158" s="5"/>
      <c r="AG2158" s="1"/>
    </row>
    <row r="2159" ht="15.75" customHeight="1">
      <c r="A2159" s="1"/>
      <c r="B2159" s="5"/>
      <c r="C2159" s="16">
        <v>45133.0</v>
      </c>
      <c r="D2159" s="17">
        <v>2.549404386E9</v>
      </c>
      <c r="E2159" s="150" t="s">
        <v>4010</v>
      </c>
      <c r="F2159" s="5" t="s">
        <v>40</v>
      </c>
      <c r="G2159" s="5" t="s">
        <v>2017</v>
      </c>
      <c r="H2159" s="5">
        <v>216.0</v>
      </c>
      <c r="I2159" s="33" t="s">
        <v>1782</v>
      </c>
      <c r="J2159" s="18">
        <v>5.0</v>
      </c>
      <c r="K2159" s="19">
        <f t="shared" si="190"/>
        <v>8.313495072</v>
      </c>
      <c r="L2159" s="18">
        <v>5.0</v>
      </c>
      <c r="M2159" s="21">
        <f t="shared" si="188"/>
        <v>9.111346516</v>
      </c>
      <c r="N2159" s="18">
        <v>7.5</v>
      </c>
      <c r="O2159" s="21">
        <f t="shared" si="185"/>
        <v>9.450092894</v>
      </c>
      <c r="P2159" s="18">
        <v>5.0</v>
      </c>
      <c r="Q2159" s="21">
        <f t="shared" si="189"/>
        <v>8.372705882</v>
      </c>
      <c r="R2159" s="18">
        <v>7.5</v>
      </c>
      <c r="S2159" s="21">
        <f t="shared" si="125"/>
        <v>8.451552941</v>
      </c>
      <c r="T2159" s="18">
        <v>7.5</v>
      </c>
      <c r="U2159" s="21">
        <f t="shared" si="128"/>
        <v>8.261893547</v>
      </c>
      <c r="V2159" s="18">
        <v>5.0</v>
      </c>
      <c r="W2159" s="21">
        <f t="shared" si="124"/>
        <v>8.855979284</v>
      </c>
      <c r="X2159" s="27">
        <f t="shared" si="170"/>
        <v>6.071428571</v>
      </c>
      <c r="Y2159" s="149" t="s">
        <v>4011</v>
      </c>
      <c r="Z2159" s="24"/>
      <c r="AA2159" s="40"/>
      <c r="AB2159" s="40"/>
      <c r="AC2159" s="40"/>
      <c r="AD2159" s="40"/>
      <c r="AE2159" s="39"/>
      <c r="AF2159" s="5"/>
      <c r="AG2159" s="1"/>
    </row>
    <row r="2160" ht="15.75" customHeight="1">
      <c r="A2160" s="1"/>
      <c r="B2160" s="5"/>
      <c r="C2160" s="16">
        <v>45133.0</v>
      </c>
      <c r="D2160" s="17">
        <v>2.29234346E9</v>
      </c>
      <c r="E2160" s="150" t="s">
        <v>4012</v>
      </c>
      <c r="F2160" s="5" t="s">
        <v>510</v>
      </c>
      <c r="G2160" s="5" t="s">
        <v>3261</v>
      </c>
      <c r="H2160" s="5">
        <v>206.0</v>
      </c>
      <c r="I2160" s="33" t="s">
        <v>1868</v>
      </c>
      <c r="J2160" s="18">
        <v>8.0</v>
      </c>
      <c r="K2160" s="19">
        <f t="shared" si="190"/>
        <v>8.311978772</v>
      </c>
      <c r="L2160" s="18">
        <v>10.0</v>
      </c>
      <c r="M2160" s="21">
        <f t="shared" si="188"/>
        <v>9.111764706</v>
      </c>
      <c r="N2160" s="18">
        <v>10.0</v>
      </c>
      <c r="O2160" s="21">
        <f t="shared" si="185"/>
        <v>9.450348189</v>
      </c>
      <c r="P2160" s="18">
        <v>10.0</v>
      </c>
      <c r="Q2160" s="21">
        <f t="shared" si="189"/>
        <v>8.373471308</v>
      </c>
      <c r="R2160" s="18">
        <v>7.5</v>
      </c>
      <c r="S2160" s="21">
        <f t="shared" si="125"/>
        <v>8.451105362</v>
      </c>
      <c r="T2160" s="18">
        <v>10.0</v>
      </c>
      <c r="U2160" s="21">
        <f t="shared" si="128"/>
        <v>8.262711864</v>
      </c>
      <c r="V2160" s="18">
        <v>10.0</v>
      </c>
      <c r="W2160" s="21">
        <f t="shared" si="124"/>
        <v>8.856517647</v>
      </c>
      <c r="X2160" s="27">
        <f t="shared" si="170"/>
        <v>9.357142857</v>
      </c>
      <c r="Y2160" s="119"/>
      <c r="Z2160" s="24"/>
      <c r="AA2160" s="40"/>
      <c r="AB2160" s="40"/>
      <c r="AC2160" s="40"/>
      <c r="AD2160" s="40"/>
      <c r="AE2160" s="39"/>
      <c r="AF2160" s="5"/>
      <c r="AG2160" s="1"/>
    </row>
    <row r="2161" ht="15.75" customHeight="1">
      <c r="A2161" s="1"/>
      <c r="B2161" s="5"/>
      <c r="C2161" s="16">
        <v>45134.0</v>
      </c>
      <c r="D2161" s="17">
        <v>3.896816804E9</v>
      </c>
      <c r="E2161" s="150" t="s">
        <v>4013</v>
      </c>
      <c r="F2161" s="5" t="s">
        <v>32</v>
      </c>
      <c r="G2161" s="5" t="s">
        <v>3261</v>
      </c>
      <c r="H2161" s="5">
        <v>311.0</v>
      </c>
      <c r="I2161" s="33" t="s">
        <v>1787</v>
      </c>
      <c r="J2161" s="18">
        <v>8.0</v>
      </c>
      <c r="K2161" s="19">
        <f t="shared" si="190"/>
        <v>8.312736922</v>
      </c>
      <c r="L2161" s="18">
        <v>7.5</v>
      </c>
      <c r="M2161" s="21">
        <f t="shared" si="188"/>
        <v>9.111006585</v>
      </c>
      <c r="N2161" s="18">
        <v>7.5</v>
      </c>
      <c r="O2161" s="21">
        <f t="shared" si="185"/>
        <v>9.450603248</v>
      </c>
      <c r="P2161" s="18">
        <v>7.5</v>
      </c>
      <c r="Q2161" s="21">
        <f t="shared" si="189"/>
        <v>8.373060649</v>
      </c>
      <c r="R2161" s="18">
        <v>7.5</v>
      </c>
      <c r="S2161" s="21">
        <f t="shared" si="125"/>
        <v>8.450658204</v>
      </c>
      <c r="T2161" s="18">
        <v>7.5</v>
      </c>
      <c r="U2161" s="21">
        <f t="shared" si="128"/>
        <v>8.262352941</v>
      </c>
      <c r="V2161" s="18">
        <v>7.5</v>
      </c>
      <c r="W2161" s="21">
        <f t="shared" si="124"/>
        <v>8.855879586</v>
      </c>
      <c r="X2161" s="27">
        <f t="shared" si="170"/>
        <v>7.571428571</v>
      </c>
      <c r="Y2161" s="119"/>
      <c r="Z2161" s="24"/>
      <c r="AA2161" s="40"/>
      <c r="AB2161" s="40"/>
      <c r="AC2161" s="40"/>
      <c r="AD2161" s="40"/>
      <c r="AE2161" s="39"/>
      <c r="AF2161" s="5"/>
      <c r="AG2161" s="1"/>
    </row>
    <row r="2162" ht="15.75" customHeight="1">
      <c r="A2162" s="1"/>
      <c r="B2162" s="5"/>
      <c r="C2162" s="16">
        <v>45134.0</v>
      </c>
      <c r="D2162" s="17">
        <v>3.789584315E9</v>
      </c>
      <c r="E2162" s="150" t="s">
        <v>4014</v>
      </c>
      <c r="F2162" s="5" t="s">
        <v>563</v>
      </c>
      <c r="G2162" s="5" t="s">
        <v>3261</v>
      </c>
      <c r="H2162" s="5">
        <v>313.0</v>
      </c>
      <c r="I2162" s="33" t="s">
        <v>79</v>
      </c>
      <c r="J2162" s="18">
        <v>8.0</v>
      </c>
      <c r="K2162" s="19">
        <f t="shared" si="190"/>
        <v>8.311220622</v>
      </c>
      <c r="L2162" s="18">
        <v>10.0</v>
      </c>
      <c r="M2162" s="21">
        <f t="shared" si="188"/>
        <v>9.111424542</v>
      </c>
      <c r="N2162" s="18">
        <v>7.5</v>
      </c>
      <c r="O2162" s="21">
        <f t="shared" si="185"/>
        <v>9.450858071</v>
      </c>
      <c r="P2162" s="18">
        <v>7.5</v>
      </c>
      <c r="Q2162" s="21">
        <f t="shared" si="189"/>
        <v>8.372650376</v>
      </c>
      <c r="R2162" s="18">
        <v>7.5</v>
      </c>
      <c r="S2162" s="21">
        <f t="shared" si="125"/>
        <v>8.450211466</v>
      </c>
      <c r="T2162" s="18">
        <v>7.5</v>
      </c>
      <c r="U2162" s="21">
        <f t="shared" si="128"/>
        <v>8.261994356</v>
      </c>
      <c r="V2162" s="18">
        <v>7.5</v>
      </c>
      <c r="W2162" s="21">
        <f t="shared" si="124"/>
        <v>8.855242125</v>
      </c>
      <c r="X2162" s="27">
        <f t="shared" si="170"/>
        <v>7.928571429</v>
      </c>
      <c r="Y2162" s="149" t="s">
        <v>4015</v>
      </c>
      <c r="Z2162" s="24"/>
      <c r="AA2162" s="40"/>
      <c r="AB2162" s="40"/>
      <c r="AC2162" s="40"/>
      <c r="AD2162" s="40"/>
      <c r="AE2162" s="39"/>
      <c r="AF2162" s="5"/>
      <c r="AG2162" s="1"/>
    </row>
    <row r="2163" ht="15.75" customHeight="1">
      <c r="A2163" s="1"/>
      <c r="B2163" s="5"/>
      <c r="C2163" s="16">
        <v>45135.0</v>
      </c>
      <c r="D2163" s="17" t="s">
        <v>4016</v>
      </c>
      <c r="E2163" s="150" t="s">
        <v>4017</v>
      </c>
      <c r="F2163" s="5" t="s">
        <v>72</v>
      </c>
      <c r="G2163" s="5" t="s">
        <v>2017</v>
      </c>
      <c r="H2163" s="5">
        <v>216.0</v>
      </c>
      <c r="I2163" s="33" t="s">
        <v>1782</v>
      </c>
      <c r="J2163" s="18">
        <v>7.0</v>
      </c>
      <c r="K2163" s="19">
        <f t="shared" si="190"/>
        <v>8.308946171</v>
      </c>
      <c r="L2163" s="18">
        <v>7.5</v>
      </c>
      <c r="M2163" s="21">
        <f t="shared" si="188"/>
        <v>9.110667293</v>
      </c>
      <c r="N2163" s="18">
        <v>10.0</v>
      </c>
      <c r="O2163" s="21">
        <f t="shared" si="185"/>
        <v>9.451112656</v>
      </c>
      <c r="P2163" s="18">
        <v>5.0</v>
      </c>
      <c r="Q2163" s="21">
        <f t="shared" si="189"/>
        <v>8.371066228</v>
      </c>
      <c r="R2163" s="18">
        <v>7.5</v>
      </c>
      <c r="S2163" s="21">
        <f t="shared" si="125"/>
        <v>8.449765148</v>
      </c>
      <c r="T2163" s="18">
        <v>7.5</v>
      </c>
      <c r="U2163" s="21">
        <f t="shared" si="128"/>
        <v>8.261636107</v>
      </c>
      <c r="V2163" s="18">
        <v>7.5</v>
      </c>
      <c r="W2163" s="21">
        <f t="shared" si="124"/>
        <v>8.854605263</v>
      </c>
      <c r="X2163" s="27">
        <f t="shared" si="170"/>
        <v>7.428571429</v>
      </c>
      <c r="Y2163" s="119"/>
      <c r="Z2163" s="24"/>
      <c r="AA2163" s="40"/>
      <c r="AB2163" s="40"/>
      <c r="AC2163" s="40"/>
      <c r="AD2163" s="40"/>
      <c r="AE2163" s="39"/>
      <c r="AF2163" s="5"/>
      <c r="AG2163" s="1"/>
    </row>
    <row r="2164" ht="15.75" customHeight="1">
      <c r="A2164" s="1"/>
      <c r="B2164" s="5"/>
      <c r="C2164" s="16">
        <v>45136.0</v>
      </c>
      <c r="D2164" s="17">
        <v>3.577829027E9</v>
      </c>
      <c r="E2164" s="150" t="s">
        <v>4018</v>
      </c>
      <c r="F2164" s="5" t="s">
        <v>312</v>
      </c>
      <c r="G2164" s="5" t="s">
        <v>2017</v>
      </c>
      <c r="H2164" s="5">
        <v>217.0</v>
      </c>
      <c r="I2164" s="33" t="s">
        <v>1782</v>
      </c>
      <c r="J2164" s="18">
        <v>8.0</v>
      </c>
      <c r="K2164" s="19">
        <f t="shared" si="190"/>
        <v>8.307429871</v>
      </c>
      <c r="L2164" s="18">
        <v>10.0</v>
      </c>
      <c r="M2164" s="21">
        <f t="shared" si="188"/>
        <v>9.111085016</v>
      </c>
      <c r="N2164" s="18">
        <v>10.0</v>
      </c>
      <c r="O2164" s="21">
        <f t="shared" si="185"/>
        <v>9.451367006</v>
      </c>
      <c r="P2164" s="18">
        <v>7.5</v>
      </c>
      <c r="Q2164" s="21">
        <f t="shared" si="189"/>
        <v>8.370657277</v>
      </c>
      <c r="R2164" s="18">
        <v>7.5</v>
      </c>
      <c r="S2164" s="21">
        <f t="shared" si="125"/>
        <v>8.449319249</v>
      </c>
      <c r="T2164" s="18">
        <v>7.5</v>
      </c>
      <c r="U2164" s="21">
        <f t="shared" si="128"/>
        <v>8.261278195</v>
      </c>
      <c r="V2164" s="18">
        <v>7.5</v>
      </c>
      <c r="W2164" s="21">
        <f t="shared" si="124"/>
        <v>8.853969</v>
      </c>
      <c r="X2164" s="27">
        <f t="shared" si="170"/>
        <v>8.285714286</v>
      </c>
      <c r="Y2164" s="119"/>
      <c r="Z2164" s="24"/>
      <c r="AA2164" s="40"/>
      <c r="AB2164" s="40"/>
      <c r="AC2164" s="40"/>
      <c r="AD2164" s="40"/>
      <c r="AE2164" s="39"/>
      <c r="AF2164" s="5"/>
      <c r="AG2164" s="1"/>
    </row>
    <row r="2165" ht="15.75" customHeight="1">
      <c r="A2165" s="1"/>
      <c r="B2165" s="5"/>
      <c r="C2165" s="16">
        <v>45136.0</v>
      </c>
      <c r="D2165" s="17">
        <v>3.597176663E9</v>
      </c>
      <c r="E2165" s="150" t="s">
        <v>4019</v>
      </c>
      <c r="F2165" s="5" t="s">
        <v>2153</v>
      </c>
      <c r="G2165" s="5" t="s">
        <v>2017</v>
      </c>
      <c r="H2165" s="5">
        <v>313.0</v>
      </c>
      <c r="I2165" s="33" t="s">
        <v>79</v>
      </c>
      <c r="J2165" s="18">
        <v>10.0</v>
      </c>
      <c r="K2165" s="19">
        <f t="shared" si="190"/>
        <v>8.308188021</v>
      </c>
      <c r="L2165" s="18">
        <v>10.0</v>
      </c>
      <c r="M2165" s="21">
        <f t="shared" si="188"/>
        <v>9.111502347</v>
      </c>
      <c r="N2165" s="18">
        <v>10.0</v>
      </c>
      <c r="O2165" s="21">
        <f t="shared" si="185"/>
        <v>9.451621121</v>
      </c>
      <c r="P2165" s="18">
        <v>10.0</v>
      </c>
      <c r="Q2165" s="21">
        <f t="shared" si="189"/>
        <v>8.371421868</v>
      </c>
      <c r="R2165" s="18">
        <v>7.5</v>
      </c>
      <c r="S2165" s="21">
        <f t="shared" si="125"/>
        <v>8.448873768</v>
      </c>
      <c r="T2165" s="18">
        <v>10.0</v>
      </c>
      <c r="U2165" s="21">
        <f t="shared" si="128"/>
        <v>8.26209488</v>
      </c>
      <c r="V2165" s="18">
        <v>10.0</v>
      </c>
      <c r="W2165" s="21">
        <f t="shared" si="124"/>
        <v>8.854507042</v>
      </c>
      <c r="X2165" s="27">
        <f t="shared" si="170"/>
        <v>9.642857143</v>
      </c>
      <c r="Y2165" s="149" t="s">
        <v>4020</v>
      </c>
      <c r="Z2165" s="24"/>
      <c r="AA2165" s="40"/>
      <c r="AB2165" s="40"/>
      <c r="AC2165" s="40"/>
      <c r="AD2165" s="40"/>
      <c r="AE2165" s="39"/>
      <c r="AF2165" s="5"/>
      <c r="AG2165" s="1"/>
    </row>
    <row r="2166" ht="15.75" customHeight="1">
      <c r="A2166" s="1"/>
      <c r="B2166" s="5"/>
      <c r="C2166" s="16">
        <v>45137.0</v>
      </c>
      <c r="D2166" s="17">
        <v>2.971344684E9</v>
      </c>
      <c r="E2166" s="150" t="s">
        <v>4021</v>
      </c>
      <c r="F2166" s="5" t="s">
        <v>107</v>
      </c>
      <c r="G2166" s="5" t="s">
        <v>3261</v>
      </c>
      <c r="H2166" s="5">
        <v>312.0</v>
      </c>
      <c r="I2166" s="33" t="s">
        <v>1787</v>
      </c>
      <c r="J2166" s="18">
        <v>7.0</v>
      </c>
      <c r="K2166" s="19">
        <f t="shared" si="190"/>
        <v>8.305913571</v>
      </c>
      <c r="L2166" s="18">
        <v>10.0</v>
      </c>
      <c r="M2166" s="21">
        <f t="shared" si="188"/>
        <v>9.111919287</v>
      </c>
      <c r="N2166" s="18">
        <v>10.0</v>
      </c>
      <c r="O2166" s="21">
        <f t="shared" si="185"/>
        <v>9.451875</v>
      </c>
      <c r="P2166" s="18">
        <v>7.5</v>
      </c>
      <c r="Q2166" s="21">
        <f t="shared" si="189"/>
        <v>8.371013133</v>
      </c>
      <c r="R2166" s="18">
        <v>7.5</v>
      </c>
      <c r="S2166" s="21">
        <f t="shared" si="125"/>
        <v>8.448428705</v>
      </c>
      <c r="T2166" s="18">
        <v>7.5</v>
      </c>
      <c r="U2166" s="21">
        <f t="shared" si="128"/>
        <v>8.261737089</v>
      </c>
      <c r="V2166" s="18">
        <v>7.5</v>
      </c>
      <c r="W2166" s="21">
        <f t="shared" si="124"/>
        <v>8.853871422</v>
      </c>
      <c r="X2166" s="27">
        <f t="shared" si="170"/>
        <v>8.142857143</v>
      </c>
      <c r="Y2166" s="149" t="s">
        <v>4022</v>
      </c>
      <c r="Z2166" s="24"/>
      <c r="AA2166" s="40"/>
      <c r="AB2166" s="40"/>
      <c r="AC2166" s="40"/>
      <c r="AD2166" s="40"/>
      <c r="AE2166" s="39"/>
      <c r="AF2166" s="5"/>
      <c r="AG2166" s="1"/>
    </row>
    <row r="2167" ht="15.75" customHeight="1">
      <c r="A2167" s="1"/>
      <c r="B2167" s="5"/>
      <c r="C2167" s="16">
        <v>45137.0</v>
      </c>
      <c r="D2167" s="17">
        <v>2.356810965E9</v>
      </c>
      <c r="E2167" s="150" t="s">
        <v>4023</v>
      </c>
      <c r="F2167" s="5" t="s">
        <v>84</v>
      </c>
      <c r="G2167" s="5" t="s">
        <v>2017</v>
      </c>
      <c r="H2167" s="5">
        <v>215.0</v>
      </c>
      <c r="I2167" s="33" t="s">
        <v>1808</v>
      </c>
      <c r="J2167" s="18">
        <v>8.0</v>
      </c>
      <c r="K2167" s="19">
        <f t="shared" si="190"/>
        <v>8.304397271</v>
      </c>
      <c r="L2167" s="18">
        <v>7.5</v>
      </c>
      <c r="M2167" s="21">
        <f t="shared" si="188"/>
        <v>9.111163227</v>
      </c>
      <c r="N2167" s="18">
        <v>10.0</v>
      </c>
      <c r="O2167" s="21">
        <f t="shared" si="185"/>
        <v>9.450971772</v>
      </c>
      <c r="P2167" s="18">
        <v>7.5</v>
      </c>
      <c r="Q2167" s="21">
        <f t="shared" si="189"/>
        <v>8.370604782</v>
      </c>
      <c r="R2167" s="18">
        <v>7.5</v>
      </c>
      <c r="S2167" s="21">
        <f t="shared" si="125"/>
        <v>8.44798406</v>
      </c>
      <c r="T2167" s="18">
        <v>5.0</v>
      </c>
      <c r="U2167" s="21">
        <f t="shared" si="128"/>
        <v>8.260206476</v>
      </c>
      <c r="V2167" s="18">
        <v>10.0</v>
      </c>
      <c r="W2167" s="21">
        <f t="shared" si="124"/>
        <v>8.854409006</v>
      </c>
      <c r="X2167" s="27">
        <f t="shared" si="170"/>
        <v>7.928571429</v>
      </c>
      <c r="Y2167" s="149" t="s">
        <v>4024</v>
      </c>
      <c r="Z2167" s="24"/>
      <c r="AA2167" s="40"/>
      <c r="AB2167" s="40"/>
      <c r="AC2167" s="40"/>
      <c r="AD2167" s="40"/>
      <c r="AE2167" s="39"/>
      <c r="AF2167" s="5"/>
      <c r="AG2167" s="1"/>
    </row>
    <row r="2168" ht="15.75" customHeight="1">
      <c r="A2168" s="1"/>
      <c r="B2168" s="5"/>
      <c r="C2168" s="16">
        <v>45137.0</v>
      </c>
      <c r="D2168" s="17">
        <v>3.299734181E9</v>
      </c>
      <c r="E2168" s="150" t="s">
        <v>4025</v>
      </c>
      <c r="F2168" s="5" t="s">
        <v>3514</v>
      </c>
      <c r="G2168" s="5" t="s">
        <v>3261</v>
      </c>
      <c r="H2168" s="5">
        <v>304.0</v>
      </c>
      <c r="I2168" s="33" t="s">
        <v>45</v>
      </c>
      <c r="J2168" s="18">
        <v>7.0</v>
      </c>
      <c r="K2168" s="19">
        <f t="shared" si="190"/>
        <v>8.30212282</v>
      </c>
      <c r="L2168" s="18">
        <v>10.0</v>
      </c>
      <c r="M2168" s="21">
        <f t="shared" si="188"/>
        <v>9.111579934</v>
      </c>
      <c r="N2168" s="18">
        <v>10.0</v>
      </c>
      <c r="O2168" s="21">
        <f t="shared" si="185"/>
        <v>9.451225717</v>
      </c>
      <c r="P2168" s="18">
        <v>5.0</v>
      </c>
      <c r="Q2168" s="21">
        <f t="shared" si="189"/>
        <v>8.369025305</v>
      </c>
      <c r="R2168" s="18">
        <v>7.5</v>
      </c>
      <c r="S2168" s="21">
        <f t="shared" si="125"/>
        <v>8.447539831</v>
      </c>
      <c r="T2168" s="18">
        <v>5.0</v>
      </c>
      <c r="U2168" s="21">
        <f t="shared" si="128"/>
        <v>8.258677298</v>
      </c>
      <c r="V2168" s="18">
        <v>7.5</v>
      </c>
      <c r="W2168" s="21">
        <f t="shared" si="124"/>
        <v>8.853774027</v>
      </c>
      <c r="X2168" s="27">
        <f t="shared" si="170"/>
        <v>7.428571429</v>
      </c>
      <c r="Y2168" s="149" t="s">
        <v>4026</v>
      </c>
      <c r="Z2168" s="24"/>
      <c r="AA2168" s="40"/>
      <c r="AB2168" s="40"/>
      <c r="AC2168" s="40"/>
      <c r="AD2168" s="40"/>
      <c r="AE2168" s="39"/>
      <c r="AF2168" s="5"/>
      <c r="AG2168" s="1"/>
    </row>
    <row r="2169" ht="15.75" customHeight="1">
      <c r="A2169" s="1"/>
      <c r="B2169" s="5"/>
      <c r="C2169" s="16">
        <v>45138.0</v>
      </c>
      <c r="D2169" s="17">
        <v>3.277772108E9</v>
      </c>
      <c r="E2169" s="150" t="s">
        <v>4027</v>
      </c>
      <c r="F2169" s="5" t="s">
        <v>84</v>
      </c>
      <c r="G2169" s="5" t="s">
        <v>3261</v>
      </c>
      <c r="H2169" s="5">
        <v>208.0</v>
      </c>
      <c r="I2169" s="33" t="s">
        <v>45</v>
      </c>
      <c r="J2169" s="18">
        <v>10.0</v>
      </c>
      <c r="K2169" s="19">
        <f t="shared" si="190"/>
        <v>8.30212282</v>
      </c>
      <c r="L2169" s="18">
        <v>10.0</v>
      </c>
      <c r="M2169" s="21">
        <f t="shared" si="188"/>
        <v>9.111996251</v>
      </c>
      <c r="N2169" s="18">
        <v>10.0</v>
      </c>
      <c r="O2169" s="21">
        <f t="shared" si="185"/>
        <v>9.451479427</v>
      </c>
      <c r="P2169" s="18">
        <v>10.0</v>
      </c>
      <c r="Q2169" s="21">
        <f t="shared" si="189"/>
        <v>8.369789227</v>
      </c>
      <c r="R2169" s="18">
        <v>10.0</v>
      </c>
      <c r="S2169" s="21">
        <f t="shared" si="125"/>
        <v>8.448266979</v>
      </c>
      <c r="T2169" s="18">
        <v>10.0</v>
      </c>
      <c r="U2169" s="21">
        <f t="shared" si="128"/>
        <v>8.259493671</v>
      </c>
      <c r="V2169" s="18">
        <v>10.0</v>
      </c>
      <c r="W2169" s="21">
        <f t="shared" si="124"/>
        <v>8.854311153</v>
      </c>
      <c r="X2169" s="27">
        <f t="shared" si="170"/>
        <v>10</v>
      </c>
      <c r="Y2169" s="149" t="s">
        <v>4028</v>
      </c>
      <c r="Z2169" s="24"/>
      <c r="AA2169" s="40"/>
      <c r="AB2169" s="40"/>
      <c r="AC2169" s="40"/>
      <c r="AD2169" s="40"/>
      <c r="AE2169" s="39"/>
      <c r="AF2169" s="5"/>
      <c r="AG2169" s="1"/>
    </row>
    <row r="2170" ht="15.75" customHeight="1">
      <c r="A2170" s="1"/>
      <c r="B2170" s="5"/>
      <c r="C2170" s="16">
        <v>45138.0</v>
      </c>
      <c r="D2170" s="17">
        <v>2.451197301E9</v>
      </c>
      <c r="E2170" s="150" t="s">
        <v>4029</v>
      </c>
      <c r="F2170" s="5" t="s">
        <v>32</v>
      </c>
      <c r="G2170" s="5" t="s">
        <v>3261</v>
      </c>
      <c r="H2170" s="5">
        <v>208.0</v>
      </c>
      <c r="I2170" s="33" t="s">
        <v>45</v>
      </c>
      <c r="J2170" s="18">
        <v>9.0</v>
      </c>
      <c r="K2170" s="19">
        <f t="shared" si="190"/>
        <v>8.30288097</v>
      </c>
      <c r="L2170" s="18">
        <v>10.0</v>
      </c>
      <c r="M2170" s="21">
        <f t="shared" si="188"/>
        <v>9.112412178</v>
      </c>
      <c r="N2170" s="18">
        <v>10.0</v>
      </c>
      <c r="O2170" s="21">
        <f t="shared" si="185"/>
        <v>9.451732902</v>
      </c>
      <c r="P2170" s="18">
        <v>10.0</v>
      </c>
      <c r="Q2170" s="21">
        <f t="shared" si="189"/>
        <v>8.370552434</v>
      </c>
      <c r="R2170" s="18">
        <v>10.0</v>
      </c>
      <c r="S2170" s="21">
        <f t="shared" si="125"/>
        <v>8.448993446</v>
      </c>
      <c r="T2170" s="18">
        <v>7.5</v>
      </c>
      <c r="U2170" s="21">
        <f t="shared" si="128"/>
        <v>8.259137769</v>
      </c>
      <c r="V2170" s="18">
        <v>10.0</v>
      </c>
      <c r="W2170" s="21">
        <f t="shared" si="124"/>
        <v>8.854847775</v>
      </c>
      <c r="X2170" s="27">
        <f t="shared" si="170"/>
        <v>9.5</v>
      </c>
      <c r="Y2170" s="149" t="s">
        <v>4030</v>
      </c>
      <c r="Z2170" s="24"/>
      <c r="AA2170" s="40"/>
      <c r="AB2170" s="40"/>
      <c r="AC2170" s="40"/>
      <c r="AD2170" s="40"/>
      <c r="AE2170" s="39"/>
      <c r="AF2170" s="5"/>
      <c r="AG2170" s="1"/>
    </row>
    <row r="2171" ht="15.75" customHeight="1">
      <c r="A2171" s="1"/>
      <c r="B2171" s="5"/>
      <c r="C2171" s="16">
        <v>45138.0</v>
      </c>
      <c r="D2171" s="17">
        <v>3.385053921E9</v>
      </c>
      <c r="E2171" s="150" t="s">
        <v>4031</v>
      </c>
      <c r="F2171" s="5" t="s">
        <v>48</v>
      </c>
      <c r="G2171" s="5" t="s">
        <v>3261</v>
      </c>
      <c r="H2171" s="5">
        <v>206.0</v>
      </c>
      <c r="I2171" s="33" t="s">
        <v>1868</v>
      </c>
      <c r="J2171" s="18">
        <v>8.0</v>
      </c>
      <c r="K2171" s="19">
        <f t="shared" si="190"/>
        <v>8.30136467</v>
      </c>
      <c r="L2171" s="18">
        <v>7.5</v>
      </c>
      <c r="M2171" s="21">
        <f t="shared" si="188"/>
        <v>9.111657303</v>
      </c>
      <c r="N2171" s="18">
        <v>10.0</v>
      </c>
      <c r="O2171" s="21">
        <f t="shared" si="185"/>
        <v>9.451986143</v>
      </c>
      <c r="P2171" s="18">
        <v>5.0</v>
      </c>
      <c r="Q2171" s="21">
        <f t="shared" si="189"/>
        <v>8.368975199</v>
      </c>
      <c r="R2171" s="18">
        <v>7.5</v>
      </c>
      <c r="S2171" s="21">
        <f t="shared" si="125"/>
        <v>8.448549368</v>
      </c>
      <c r="T2171" s="18">
        <v>7.5</v>
      </c>
      <c r="U2171" s="21">
        <f t="shared" si="128"/>
        <v>8.258782201</v>
      </c>
      <c r="V2171" s="18">
        <v>7.5</v>
      </c>
      <c r="W2171" s="21">
        <f t="shared" si="124"/>
        <v>8.854213483</v>
      </c>
      <c r="X2171" s="27">
        <f t="shared" si="170"/>
        <v>7.571428571</v>
      </c>
      <c r="Y2171" s="149" t="s">
        <v>4032</v>
      </c>
      <c r="Z2171" s="24"/>
      <c r="AA2171" s="40"/>
      <c r="AB2171" s="40"/>
      <c r="AC2171" s="40"/>
      <c r="AD2171" s="40"/>
      <c r="AE2171" s="39"/>
      <c r="AF2171" s="5"/>
      <c r="AG2171" s="1"/>
    </row>
    <row r="2172" ht="15.75" customHeight="1">
      <c r="A2172" s="1"/>
      <c r="B2172" s="5"/>
      <c r="C2172" s="16">
        <v>45139.0</v>
      </c>
      <c r="D2172" s="17">
        <v>2.159670579E9</v>
      </c>
      <c r="E2172" s="165" t="s">
        <v>4033</v>
      </c>
      <c r="F2172" s="166" t="s">
        <v>100</v>
      </c>
      <c r="G2172" s="166" t="s">
        <v>2017</v>
      </c>
      <c r="H2172" s="166">
        <v>207.0</v>
      </c>
      <c r="I2172" s="167" t="s">
        <v>1808</v>
      </c>
      <c r="J2172" s="168">
        <v>6.0</v>
      </c>
      <c r="K2172" s="169">
        <f t="shared" ref="K2172:K2339" si="191">+AVERAGE(J825:J2172)</f>
        <v>8.315104167</v>
      </c>
      <c r="L2172" s="18">
        <v>5.0</v>
      </c>
      <c r="M2172" s="21">
        <f t="shared" si="188"/>
        <v>9.109733271</v>
      </c>
      <c r="N2172" s="18">
        <v>5.0</v>
      </c>
      <c r="O2172" s="21">
        <f t="shared" si="185"/>
        <v>9.452239151</v>
      </c>
      <c r="P2172" s="18">
        <v>7.5</v>
      </c>
      <c r="Q2172" s="21">
        <f t="shared" si="189"/>
        <v>8.368568756</v>
      </c>
      <c r="R2172" s="18">
        <v>7.5</v>
      </c>
      <c r="S2172" s="21">
        <f t="shared" si="125"/>
        <v>8.448105706</v>
      </c>
      <c r="T2172" s="18">
        <v>5.0</v>
      </c>
      <c r="U2172" s="21">
        <f t="shared" si="128"/>
        <v>8.257256554</v>
      </c>
      <c r="V2172" s="18">
        <v>7.5</v>
      </c>
      <c r="W2172" s="21">
        <f t="shared" si="124"/>
        <v>8.853579785</v>
      </c>
      <c r="X2172" s="27">
        <f t="shared" si="170"/>
        <v>6.214285714</v>
      </c>
      <c r="Y2172" s="149" t="s">
        <v>4034</v>
      </c>
      <c r="Z2172" s="24"/>
      <c r="AA2172" s="40"/>
      <c r="AB2172" s="40"/>
      <c r="AC2172" s="40"/>
      <c r="AD2172" s="40"/>
      <c r="AE2172" s="39"/>
      <c r="AF2172" s="5"/>
      <c r="AG2172" s="1"/>
    </row>
    <row r="2173" ht="15.75" customHeight="1">
      <c r="A2173" s="1"/>
      <c r="B2173" s="5"/>
      <c r="C2173" s="16">
        <v>45140.0</v>
      </c>
      <c r="D2173" s="17">
        <v>3.821712079E9</v>
      </c>
      <c r="E2173" s="165" t="s">
        <v>4035</v>
      </c>
      <c r="F2173" s="166" t="s">
        <v>72</v>
      </c>
      <c r="G2173" s="166" t="s">
        <v>3261</v>
      </c>
      <c r="H2173" s="166">
        <v>204.0</v>
      </c>
      <c r="I2173" s="167" t="s">
        <v>45</v>
      </c>
      <c r="J2173" s="168">
        <v>7.0</v>
      </c>
      <c r="K2173" s="169">
        <f t="shared" si="191"/>
        <v>8.313616071</v>
      </c>
      <c r="L2173" s="18">
        <v>10.0</v>
      </c>
      <c r="M2173" s="21">
        <f t="shared" si="188"/>
        <v>9.110149673</v>
      </c>
      <c r="N2173" s="18">
        <v>10.0</v>
      </c>
      <c r="O2173" s="21">
        <f t="shared" si="185"/>
        <v>9.451338256</v>
      </c>
      <c r="P2173" s="18">
        <v>7.5</v>
      </c>
      <c r="Q2173" s="21">
        <f t="shared" si="189"/>
        <v>8.368162693</v>
      </c>
      <c r="R2173" s="18">
        <v>7.5</v>
      </c>
      <c r="S2173" s="21">
        <f t="shared" si="125"/>
        <v>8.447662459</v>
      </c>
      <c r="T2173" s="18">
        <v>7.5</v>
      </c>
      <c r="U2173" s="21">
        <f t="shared" si="128"/>
        <v>8.256902199</v>
      </c>
      <c r="V2173" s="18">
        <v>7.5</v>
      </c>
      <c r="W2173" s="21">
        <f t="shared" si="124"/>
        <v>8.852946679</v>
      </c>
      <c r="X2173" s="27">
        <f t="shared" si="170"/>
        <v>8.142857143</v>
      </c>
      <c r="Y2173" s="119"/>
      <c r="Z2173" s="24"/>
      <c r="AA2173" s="40"/>
      <c r="AB2173" s="40"/>
      <c r="AC2173" s="40"/>
      <c r="AD2173" s="40"/>
      <c r="AE2173" s="39"/>
      <c r="AF2173" s="5"/>
      <c r="AG2173" s="1"/>
    </row>
    <row r="2174" ht="15.75" customHeight="1">
      <c r="A2174" s="1"/>
      <c r="B2174" s="5"/>
      <c r="C2174" s="16">
        <v>45140.0</v>
      </c>
      <c r="D2174" s="17">
        <v>2.757345173E9</v>
      </c>
      <c r="E2174" s="165" t="s">
        <v>4036</v>
      </c>
      <c r="F2174" s="166" t="s">
        <v>84</v>
      </c>
      <c r="G2174" s="166" t="s">
        <v>2017</v>
      </c>
      <c r="H2174" s="166" t="s">
        <v>3361</v>
      </c>
      <c r="I2174" s="167" t="s">
        <v>60</v>
      </c>
      <c r="J2174" s="168">
        <v>7.0</v>
      </c>
      <c r="K2174" s="169">
        <f t="shared" si="191"/>
        <v>8.313616071</v>
      </c>
      <c r="L2174" s="18">
        <v>10.0</v>
      </c>
      <c r="M2174" s="21">
        <f t="shared" si="188"/>
        <v>9.110565685</v>
      </c>
      <c r="N2174" s="18">
        <v>10.0</v>
      </c>
      <c r="O2174" s="21">
        <f t="shared" si="185"/>
        <v>9.451591328</v>
      </c>
      <c r="P2174" s="18">
        <v>10.0</v>
      </c>
      <c r="Q2174" s="21">
        <f t="shared" si="189"/>
        <v>8.368925234</v>
      </c>
      <c r="R2174" s="18">
        <v>7.5</v>
      </c>
      <c r="S2174" s="21">
        <f t="shared" si="125"/>
        <v>8.447219626</v>
      </c>
      <c r="T2174" s="18">
        <v>7.5</v>
      </c>
      <c r="U2174" s="21">
        <f t="shared" si="128"/>
        <v>8.256548176</v>
      </c>
      <c r="V2174" s="18">
        <v>7.5</v>
      </c>
      <c r="W2174" s="21">
        <f t="shared" si="124"/>
        <v>8.852314165</v>
      </c>
      <c r="X2174" s="27">
        <f t="shared" si="170"/>
        <v>8.5</v>
      </c>
      <c r="Y2174" s="149" t="s">
        <v>4037</v>
      </c>
      <c r="Z2174" s="24"/>
      <c r="AA2174" s="40"/>
      <c r="AB2174" s="40"/>
      <c r="AC2174" s="40"/>
      <c r="AD2174" s="40"/>
      <c r="AE2174" s="39"/>
      <c r="AF2174" s="5"/>
      <c r="AG2174" s="1"/>
    </row>
    <row r="2175" ht="15.75" customHeight="1">
      <c r="A2175" s="1"/>
      <c r="B2175" s="5"/>
      <c r="C2175" s="16">
        <v>45140.0</v>
      </c>
      <c r="D2175" s="17">
        <v>2.605698357E9</v>
      </c>
      <c r="E2175" s="165" t="s">
        <v>4038</v>
      </c>
      <c r="F2175" s="166" t="s">
        <v>40</v>
      </c>
      <c r="G2175" s="166" t="s">
        <v>2017</v>
      </c>
      <c r="H2175" s="166">
        <v>217.0</v>
      </c>
      <c r="I2175" s="167" t="s">
        <v>1782</v>
      </c>
      <c r="J2175" s="168">
        <v>10.0</v>
      </c>
      <c r="K2175" s="169">
        <f t="shared" si="191"/>
        <v>8.314360119</v>
      </c>
      <c r="L2175" s="18">
        <v>10.0</v>
      </c>
      <c r="M2175" s="21">
        <f t="shared" si="188"/>
        <v>9.110981308</v>
      </c>
      <c r="N2175" s="18">
        <v>10.0</v>
      </c>
      <c r="O2175" s="21">
        <f t="shared" si="185"/>
        <v>9.451844168</v>
      </c>
      <c r="P2175" s="18">
        <v>10.0</v>
      </c>
      <c r="Q2175" s="21">
        <f t="shared" si="189"/>
        <v>8.369687062</v>
      </c>
      <c r="R2175" s="18">
        <v>10.0</v>
      </c>
      <c r="S2175" s="21">
        <f t="shared" si="125"/>
        <v>8.447944886</v>
      </c>
      <c r="T2175" s="18">
        <v>10.0</v>
      </c>
      <c r="U2175" s="21">
        <f t="shared" si="128"/>
        <v>8.257363254</v>
      </c>
      <c r="V2175" s="18">
        <v>10.0</v>
      </c>
      <c r="W2175" s="21">
        <f t="shared" si="124"/>
        <v>8.852850467</v>
      </c>
      <c r="X2175" s="27">
        <f t="shared" si="170"/>
        <v>10</v>
      </c>
      <c r="Y2175" s="149" t="s">
        <v>4039</v>
      </c>
      <c r="Z2175" s="24"/>
      <c r="AA2175" s="40"/>
      <c r="AB2175" s="40"/>
      <c r="AC2175" s="40"/>
      <c r="AD2175" s="40"/>
      <c r="AE2175" s="39"/>
      <c r="AF2175" s="5"/>
      <c r="AG2175" s="1"/>
    </row>
    <row r="2176" ht="15.75" customHeight="1">
      <c r="A2176" s="1"/>
      <c r="B2176" s="5"/>
      <c r="C2176" s="16">
        <v>45141.0</v>
      </c>
      <c r="D2176" s="17">
        <v>2.583415821E9</v>
      </c>
      <c r="E2176" s="165" t="s">
        <v>4040</v>
      </c>
      <c r="F2176" s="166" t="s">
        <v>100</v>
      </c>
      <c r="G2176" s="166" t="s">
        <v>2017</v>
      </c>
      <c r="H2176" s="166">
        <v>207.0</v>
      </c>
      <c r="I2176" s="167" t="s">
        <v>1808</v>
      </c>
      <c r="J2176" s="168">
        <v>7.0</v>
      </c>
      <c r="K2176" s="169">
        <f t="shared" si="191"/>
        <v>8.312127976</v>
      </c>
      <c r="L2176" s="18">
        <v>10.0</v>
      </c>
      <c r="M2176" s="21">
        <f t="shared" si="188"/>
        <v>9.111396544</v>
      </c>
      <c r="N2176" s="18">
        <v>10.0</v>
      </c>
      <c r="O2176" s="21">
        <f t="shared" si="185"/>
        <v>9.452096774</v>
      </c>
      <c r="P2176" s="18">
        <v>10.0</v>
      </c>
      <c r="Q2176" s="21">
        <f t="shared" si="189"/>
        <v>8.370448179</v>
      </c>
      <c r="R2176" s="18">
        <v>5.0</v>
      </c>
      <c r="S2176" s="21">
        <f t="shared" si="125"/>
        <v>8.446335201</v>
      </c>
      <c r="T2176" s="18">
        <v>5.0</v>
      </c>
      <c r="U2176" s="21">
        <f t="shared" si="128"/>
        <v>8.255841121</v>
      </c>
      <c r="V2176" s="18">
        <v>7.5</v>
      </c>
      <c r="W2176" s="21">
        <f t="shared" si="124"/>
        <v>8.852218589</v>
      </c>
      <c r="X2176" s="27">
        <f t="shared" si="170"/>
        <v>7.785714286</v>
      </c>
      <c r="Y2176" s="119"/>
      <c r="Z2176" s="24"/>
      <c r="AA2176" s="40"/>
      <c r="AB2176" s="40"/>
      <c r="AC2176" s="40"/>
      <c r="AD2176" s="40"/>
      <c r="AE2176" s="39"/>
      <c r="AF2176" s="5"/>
      <c r="AG2176" s="1"/>
    </row>
    <row r="2177" ht="15.75" customHeight="1">
      <c r="A2177" s="1"/>
      <c r="B2177" s="5"/>
      <c r="C2177" s="16">
        <v>45142.0</v>
      </c>
      <c r="D2177" s="17">
        <v>2.95982431E9</v>
      </c>
      <c r="E2177" s="165" t="s">
        <v>4041</v>
      </c>
      <c r="F2177" s="166" t="s">
        <v>43</v>
      </c>
      <c r="G2177" s="166" t="s">
        <v>2017</v>
      </c>
      <c r="H2177" s="166" t="s">
        <v>3332</v>
      </c>
      <c r="I2177" s="167" t="s">
        <v>2203</v>
      </c>
      <c r="J2177" s="168">
        <v>8.0</v>
      </c>
      <c r="K2177" s="169">
        <f t="shared" si="191"/>
        <v>8.310639881</v>
      </c>
      <c r="L2177" s="18">
        <v>10.0</v>
      </c>
      <c r="M2177" s="21">
        <f t="shared" si="188"/>
        <v>9.111811391</v>
      </c>
      <c r="N2177" s="18">
        <v>10.0</v>
      </c>
      <c r="O2177" s="21">
        <f t="shared" si="185"/>
        <v>9.452349148</v>
      </c>
      <c r="P2177" s="18">
        <v>7.5</v>
      </c>
      <c r="Q2177" s="21">
        <f t="shared" si="189"/>
        <v>8.370041997</v>
      </c>
      <c r="R2177" s="18">
        <v>7.5</v>
      </c>
      <c r="S2177" s="21">
        <f t="shared" si="125"/>
        <v>8.445893607</v>
      </c>
      <c r="T2177" s="18">
        <v>10.0</v>
      </c>
      <c r="U2177" s="21">
        <f t="shared" si="128"/>
        <v>8.256655768</v>
      </c>
      <c r="V2177" s="18">
        <v>10.0</v>
      </c>
      <c r="W2177" s="21">
        <f t="shared" si="124"/>
        <v>8.852754435</v>
      </c>
      <c r="X2177" s="27">
        <f t="shared" si="170"/>
        <v>9</v>
      </c>
      <c r="Y2177" s="149" t="s">
        <v>4042</v>
      </c>
      <c r="Z2177" s="24"/>
      <c r="AA2177" s="40"/>
      <c r="AB2177" s="40"/>
      <c r="AC2177" s="40"/>
      <c r="AD2177" s="40"/>
      <c r="AE2177" s="39"/>
      <c r="AF2177" s="5"/>
      <c r="AG2177" s="1"/>
    </row>
    <row r="2178" ht="15.75" customHeight="1">
      <c r="A2178" s="1"/>
      <c r="B2178" s="5"/>
      <c r="C2178" s="16">
        <v>45142.0</v>
      </c>
      <c r="D2178" s="17">
        <v>3.648845044E9</v>
      </c>
      <c r="E2178" s="150" t="s">
        <v>4043</v>
      </c>
      <c r="F2178" s="166" t="s">
        <v>2153</v>
      </c>
      <c r="G2178" s="166" t="s">
        <v>3261</v>
      </c>
      <c r="H2178" s="166">
        <v>304.0</v>
      </c>
      <c r="I2178" s="167" t="s">
        <v>45</v>
      </c>
      <c r="J2178" s="168">
        <v>10.0</v>
      </c>
      <c r="K2178" s="169">
        <f t="shared" si="191"/>
        <v>8.316592262</v>
      </c>
      <c r="L2178" s="18">
        <v>10.0</v>
      </c>
      <c r="M2178" s="21">
        <f t="shared" si="188"/>
        <v>9.112225852</v>
      </c>
      <c r="N2178" s="18">
        <v>10.0</v>
      </c>
      <c r="O2178" s="21">
        <f t="shared" si="185"/>
        <v>9.451450276</v>
      </c>
      <c r="P2178" s="18">
        <v>10.0</v>
      </c>
      <c r="Q2178" s="21">
        <f t="shared" si="189"/>
        <v>8.370802239</v>
      </c>
      <c r="R2178" s="18">
        <v>10.0</v>
      </c>
      <c r="S2178" s="21">
        <f t="shared" si="125"/>
        <v>8.44661847</v>
      </c>
      <c r="T2178" s="18">
        <v>10.0</v>
      </c>
      <c r="U2178" s="21">
        <f t="shared" si="128"/>
        <v>8.257469655</v>
      </c>
      <c r="V2178" s="18">
        <v>10.0</v>
      </c>
      <c r="W2178" s="21">
        <f t="shared" si="124"/>
        <v>8.853289781</v>
      </c>
      <c r="X2178" s="27">
        <f t="shared" si="170"/>
        <v>10</v>
      </c>
      <c r="Y2178" s="149" t="s">
        <v>4044</v>
      </c>
      <c r="Z2178" s="24"/>
      <c r="AA2178" s="40"/>
      <c r="AB2178" s="40"/>
      <c r="AC2178" s="40"/>
      <c r="AD2178" s="40"/>
      <c r="AE2178" s="39"/>
      <c r="AF2178" s="5"/>
      <c r="AG2178" s="1"/>
    </row>
    <row r="2179" ht="15.75" customHeight="1">
      <c r="A2179" s="1"/>
      <c r="B2179" s="5"/>
      <c r="C2179" s="16">
        <v>45143.0</v>
      </c>
      <c r="D2179" s="17">
        <v>3.227641636E9</v>
      </c>
      <c r="E2179" s="150" t="s">
        <v>4045</v>
      </c>
      <c r="F2179" s="166" t="s">
        <v>40</v>
      </c>
      <c r="G2179" s="166" t="s">
        <v>3261</v>
      </c>
      <c r="H2179" s="166">
        <v>313.0</v>
      </c>
      <c r="I2179" s="167" t="s">
        <v>79</v>
      </c>
      <c r="J2179" s="168">
        <v>9.0</v>
      </c>
      <c r="K2179" s="169">
        <f t="shared" si="191"/>
        <v>8.315848214</v>
      </c>
      <c r="L2179" s="18">
        <v>7.5</v>
      </c>
      <c r="M2179" s="21">
        <f t="shared" si="188"/>
        <v>9.111473881</v>
      </c>
      <c r="N2179" s="18">
        <v>10.0</v>
      </c>
      <c r="O2179" s="21">
        <f t="shared" si="185"/>
        <v>9.451702715</v>
      </c>
      <c r="P2179" s="18">
        <v>7.5</v>
      </c>
      <c r="Q2179" s="21">
        <f t="shared" si="189"/>
        <v>8.37039627</v>
      </c>
      <c r="R2179" s="18">
        <v>5.0</v>
      </c>
      <c r="S2179" s="21">
        <f t="shared" si="125"/>
        <v>8.445011655</v>
      </c>
      <c r="T2179" s="18">
        <v>7.5</v>
      </c>
      <c r="U2179" s="21">
        <f t="shared" si="128"/>
        <v>8.257116192</v>
      </c>
      <c r="V2179" s="18">
        <v>7.5</v>
      </c>
      <c r="W2179" s="21">
        <f t="shared" si="124"/>
        <v>8.852658582</v>
      </c>
      <c r="X2179" s="27">
        <f t="shared" si="170"/>
        <v>7.714285714</v>
      </c>
      <c r="Y2179" s="149" t="s">
        <v>4046</v>
      </c>
      <c r="Z2179" s="24"/>
      <c r="AA2179" s="40"/>
      <c r="AB2179" s="40"/>
      <c r="AC2179" s="40"/>
      <c r="AD2179" s="40"/>
      <c r="AE2179" s="39"/>
      <c r="AF2179" s="5"/>
      <c r="AG2179" s="1"/>
    </row>
    <row r="2180" ht="15.75" customHeight="1">
      <c r="A2180" s="1"/>
      <c r="B2180" s="5"/>
      <c r="C2180" s="16">
        <v>45143.0</v>
      </c>
      <c r="D2180" s="17">
        <v>3.052181669E9</v>
      </c>
      <c r="E2180" s="150" t="s">
        <v>4047</v>
      </c>
      <c r="F2180" s="166" t="s">
        <v>2022</v>
      </c>
      <c r="G2180" s="166" t="s">
        <v>2017</v>
      </c>
      <c r="H2180" s="166">
        <v>216.0</v>
      </c>
      <c r="I2180" s="167" t="s">
        <v>1782</v>
      </c>
      <c r="J2180" s="168">
        <v>10.0</v>
      </c>
      <c r="K2180" s="169">
        <f t="shared" si="191"/>
        <v>8.315848214</v>
      </c>
      <c r="L2180" s="18">
        <v>10.0</v>
      </c>
      <c r="M2180" s="21">
        <f t="shared" si="188"/>
        <v>9.111888112</v>
      </c>
      <c r="N2180" s="18">
        <v>10.0</v>
      </c>
      <c r="O2180" s="21">
        <f t="shared" si="185"/>
        <v>9.451954922</v>
      </c>
      <c r="P2180" s="18">
        <v>10.0</v>
      </c>
      <c r="Q2180" s="21">
        <f t="shared" si="189"/>
        <v>8.371155638</v>
      </c>
      <c r="R2180" s="18">
        <v>10.0</v>
      </c>
      <c r="S2180" s="21">
        <f t="shared" si="125"/>
        <v>8.445736253</v>
      </c>
      <c r="T2180" s="18">
        <v>10.0</v>
      </c>
      <c r="U2180" s="21">
        <f t="shared" si="128"/>
        <v>8.257929104</v>
      </c>
      <c r="V2180" s="18">
        <v>10.0</v>
      </c>
      <c r="W2180" s="21">
        <f t="shared" si="124"/>
        <v>8.853193473</v>
      </c>
      <c r="X2180" s="27">
        <f t="shared" si="170"/>
        <v>10</v>
      </c>
      <c r="Y2180" s="149" t="s">
        <v>4048</v>
      </c>
      <c r="Z2180" s="24"/>
      <c r="AA2180" s="40"/>
      <c r="AB2180" s="40"/>
      <c r="AC2180" s="40"/>
      <c r="AD2180" s="40"/>
      <c r="AE2180" s="39"/>
      <c r="AF2180" s="5"/>
      <c r="AG2180" s="1"/>
    </row>
    <row r="2181" ht="15.75" customHeight="1">
      <c r="A2181" s="1"/>
      <c r="B2181" s="5"/>
      <c r="C2181" s="16">
        <v>45143.0</v>
      </c>
      <c r="D2181" s="17" t="s">
        <v>4049</v>
      </c>
      <c r="E2181" s="150" t="s">
        <v>4050</v>
      </c>
      <c r="F2181" s="166" t="s">
        <v>126</v>
      </c>
      <c r="G2181" s="166" t="s">
        <v>2017</v>
      </c>
      <c r="H2181" s="166" t="s">
        <v>3650</v>
      </c>
      <c r="I2181" s="167" t="s">
        <v>261</v>
      </c>
      <c r="J2181" s="168">
        <v>10.0</v>
      </c>
      <c r="K2181" s="169">
        <f t="shared" si="191"/>
        <v>8.315848214</v>
      </c>
      <c r="L2181" s="18">
        <v>10.0</v>
      </c>
      <c r="M2181" s="21">
        <f t="shared" si="188"/>
        <v>9.112301957</v>
      </c>
      <c r="N2181" s="18">
        <v>10.0</v>
      </c>
      <c r="O2181" s="21">
        <f t="shared" si="185"/>
        <v>9.452206897</v>
      </c>
      <c r="P2181" s="18">
        <v>10.0</v>
      </c>
      <c r="Q2181" s="21">
        <f t="shared" si="189"/>
        <v>8.371914299</v>
      </c>
      <c r="R2181" s="18">
        <v>10.0</v>
      </c>
      <c r="S2181" s="21">
        <f t="shared" si="125"/>
        <v>8.446460177</v>
      </c>
      <c r="T2181" s="18">
        <v>10.0</v>
      </c>
      <c r="U2181" s="21">
        <f t="shared" si="128"/>
        <v>8.258741259</v>
      </c>
      <c r="V2181" s="18">
        <v>10.0</v>
      </c>
      <c r="W2181" s="21">
        <f t="shared" si="124"/>
        <v>8.853727866</v>
      </c>
      <c r="X2181" s="27">
        <f t="shared" si="170"/>
        <v>10</v>
      </c>
      <c r="Y2181" s="119"/>
      <c r="Z2181" s="24"/>
      <c r="AA2181" s="40"/>
      <c r="AB2181" s="40"/>
      <c r="AC2181" s="40"/>
      <c r="AD2181" s="40"/>
      <c r="AE2181" s="39"/>
      <c r="AF2181" s="5"/>
      <c r="AG2181" s="1"/>
    </row>
    <row r="2182" ht="15.75" customHeight="1">
      <c r="A2182" s="1"/>
      <c r="B2182" s="5"/>
      <c r="C2182" s="16">
        <v>45144.0</v>
      </c>
      <c r="D2182" s="17" t="s">
        <v>4051</v>
      </c>
      <c r="E2182" s="150" t="s">
        <v>4052</v>
      </c>
      <c r="F2182" s="5" t="s">
        <v>72</v>
      </c>
      <c r="G2182" s="5" t="s">
        <v>3261</v>
      </c>
      <c r="H2182" s="5">
        <v>312.0</v>
      </c>
      <c r="I2182" s="33" t="s">
        <v>1787</v>
      </c>
      <c r="J2182" s="18">
        <v>8.0</v>
      </c>
      <c r="K2182" s="169">
        <f t="shared" si="191"/>
        <v>8.315104167</v>
      </c>
      <c r="L2182" s="18">
        <v>10.0</v>
      </c>
      <c r="M2182" s="21">
        <f t="shared" si="188"/>
        <v>9.112715417</v>
      </c>
      <c r="N2182" s="18">
        <v>10.0</v>
      </c>
      <c r="O2182" s="21">
        <f t="shared" si="185"/>
        <v>9.45245864</v>
      </c>
      <c r="P2182" s="18">
        <v>7.5</v>
      </c>
      <c r="Q2182" s="21">
        <f t="shared" si="189"/>
        <v>8.37150838</v>
      </c>
      <c r="R2182" s="18">
        <v>7.5</v>
      </c>
      <c r="S2182" s="21">
        <f t="shared" si="125"/>
        <v>8.446019553</v>
      </c>
      <c r="T2182" s="18">
        <v>7.5</v>
      </c>
      <c r="U2182" s="21">
        <f t="shared" si="128"/>
        <v>8.258387698</v>
      </c>
      <c r="V2182" s="18">
        <v>10.0</v>
      </c>
      <c r="W2182" s="21">
        <f t="shared" si="124"/>
        <v>8.854261761</v>
      </c>
      <c r="X2182" s="27">
        <f t="shared" si="170"/>
        <v>8.642857143</v>
      </c>
      <c r="Y2182" s="149" t="s">
        <v>4053</v>
      </c>
      <c r="Z2182" s="24"/>
      <c r="AA2182" s="40"/>
      <c r="AB2182" s="40"/>
      <c r="AC2182" s="40"/>
      <c r="AD2182" s="40"/>
      <c r="AE2182" s="39"/>
      <c r="AF2182" s="5"/>
      <c r="AG2182" s="1"/>
    </row>
    <row r="2183" ht="15.75" customHeight="1">
      <c r="A2183" s="1"/>
      <c r="B2183" s="5"/>
      <c r="C2183" s="16">
        <v>45144.0</v>
      </c>
      <c r="D2183" s="17">
        <v>2.355932187E9</v>
      </c>
      <c r="E2183" s="150" t="s">
        <v>4054</v>
      </c>
      <c r="F2183" s="5" t="s">
        <v>48</v>
      </c>
      <c r="G2183" s="5" t="s">
        <v>2017</v>
      </c>
      <c r="H2183" s="5" t="s">
        <v>3256</v>
      </c>
      <c r="I2183" s="33" t="s">
        <v>60</v>
      </c>
      <c r="J2183" s="18">
        <v>9.0</v>
      </c>
      <c r="K2183" s="169">
        <f t="shared" si="191"/>
        <v>8.314360119</v>
      </c>
      <c r="L2183" s="18">
        <v>10.0</v>
      </c>
      <c r="M2183" s="21">
        <f t="shared" si="188"/>
        <v>9.113128492</v>
      </c>
      <c r="N2183" s="18">
        <v>10.0</v>
      </c>
      <c r="O2183" s="21">
        <f t="shared" si="185"/>
        <v>9.452710152</v>
      </c>
      <c r="P2183" s="18">
        <v>10.0</v>
      </c>
      <c r="Q2183" s="21">
        <v>0.0</v>
      </c>
      <c r="R2183" s="18">
        <v>7.5</v>
      </c>
      <c r="S2183" s="21">
        <f t="shared" si="125"/>
        <v>8.445579339</v>
      </c>
      <c r="T2183" s="18">
        <v>10.0</v>
      </c>
      <c r="U2183" s="21">
        <f t="shared" si="128"/>
        <v>8.259198882</v>
      </c>
      <c r="V2183" s="18">
        <v>10.0</v>
      </c>
      <c r="W2183" s="21">
        <f t="shared" si="124"/>
        <v>8.854795158</v>
      </c>
      <c r="X2183" s="27">
        <f t="shared" si="170"/>
        <v>9.5</v>
      </c>
      <c r="Y2183" s="149" t="s">
        <v>4055</v>
      </c>
      <c r="Z2183" s="24"/>
      <c r="AA2183" s="40"/>
      <c r="AB2183" s="40"/>
      <c r="AC2183" s="40"/>
      <c r="AD2183" s="40"/>
      <c r="AE2183" s="39"/>
      <c r="AF2183" s="5"/>
      <c r="AG2183" s="1"/>
    </row>
    <row r="2184" ht="15.75" customHeight="1">
      <c r="A2184" s="1"/>
      <c r="B2184" s="5"/>
      <c r="C2184" s="16">
        <v>45145.0</v>
      </c>
      <c r="D2184" s="17">
        <v>2.415287745E9</v>
      </c>
      <c r="E2184" s="150" t="s">
        <v>4056</v>
      </c>
      <c r="F2184" s="5" t="s">
        <v>126</v>
      </c>
      <c r="G2184" s="5" t="s">
        <v>2017</v>
      </c>
      <c r="H2184" s="5" t="s">
        <v>3361</v>
      </c>
      <c r="I2184" s="33" t="s">
        <v>60</v>
      </c>
      <c r="J2184" s="18">
        <v>9.0</v>
      </c>
      <c r="K2184" s="169">
        <f t="shared" si="191"/>
        <v>8.313616071</v>
      </c>
      <c r="L2184" s="18">
        <v>10.0</v>
      </c>
      <c r="M2184" s="21">
        <f t="shared" si="188"/>
        <v>9.113541182</v>
      </c>
      <c r="N2184" s="18">
        <v>10.0</v>
      </c>
      <c r="O2184" s="21">
        <f t="shared" si="185"/>
        <v>9.452961433</v>
      </c>
      <c r="P2184" s="18">
        <v>7.5</v>
      </c>
      <c r="Q2184" s="21">
        <f t="shared" ref="Q2184:Q2201" si="192">+AVERAGE($P$3:P2184)</f>
        <v>8.371860465</v>
      </c>
      <c r="R2184" s="18">
        <v>10.0</v>
      </c>
      <c r="S2184" s="21">
        <f t="shared" si="125"/>
        <v>8.446302326</v>
      </c>
      <c r="T2184" s="18">
        <v>10.0</v>
      </c>
      <c r="U2184" s="21">
        <f t="shared" si="128"/>
        <v>8.260009311</v>
      </c>
      <c r="V2184" s="18">
        <v>10.0</v>
      </c>
      <c r="W2184" s="21">
        <f t="shared" si="124"/>
        <v>8.85532806</v>
      </c>
      <c r="X2184" s="27">
        <f t="shared" si="170"/>
        <v>9.5</v>
      </c>
      <c r="Y2184" s="149" t="s">
        <v>4057</v>
      </c>
      <c r="Z2184" s="24"/>
      <c r="AA2184" s="40"/>
      <c r="AB2184" s="40"/>
      <c r="AC2184" s="40"/>
      <c r="AD2184" s="40"/>
      <c r="AE2184" s="39"/>
      <c r="AF2184" s="5"/>
      <c r="AG2184" s="1"/>
    </row>
    <row r="2185" ht="15.75" customHeight="1">
      <c r="A2185" s="1"/>
      <c r="B2185" s="5"/>
      <c r="C2185" s="16">
        <v>45146.0</v>
      </c>
      <c r="D2185" s="17">
        <v>3.725809384E9</v>
      </c>
      <c r="E2185" s="150" t="s">
        <v>4058</v>
      </c>
      <c r="F2185" s="5" t="s">
        <v>107</v>
      </c>
      <c r="G2185" s="5" t="s">
        <v>2017</v>
      </c>
      <c r="H2185" s="5" t="s">
        <v>3406</v>
      </c>
      <c r="I2185" s="33" t="s">
        <v>60</v>
      </c>
      <c r="J2185" s="18">
        <v>8.0</v>
      </c>
      <c r="K2185" s="169">
        <f t="shared" si="191"/>
        <v>8.312127976</v>
      </c>
      <c r="L2185" s="18">
        <v>7.5</v>
      </c>
      <c r="M2185" s="21">
        <f t="shared" si="188"/>
        <v>9.112790698</v>
      </c>
      <c r="N2185" s="18">
        <v>10.0</v>
      </c>
      <c r="O2185" s="21">
        <f t="shared" si="185"/>
        <v>9.453212483</v>
      </c>
      <c r="P2185" s="18">
        <v>5.0</v>
      </c>
      <c r="Q2185" s="21">
        <f t="shared" si="192"/>
        <v>8.370292887</v>
      </c>
      <c r="R2185" s="18">
        <v>7.5</v>
      </c>
      <c r="S2185" s="21">
        <f t="shared" si="125"/>
        <v>8.44586239</v>
      </c>
      <c r="T2185" s="18">
        <v>10.0</v>
      </c>
      <c r="U2185" s="21">
        <f t="shared" si="128"/>
        <v>8.260818986</v>
      </c>
      <c r="V2185" s="18">
        <v>7.5</v>
      </c>
      <c r="W2185" s="21">
        <f t="shared" si="124"/>
        <v>8.854697674</v>
      </c>
      <c r="X2185" s="27">
        <f t="shared" si="170"/>
        <v>7.928571429</v>
      </c>
      <c r="Y2185" s="119"/>
      <c r="Z2185" s="24"/>
      <c r="AA2185" s="40"/>
      <c r="AB2185" s="40"/>
      <c r="AC2185" s="40"/>
      <c r="AD2185" s="40"/>
      <c r="AE2185" s="39"/>
      <c r="AF2185" s="5"/>
      <c r="AG2185" s="1"/>
    </row>
    <row r="2186" ht="15.75" customHeight="1">
      <c r="A2186" s="1"/>
      <c r="B2186" s="5"/>
      <c r="C2186" s="16">
        <v>45146.0</v>
      </c>
      <c r="D2186" s="17" t="s">
        <v>4059</v>
      </c>
      <c r="E2186" s="150" t="s">
        <v>4060</v>
      </c>
      <c r="F2186" s="5" t="s">
        <v>84</v>
      </c>
      <c r="G2186" s="5" t="s">
        <v>4061</v>
      </c>
      <c r="H2186" s="5" t="s">
        <v>3350</v>
      </c>
      <c r="I2186" s="33" t="s">
        <v>60</v>
      </c>
      <c r="J2186" s="18">
        <v>9.0</v>
      </c>
      <c r="K2186" s="169">
        <f t="shared" si="191"/>
        <v>8.313616071</v>
      </c>
      <c r="L2186" s="18">
        <v>7.5</v>
      </c>
      <c r="M2186" s="21">
        <f t="shared" si="188"/>
        <v>9.112040911</v>
      </c>
      <c r="N2186" s="18">
        <v>10.0</v>
      </c>
      <c r="O2186" s="21">
        <f t="shared" si="185"/>
        <v>9.453463303</v>
      </c>
      <c r="P2186" s="18">
        <v>7.5</v>
      </c>
      <c r="Q2186" s="21">
        <f t="shared" si="192"/>
        <v>8.369888476</v>
      </c>
      <c r="R2186" s="18">
        <v>7.5</v>
      </c>
      <c r="S2186" s="21">
        <f t="shared" si="125"/>
        <v>8.445422862</v>
      </c>
      <c r="T2186" s="18">
        <v>7.5</v>
      </c>
      <c r="U2186" s="21">
        <f t="shared" si="128"/>
        <v>8.260465116</v>
      </c>
      <c r="V2186" s="18">
        <v>7.5</v>
      </c>
      <c r="W2186" s="21">
        <f t="shared" si="124"/>
        <v>8.854067875</v>
      </c>
      <c r="X2186" s="27">
        <f t="shared" si="170"/>
        <v>8.071428571</v>
      </c>
      <c r="Y2186" s="149" t="s">
        <v>4062</v>
      </c>
      <c r="Z2186" s="24"/>
      <c r="AA2186" s="40"/>
      <c r="AB2186" s="40"/>
      <c r="AC2186" s="40"/>
      <c r="AD2186" s="40"/>
      <c r="AE2186" s="39"/>
      <c r="AF2186" s="5"/>
      <c r="AG2186" s="1"/>
    </row>
    <row r="2187" ht="15.75" customHeight="1">
      <c r="A2187" s="1"/>
      <c r="B2187" s="5"/>
      <c r="C2187" s="16">
        <v>45146.0</v>
      </c>
      <c r="D2187" s="17">
        <v>3.743727998E9</v>
      </c>
      <c r="E2187" s="150" t="s">
        <v>4063</v>
      </c>
      <c r="F2187" s="5" t="s">
        <v>43</v>
      </c>
      <c r="G2187" s="5" t="s">
        <v>2017</v>
      </c>
      <c r="H2187" s="5" t="s">
        <v>3345</v>
      </c>
      <c r="I2187" s="33" t="s">
        <v>261</v>
      </c>
      <c r="J2187" s="18">
        <v>9.0</v>
      </c>
      <c r="K2187" s="169">
        <f t="shared" si="191"/>
        <v>8.312872024</v>
      </c>
      <c r="L2187" s="18">
        <v>10.0</v>
      </c>
      <c r="M2187" s="21">
        <f t="shared" si="188"/>
        <v>9.112453532</v>
      </c>
      <c r="N2187" s="18">
        <v>10.0</v>
      </c>
      <c r="O2187" s="21">
        <f t="shared" si="185"/>
        <v>9.453713893</v>
      </c>
      <c r="P2187" s="18">
        <v>10.0</v>
      </c>
      <c r="Q2187" s="21">
        <f t="shared" si="192"/>
        <v>8.370645611</v>
      </c>
      <c r="R2187" s="18">
        <v>10.0</v>
      </c>
      <c r="S2187" s="21">
        <f t="shared" si="125"/>
        <v>8.446144914</v>
      </c>
      <c r="T2187" s="18">
        <v>10.0</v>
      </c>
      <c r="U2187" s="21">
        <f t="shared" si="128"/>
        <v>8.261273826</v>
      </c>
      <c r="V2187" s="18">
        <v>10.0</v>
      </c>
      <c r="W2187" s="21">
        <f t="shared" si="124"/>
        <v>8.854600372</v>
      </c>
      <c r="X2187" s="27">
        <f t="shared" si="170"/>
        <v>9.857142857</v>
      </c>
      <c r="Y2187" s="119"/>
      <c r="Z2187" s="24"/>
      <c r="AA2187" s="40"/>
      <c r="AB2187" s="40"/>
      <c r="AC2187" s="40"/>
      <c r="AD2187" s="40"/>
      <c r="AE2187" s="39"/>
      <c r="AF2187" s="5"/>
      <c r="AG2187" s="1"/>
    </row>
    <row r="2188" ht="15.75" customHeight="1">
      <c r="A2188" s="1"/>
      <c r="B2188" s="5"/>
      <c r="C2188" s="16">
        <v>45147.0</v>
      </c>
      <c r="D2188" s="17">
        <v>3.008082331E9</v>
      </c>
      <c r="E2188" s="150" t="s">
        <v>4064</v>
      </c>
      <c r="F2188" s="5" t="s">
        <v>72</v>
      </c>
      <c r="G2188" s="5" t="s">
        <v>3261</v>
      </c>
      <c r="H2188" s="5">
        <v>302.0</v>
      </c>
      <c r="I2188" s="33" t="s">
        <v>45</v>
      </c>
      <c r="J2188" s="18">
        <v>7.0</v>
      </c>
      <c r="K2188" s="169">
        <f t="shared" si="191"/>
        <v>8.310639881</v>
      </c>
      <c r="L2188" s="18">
        <v>10.0</v>
      </c>
      <c r="M2188" s="21">
        <f t="shared" si="188"/>
        <v>9.112865769</v>
      </c>
      <c r="N2188" s="18">
        <v>10.0</v>
      </c>
      <c r="O2188" s="21">
        <f t="shared" si="185"/>
        <v>9.453964253</v>
      </c>
      <c r="P2188" s="18">
        <v>7.5</v>
      </c>
      <c r="Q2188" s="21">
        <f t="shared" si="192"/>
        <v>8.370241411</v>
      </c>
      <c r="R2188" s="18">
        <v>7.5</v>
      </c>
      <c r="S2188" s="21">
        <f t="shared" si="125"/>
        <v>8.445705664</v>
      </c>
      <c r="T2188" s="18">
        <v>7.5</v>
      </c>
      <c r="U2188" s="21">
        <f t="shared" si="128"/>
        <v>8.260920074</v>
      </c>
      <c r="V2188" s="18">
        <v>10.0</v>
      </c>
      <c r="W2188" s="21">
        <f t="shared" si="124"/>
        <v>8.855132373</v>
      </c>
      <c r="X2188" s="27">
        <f t="shared" si="170"/>
        <v>8.5</v>
      </c>
      <c r="Y2188" s="149" t="s">
        <v>4065</v>
      </c>
      <c r="Z2188" s="24"/>
      <c r="AA2188" s="40"/>
      <c r="AB2188" s="40"/>
      <c r="AC2188" s="40"/>
      <c r="AD2188" s="40"/>
      <c r="AE2188" s="39"/>
      <c r="AF2188" s="5"/>
      <c r="AG2188" s="1"/>
    </row>
    <row r="2189" ht="15.75" customHeight="1">
      <c r="A2189" s="1"/>
      <c r="B2189" s="5"/>
      <c r="C2189" s="16">
        <v>45148.0</v>
      </c>
      <c r="D2189" s="17">
        <v>3.39914778E9</v>
      </c>
      <c r="E2189" s="150" t="s">
        <v>4066</v>
      </c>
      <c r="F2189" s="5" t="s">
        <v>905</v>
      </c>
      <c r="G2189" s="5" t="s">
        <v>2017</v>
      </c>
      <c r="H2189" s="5">
        <v>211.0</v>
      </c>
      <c r="I2189" s="33" t="s">
        <v>1808</v>
      </c>
      <c r="J2189" s="18">
        <v>10.0</v>
      </c>
      <c r="K2189" s="169">
        <f t="shared" si="191"/>
        <v>8.310639881</v>
      </c>
      <c r="L2189" s="18">
        <v>10.0</v>
      </c>
      <c r="M2189" s="21">
        <f t="shared" si="188"/>
        <v>9.113277623</v>
      </c>
      <c r="N2189" s="18">
        <v>10.0</v>
      </c>
      <c r="O2189" s="21">
        <f t="shared" si="185"/>
        <v>9.454214384</v>
      </c>
      <c r="P2189" s="18">
        <v>7.5</v>
      </c>
      <c r="Q2189" s="21">
        <f t="shared" si="192"/>
        <v>8.369837587</v>
      </c>
      <c r="R2189" s="18">
        <v>10.0</v>
      </c>
      <c r="S2189" s="21">
        <f t="shared" si="125"/>
        <v>8.446426914</v>
      </c>
      <c r="T2189" s="18">
        <v>7.5</v>
      </c>
      <c r="U2189" s="21">
        <f t="shared" si="128"/>
        <v>8.260566651</v>
      </c>
      <c r="V2189" s="18">
        <v>10.0</v>
      </c>
      <c r="W2189" s="21">
        <f t="shared" si="124"/>
        <v>8.855663881</v>
      </c>
      <c r="X2189" s="27">
        <f t="shared" si="170"/>
        <v>9.285714286</v>
      </c>
      <c r="Y2189" s="149" t="s">
        <v>4067</v>
      </c>
      <c r="Z2189" s="24"/>
      <c r="AA2189" s="40"/>
      <c r="AB2189" s="40"/>
      <c r="AC2189" s="40"/>
      <c r="AD2189" s="40"/>
      <c r="AE2189" s="39"/>
      <c r="AF2189" s="5"/>
      <c r="AG2189" s="1"/>
    </row>
    <row r="2190" ht="15.75" customHeight="1">
      <c r="A2190" s="1"/>
      <c r="B2190" s="5"/>
      <c r="C2190" s="16">
        <v>45148.0</v>
      </c>
      <c r="D2190" s="17">
        <v>2.12137919E9</v>
      </c>
      <c r="E2190" s="150" t="s">
        <v>4068</v>
      </c>
      <c r="F2190" s="5" t="s">
        <v>2022</v>
      </c>
      <c r="G2190" s="5" t="s">
        <v>2017</v>
      </c>
      <c r="H2190" s="5" t="s">
        <v>3387</v>
      </c>
      <c r="I2190" s="33" t="s">
        <v>2203</v>
      </c>
      <c r="J2190" s="18">
        <v>9.0</v>
      </c>
      <c r="K2190" s="169">
        <f t="shared" si="191"/>
        <v>8.310639881</v>
      </c>
      <c r="L2190" s="18">
        <v>7.5</v>
      </c>
      <c r="M2190" s="21">
        <f t="shared" si="188"/>
        <v>9.112529002</v>
      </c>
      <c r="N2190" s="18">
        <v>10.0</v>
      </c>
      <c r="O2190" s="21">
        <f t="shared" si="185"/>
        <v>9.454464286</v>
      </c>
      <c r="P2190" s="18">
        <v>10.0</v>
      </c>
      <c r="Q2190" s="21">
        <f t="shared" si="192"/>
        <v>8.370593692</v>
      </c>
      <c r="R2190" s="18">
        <v>7.5</v>
      </c>
      <c r="S2190" s="21">
        <f t="shared" si="125"/>
        <v>8.445987941</v>
      </c>
      <c r="T2190" s="18">
        <v>7.5</v>
      </c>
      <c r="U2190" s="21">
        <f t="shared" si="128"/>
        <v>8.260213556</v>
      </c>
      <c r="V2190" s="18">
        <v>10.0</v>
      </c>
      <c r="W2190" s="21">
        <f t="shared" si="124"/>
        <v>8.856194896</v>
      </c>
      <c r="X2190" s="27">
        <f t="shared" si="170"/>
        <v>8.785714286</v>
      </c>
      <c r="Y2190" s="149" t="s">
        <v>4069</v>
      </c>
      <c r="Z2190" s="24"/>
      <c r="AA2190" s="40"/>
      <c r="AB2190" s="40"/>
      <c r="AC2190" s="40"/>
      <c r="AD2190" s="40"/>
      <c r="AE2190" s="39"/>
      <c r="AF2190" s="5"/>
      <c r="AG2190" s="1"/>
    </row>
    <row r="2191" ht="15.75" customHeight="1">
      <c r="A2191" s="1"/>
      <c r="B2191" s="5"/>
      <c r="C2191" s="16">
        <v>45149.0</v>
      </c>
      <c r="D2191" s="17">
        <v>2.429108766E9</v>
      </c>
      <c r="E2191" s="150" t="s">
        <v>4070</v>
      </c>
      <c r="F2191" s="5" t="s">
        <v>84</v>
      </c>
      <c r="G2191" s="5" t="s">
        <v>3610</v>
      </c>
      <c r="H2191" s="5">
        <v>204.0</v>
      </c>
      <c r="I2191" s="33" t="s">
        <v>45</v>
      </c>
      <c r="J2191" s="18">
        <v>8.0</v>
      </c>
      <c r="K2191" s="169">
        <f t="shared" si="191"/>
        <v>8.309151786</v>
      </c>
      <c r="L2191" s="18">
        <v>10.0</v>
      </c>
      <c r="M2191" s="21">
        <f t="shared" si="188"/>
        <v>9.112940631</v>
      </c>
      <c r="N2191" s="18">
        <v>10.0</v>
      </c>
      <c r="O2191" s="21">
        <f t="shared" si="185"/>
        <v>9.454713959</v>
      </c>
      <c r="P2191" s="18">
        <v>10.0</v>
      </c>
      <c r="Q2191" s="21">
        <f t="shared" si="192"/>
        <v>8.371349096</v>
      </c>
      <c r="R2191" s="18">
        <v>7.5</v>
      </c>
      <c r="S2191" s="21">
        <f t="shared" si="125"/>
        <v>8.445549374</v>
      </c>
      <c r="T2191" s="18">
        <v>7.5</v>
      </c>
      <c r="U2191" s="21">
        <f t="shared" si="128"/>
        <v>8.259860789</v>
      </c>
      <c r="V2191" s="18">
        <v>10.0</v>
      </c>
      <c r="W2191" s="21">
        <f t="shared" si="124"/>
        <v>8.856725417</v>
      </c>
      <c r="X2191" s="27">
        <f t="shared" si="170"/>
        <v>9</v>
      </c>
      <c r="Y2191" s="119"/>
      <c r="Z2191" s="24"/>
      <c r="AA2191" s="40"/>
      <c r="AB2191" s="40"/>
      <c r="AC2191" s="40"/>
      <c r="AD2191" s="40"/>
      <c r="AE2191" s="39"/>
      <c r="AF2191" s="5"/>
      <c r="AG2191" s="1"/>
    </row>
    <row r="2192" ht="15.75" customHeight="1">
      <c r="A2192" s="1"/>
      <c r="B2192" s="5"/>
      <c r="C2192" s="16">
        <v>45150.0</v>
      </c>
      <c r="D2192" s="17" t="s">
        <v>4071</v>
      </c>
      <c r="E2192" s="150" t="s">
        <v>4072</v>
      </c>
      <c r="F2192" s="5" t="s">
        <v>100</v>
      </c>
      <c r="G2192" s="5" t="s">
        <v>2017</v>
      </c>
      <c r="H2192" s="5" t="s">
        <v>3387</v>
      </c>
      <c r="I2192" s="33" t="s">
        <v>2203</v>
      </c>
      <c r="J2192" s="18">
        <v>10.0</v>
      </c>
      <c r="K2192" s="169">
        <f t="shared" si="191"/>
        <v>8.309151786</v>
      </c>
      <c r="L2192" s="18">
        <v>10.0</v>
      </c>
      <c r="M2192" s="21">
        <f t="shared" si="188"/>
        <v>9.113351878</v>
      </c>
      <c r="N2192" s="18">
        <v>10.0</v>
      </c>
      <c r="O2192" s="21">
        <f t="shared" si="185"/>
        <v>9.454963403</v>
      </c>
      <c r="P2192" s="18">
        <v>10.0</v>
      </c>
      <c r="Q2192" s="21">
        <f t="shared" si="192"/>
        <v>8.3721038</v>
      </c>
      <c r="R2192" s="18">
        <v>10.0</v>
      </c>
      <c r="S2192" s="21">
        <f t="shared" si="125"/>
        <v>8.446269694</v>
      </c>
      <c r="T2192" s="18">
        <v>10.0</v>
      </c>
      <c r="U2192" s="21">
        <f t="shared" si="128"/>
        <v>8.260667904</v>
      </c>
      <c r="V2192" s="18">
        <v>10.0</v>
      </c>
      <c r="W2192" s="21">
        <f t="shared" si="124"/>
        <v>8.857255447</v>
      </c>
      <c r="X2192" s="27">
        <f t="shared" si="170"/>
        <v>10</v>
      </c>
      <c r="Y2192" s="119"/>
      <c r="Z2192" s="24"/>
      <c r="AA2192" s="40"/>
      <c r="AB2192" s="40"/>
      <c r="AC2192" s="40"/>
      <c r="AD2192" s="40"/>
      <c r="AE2192" s="39"/>
      <c r="AF2192" s="5"/>
      <c r="AG2192" s="1"/>
    </row>
    <row r="2193" ht="15.75" customHeight="1">
      <c r="A2193" s="1"/>
      <c r="B2193" s="5"/>
      <c r="C2193" s="16">
        <v>45151.0</v>
      </c>
      <c r="D2193" s="17" t="s">
        <v>4073</v>
      </c>
      <c r="E2193" s="150" t="s">
        <v>4074</v>
      </c>
      <c r="F2193" s="5" t="s">
        <v>72</v>
      </c>
      <c r="G2193" s="5" t="s">
        <v>3261</v>
      </c>
      <c r="H2193" s="5">
        <v>202.0</v>
      </c>
      <c r="I2193" s="33" t="s">
        <v>45</v>
      </c>
      <c r="J2193" s="18">
        <v>8.0</v>
      </c>
      <c r="K2193" s="169">
        <f t="shared" si="191"/>
        <v>8.30766369</v>
      </c>
      <c r="L2193" s="18">
        <v>10.0</v>
      </c>
      <c r="M2193" s="21">
        <f t="shared" si="188"/>
        <v>9.113762743</v>
      </c>
      <c r="N2193" s="18">
        <v>10.0</v>
      </c>
      <c r="O2193" s="21">
        <f t="shared" si="185"/>
        <v>9.45521262</v>
      </c>
      <c r="P2193" s="18">
        <v>10.0</v>
      </c>
      <c r="Q2193" s="21">
        <f t="shared" si="192"/>
        <v>8.372857805</v>
      </c>
      <c r="R2193" s="18">
        <v>7.5</v>
      </c>
      <c r="S2193" s="21">
        <f t="shared" si="125"/>
        <v>8.445831403</v>
      </c>
      <c r="T2193" s="18">
        <v>7.5</v>
      </c>
      <c r="U2193" s="21">
        <f t="shared" si="128"/>
        <v>8.260315253</v>
      </c>
      <c r="V2193" s="18">
        <v>10.0</v>
      </c>
      <c r="W2193" s="21">
        <f t="shared" si="124"/>
        <v>8.857784986</v>
      </c>
      <c r="X2193" s="27">
        <f t="shared" si="170"/>
        <v>9</v>
      </c>
      <c r="Y2193" s="119"/>
      <c r="Z2193" s="24"/>
      <c r="AA2193" s="40"/>
      <c r="AB2193" s="40"/>
      <c r="AC2193" s="40"/>
      <c r="AD2193" s="40"/>
      <c r="AE2193" s="39"/>
      <c r="AF2193" s="5"/>
      <c r="AG2193" s="1"/>
    </row>
    <row r="2194" ht="15.75" customHeight="1">
      <c r="A2194" s="1"/>
      <c r="B2194" s="5"/>
      <c r="C2194" s="16">
        <v>45152.0</v>
      </c>
      <c r="D2194" s="17">
        <v>2.90428857E9</v>
      </c>
      <c r="E2194" s="150" t="s">
        <v>4075</v>
      </c>
      <c r="F2194" s="5" t="s">
        <v>100</v>
      </c>
      <c r="G2194" s="5" t="s">
        <v>3261</v>
      </c>
      <c r="H2194" s="5">
        <v>302.0</v>
      </c>
      <c r="I2194" s="33" t="s">
        <v>45</v>
      </c>
      <c r="J2194" s="18">
        <v>8.0</v>
      </c>
      <c r="K2194" s="169">
        <f t="shared" si="191"/>
        <v>8.306175595</v>
      </c>
      <c r="L2194" s="18"/>
      <c r="M2194" s="21">
        <f t="shared" si="188"/>
        <v>9.113762743</v>
      </c>
      <c r="N2194" s="18">
        <v>7.5</v>
      </c>
      <c r="O2194" s="21">
        <f t="shared" si="185"/>
        <v>9.455461609</v>
      </c>
      <c r="P2194" s="18">
        <v>7.5</v>
      </c>
      <c r="Q2194" s="21">
        <f t="shared" si="192"/>
        <v>8.372453704</v>
      </c>
      <c r="R2194" s="18">
        <v>7.5</v>
      </c>
      <c r="S2194" s="21">
        <f t="shared" si="125"/>
        <v>8.445393519</v>
      </c>
      <c r="T2194" s="18">
        <v>7.5</v>
      </c>
      <c r="U2194" s="21">
        <f t="shared" si="128"/>
        <v>8.259962929</v>
      </c>
      <c r="V2194" s="18">
        <v>7.5</v>
      </c>
      <c r="W2194" s="21">
        <f t="shared" si="124"/>
        <v>8.857156091</v>
      </c>
      <c r="X2194" s="27">
        <f t="shared" si="170"/>
        <v>7.583333333</v>
      </c>
      <c r="Y2194" s="119"/>
      <c r="Z2194" s="24"/>
      <c r="AA2194" s="40"/>
      <c r="AB2194" s="40"/>
      <c r="AC2194" s="40"/>
      <c r="AD2194" s="40"/>
      <c r="AE2194" s="39"/>
      <c r="AF2194" s="5"/>
      <c r="AG2194" s="1"/>
    </row>
    <row r="2195" ht="15.75" customHeight="1">
      <c r="A2195" s="1"/>
      <c r="B2195" s="5"/>
      <c r="C2195" s="16">
        <v>45152.0</v>
      </c>
      <c r="D2195" s="17">
        <v>3.358445303E9</v>
      </c>
      <c r="E2195" s="150" t="s">
        <v>4056</v>
      </c>
      <c r="F2195" s="5" t="s">
        <v>126</v>
      </c>
      <c r="G2195" s="5" t="s">
        <v>3261</v>
      </c>
      <c r="H2195" s="5">
        <v>314.0</v>
      </c>
      <c r="I2195" s="33" t="s">
        <v>79</v>
      </c>
      <c r="J2195" s="18">
        <v>9.0</v>
      </c>
      <c r="K2195" s="169">
        <f t="shared" si="191"/>
        <v>8.306919643</v>
      </c>
      <c r="L2195" s="18">
        <v>10.0</v>
      </c>
      <c r="M2195" s="21">
        <f t="shared" si="188"/>
        <v>9.114173228</v>
      </c>
      <c r="N2195" s="18">
        <v>10.0</v>
      </c>
      <c r="O2195" s="21">
        <f t="shared" si="185"/>
        <v>9.45571037</v>
      </c>
      <c r="P2195" s="18">
        <v>7.5</v>
      </c>
      <c r="Q2195" s="21">
        <f t="shared" si="192"/>
        <v>8.372049977</v>
      </c>
      <c r="R2195" s="18">
        <v>10.0</v>
      </c>
      <c r="S2195" s="21">
        <f t="shared" si="125"/>
        <v>8.446112911</v>
      </c>
      <c r="T2195" s="18">
        <v>10.0</v>
      </c>
      <c r="U2195" s="21">
        <f t="shared" si="128"/>
        <v>8.260768874</v>
      </c>
      <c r="V2195" s="18">
        <v>10.0</v>
      </c>
      <c r="W2195" s="21">
        <f t="shared" si="124"/>
        <v>8.857685185</v>
      </c>
      <c r="X2195" s="27">
        <f t="shared" si="170"/>
        <v>9.5</v>
      </c>
      <c r="Y2195" s="149" t="s">
        <v>4076</v>
      </c>
      <c r="Z2195" s="24"/>
      <c r="AA2195" s="40"/>
      <c r="AB2195" s="40"/>
      <c r="AC2195" s="40"/>
      <c r="AD2195" s="40"/>
      <c r="AE2195" s="39"/>
      <c r="AF2195" s="5"/>
      <c r="AG2195" s="1"/>
    </row>
    <row r="2196" ht="15.75" customHeight="1">
      <c r="A2196" s="1"/>
      <c r="B2196" s="5"/>
      <c r="C2196" s="16">
        <v>45152.0</v>
      </c>
      <c r="D2196" s="17">
        <v>2.200683412E9</v>
      </c>
      <c r="E2196" s="150" t="s">
        <v>4077</v>
      </c>
      <c r="F2196" s="5" t="s">
        <v>510</v>
      </c>
      <c r="G2196" s="5" t="s">
        <v>2017</v>
      </c>
      <c r="H2196" s="5">
        <v>217.0</v>
      </c>
      <c r="I2196" s="33" t="s">
        <v>1782</v>
      </c>
      <c r="J2196" s="18">
        <v>10.0</v>
      </c>
      <c r="K2196" s="169">
        <f t="shared" si="191"/>
        <v>8.306919643</v>
      </c>
      <c r="L2196" s="18">
        <v>10.0</v>
      </c>
      <c r="M2196" s="21">
        <f t="shared" si="188"/>
        <v>9.114583333</v>
      </c>
      <c r="N2196" s="18">
        <v>10.0</v>
      </c>
      <c r="O2196" s="21">
        <f t="shared" si="185"/>
        <v>9.454817352</v>
      </c>
      <c r="P2196" s="18">
        <v>10.0</v>
      </c>
      <c r="Q2196" s="21">
        <f t="shared" si="192"/>
        <v>8.37280296</v>
      </c>
      <c r="R2196" s="18">
        <v>10.0</v>
      </c>
      <c r="S2196" s="21">
        <f t="shared" si="125"/>
        <v>8.446831637</v>
      </c>
      <c r="T2196" s="18">
        <v>10.0</v>
      </c>
      <c r="U2196" s="21">
        <f t="shared" si="128"/>
        <v>8.261574074</v>
      </c>
      <c r="V2196" s="18">
        <v>10.0</v>
      </c>
      <c r="W2196" s="21">
        <f t="shared" si="124"/>
        <v>8.85821379</v>
      </c>
      <c r="X2196" s="27">
        <f t="shared" si="170"/>
        <v>10</v>
      </c>
      <c r="Y2196" s="119"/>
      <c r="Z2196" s="24"/>
      <c r="AA2196" s="40"/>
      <c r="AB2196" s="40"/>
      <c r="AC2196" s="40"/>
      <c r="AD2196" s="40"/>
      <c r="AE2196" s="39"/>
      <c r="AF2196" s="5"/>
      <c r="AG2196" s="1"/>
    </row>
    <row r="2197" ht="15.75" customHeight="1">
      <c r="A2197" s="1"/>
      <c r="B2197" s="5"/>
      <c r="C2197" s="16">
        <v>45152.0</v>
      </c>
      <c r="D2197" s="17">
        <v>3.625222753E9</v>
      </c>
      <c r="E2197" s="150" t="s">
        <v>4077</v>
      </c>
      <c r="F2197" s="5" t="s">
        <v>510</v>
      </c>
      <c r="G2197" s="5" t="s">
        <v>2017</v>
      </c>
      <c r="H2197" s="5">
        <v>314.0</v>
      </c>
      <c r="I2197" s="33" t="s">
        <v>79</v>
      </c>
      <c r="J2197" s="18">
        <v>10.0</v>
      </c>
      <c r="K2197" s="169">
        <f t="shared" si="191"/>
        <v>8.308407738</v>
      </c>
      <c r="L2197" s="18">
        <v>10.0</v>
      </c>
      <c r="M2197" s="21">
        <f t="shared" si="188"/>
        <v>9.114993059</v>
      </c>
      <c r="N2197" s="18">
        <v>10.0</v>
      </c>
      <c r="O2197" s="21">
        <f t="shared" si="185"/>
        <v>9.453925148</v>
      </c>
      <c r="P2197" s="18">
        <v>10.0</v>
      </c>
      <c r="Q2197" s="21">
        <f t="shared" si="192"/>
        <v>8.373555247</v>
      </c>
      <c r="R2197" s="18">
        <v>10.0</v>
      </c>
      <c r="S2197" s="21">
        <f t="shared" si="125"/>
        <v>8.447549699</v>
      </c>
      <c r="T2197" s="18">
        <v>10.0</v>
      </c>
      <c r="U2197" s="21">
        <f t="shared" si="128"/>
        <v>8.262378528</v>
      </c>
      <c r="V2197" s="18">
        <v>10.0</v>
      </c>
      <c r="W2197" s="21">
        <f t="shared" si="124"/>
        <v>8.858741906</v>
      </c>
      <c r="X2197" s="27">
        <f t="shared" si="170"/>
        <v>10</v>
      </c>
      <c r="Y2197" s="119"/>
      <c r="Z2197" s="24"/>
      <c r="AA2197" s="40"/>
      <c r="AB2197" s="40"/>
      <c r="AC2197" s="40"/>
      <c r="AD2197" s="40"/>
      <c r="AE2197" s="39"/>
      <c r="AF2197" s="5"/>
      <c r="AG2197" s="1"/>
    </row>
    <row r="2198" ht="15.75" customHeight="1">
      <c r="A2198" s="1"/>
      <c r="B2198" s="5"/>
      <c r="C2198" s="16">
        <v>45152.0</v>
      </c>
      <c r="D2198" s="17">
        <v>3.927222414E9</v>
      </c>
      <c r="E2198" s="150" t="s">
        <v>4077</v>
      </c>
      <c r="F2198" s="5" t="s">
        <v>510</v>
      </c>
      <c r="G2198" s="5" t="s">
        <v>2017</v>
      </c>
      <c r="H2198" s="5" t="s">
        <v>3404</v>
      </c>
      <c r="I2198" s="33" t="s">
        <v>261</v>
      </c>
      <c r="J2198" s="18">
        <v>10.0</v>
      </c>
      <c r="K2198" s="169">
        <f t="shared" si="191"/>
        <v>8.308407738</v>
      </c>
      <c r="L2198" s="18">
        <v>10.0</v>
      </c>
      <c r="M2198" s="21">
        <f t="shared" si="188"/>
        <v>9.115402405</v>
      </c>
      <c r="N2198" s="18">
        <v>10.0</v>
      </c>
      <c r="O2198" s="21">
        <f t="shared" si="185"/>
        <v>9.453033759</v>
      </c>
      <c r="P2198" s="18">
        <v>10.0</v>
      </c>
      <c r="Q2198" s="21">
        <f t="shared" si="192"/>
        <v>8.374306839</v>
      </c>
      <c r="R2198" s="18">
        <v>10.0</v>
      </c>
      <c r="S2198" s="21">
        <f t="shared" si="125"/>
        <v>8.448267098</v>
      </c>
      <c r="T2198" s="18">
        <v>10.0</v>
      </c>
      <c r="U2198" s="21">
        <f t="shared" si="128"/>
        <v>8.263182239</v>
      </c>
      <c r="V2198" s="18">
        <v>10.0</v>
      </c>
      <c r="W2198" s="21">
        <f t="shared" si="124"/>
        <v>8.859269533</v>
      </c>
      <c r="X2198" s="27">
        <f t="shared" si="170"/>
        <v>10</v>
      </c>
      <c r="Y2198" s="119"/>
      <c r="Z2198" s="24"/>
      <c r="AA2198" s="40"/>
      <c r="AB2198" s="40"/>
      <c r="AC2198" s="40"/>
      <c r="AD2198" s="40"/>
      <c r="AE2198" s="39"/>
      <c r="AF2198" s="5"/>
      <c r="AG2198" s="1"/>
    </row>
    <row r="2199" ht="15.75" customHeight="1">
      <c r="A2199" s="1"/>
      <c r="B2199" s="5"/>
      <c r="C2199" s="16">
        <v>45152.0</v>
      </c>
      <c r="D2199" s="17">
        <v>3.407318862E9</v>
      </c>
      <c r="E2199" s="150" t="s">
        <v>4078</v>
      </c>
      <c r="F2199" s="5" t="s">
        <v>72</v>
      </c>
      <c r="G2199" s="5" t="s">
        <v>2017</v>
      </c>
      <c r="H2199" s="5">
        <v>215.0</v>
      </c>
      <c r="I2199" s="33" t="s">
        <v>1808</v>
      </c>
      <c r="J2199" s="18">
        <v>10.0</v>
      </c>
      <c r="K2199" s="169">
        <f t="shared" si="191"/>
        <v>8.308407738</v>
      </c>
      <c r="L2199" s="18">
        <v>10.0</v>
      </c>
      <c r="M2199" s="21">
        <f t="shared" si="188"/>
        <v>9.115811373</v>
      </c>
      <c r="N2199" s="18">
        <v>10.0</v>
      </c>
      <c r="O2199" s="21">
        <f t="shared" si="185"/>
        <v>9.453283174</v>
      </c>
      <c r="P2199" s="18">
        <v>10.0</v>
      </c>
      <c r="Q2199" s="21">
        <f t="shared" si="192"/>
        <v>8.375057737</v>
      </c>
      <c r="R2199" s="18">
        <v>10.0</v>
      </c>
      <c r="S2199" s="21">
        <f t="shared" si="125"/>
        <v>8.448983834</v>
      </c>
      <c r="T2199" s="18">
        <v>7.5</v>
      </c>
      <c r="U2199" s="21">
        <f t="shared" si="128"/>
        <v>8.262829404</v>
      </c>
      <c r="V2199" s="18">
        <v>10.0</v>
      </c>
      <c r="W2199" s="21">
        <f t="shared" si="124"/>
        <v>8.859796673</v>
      </c>
      <c r="X2199" s="27">
        <f t="shared" si="170"/>
        <v>9.642857143</v>
      </c>
      <c r="Y2199" s="119"/>
      <c r="Z2199" s="24"/>
      <c r="AA2199" s="40"/>
      <c r="AB2199" s="40"/>
      <c r="AC2199" s="40"/>
      <c r="AD2199" s="40"/>
      <c r="AE2199" s="39"/>
      <c r="AF2199" s="5"/>
      <c r="AG2199" s="1"/>
    </row>
    <row r="2200" ht="15.75" customHeight="1">
      <c r="A2200" s="1"/>
      <c r="B2200" s="5"/>
      <c r="C2200" s="16">
        <v>45153.0</v>
      </c>
      <c r="D2200" s="17">
        <v>3.516516263E9</v>
      </c>
      <c r="E2200" s="150" t="s">
        <v>4079</v>
      </c>
      <c r="F2200" s="5" t="s">
        <v>84</v>
      </c>
      <c r="G2200" s="5" t="s">
        <v>33</v>
      </c>
      <c r="H2200" s="5">
        <v>208.0</v>
      </c>
      <c r="I2200" s="33" t="s">
        <v>45</v>
      </c>
      <c r="J2200" s="18">
        <v>9.0</v>
      </c>
      <c r="K2200" s="169">
        <f t="shared" si="191"/>
        <v>8.309895833</v>
      </c>
      <c r="L2200" s="18">
        <v>10.0</v>
      </c>
      <c r="M2200" s="21">
        <f t="shared" si="188"/>
        <v>9.116219963</v>
      </c>
      <c r="N2200" s="18">
        <v>7.5</v>
      </c>
      <c r="O2200" s="21">
        <f t="shared" si="185"/>
        <v>9.453532361</v>
      </c>
      <c r="P2200" s="18">
        <v>10.0</v>
      </c>
      <c r="Q2200" s="21">
        <f t="shared" si="192"/>
        <v>8.375807941</v>
      </c>
      <c r="R2200" s="18">
        <v>10.0</v>
      </c>
      <c r="S2200" s="21">
        <f t="shared" si="125"/>
        <v>8.449699908</v>
      </c>
      <c r="T2200" s="18">
        <v>10.0</v>
      </c>
      <c r="U2200" s="21">
        <f t="shared" si="128"/>
        <v>8.263632163</v>
      </c>
      <c r="V2200" s="18">
        <v>7.5</v>
      </c>
      <c r="W2200" s="21">
        <f t="shared" si="124"/>
        <v>8.859168591</v>
      </c>
      <c r="X2200" s="27">
        <f t="shared" si="170"/>
        <v>9.142857143</v>
      </c>
      <c r="Y2200" s="119"/>
      <c r="Z2200" s="24"/>
      <c r="AA2200" s="40"/>
      <c r="AB2200" s="40"/>
      <c r="AC2200" s="40"/>
      <c r="AD2200" s="40"/>
      <c r="AE2200" s="39"/>
      <c r="AF2200" s="5"/>
      <c r="AG2200" s="1"/>
    </row>
    <row r="2201" ht="15.75" customHeight="1">
      <c r="A2201" s="1"/>
      <c r="B2201" s="5"/>
      <c r="C2201" s="16">
        <v>45154.0</v>
      </c>
      <c r="D2201" s="17" t="s">
        <v>4080</v>
      </c>
      <c r="E2201" s="150" t="s">
        <v>4081</v>
      </c>
      <c r="F2201" s="5" t="s">
        <v>1180</v>
      </c>
      <c r="G2201" s="5" t="s">
        <v>2979</v>
      </c>
      <c r="H2201" s="5">
        <v>202.0</v>
      </c>
      <c r="I2201" s="33" t="s">
        <v>45</v>
      </c>
      <c r="J2201" s="18">
        <v>9.0</v>
      </c>
      <c r="K2201" s="169">
        <f t="shared" si="191"/>
        <v>8.309151786</v>
      </c>
      <c r="L2201" s="18">
        <v>7.5</v>
      </c>
      <c r="M2201" s="21">
        <f t="shared" si="188"/>
        <v>9.115473441</v>
      </c>
      <c r="N2201" s="18">
        <v>10.0</v>
      </c>
      <c r="O2201" s="21">
        <f t="shared" si="185"/>
        <v>9.453781321</v>
      </c>
      <c r="P2201" s="18">
        <v>10.0</v>
      </c>
      <c r="Q2201" s="21">
        <f t="shared" si="192"/>
        <v>8.376557453</v>
      </c>
      <c r="R2201" s="18">
        <v>7.5</v>
      </c>
      <c r="S2201" s="21">
        <f t="shared" si="125"/>
        <v>8.449261652</v>
      </c>
      <c r="T2201" s="18">
        <v>7.5</v>
      </c>
      <c r="U2201" s="21">
        <f t="shared" si="128"/>
        <v>8.263279446</v>
      </c>
      <c r="V2201" s="18">
        <v>7.5</v>
      </c>
      <c r="W2201" s="21">
        <f t="shared" si="124"/>
        <v>8.85854109</v>
      </c>
      <c r="X2201" s="27">
        <f t="shared" si="170"/>
        <v>8.428571429</v>
      </c>
      <c r="Y2201" s="61" t="s">
        <v>4082</v>
      </c>
      <c r="Z2201" s="24"/>
      <c r="AA2201" s="40"/>
      <c r="AB2201" s="40"/>
      <c r="AC2201" s="40"/>
      <c r="AD2201" s="40"/>
      <c r="AE2201" s="39"/>
      <c r="AF2201" s="5"/>
      <c r="AG2201" s="1"/>
    </row>
    <row r="2202" ht="15.75" customHeight="1">
      <c r="A2202" s="1"/>
      <c r="B2202" s="5"/>
      <c r="C2202" s="16">
        <v>45155.0</v>
      </c>
      <c r="D2202" s="17">
        <v>3.821799003E9</v>
      </c>
      <c r="E2202" s="160" t="s">
        <v>4083</v>
      </c>
      <c r="F2202" s="5" t="s">
        <v>126</v>
      </c>
      <c r="G2202" s="5" t="s">
        <v>3261</v>
      </c>
      <c r="H2202" s="5">
        <v>204.0</v>
      </c>
      <c r="I2202" s="33" t="s">
        <v>45</v>
      </c>
      <c r="J2202" s="18">
        <v>10.0</v>
      </c>
      <c r="K2202" s="169">
        <f t="shared" si="191"/>
        <v>8.309895833</v>
      </c>
      <c r="L2202" s="18">
        <v>10.0</v>
      </c>
      <c r="M2202" s="21">
        <f>+AVERAGE($L$3:L2629)</f>
        <v>9.112934363</v>
      </c>
      <c r="N2202" s="18">
        <v>10.0</v>
      </c>
      <c r="O2202" s="21">
        <f t="shared" si="185"/>
        <v>9.452891621</v>
      </c>
      <c r="P2202" s="18">
        <v>10.0</v>
      </c>
      <c r="Q2202" s="21">
        <f>+AVERAGE($P$3:P2629)</f>
        <v>8.373359073</v>
      </c>
      <c r="R2202" s="18">
        <v>10.0</v>
      </c>
      <c r="S2202" s="21">
        <f t="shared" si="125"/>
        <v>8.449976937</v>
      </c>
      <c r="T2202" s="18">
        <v>7.5</v>
      </c>
      <c r="U2202" s="21">
        <f t="shared" si="128"/>
        <v>8.262927054</v>
      </c>
      <c r="V2202" s="18">
        <v>10.0</v>
      </c>
      <c r="W2202" s="21">
        <f t="shared" si="124"/>
        <v>8.859067836</v>
      </c>
      <c r="X2202" s="27">
        <f t="shared" si="170"/>
        <v>9.642857143</v>
      </c>
      <c r="Y2202" s="149" t="s">
        <v>4084</v>
      </c>
      <c r="Z2202" s="24"/>
      <c r="AA2202" s="40"/>
      <c r="AB2202" s="40"/>
      <c r="AC2202" s="40"/>
      <c r="AD2202" s="40"/>
      <c r="AE2202" s="39"/>
      <c r="AF2202" s="5"/>
      <c r="AG2202" s="1"/>
    </row>
    <row r="2203" ht="15.75" customHeight="1">
      <c r="A2203" s="1"/>
      <c r="B2203" s="5"/>
      <c r="C2203" s="16">
        <v>45155.0</v>
      </c>
      <c r="D2203" s="17">
        <v>3.652672598E9</v>
      </c>
      <c r="E2203" s="150" t="s">
        <v>4085</v>
      </c>
      <c r="F2203" s="5" t="s">
        <v>2924</v>
      </c>
      <c r="G2203" s="5" t="s">
        <v>2979</v>
      </c>
      <c r="H2203" s="5">
        <v>204.0</v>
      </c>
      <c r="I2203" s="33" t="s">
        <v>45</v>
      </c>
      <c r="J2203" s="18">
        <v>10.0</v>
      </c>
      <c r="K2203" s="169">
        <f t="shared" si="191"/>
        <v>8.309895833</v>
      </c>
      <c r="L2203" s="18">
        <v>10.0</v>
      </c>
      <c r="M2203" s="21">
        <f t="shared" ref="M2203:M2208" si="193">+AVERAGE($L$3:L2203)</f>
        <v>9.116289802</v>
      </c>
      <c r="N2203" s="18">
        <v>10.0</v>
      </c>
      <c r="O2203" s="21">
        <f t="shared" si="185"/>
        <v>9.453140646</v>
      </c>
      <c r="P2203" s="18">
        <v>10.0</v>
      </c>
      <c r="Q2203" s="21">
        <f t="shared" ref="Q2203:Q2208" si="194">+AVERAGE($P$3:P2203)</f>
        <v>8.378054403</v>
      </c>
      <c r="R2203" s="18">
        <v>10.0</v>
      </c>
      <c r="S2203" s="21">
        <f t="shared" si="125"/>
        <v>8.450691563</v>
      </c>
      <c r="T2203" s="18">
        <v>10.0</v>
      </c>
      <c r="U2203" s="21">
        <f t="shared" si="128"/>
        <v>8.263728657</v>
      </c>
      <c r="V2203" s="18">
        <v>10.0</v>
      </c>
      <c r="W2203" s="21">
        <f t="shared" si="124"/>
        <v>8.859594096</v>
      </c>
      <c r="X2203" s="27">
        <f t="shared" si="170"/>
        <v>10</v>
      </c>
      <c r="Y2203" s="84" t="s">
        <v>4086</v>
      </c>
      <c r="Z2203" s="24"/>
      <c r="AA2203" s="40"/>
      <c r="AB2203" s="40"/>
      <c r="AC2203" s="40"/>
      <c r="AD2203" s="40"/>
      <c r="AE2203" s="39"/>
      <c r="AF2203" s="5"/>
      <c r="AG2203" s="1"/>
    </row>
    <row r="2204" ht="15.75" customHeight="1">
      <c r="A2204" s="1"/>
      <c r="B2204" s="5"/>
      <c r="C2204" s="16">
        <v>45155.0</v>
      </c>
      <c r="D2204" s="17">
        <v>2.825417766E9</v>
      </c>
      <c r="E2204" s="150" t="s">
        <v>4087</v>
      </c>
      <c r="F2204" s="5" t="s">
        <v>72</v>
      </c>
      <c r="G2204" s="5" t="s">
        <v>2017</v>
      </c>
      <c r="H2204" s="5">
        <v>215.0</v>
      </c>
      <c r="I2204" s="33" t="s">
        <v>1808</v>
      </c>
      <c r="J2204" s="18">
        <v>7.0</v>
      </c>
      <c r="K2204" s="169">
        <f t="shared" si="191"/>
        <v>8.30766369</v>
      </c>
      <c r="L2204" s="18">
        <v>7.5</v>
      </c>
      <c r="M2204" s="21">
        <f t="shared" si="193"/>
        <v>9.11554428</v>
      </c>
      <c r="N2204" s="18">
        <v>10.0</v>
      </c>
      <c r="O2204" s="21">
        <f t="shared" si="185"/>
        <v>9.453389445</v>
      </c>
      <c r="P2204" s="18">
        <v>7.5</v>
      </c>
      <c r="Q2204" s="21">
        <f t="shared" si="194"/>
        <v>8.37764977</v>
      </c>
      <c r="R2204" s="18">
        <v>7.5</v>
      </c>
      <c r="S2204" s="21">
        <f t="shared" si="125"/>
        <v>8.450253456</v>
      </c>
      <c r="T2204" s="18">
        <v>5.0</v>
      </c>
      <c r="U2204" s="21">
        <f t="shared" si="128"/>
        <v>8.262223247</v>
      </c>
      <c r="V2204" s="18">
        <v>10.0</v>
      </c>
      <c r="W2204" s="21">
        <f t="shared" si="124"/>
        <v>8.860119871</v>
      </c>
      <c r="X2204" s="27">
        <f t="shared" si="170"/>
        <v>7.785714286</v>
      </c>
      <c r="Y2204" s="61" t="s">
        <v>4088</v>
      </c>
      <c r="Z2204" s="24"/>
      <c r="AA2204" s="40"/>
      <c r="AB2204" s="40"/>
      <c r="AC2204" s="40"/>
      <c r="AD2204" s="40"/>
      <c r="AE2204" s="39"/>
      <c r="AF2204" s="5"/>
      <c r="AG2204" s="1"/>
    </row>
    <row r="2205" ht="15.75" customHeight="1">
      <c r="A2205" s="1"/>
      <c r="B2205" s="5"/>
      <c r="C2205" s="16">
        <v>45156.0</v>
      </c>
      <c r="D2205" s="17">
        <v>2.726077384E9</v>
      </c>
      <c r="E2205" s="150" t="s">
        <v>4089</v>
      </c>
      <c r="F2205" s="5" t="s">
        <v>510</v>
      </c>
      <c r="G2205" s="5" t="s">
        <v>2017</v>
      </c>
      <c r="H2205" s="5" t="s">
        <v>3256</v>
      </c>
      <c r="I2205" s="33" t="s">
        <v>60</v>
      </c>
      <c r="J2205" s="18">
        <v>6.0</v>
      </c>
      <c r="K2205" s="169">
        <f t="shared" si="191"/>
        <v>8.308407738</v>
      </c>
      <c r="L2205" s="18">
        <v>7.5</v>
      </c>
      <c r="M2205" s="21">
        <f t="shared" si="193"/>
        <v>9.114799447</v>
      </c>
      <c r="N2205" s="18">
        <v>7.5</v>
      </c>
      <c r="O2205" s="21">
        <f t="shared" si="185"/>
        <v>9.453638017</v>
      </c>
      <c r="P2205" s="18">
        <v>7.5</v>
      </c>
      <c r="Q2205" s="21">
        <f t="shared" si="194"/>
        <v>8.377245509</v>
      </c>
      <c r="R2205" s="18">
        <v>5.0</v>
      </c>
      <c r="S2205" s="21">
        <f t="shared" si="125"/>
        <v>8.44866421</v>
      </c>
      <c r="T2205" s="18">
        <v>5.0</v>
      </c>
      <c r="U2205" s="21">
        <f t="shared" si="128"/>
        <v>8.260719225</v>
      </c>
      <c r="V2205" s="18">
        <v>5.0</v>
      </c>
      <c r="W2205" s="21">
        <f t="shared" si="124"/>
        <v>8.858341014</v>
      </c>
      <c r="X2205" s="27">
        <f t="shared" si="170"/>
        <v>6.214285714</v>
      </c>
      <c r="Y2205" s="61"/>
      <c r="Z2205" s="24"/>
      <c r="AA2205" s="40"/>
      <c r="AB2205" s="40"/>
      <c r="AC2205" s="40"/>
      <c r="AD2205" s="40"/>
      <c r="AE2205" s="39"/>
      <c r="AF2205" s="5"/>
      <c r="AG2205" s="1"/>
    </row>
    <row r="2206" ht="15.75" customHeight="1">
      <c r="A2206" s="1"/>
      <c r="B2206" s="5"/>
      <c r="C2206" s="16">
        <v>45157.0</v>
      </c>
      <c r="D2206" s="17" t="s">
        <v>4090</v>
      </c>
      <c r="E2206" s="150" t="s">
        <v>4091</v>
      </c>
      <c r="F2206" s="5" t="s">
        <v>84</v>
      </c>
      <c r="G2206" s="5"/>
      <c r="H2206" s="5"/>
      <c r="I2206" s="33"/>
      <c r="J2206" s="18">
        <v>9.0</v>
      </c>
      <c r="K2206" s="169">
        <f t="shared" si="191"/>
        <v>8.308407738</v>
      </c>
      <c r="L2206" s="18">
        <v>7.5</v>
      </c>
      <c r="M2206" s="21">
        <f t="shared" si="193"/>
        <v>9.1140553</v>
      </c>
      <c r="N2206" s="18">
        <v>10.0</v>
      </c>
      <c r="O2206" s="21">
        <f t="shared" si="185"/>
        <v>9.453886364</v>
      </c>
      <c r="P2206" s="18">
        <v>10.0</v>
      </c>
      <c r="Q2206" s="21">
        <f t="shared" si="194"/>
        <v>8.377992634</v>
      </c>
      <c r="R2206" s="18">
        <v>7.5</v>
      </c>
      <c r="S2206" s="86"/>
      <c r="T2206" s="18">
        <v>5.0</v>
      </c>
      <c r="U2206" s="21">
        <f t="shared" si="128"/>
        <v>8.25921659</v>
      </c>
      <c r="V2206" s="18">
        <v>10.0</v>
      </c>
      <c r="W2206" s="86"/>
      <c r="X2206" s="27">
        <f t="shared" si="170"/>
        <v>8.428571429</v>
      </c>
      <c r="Y2206" s="149" t="s">
        <v>4092</v>
      </c>
      <c r="Z2206" s="24"/>
      <c r="AA2206" s="40"/>
      <c r="AB2206" s="40"/>
      <c r="AC2206" s="40"/>
      <c r="AD2206" s="40"/>
      <c r="AE2206" s="39"/>
      <c r="AF2206" s="5"/>
      <c r="AG2206" s="1"/>
    </row>
    <row r="2207" ht="15.75" customHeight="1">
      <c r="A2207" s="1"/>
      <c r="B2207" s="5"/>
      <c r="C2207" s="16">
        <v>45157.0</v>
      </c>
      <c r="D2207" s="17">
        <v>3.087593803E9</v>
      </c>
      <c r="E2207" s="150" t="s">
        <v>4093</v>
      </c>
      <c r="F2207" s="5" t="s">
        <v>84</v>
      </c>
      <c r="G2207" s="5" t="s">
        <v>2979</v>
      </c>
      <c r="H2207" s="5" t="s">
        <v>3315</v>
      </c>
      <c r="I2207" s="33" t="s">
        <v>60</v>
      </c>
      <c r="J2207" s="18">
        <v>9.0</v>
      </c>
      <c r="K2207" s="169">
        <f t="shared" si="191"/>
        <v>8.30766369</v>
      </c>
      <c r="L2207" s="18">
        <v>10.0</v>
      </c>
      <c r="M2207" s="21">
        <f t="shared" si="193"/>
        <v>9.114463381</v>
      </c>
      <c r="N2207" s="18">
        <v>10.0</v>
      </c>
      <c r="O2207" s="21">
        <f t="shared" si="185"/>
        <v>9.454134484</v>
      </c>
      <c r="P2207" s="18">
        <v>10.0</v>
      </c>
      <c r="Q2207" s="21">
        <f t="shared" si="194"/>
        <v>8.37873907</v>
      </c>
      <c r="R2207" s="18">
        <v>7.5</v>
      </c>
      <c r="S2207" s="21">
        <f t="shared" ref="S2207:S2629" si="195">+AVERAGE($R$3:R2207)</f>
        <v>8.447791072</v>
      </c>
      <c r="T2207" s="18">
        <v>10.0</v>
      </c>
      <c r="U2207" s="21">
        <f t="shared" si="128"/>
        <v>8.260018425</v>
      </c>
      <c r="V2207" s="18">
        <v>10.0</v>
      </c>
      <c r="W2207" s="21">
        <f t="shared" ref="W2207:W2217" si="196">+AVERAGE($V$3:V2207)</f>
        <v>8.859392265</v>
      </c>
      <c r="X2207" s="27">
        <f t="shared" si="170"/>
        <v>9.5</v>
      </c>
      <c r="Y2207" s="119"/>
      <c r="Z2207" s="24"/>
      <c r="AA2207" s="40"/>
      <c r="AB2207" s="40"/>
      <c r="AC2207" s="40"/>
      <c r="AD2207" s="40"/>
      <c r="AE2207" s="39"/>
      <c r="AF2207" s="5"/>
      <c r="AG2207" s="1"/>
    </row>
    <row r="2208" ht="15.75" customHeight="1">
      <c r="A2208" s="1"/>
      <c r="B2208" s="5"/>
      <c r="C2208" s="16">
        <v>45158.0</v>
      </c>
      <c r="D2208" s="17">
        <v>3.889350147E9</v>
      </c>
      <c r="E2208" s="150" t="s">
        <v>4094</v>
      </c>
      <c r="F2208" s="5" t="s">
        <v>56</v>
      </c>
      <c r="G2208" s="5" t="s">
        <v>2017</v>
      </c>
      <c r="H2208" s="5" t="s">
        <v>3256</v>
      </c>
      <c r="I2208" s="33" t="s">
        <v>60</v>
      </c>
      <c r="J2208" s="18">
        <v>8.0</v>
      </c>
      <c r="K2208" s="169">
        <f t="shared" si="191"/>
        <v>8.311383929</v>
      </c>
      <c r="L2208" s="18">
        <v>10.0</v>
      </c>
      <c r="M2208" s="21">
        <f t="shared" si="193"/>
        <v>9.114871087</v>
      </c>
      <c r="N2208" s="18">
        <v>10.0</v>
      </c>
      <c r="O2208" s="21">
        <f t="shared" si="185"/>
        <v>9.45438238</v>
      </c>
      <c r="P2208" s="18">
        <v>7.5</v>
      </c>
      <c r="Q2208" s="21">
        <f t="shared" si="194"/>
        <v>8.378334867</v>
      </c>
      <c r="R2208" s="18">
        <v>10.0</v>
      </c>
      <c r="S2208" s="21">
        <f t="shared" si="195"/>
        <v>8.44850506</v>
      </c>
      <c r="T2208" s="18">
        <v>10.0</v>
      </c>
      <c r="U2208" s="21">
        <f t="shared" si="128"/>
        <v>8.260819521</v>
      </c>
      <c r="V2208" s="18">
        <v>7.5</v>
      </c>
      <c r="W2208" s="21">
        <f t="shared" si="196"/>
        <v>8.858766682</v>
      </c>
      <c r="X2208" s="27">
        <f t="shared" si="170"/>
        <v>9</v>
      </c>
      <c r="Y2208" s="84" t="s">
        <v>4095</v>
      </c>
      <c r="Z2208" s="24"/>
      <c r="AA2208" s="40"/>
      <c r="AB2208" s="40"/>
      <c r="AC2208" s="40"/>
      <c r="AD2208" s="40"/>
      <c r="AE2208" s="39"/>
      <c r="AF2208" s="5"/>
      <c r="AG2208" s="1"/>
    </row>
    <row r="2209" ht="15.75" customHeight="1">
      <c r="A2209" s="1"/>
      <c r="B2209" s="5"/>
      <c r="C2209" s="16">
        <v>45159.0</v>
      </c>
      <c r="D2209" s="17">
        <v>3.77986857E9</v>
      </c>
      <c r="E2209" s="150" t="s">
        <v>4096</v>
      </c>
      <c r="F2209" s="5" t="s">
        <v>52</v>
      </c>
      <c r="G2209" s="5" t="s">
        <v>2017</v>
      </c>
      <c r="H2209" s="5" t="s">
        <v>3387</v>
      </c>
      <c r="I2209" s="33" t="s">
        <v>284</v>
      </c>
      <c r="J2209" s="18">
        <v>9.0</v>
      </c>
      <c r="K2209" s="169">
        <f t="shared" si="191"/>
        <v>8.311383929</v>
      </c>
      <c r="L2209" s="18">
        <v>10.0</v>
      </c>
      <c r="M2209" s="21"/>
      <c r="N2209" s="18">
        <v>10.0</v>
      </c>
      <c r="O2209" s="21">
        <f t="shared" si="185"/>
        <v>9.453495234</v>
      </c>
      <c r="P2209" s="18">
        <v>10.0</v>
      </c>
      <c r="Q2209" s="21"/>
      <c r="R2209" s="18">
        <v>10.0</v>
      </c>
      <c r="S2209" s="21">
        <f t="shared" si="195"/>
        <v>8.449218391</v>
      </c>
      <c r="T2209" s="18">
        <v>10.0</v>
      </c>
      <c r="U2209" s="21">
        <f t="shared" si="128"/>
        <v>8.26161988</v>
      </c>
      <c r="V2209" s="18">
        <v>10.0</v>
      </c>
      <c r="W2209" s="21">
        <f t="shared" si="196"/>
        <v>8.859291628</v>
      </c>
      <c r="X2209" s="27">
        <f t="shared" si="170"/>
        <v>9.857142857</v>
      </c>
      <c r="Y2209" s="119"/>
      <c r="Z2209" s="24"/>
      <c r="AA2209" s="40"/>
      <c r="AB2209" s="40"/>
      <c r="AC2209" s="40"/>
      <c r="AD2209" s="40"/>
      <c r="AE2209" s="39"/>
      <c r="AF2209" s="5"/>
      <c r="AG2209" s="1"/>
    </row>
    <row r="2210" ht="15.75" customHeight="1">
      <c r="A2210" s="1"/>
      <c r="B2210" s="5"/>
      <c r="C2210" s="16">
        <v>45159.0</v>
      </c>
      <c r="D2210" s="17">
        <v>3.136438705E9</v>
      </c>
      <c r="E2210" s="150" t="s">
        <v>4097</v>
      </c>
      <c r="F2210" s="5" t="s">
        <v>4098</v>
      </c>
      <c r="G2210" s="5" t="s">
        <v>3261</v>
      </c>
      <c r="H2210" s="5">
        <v>312.0</v>
      </c>
      <c r="I2210" s="33" t="s">
        <v>1787</v>
      </c>
      <c r="J2210" s="18">
        <v>7.0</v>
      </c>
      <c r="K2210" s="169">
        <f t="shared" si="191"/>
        <v>8.309895833</v>
      </c>
      <c r="L2210" s="18">
        <v>10.0</v>
      </c>
      <c r="M2210" s="21">
        <f t="shared" ref="M2210:M2603" si="197">+AVERAGE($L$3:L2210)</f>
        <v>9.115685373</v>
      </c>
      <c r="N2210" s="18">
        <v>10.0</v>
      </c>
      <c r="O2210" s="21">
        <f t="shared" si="185"/>
        <v>9.453743194</v>
      </c>
      <c r="P2210" s="18">
        <v>7.5</v>
      </c>
      <c r="Q2210" s="21">
        <f t="shared" ref="Q2210:Q2268" si="198">+AVERAGE($P$3:P2210)</f>
        <v>8.378676471</v>
      </c>
      <c r="R2210" s="18">
        <v>5.0</v>
      </c>
      <c r="S2210" s="21">
        <f t="shared" si="195"/>
        <v>8.447633272</v>
      </c>
      <c r="T2210" s="18">
        <v>7.5</v>
      </c>
      <c r="U2210" s="21">
        <f t="shared" si="128"/>
        <v>8.261269549</v>
      </c>
      <c r="V2210" s="18">
        <v>10.0</v>
      </c>
      <c r="W2210" s="21">
        <f t="shared" si="196"/>
        <v>8.859816092</v>
      </c>
      <c r="X2210" s="27">
        <f t="shared" si="170"/>
        <v>8.142857143</v>
      </c>
      <c r="Y2210" s="149" t="s">
        <v>4099</v>
      </c>
      <c r="Z2210" s="24"/>
      <c r="AA2210" s="40"/>
      <c r="AB2210" s="40"/>
      <c r="AC2210" s="40"/>
      <c r="AD2210" s="40"/>
      <c r="AE2210" s="39"/>
      <c r="AF2210" s="5"/>
      <c r="AG2210" s="1"/>
    </row>
    <row r="2211" ht="15.75" customHeight="1">
      <c r="A2211" s="1"/>
      <c r="B2211" s="5"/>
      <c r="C2211" s="16">
        <v>45159.0</v>
      </c>
      <c r="D2211" s="17" t="s">
        <v>4100</v>
      </c>
      <c r="E2211" s="79" t="s">
        <v>4101</v>
      </c>
      <c r="F2211" s="5" t="s">
        <v>126</v>
      </c>
      <c r="G2211" s="5" t="s">
        <v>2017</v>
      </c>
      <c r="H2211" s="5">
        <v>207.0</v>
      </c>
      <c r="I2211" s="33" t="s">
        <v>1808</v>
      </c>
      <c r="J2211" s="18">
        <v>7.0</v>
      </c>
      <c r="K2211" s="169">
        <f t="shared" si="191"/>
        <v>8.30766369</v>
      </c>
      <c r="L2211" s="18">
        <v>7.5</v>
      </c>
      <c r="M2211" s="21">
        <f t="shared" si="197"/>
        <v>9.114942529</v>
      </c>
      <c r="N2211" s="18">
        <v>10.0</v>
      </c>
      <c r="O2211" s="21">
        <f t="shared" si="185"/>
        <v>9.450589569</v>
      </c>
      <c r="P2211" s="18">
        <v>7.5</v>
      </c>
      <c r="Q2211" s="21">
        <f t="shared" si="198"/>
        <v>8.378272853</v>
      </c>
      <c r="R2211" s="18">
        <v>5.0</v>
      </c>
      <c r="S2211" s="21">
        <f t="shared" si="195"/>
        <v>8.44604961</v>
      </c>
      <c r="T2211" s="18">
        <v>7.5</v>
      </c>
      <c r="U2211" s="21">
        <f t="shared" si="128"/>
        <v>8.26091954</v>
      </c>
      <c r="V2211" s="18">
        <v>10.0</v>
      </c>
      <c r="W2211" s="21">
        <f t="shared" si="196"/>
        <v>8.860340074</v>
      </c>
      <c r="X2211" s="27">
        <f t="shared" si="170"/>
        <v>7.785714286</v>
      </c>
      <c r="Y2211" s="119"/>
      <c r="Z2211" s="24"/>
      <c r="AA2211" s="40"/>
      <c r="AB2211" s="40"/>
      <c r="AC2211" s="40"/>
      <c r="AD2211" s="40"/>
      <c r="AE2211" s="39"/>
      <c r="AF2211" s="5"/>
      <c r="AG2211" s="1"/>
    </row>
    <row r="2212" ht="15.75" customHeight="1">
      <c r="A2212" s="1"/>
      <c r="B2212" s="5"/>
      <c r="C2212" s="16">
        <v>45159.0</v>
      </c>
      <c r="D2212" s="17">
        <v>2.391453676E9</v>
      </c>
      <c r="E2212" s="150" t="s">
        <v>4102</v>
      </c>
      <c r="F2212" s="5" t="s">
        <v>72</v>
      </c>
      <c r="G2212" s="5" t="s">
        <v>2017</v>
      </c>
      <c r="H2212" s="5">
        <v>211.0</v>
      </c>
      <c r="I2212" s="33" t="s">
        <v>1808</v>
      </c>
      <c r="J2212" s="18">
        <v>10.0</v>
      </c>
      <c r="K2212" s="169">
        <f t="shared" si="191"/>
        <v>8.310639881</v>
      </c>
      <c r="L2212" s="18">
        <v>10.0</v>
      </c>
      <c r="M2212" s="21">
        <f t="shared" si="197"/>
        <v>9.115349265</v>
      </c>
      <c r="N2212" s="18">
        <v>10.0</v>
      </c>
      <c r="O2212" s="21">
        <f t="shared" si="185"/>
        <v>9.450838622</v>
      </c>
      <c r="P2212" s="18">
        <v>10.0</v>
      </c>
      <c r="Q2212" s="21">
        <f t="shared" si="198"/>
        <v>8.379017447</v>
      </c>
      <c r="R2212" s="18">
        <v>10.0</v>
      </c>
      <c r="S2212" s="21">
        <f t="shared" si="195"/>
        <v>8.446763085</v>
      </c>
      <c r="T2212" s="18">
        <v>10.0</v>
      </c>
      <c r="U2212" s="21">
        <f t="shared" si="128"/>
        <v>8.26171875</v>
      </c>
      <c r="V2212" s="18">
        <v>10.0</v>
      </c>
      <c r="W2212" s="21">
        <f t="shared" si="196"/>
        <v>8.860863574</v>
      </c>
      <c r="X2212" s="27">
        <f t="shared" si="170"/>
        <v>10</v>
      </c>
      <c r="Y2212" s="119"/>
      <c r="Z2212" s="24"/>
      <c r="AA2212" s="40"/>
      <c r="AB2212" s="40"/>
      <c r="AC2212" s="40"/>
      <c r="AD2212" s="40"/>
      <c r="AE2212" s="39"/>
      <c r="AF2212" s="5"/>
      <c r="AG2212" s="1"/>
    </row>
    <row r="2213" ht="15.75" customHeight="1">
      <c r="A2213" s="1"/>
      <c r="B2213" s="5"/>
      <c r="C2213" s="16">
        <v>45159.0</v>
      </c>
      <c r="D2213" s="17">
        <v>3.526426585E9</v>
      </c>
      <c r="E2213" s="159" t="s">
        <v>4103</v>
      </c>
      <c r="F2213" s="5" t="s">
        <v>1180</v>
      </c>
      <c r="G2213" s="5" t="s">
        <v>3261</v>
      </c>
      <c r="H2213" s="5">
        <v>304.0</v>
      </c>
      <c r="I2213" s="33" t="s">
        <v>45</v>
      </c>
      <c r="J2213" s="18">
        <v>9.0</v>
      </c>
      <c r="K2213" s="169">
        <f t="shared" si="191"/>
        <v>8.309895833</v>
      </c>
      <c r="L2213" s="18">
        <v>10.0</v>
      </c>
      <c r="M2213" s="21">
        <f t="shared" si="197"/>
        <v>9.115755627</v>
      </c>
      <c r="N2213" s="18">
        <v>10.0</v>
      </c>
      <c r="O2213" s="21">
        <f t="shared" si="185"/>
        <v>9.44882193</v>
      </c>
      <c r="P2213" s="18">
        <v>10.0</v>
      </c>
      <c r="Q2213" s="21">
        <f t="shared" si="198"/>
        <v>8.379761358</v>
      </c>
      <c r="R2213" s="18">
        <v>10.0</v>
      </c>
      <c r="S2213" s="21">
        <f t="shared" si="195"/>
        <v>8.447475906</v>
      </c>
      <c r="T2213" s="18">
        <v>10.0</v>
      </c>
      <c r="U2213" s="21">
        <f t="shared" si="128"/>
        <v>8.262517226</v>
      </c>
      <c r="V2213" s="18">
        <v>10.0</v>
      </c>
      <c r="W2213" s="21">
        <f t="shared" si="196"/>
        <v>8.861386593</v>
      </c>
      <c r="X2213" s="27">
        <f t="shared" si="170"/>
        <v>9.857142857</v>
      </c>
      <c r="Y2213" s="149" t="s">
        <v>4104</v>
      </c>
      <c r="Z2213" s="24"/>
      <c r="AA2213" s="40"/>
      <c r="AB2213" s="40"/>
      <c r="AC2213" s="40"/>
      <c r="AD2213" s="40"/>
      <c r="AE2213" s="39"/>
      <c r="AF2213" s="5"/>
      <c r="AG2213" s="1"/>
    </row>
    <row r="2214" ht="15.75" customHeight="1">
      <c r="A2214" s="1"/>
      <c r="B2214" s="5"/>
      <c r="C2214" s="16">
        <v>45160.0</v>
      </c>
      <c r="D2214" s="17">
        <v>3.120694427E9</v>
      </c>
      <c r="E2214" s="159" t="s">
        <v>4105</v>
      </c>
      <c r="F2214" s="5" t="s">
        <v>72</v>
      </c>
      <c r="G2214" s="5" t="s">
        <v>3261</v>
      </c>
      <c r="H2214" s="5">
        <v>313.0</v>
      </c>
      <c r="I2214" s="33" t="s">
        <v>79</v>
      </c>
      <c r="J2214" s="18">
        <v>7.0</v>
      </c>
      <c r="K2214" s="169">
        <f t="shared" si="191"/>
        <v>8.30766369</v>
      </c>
      <c r="L2214" s="18">
        <v>5.0</v>
      </c>
      <c r="M2214" s="21">
        <f t="shared" si="197"/>
        <v>9.113865932</v>
      </c>
      <c r="N2214" s="18">
        <v>10.0</v>
      </c>
      <c r="O2214" s="21">
        <f t="shared" si="185"/>
        <v>9.449071558</v>
      </c>
      <c r="P2214" s="18">
        <v>5.0</v>
      </c>
      <c r="Q2214" s="21">
        <f t="shared" si="198"/>
        <v>8.378211009</v>
      </c>
      <c r="R2214" s="18">
        <v>2.5</v>
      </c>
      <c r="S2214" s="21">
        <f t="shared" si="195"/>
        <v>8.444747706</v>
      </c>
      <c r="T2214" s="18">
        <v>7.5</v>
      </c>
      <c r="U2214" s="21">
        <f t="shared" si="128"/>
        <v>8.262167126</v>
      </c>
      <c r="V2214" s="18">
        <v>7.5</v>
      </c>
      <c r="W2214" s="21">
        <f t="shared" si="196"/>
        <v>8.860761817</v>
      </c>
      <c r="X2214" s="27">
        <f t="shared" si="170"/>
        <v>6.357142857</v>
      </c>
      <c r="Y2214" s="149" t="s">
        <v>4106</v>
      </c>
      <c r="Z2214" s="24"/>
      <c r="AA2214" s="40"/>
      <c r="AB2214" s="40"/>
      <c r="AC2214" s="40"/>
      <c r="AD2214" s="40"/>
      <c r="AE2214" s="39"/>
      <c r="AF2214" s="5"/>
      <c r="AG2214" s="1"/>
    </row>
    <row r="2215" ht="15.75" customHeight="1">
      <c r="A2215" s="1"/>
      <c r="B2215" s="5"/>
      <c r="C2215" s="16">
        <v>45161.0</v>
      </c>
      <c r="D2215" s="34">
        <v>3.176043402E9</v>
      </c>
      <c r="E2215" s="170" t="s">
        <v>4107</v>
      </c>
      <c r="F2215" s="5" t="s">
        <v>126</v>
      </c>
      <c r="G2215" s="5" t="s">
        <v>3261</v>
      </c>
      <c r="H2215" s="5">
        <v>312.0</v>
      </c>
      <c r="I2215" s="33" t="s">
        <v>1787</v>
      </c>
      <c r="J2215" s="18">
        <v>2.0</v>
      </c>
      <c r="K2215" s="169">
        <f t="shared" si="191"/>
        <v>8.30171131</v>
      </c>
      <c r="L2215" s="18">
        <v>7.5</v>
      </c>
      <c r="M2215" s="21">
        <f t="shared" si="197"/>
        <v>9.113125287</v>
      </c>
      <c r="N2215" s="18">
        <v>10.0</v>
      </c>
      <c r="O2215" s="21">
        <f t="shared" si="185"/>
        <v>9.44932096</v>
      </c>
      <c r="P2215" s="18">
        <v>2.5</v>
      </c>
      <c r="Q2215" s="21">
        <f t="shared" si="198"/>
        <v>8.375515818</v>
      </c>
      <c r="R2215" s="18">
        <v>2.5</v>
      </c>
      <c r="S2215" s="21">
        <f t="shared" si="195"/>
        <v>8.442022008</v>
      </c>
      <c r="T2215" s="18">
        <v>2.5</v>
      </c>
      <c r="U2215" s="21">
        <f t="shared" si="128"/>
        <v>8.259522717</v>
      </c>
      <c r="V2215" s="18">
        <v>5.0</v>
      </c>
      <c r="W2215" s="21">
        <f t="shared" si="196"/>
        <v>8.858990826</v>
      </c>
      <c r="X2215" s="27">
        <f t="shared" si="170"/>
        <v>4.571428571</v>
      </c>
      <c r="Y2215" s="119"/>
      <c r="Z2215" s="24"/>
      <c r="AA2215" s="40"/>
      <c r="AB2215" s="40"/>
      <c r="AC2215" s="40"/>
      <c r="AD2215" s="40"/>
      <c r="AE2215" s="39"/>
      <c r="AF2215" s="5"/>
      <c r="AG2215" s="1"/>
    </row>
    <row r="2216" ht="15.75" customHeight="1">
      <c r="A2216" s="1"/>
      <c r="B2216" s="5"/>
      <c r="C2216" s="16">
        <v>45163.0</v>
      </c>
      <c r="D2216" s="17">
        <v>2.383900107E9</v>
      </c>
      <c r="E2216" s="150" t="s">
        <v>4108</v>
      </c>
      <c r="F2216" s="5" t="s">
        <v>107</v>
      </c>
      <c r="G2216" s="5" t="s">
        <v>3261</v>
      </c>
      <c r="H2216" s="5">
        <v>208.0</v>
      </c>
      <c r="I2216" s="33" t="s">
        <v>45</v>
      </c>
      <c r="J2216" s="18">
        <v>8.0</v>
      </c>
      <c r="K2216" s="169">
        <f t="shared" si="191"/>
        <v>8.303199405</v>
      </c>
      <c r="L2216" s="18">
        <v>10.0</v>
      </c>
      <c r="M2216" s="21">
        <f t="shared" si="197"/>
        <v>9.11353211</v>
      </c>
      <c r="N2216" s="18">
        <v>10.0</v>
      </c>
      <c r="O2216" s="21">
        <f t="shared" si="185"/>
        <v>9.449570136</v>
      </c>
      <c r="P2216" s="18">
        <v>7.5</v>
      </c>
      <c r="Q2216" s="21">
        <f t="shared" si="198"/>
        <v>8.375114574</v>
      </c>
      <c r="R2216" s="18">
        <v>7.5</v>
      </c>
      <c r="S2216" s="21">
        <f t="shared" si="195"/>
        <v>8.441590284</v>
      </c>
      <c r="T2216" s="18">
        <v>7.5</v>
      </c>
      <c r="U2216" s="21">
        <f t="shared" si="128"/>
        <v>8.259174312</v>
      </c>
      <c r="V2216" s="18">
        <v>10.0</v>
      </c>
      <c r="W2216" s="21">
        <f t="shared" si="196"/>
        <v>8.859513984</v>
      </c>
      <c r="X2216" s="27">
        <f t="shared" si="170"/>
        <v>8.642857143</v>
      </c>
      <c r="Y2216" s="149" t="s">
        <v>4109</v>
      </c>
      <c r="Z2216" s="24"/>
      <c r="AA2216" s="40"/>
      <c r="AB2216" s="40"/>
      <c r="AC2216" s="40"/>
      <c r="AD2216" s="40"/>
      <c r="AE2216" s="39"/>
      <c r="AF2216" s="5"/>
      <c r="AG2216" s="1"/>
    </row>
    <row r="2217" ht="15.75" customHeight="1">
      <c r="A2217" s="1"/>
      <c r="B2217" s="5"/>
      <c r="C2217" s="16">
        <v>45163.0</v>
      </c>
      <c r="D2217" s="17">
        <v>3.768121517E9</v>
      </c>
      <c r="E2217" s="150" t="s">
        <v>4110</v>
      </c>
      <c r="F2217" s="5" t="s">
        <v>52</v>
      </c>
      <c r="G2217" s="5" t="s">
        <v>33</v>
      </c>
      <c r="H2217" s="5">
        <v>302.0</v>
      </c>
      <c r="I2217" s="33" t="s">
        <v>45</v>
      </c>
      <c r="J2217" s="18">
        <v>10.0</v>
      </c>
      <c r="K2217" s="169">
        <f t="shared" si="191"/>
        <v>8.3046875</v>
      </c>
      <c r="L2217" s="18">
        <v>10.0</v>
      </c>
      <c r="M2217" s="21">
        <f t="shared" si="197"/>
        <v>9.11393856</v>
      </c>
      <c r="N2217" s="18">
        <v>10.0</v>
      </c>
      <c r="O2217" s="21">
        <f t="shared" si="185"/>
        <v>9.448688376</v>
      </c>
      <c r="P2217" s="18">
        <v>10.0</v>
      </c>
      <c r="Q2217" s="21">
        <f t="shared" si="198"/>
        <v>8.37585891</v>
      </c>
      <c r="R2217" s="18">
        <v>10.0</v>
      </c>
      <c r="S2217" s="21">
        <f t="shared" si="195"/>
        <v>8.442304169</v>
      </c>
      <c r="T2217" s="18">
        <v>10.0</v>
      </c>
      <c r="U2217" s="21">
        <f t="shared" si="128"/>
        <v>8.25997249</v>
      </c>
      <c r="V2217" s="18">
        <v>10.0</v>
      </c>
      <c r="W2217" s="21">
        <f t="shared" si="196"/>
        <v>8.860036664</v>
      </c>
      <c r="X2217" s="27">
        <f t="shared" si="170"/>
        <v>10</v>
      </c>
      <c r="Y2217" s="149" t="s">
        <v>4111</v>
      </c>
      <c r="Z2217" s="24"/>
      <c r="AA2217" s="40"/>
      <c r="AB2217" s="40"/>
      <c r="AC2217" s="40"/>
      <c r="AD2217" s="40"/>
      <c r="AE2217" s="39"/>
      <c r="AF2217" s="5"/>
      <c r="AG2217" s="1"/>
    </row>
    <row r="2218" ht="15.75" customHeight="1">
      <c r="A2218" s="1"/>
      <c r="B2218" s="5"/>
      <c r="C2218" s="16">
        <v>45164.0</v>
      </c>
      <c r="D2218" s="17">
        <v>1.986069856E9</v>
      </c>
      <c r="E2218" s="150" t="s">
        <v>4112</v>
      </c>
      <c r="F2218" s="5" t="s">
        <v>200</v>
      </c>
      <c r="G2218" s="5" t="s">
        <v>3261</v>
      </c>
      <c r="H2218" s="5">
        <v>302.0</v>
      </c>
      <c r="I2218" s="33" t="s">
        <v>45</v>
      </c>
      <c r="J2218" s="18">
        <v>10.0</v>
      </c>
      <c r="K2218" s="169">
        <f t="shared" si="191"/>
        <v>8.3046875</v>
      </c>
      <c r="L2218" s="18">
        <v>10.0</v>
      </c>
      <c r="M2218" s="21">
        <f t="shared" si="197"/>
        <v>9.114344638</v>
      </c>
      <c r="N2218" s="18">
        <v>10.0</v>
      </c>
      <c r="O2218" s="21">
        <f t="shared" si="185"/>
        <v>9.448937613</v>
      </c>
      <c r="P2218" s="18">
        <v>10.0</v>
      </c>
      <c r="Q2218" s="21">
        <f t="shared" si="198"/>
        <v>8.376602564</v>
      </c>
      <c r="R2218" s="18">
        <v>10.0</v>
      </c>
      <c r="S2218" s="21">
        <f t="shared" si="195"/>
        <v>8.443017399</v>
      </c>
      <c r="T2218" s="18">
        <v>10.0</v>
      </c>
      <c r="U2218" s="21">
        <f t="shared" si="128"/>
        <v>8.260769936</v>
      </c>
      <c r="V2218" s="18">
        <v>10.0</v>
      </c>
      <c r="W2218" s="21">
        <v>10.0</v>
      </c>
      <c r="X2218" s="27">
        <f t="shared" si="170"/>
        <v>10</v>
      </c>
      <c r="Y2218" s="84" t="s">
        <v>4113</v>
      </c>
      <c r="Z2218" s="24"/>
      <c r="AA2218" s="40"/>
      <c r="AB2218" s="40"/>
      <c r="AC2218" s="40"/>
      <c r="AD2218" s="40"/>
      <c r="AE2218" s="39"/>
      <c r="AF2218" s="5"/>
      <c r="AG2218" s="1"/>
    </row>
    <row r="2219" ht="15.75" customHeight="1">
      <c r="A2219" s="1"/>
      <c r="B2219" s="5"/>
      <c r="C2219" s="163">
        <v>45165.0</v>
      </c>
      <c r="D2219" s="17">
        <v>3.892717619E9</v>
      </c>
      <c r="E2219" s="150" t="s">
        <v>4114</v>
      </c>
      <c r="F2219" s="5" t="s">
        <v>64</v>
      </c>
      <c r="G2219" s="5" t="s">
        <v>2017</v>
      </c>
      <c r="H2219" s="5">
        <v>312.0</v>
      </c>
      <c r="I2219" s="33" t="s">
        <v>1787</v>
      </c>
      <c r="J2219" s="18">
        <v>8.0</v>
      </c>
      <c r="K2219" s="169">
        <f t="shared" si="191"/>
        <v>8.303199405</v>
      </c>
      <c r="L2219" s="18">
        <v>10.0</v>
      </c>
      <c r="M2219" s="21">
        <f t="shared" si="197"/>
        <v>9.114750344</v>
      </c>
      <c r="N2219" s="18">
        <v>10.0</v>
      </c>
      <c r="O2219" s="21">
        <f t="shared" si="185"/>
        <v>9.448056936</v>
      </c>
      <c r="P2219" s="18">
        <v>7.5</v>
      </c>
      <c r="Q2219" s="21">
        <f t="shared" si="198"/>
        <v>8.376201373</v>
      </c>
      <c r="R2219" s="18">
        <v>10.0</v>
      </c>
      <c r="S2219" s="21">
        <f t="shared" si="195"/>
        <v>8.443729977</v>
      </c>
      <c r="T2219" s="18">
        <v>7.5</v>
      </c>
      <c r="U2219" s="21">
        <f t="shared" si="128"/>
        <v>8.260421438</v>
      </c>
      <c r="V2219" s="18">
        <v>7.5</v>
      </c>
      <c r="W2219" s="21">
        <f t="shared" ref="W2219:W2629" si="199">+AVERAGE($V$3:V2219)</f>
        <v>8.859935897</v>
      </c>
      <c r="X2219" s="27">
        <f t="shared" si="170"/>
        <v>8.642857143</v>
      </c>
      <c r="Y2219" s="152" t="s">
        <v>4115</v>
      </c>
      <c r="Z2219" s="24"/>
      <c r="AA2219" s="40"/>
      <c r="AB2219" s="40"/>
      <c r="AC2219" s="40"/>
      <c r="AD2219" s="40"/>
      <c r="AE2219" s="39"/>
      <c r="AF2219" s="5"/>
      <c r="AG2219" s="1"/>
    </row>
    <row r="2220" ht="15.75" customHeight="1">
      <c r="A2220" s="1"/>
      <c r="B2220" s="5"/>
      <c r="C2220" s="16">
        <v>45166.0</v>
      </c>
      <c r="D2220" s="17" t="s">
        <v>4116</v>
      </c>
      <c r="E2220" s="150" t="s">
        <v>4117</v>
      </c>
      <c r="F2220" s="5" t="s">
        <v>84</v>
      </c>
      <c r="G2220" s="5" t="s">
        <v>2017</v>
      </c>
      <c r="H2220" s="5" t="s">
        <v>2168</v>
      </c>
      <c r="I2220" s="33" t="s">
        <v>60</v>
      </c>
      <c r="J2220" s="18">
        <v>9.0</v>
      </c>
      <c r="K2220" s="169">
        <f t="shared" si="191"/>
        <v>8.302455357</v>
      </c>
      <c r="L2220" s="18">
        <v>10.0</v>
      </c>
      <c r="M2220" s="21">
        <f t="shared" si="197"/>
        <v>9.115155678</v>
      </c>
      <c r="N2220" s="18">
        <v>10.0</v>
      </c>
      <c r="O2220" s="21">
        <f t="shared" si="185"/>
        <v>9.448306233</v>
      </c>
      <c r="P2220" s="18">
        <v>7.5</v>
      </c>
      <c r="Q2220" s="21">
        <f t="shared" si="198"/>
        <v>8.375800549</v>
      </c>
      <c r="R2220" s="18">
        <v>7.5</v>
      </c>
      <c r="S2220" s="21">
        <f t="shared" si="195"/>
        <v>8.443298262</v>
      </c>
      <c r="T2220" s="18">
        <v>10.0</v>
      </c>
      <c r="U2220" s="21">
        <f t="shared" si="128"/>
        <v>8.261217949</v>
      </c>
      <c r="V2220" s="18">
        <v>7.5</v>
      </c>
      <c r="W2220" s="21">
        <f t="shared" si="199"/>
        <v>8.859313501</v>
      </c>
      <c r="X2220" s="27">
        <f t="shared" si="170"/>
        <v>8.785714286</v>
      </c>
      <c r="Y2220" s="149" t="s">
        <v>4118</v>
      </c>
      <c r="Z2220" s="24"/>
      <c r="AA2220" s="40"/>
      <c r="AB2220" s="40"/>
      <c r="AC2220" s="40"/>
      <c r="AD2220" s="40"/>
      <c r="AE2220" s="39"/>
      <c r="AF2220" s="5"/>
      <c r="AG2220" s="1"/>
    </row>
    <row r="2221" ht="15.75" customHeight="1">
      <c r="A2221" s="1"/>
      <c r="B2221" s="5"/>
      <c r="C2221" s="16">
        <v>45166.0</v>
      </c>
      <c r="D2221" s="17" t="s">
        <v>4119</v>
      </c>
      <c r="E2221" s="150" t="s">
        <v>4120</v>
      </c>
      <c r="F2221" s="5" t="s">
        <v>84</v>
      </c>
      <c r="G2221" s="5" t="s">
        <v>3261</v>
      </c>
      <c r="H2221" s="5">
        <v>208.0</v>
      </c>
      <c r="I2221" s="33" t="s">
        <v>45</v>
      </c>
      <c r="J2221" s="18">
        <v>7.0</v>
      </c>
      <c r="K2221" s="169">
        <f t="shared" si="191"/>
        <v>8.300967262</v>
      </c>
      <c r="L2221" s="18">
        <v>5.0</v>
      </c>
      <c r="M2221" s="21">
        <f t="shared" si="197"/>
        <v>9.113272311</v>
      </c>
      <c r="N2221" s="18">
        <v>10.0</v>
      </c>
      <c r="O2221" s="21">
        <f t="shared" si="185"/>
        <v>9.448555305</v>
      </c>
      <c r="P2221" s="18">
        <v>7.5</v>
      </c>
      <c r="Q2221" s="21">
        <f t="shared" si="198"/>
        <v>8.375400091</v>
      </c>
      <c r="R2221" s="18">
        <v>5.0</v>
      </c>
      <c r="S2221" s="21">
        <f t="shared" si="195"/>
        <v>8.441723823</v>
      </c>
      <c r="T2221" s="18">
        <v>7.5</v>
      </c>
      <c r="U2221" s="21">
        <f t="shared" si="128"/>
        <v>8.260869565</v>
      </c>
      <c r="V2221" s="18">
        <v>7.5</v>
      </c>
      <c r="W2221" s="21">
        <f t="shared" si="199"/>
        <v>8.858691674</v>
      </c>
      <c r="X2221" s="27">
        <f t="shared" si="170"/>
        <v>7.071428571</v>
      </c>
      <c r="Y2221" s="149" t="s">
        <v>4121</v>
      </c>
      <c r="Z2221" s="24"/>
      <c r="AA2221" s="40"/>
      <c r="AB2221" s="40"/>
      <c r="AC2221" s="40"/>
      <c r="AD2221" s="40"/>
      <c r="AE2221" s="39"/>
      <c r="AF2221" s="5"/>
      <c r="AG2221" s="1"/>
    </row>
    <row r="2222" ht="15.75" customHeight="1">
      <c r="A2222" s="1"/>
      <c r="B2222" s="5"/>
      <c r="C2222" s="16">
        <v>45167.0</v>
      </c>
      <c r="D2222" s="17">
        <v>2.444696854E9</v>
      </c>
      <c r="E2222" s="150" t="s">
        <v>3264</v>
      </c>
      <c r="F2222" s="5" t="s">
        <v>510</v>
      </c>
      <c r="G2222" s="5" t="s">
        <v>2017</v>
      </c>
      <c r="H2222" s="5">
        <v>304.0</v>
      </c>
      <c r="I2222" s="33" t="s">
        <v>45</v>
      </c>
      <c r="J2222" s="18">
        <v>8.0</v>
      </c>
      <c r="K2222" s="169">
        <f t="shared" si="191"/>
        <v>8.299479167</v>
      </c>
      <c r="L2222" s="18">
        <v>10.0</v>
      </c>
      <c r="M2222" s="21">
        <f t="shared" si="197"/>
        <v>9.113677951</v>
      </c>
      <c r="N2222" s="18">
        <v>10.0</v>
      </c>
      <c r="O2222" s="21">
        <f t="shared" si="185"/>
        <v>9.448804152</v>
      </c>
      <c r="P2222" s="18">
        <v>7.5</v>
      </c>
      <c r="Q2222" s="21">
        <f t="shared" si="198"/>
        <v>8.375</v>
      </c>
      <c r="R2222" s="18">
        <v>10.0</v>
      </c>
      <c r="S2222" s="21">
        <f t="shared" si="195"/>
        <v>8.442436015</v>
      </c>
      <c r="T2222" s="18">
        <v>7.5</v>
      </c>
      <c r="U2222" s="21">
        <f t="shared" si="128"/>
        <v>8.2605215</v>
      </c>
      <c r="V2222" s="18">
        <v>7.5</v>
      </c>
      <c r="W2222" s="21">
        <f t="shared" si="199"/>
        <v>8.858070416</v>
      </c>
      <c r="X2222" s="27">
        <f t="shared" si="170"/>
        <v>8.642857143</v>
      </c>
      <c r="Y2222" s="119"/>
      <c r="Z2222" s="24"/>
      <c r="AA2222" s="40"/>
      <c r="AB2222" s="40"/>
      <c r="AC2222" s="40"/>
      <c r="AD2222" s="40"/>
      <c r="AE2222" s="39"/>
      <c r="AF2222" s="5"/>
      <c r="AG2222" s="1"/>
    </row>
    <row r="2223" ht="15.75" customHeight="1">
      <c r="A2223" s="1"/>
      <c r="B2223" s="5"/>
      <c r="C2223" s="16">
        <v>45167.0</v>
      </c>
      <c r="D2223" s="17" t="s">
        <v>4122</v>
      </c>
      <c r="E2223" s="150" t="s">
        <v>4123</v>
      </c>
      <c r="F2223" s="5" t="s">
        <v>84</v>
      </c>
      <c r="G2223" s="5" t="s">
        <v>3261</v>
      </c>
      <c r="H2223" s="5">
        <v>311.0</v>
      </c>
      <c r="I2223" s="33" t="s">
        <v>1787</v>
      </c>
      <c r="J2223" s="18">
        <v>5.0</v>
      </c>
      <c r="K2223" s="169">
        <f t="shared" si="191"/>
        <v>8.297247024</v>
      </c>
      <c r="L2223" s="18">
        <v>7.5</v>
      </c>
      <c r="M2223" s="21">
        <f t="shared" si="197"/>
        <v>9.112940101</v>
      </c>
      <c r="N2223" s="18">
        <v>7.5</v>
      </c>
      <c r="O2223" s="21">
        <f t="shared" si="185"/>
        <v>9.449052774</v>
      </c>
      <c r="P2223" s="18">
        <v>7.5</v>
      </c>
      <c r="Q2223" s="21">
        <f t="shared" si="198"/>
        <v>8.374600274</v>
      </c>
      <c r="R2223" s="18">
        <v>5.0</v>
      </c>
      <c r="S2223" s="21">
        <f t="shared" si="195"/>
        <v>8.440863408</v>
      </c>
      <c r="T2223" s="18">
        <v>5.0</v>
      </c>
      <c r="U2223" s="21">
        <f t="shared" si="128"/>
        <v>8.259030636</v>
      </c>
      <c r="V2223" s="18">
        <v>5.0</v>
      </c>
      <c r="W2223" s="21">
        <f t="shared" si="199"/>
        <v>8.85630713</v>
      </c>
      <c r="X2223" s="27">
        <f t="shared" si="170"/>
        <v>6.071428571</v>
      </c>
      <c r="Y2223" s="119"/>
      <c r="Z2223" s="24"/>
      <c r="AA2223" s="40"/>
      <c r="AB2223" s="40"/>
      <c r="AC2223" s="40"/>
      <c r="AD2223" s="40"/>
      <c r="AE2223" s="39"/>
      <c r="AF2223" s="5"/>
      <c r="AG2223" s="1"/>
    </row>
    <row r="2224" ht="15.75" customHeight="1">
      <c r="A2224" s="1"/>
      <c r="B2224" s="5"/>
      <c r="C2224" s="16">
        <v>45167.0</v>
      </c>
      <c r="D2224" s="17" t="s">
        <v>4124</v>
      </c>
      <c r="E2224" s="150" t="s">
        <v>2244</v>
      </c>
      <c r="F2224" s="5" t="s">
        <v>84</v>
      </c>
      <c r="G2224" s="5" t="s">
        <v>2979</v>
      </c>
      <c r="H2224" s="5">
        <v>312.0</v>
      </c>
      <c r="I2224" s="33" t="s">
        <v>1787</v>
      </c>
      <c r="J2224" s="18">
        <v>8.0</v>
      </c>
      <c r="K2224" s="169">
        <f t="shared" si="191"/>
        <v>8.295758929</v>
      </c>
      <c r="L2224" s="18">
        <v>7.5</v>
      </c>
      <c r="M2224" s="21">
        <f t="shared" si="197"/>
        <v>9.112202925</v>
      </c>
      <c r="N2224" s="18">
        <v>7.5</v>
      </c>
      <c r="O2224" s="21">
        <f t="shared" si="185"/>
        <v>9.449301172</v>
      </c>
      <c r="P2224" s="18">
        <v>7.5</v>
      </c>
      <c r="Q2224" s="21">
        <f t="shared" si="198"/>
        <v>8.374200913</v>
      </c>
      <c r="R2224" s="18">
        <v>7.5</v>
      </c>
      <c r="S2224" s="21">
        <f t="shared" si="195"/>
        <v>8.44043379</v>
      </c>
      <c r="T2224" s="18">
        <v>7.5</v>
      </c>
      <c r="U2224" s="21">
        <f t="shared" si="128"/>
        <v>8.258683729</v>
      </c>
      <c r="V2224" s="18">
        <v>7.5</v>
      </c>
      <c r="W2224" s="21">
        <f t="shared" si="199"/>
        <v>8.855687529</v>
      </c>
      <c r="X2224" s="27">
        <f t="shared" si="170"/>
        <v>7.571428571</v>
      </c>
      <c r="Y2224" s="84" t="s">
        <v>4125</v>
      </c>
      <c r="Z2224" s="24"/>
      <c r="AA2224" s="40"/>
      <c r="AB2224" s="40"/>
      <c r="AC2224" s="40"/>
      <c r="AD2224" s="40"/>
      <c r="AE2224" s="39"/>
      <c r="AF2224" s="5"/>
      <c r="AG2224" s="1"/>
    </row>
    <row r="2225" ht="15.75" customHeight="1">
      <c r="A2225" s="1"/>
      <c r="B2225" s="5"/>
      <c r="C2225" s="16">
        <v>45169.0</v>
      </c>
      <c r="D2225" s="17">
        <v>2.734195402E9</v>
      </c>
      <c r="E2225" s="171" t="s">
        <v>4126</v>
      </c>
      <c r="F2225" s="5" t="s">
        <v>494</v>
      </c>
      <c r="G2225" s="5" t="s">
        <v>2017</v>
      </c>
      <c r="H2225" s="5">
        <v>307.0</v>
      </c>
      <c r="I2225" s="33" t="s">
        <v>1808</v>
      </c>
      <c r="J2225" s="18">
        <v>8.0</v>
      </c>
      <c r="K2225" s="169">
        <f t="shared" si="191"/>
        <v>8.295758929</v>
      </c>
      <c r="L2225" s="18">
        <v>7.5</v>
      </c>
      <c r="M2225" s="21">
        <f t="shared" si="197"/>
        <v>9.111466423</v>
      </c>
      <c r="N2225" s="18">
        <v>7.5</v>
      </c>
      <c r="O2225" s="21">
        <f t="shared" si="185"/>
        <v>9.449549347</v>
      </c>
      <c r="P2225" s="18">
        <v>7.5</v>
      </c>
      <c r="Q2225" s="21">
        <f t="shared" si="198"/>
        <v>8.373801917</v>
      </c>
      <c r="R2225" s="18">
        <v>10.0</v>
      </c>
      <c r="S2225" s="21">
        <f t="shared" si="195"/>
        <v>8.441145596</v>
      </c>
      <c r="T2225" s="18">
        <v>7.5</v>
      </c>
      <c r="U2225" s="21">
        <f t="shared" si="128"/>
        <v>8.25833714</v>
      </c>
      <c r="V2225" s="18">
        <v>10.0</v>
      </c>
      <c r="W2225" s="21">
        <f t="shared" si="199"/>
        <v>8.856210046</v>
      </c>
      <c r="X2225" s="27">
        <f t="shared" si="170"/>
        <v>8.285714286</v>
      </c>
      <c r="Y2225" s="149" t="s">
        <v>4127</v>
      </c>
      <c r="Z2225" s="24"/>
      <c r="AA2225" s="40"/>
      <c r="AB2225" s="40"/>
      <c r="AC2225" s="40"/>
      <c r="AD2225" s="40"/>
      <c r="AE2225" s="39"/>
      <c r="AF2225" s="5"/>
      <c r="AG2225" s="1"/>
    </row>
    <row r="2226" ht="15.75" customHeight="1">
      <c r="A2226" s="1"/>
      <c r="B2226" s="5"/>
      <c r="C2226" s="16">
        <v>45169.0</v>
      </c>
      <c r="D2226" s="17">
        <v>3.699773538E9</v>
      </c>
      <c r="E2226" s="171" t="s">
        <v>4128</v>
      </c>
      <c r="F2226" s="5" t="s">
        <v>32</v>
      </c>
      <c r="G2226" s="5"/>
      <c r="H2226" s="5"/>
      <c r="I2226" s="33"/>
      <c r="J2226" s="18">
        <v>8.0</v>
      </c>
      <c r="K2226" s="169">
        <f t="shared" si="191"/>
        <v>8.294270833</v>
      </c>
      <c r="L2226" s="18">
        <v>10.0</v>
      </c>
      <c r="M2226" s="21">
        <f t="shared" si="197"/>
        <v>9.111872146</v>
      </c>
      <c r="N2226" s="18">
        <v>10.0</v>
      </c>
      <c r="O2226" s="21">
        <f t="shared" si="185"/>
        <v>9.448671171</v>
      </c>
      <c r="P2226" s="18">
        <v>10.0</v>
      </c>
      <c r="Q2226" s="21">
        <f t="shared" si="198"/>
        <v>8.374543796</v>
      </c>
      <c r="R2226" s="18">
        <v>10.0</v>
      </c>
      <c r="S2226" s="21">
        <f t="shared" si="195"/>
        <v>8.441856752</v>
      </c>
      <c r="T2226" s="18">
        <v>7.5</v>
      </c>
      <c r="U2226" s="21">
        <f t="shared" si="128"/>
        <v>8.257990868</v>
      </c>
      <c r="V2226" s="18">
        <v>7.5</v>
      </c>
      <c r="W2226" s="21">
        <f t="shared" si="199"/>
        <v>8.855591054</v>
      </c>
      <c r="X2226" s="27">
        <f t="shared" si="170"/>
        <v>9</v>
      </c>
      <c r="Y2226" s="119"/>
      <c r="Z2226" s="24"/>
      <c r="AA2226" s="40"/>
      <c r="AB2226" s="40"/>
      <c r="AC2226" s="40"/>
      <c r="AD2226" s="40"/>
      <c r="AE2226" s="39"/>
      <c r="AF2226" s="5"/>
      <c r="AG2226" s="1"/>
    </row>
    <row r="2227" ht="15.75" customHeight="1">
      <c r="A2227" s="1"/>
      <c r="B2227" s="5"/>
      <c r="C2227" s="16">
        <v>45169.0</v>
      </c>
      <c r="D2227" s="17">
        <v>3.039705728E9</v>
      </c>
      <c r="E2227" s="150" t="s">
        <v>4129</v>
      </c>
      <c r="F2227" s="5" t="s">
        <v>72</v>
      </c>
      <c r="G2227" s="5" t="s">
        <v>2979</v>
      </c>
      <c r="H2227" s="5"/>
      <c r="I2227" s="33"/>
      <c r="J2227" s="18">
        <v>8.0</v>
      </c>
      <c r="K2227" s="169">
        <f t="shared" si="191"/>
        <v>8.292782738</v>
      </c>
      <c r="L2227" s="18">
        <v>10.0</v>
      </c>
      <c r="M2227" s="21">
        <f t="shared" si="197"/>
        <v>9.112277499</v>
      </c>
      <c r="N2227" s="18">
        <v>10.0</v>
      </c>
      <c r="O2227" s="21">
        <f t="shared" si="185"/>
        <v>9.448919406</v>
      </c>
      <c r="P2227" s="18">
        <v>10.0</v>
      </c>
      <c r="Q2227" s="21">
        <f t="shared" si="198"/>
        <v>8.375284998</v>
      </c>
      <c r="R2227" s="18">
        <v>7.5</v>
      </c>
      <c r="S2227" s="21">
        <f t="shared" si="195"/>
        <v>8.441427269</v>
      </c>
      <c r="T2227" s="18">
        <v>7.5</v>
      </c>
      <c r="U2227" s="21">
        <f t="shared" si="128"/>
        <v>8.257644911</v>
      </c>
      <c r="V2227" s="18">
        <v>10.0</v>
      </c>
      <c r="W2227" s="21">
        <f t="shared" si="199"/>
        <v>8.856113139</v>
      </c>
      <c r="X2227" s="27">
        <f t="shared" si="170"/>
        <v>9</v>
      </c>
      <c r="Y2227" s="149" t="s">
        <v>4130</v>
      </c>
      <c r="Z2227" s="24"/>
      <c r="AA2227" s="40"/>
      <c r="AB2227" s="40"/>
      <c r="AC2227" s="40"/>
      <c r="AD2227" s="40"/>
      <c r="AE2227" s="39"/>
      <c r="AF2227" s="5"/>
      <c r="AG2227" s="1"/>
    </row>
    <row r="2228" ht="15.75" customHeight="1">
      <c r="A2228" s="1"/>
      <c r="B2228" s="5"/>
      <c r="C2228" s="16">
        <v>45170.0</v>
      </c>
      <c r="D2228" s="17">
        <v>3.66860342E9</v>
      </c>
      <c r="E2228" s="150" t="s">
        <v>4131</v>
      </c>
      <c r="F2228" s="5" t="s">
        <v>72</v>
      </c>
      <c r="G2228" s="5" t="s">
        <v>2017</v>
      </c>
      <c r="H2228" s="5" t="s">
        <v>3280</v>
      </c>
      <c r="I2228" s="33" t="s">
        <v>60</v>
      </c>
      <c r="J2228" s="18">
        <v>10.0</v>
      </c>
      <c r="K2228" s="169">
        <f t="shared" si="191"/>
        <v>8.292782738</v>
      </c>
      <c r="L2228" s="18">
        <v>10.0</v>
      </c>
      <c r="M2228" s="21">
        <f t="shared" si="197"/>
        <v>9.112682482</v>
      </c>
      <c r="N2228" s="18">
        <v>10.0</v>
      </c>
      <c r="O2228" s="21">
        <f t="shared" si="185"/>
        <v>9.449167417</v>
      </c>
      <c r="P2228" s="18">
        <v>10.0</v>
      </c>
      <c r="Q2228" s="21">
        <f t="shared" si="198"/>
        <v>8.376025524</v>
      </c>
      <c r="R2228" s="18">
        <v>10.0</v>
      </c>
      <c r="S2228" s="21">
        <f t="shared" si="195"/>
        <v>8.442137648</v>
      </c>
      <c r="T2228" s="18">
        <v>10.0</v>
      </c>
      <c r="U2228" s="21">
        <f t="shared" si="128"/>
        <v>8.258439781</v>
      </c>
      <c r="V2228" s="18">
        <v>10.0</v>
      </c>
      <c r="W2228" s="21">
        <f t="shared" si="199"/>
        <v>8.856634747</v>
      </c>
      <c r="X2228" s="27">
        <f t="shared" si="170"/>
        <v>10</v>
      </c>
      <c r="Y2228" s="61"/>
      <c r="Z2228" s="24"/>
      <c r="AA2228" s="40"/>
      <c r="AB2228" s="40"/>
      <c r="AC2228" s="40"/>
      <c r="AD2228" s="40"/>
      <c r="AE2228" s="39"/>
      <c r="AF2228" s="5"/>
      <c r="AG2228" s="1"/>
    </row>
    <row r="2229" ht="15.75" customHeight="1">
      <c r="A2229" s="1"/>
      <c r="B2229" s="5"/>
      <c r="C2229" s="16">
        <v>45171.0</v>
      </c>
      <c r="D2229" s="17">
        <v>2.471036643E9</v>
      </c>
      <c r="E2229" s="150" t="s">
        <v>4132</v>
      </c>
      <c r="F2229" s="5" t="s">
        <v>43</v>
      </c>
      <c r="G2229" s="5" t="s">
        <v>2017</v>
      </c>
      <c r="H2229" s="5" t="s">
        <v>3543</v>
      </c>
      <c r="I2229" s="33" t="s">
        <v>60</v>
      </c>
      <c r="J2229" s="18">
        <v>7.0</v>
      </c>
      <c r="K2229" s="169">
        <f t="shared" si="191"/>
        <v>8.290550595</v>
      </c>
      <c r="L2229" s="18">
        <v>7.5</v>
      </c>
      <c r="M2229" s="21">
        <f t="shared" si="197"/>
        <v>9.111947104</v>
      </c>
      <c r="N2229" s="18">
        <v>7.5</v>
      </c>
      <c r="O2229" s="21">
        <f t="shared" si="185"/>
        <v>9.447165992</v>
      </c>
      <c r="P2229" s="18">
        <v>7.5</v>
      </c>
      <c r="Q2229" s="21">
        <f t="shared" si="198"/>
        <v>8.375626424</v>
      </c>
      <c r="R2229" s="18">
        <v>7.5</v>
      </c>
      <c r="S2229" s="21">
        <f t="shared" si="195"/>
        <v>8.441708428</v>
      </c>
      <c r="T2229" s="18">
        <v>7.5</v>
      </c>
      <c r="U2229" s="21">
        <f t="shared" si="128"/>
        <v>8.258093935</v>
      </c>
      <c r="V2229" s="18">
        <v>7.5</v>
      </c>
      <c r="W2229" s="21">
        <f t="shared" si="199"/>
        <v>8.856016408</v>
      </c>
      <c r="X2229" s="27">
        <f t="shared" si="170"/>
        <v>7.428571429</v>
      </c>
      <c r="Y2229" s="149" t="s">
        <v>4133</v>
      </c>
      <c r="Z2229" s="24"/>
      <c r="AA2229" s="40"/>
      <c r="AB2229" s="40"/>
      <c r="AC2229" s="40"/>
      <c r="AD2229" s="40"/>
      <c r="AE2229" s="39"/>
      <c r="AF2229" s="5"/>
      <c r="AG2229" s="1"/>
    </row>
    <row r="2230" ht="15.75" customHeight="1">
      <c r="A2230" s="1"/>
      <c r="B2230" s="5"/>
      <c r="C2230" s="16">
        <v>45171.0</v>
      </c>
      <c r="D2230" s="17" t="s">
        <v>4134</v>
      </c>
      <c r="E2230" s="150" t="s">
        <v>4135</v>
      </c>
      <c r="F2230" s="5" t="s">
        <v>48</v>
      </c>
      <c r="G2230" s="5" t="s">
        <v>2017</v>
      </c>
      <c r="H2230" s="5" t="s">
        <v>3592</v>
      </c>
      <c r="I2230" s="33" t="s">
        <v>60</v>
      </c>
      <c r="J2230" s="18">
        <v>10.0</v>
      </c>
      <c r="K2230" s="169">
        <f t="shared" si="191"/>
        <v>8.290550595</v>
      </c>
      <c r="L2230" s="18">
        <v>10.0</v>
      </c>
      <c r="M2230" s="21">
        <f t="shared" si="197"/>
        <v>9.112351869</v>
      </c>
      <c r="N2230" s="18">
        <v>10.0</v>
      </c>
      <c r="O2230" s="21">
        <f t="shared" si="185"/>
        <v>9.447414568</v>
      </c>
      <c r="P2230" s="18">
        <v>10.0</v>
      </c>
      <c r="Q2230" s="21">
        <f t="shared" si="198"/>
        <v>8.37636612</v>
      </c>
      <c r="R2230" s="18">
        <v>10.0</v>
      </c>
      <c r="S2230" s="21">
        <f t="shared" si="195"/>
        <v>8.442418033</v>
      </c>
      <c r="T2230" s="18">
        <v>10.0</v>
      </c>
      <c r="U2230" s="21">
        <f t="shared" si="128"/>
        <v>8.258887876</v>
      </c>
      <c r="V2230" s="18">
        <v>10.0</v>
      </c>
      <c r="W2230" s="21">
        <f t="shared" si="199"/>
        <v>8.856537585</v>
      </c>
      <c r="X2230" s="27">
        <f t="shared" si="170"/>
        <v>10</v>
      </c>
      <c r="Y2230" s="119"/>
      <c r="Z2230" s="24"/>
      <c r="AA2230" s="40"/>
      <c r="AB2230" s="40"/>
      <c r="AC2230" s="40"/>
      <c r="AD2230" s="40"/>
      <c r="AE2230" s="39"/>
      <c r="AF2230" s="5"/>
      <c r="AG2230" s="1"/>
    </row>
    <row r="2231" ht="15.75" customHeight="1">
      <c r="A2231" s="1"/>
      <c r="B2231" s="5"/>
      <c r="C2231" s="16">
        <v>45172.0</v>
      </c>
      <c r="D2231" s="17">
        <v>2.427559289E9</v>
      </c>
      <c r="E2231" s="150" t="s">
        <v>4136</v>
      </c>
      <c r="F2231" s="5" t="s">
        <v>2022</v>
      </c>
      <c r="G2231" s="5" t="s">
        <v>3261</v>
      </c>
      <c r="H2231" s="5">
        <v>304.0</v>
      </c>
      <c r="I2231" s="33" t="s">
        <v>45</v>
      </c>
      <c r="J2231" s="18">
        <v>10.0</v>
      </c>
      <c r="K2231" s="169">
        <f t="shared" si="191"/>
        <v>8.290550595</v>
      </c>
      <c r="L2231" s="18">
        <v>10.0</v>
      </c>
      <c r="M2231" s="21">
        <f t="shared" si="197"/>
        <v>9.112756264</v>
      </c>
      <c r="N2231" s="18">
        <v>10.0</v>
      </c>
      <c r="O2231" s="21">
        <f t="shared" si="185"/>
        <v>9.447662921</v>
      </c>
      <c r="P2231" s="18">
        <v>10.0</v>
      </c>
      <c r="Q2231" s="21">
        <f t="shared" si="198"/>
        <v>8.377105143</v>
      </c>
      <c r="R2231" s="18">
        <v>10.0</v>
      </c>
      <c r="S2231" s="21">
        <f t="shared" si="195"/>
        <v>8.443126991</v>
      </c>
      <c r="T2231" s="18">
        <v>10.0</v>
      </c>
      <c r="U2231" s="21">
        <f t="shared" si="128"/>
        <v>8.259681093</v>
      </c>
      <c r="V2231" s="18">
        <v>10.0</v>
      </c>
      <c r="W2231" s="21">
        <f t="shared" si="199"/>
        <v>8.857058288</v>
      </c>
      <c r="X2231" s="27">
        <f t="shared" si="170"/>
        <v>10</v>
      </c>
      <c r="Y2231" s="149" t="s">
        <v>4137</v>
      </c>
      <c r="Z2231" s="24"/>
      <c r="AA2231" s="40"/>
      <c r="AB2231" s="40"/>
      <c r="AC2231" s="40"/>
      <c r="AD2231" s="40"/>
      <c r="AE2231" s="39"/>
      <c r="AF2231" s="5"/>
      <c r="AG2231" s="1"/>
    </row>
    <row r="2232" ht="15.75" customHeight="1">
      <c r="A2232" s="1"/>
      <c r="B2232" s="5"/>
      <c r="C2232" s="16">
        <v>45172.0</v>
      </c>
      <c r="D2232" s="17">
        <v>3.691747989E9</v>
      </c>
      <c r="E2232" s="150" t="s">
        <v>4138</v>
      </c>
      <c r="F2232" s="5" t="s">
        <v>510</v>
      </c>
      <c r="G2232" s="5" t="s">
        <v>2017</v>
      </c>
      <c r="H2232" s="5" t="s">
        <v>3280</v>
      </c>
      <c r="I2232" s="33" t="s">
        <v>60</v>
      </c>
      <c r="J2232" s="18">
        <v>10.0</v>
      </c>
      <c r="K2232" s="169">
        <f t="shared" si="191"/>
        <v>8.290550595</v>
      </c>
      <c r="L2232" s="18">
        <v>10.0</v>
      </c>
      <c r="M2232" s="21">
        <f t="shared" si="197"/>
        <v>9.113160291</v>
      </c>
      <c r="N2232" s="18">
        <v>10.0</v>
      </c>
      <c r="O2232" s="21">
        <f t="shared" si="185"/>
        <v>9.447911051</v>
      </c>
      <c r="P2232" s="18">
        <v>10.0</v>
      </c>
      <c r="Q2232" s="21">
        <f t="shared" si="198"/>
        <v>8.377843494</v>
      </c>
      <c r="R2232" s="18">
        <v>10.0</v>
      </c>
      <c r="S2232" s="21">
        <f t="shared" si="195"/>
        <v>8.443835305</v>
      </c>
      <c r="T2232" s="18">
        <v>10.0</v>
      </c>
      <c r="U2232" s="21">
        <f t="shared" si="128"/>
        <v>8.260473588</v>
      </c>
      <c r="V2232" s="18">
        <v>10.0</v>
      </c>
      <c r="W2232" s="21">
        <f t="shared" si="199"/>
        <v>8.857578516</v>
      </c>
      <c r="X2232" s="27">
        <f t="shared" si="170"/>
        <v>10</v>
      </c>
      <c r="Y2232" s="149" t="s">
        <v>4139</v>
      </c>
      <c r="Z2232" s="24"/>
      <c r="AA2232" s="40"/>
      <c r="AB2232" s="40"/>
      <c r="AC2232" s="40"/>
      <c r="AD2232" s="40"/>
      <c r="AE2232" s="39"/>
      <c r="AF2232" s="5"/>
      <c r="AG2232" s="1"/>
    </row>
    <row r="2233" ht="15.75" customHeight="1">
      <c r="A2233" s="1"/>
      <c r="B2233" s="5"/>
      <c r="C2233" s="16">
        <v>45172.0</v>
      </c>
      <c r="D2233" s="17">
        <v>1.458699044E9</v>
      </c>
      <c r="E2233" s="150" t="s">
        <v>4140</v>
      </c>
      <c r="F2233" s="5" t="s">
        <v>100</v>
      </c>
      <c r="G2233" s="5" t="s">
        <v>3261</v>
      </c>
      <c r="H2233" s="5">
        <v>202.0</v>
      </c>
      <c r="I2233" s="33" t="s">
        <v>45</v>
      </c>
      <c r="J2233" s="18">
        <v>10.0</v>
      </c>
      <c r="K2233" s="169">
        <f t="shared" si="191"/>
        <v>8.29203869</v>
      </c>
      <c r="L2233" s="18">
        <v>10.0</v>
      </c>
      <c r="M2233" s="21">
        <f t="shared" si="197"/>
        <v>9.113563951</v>
      </c>
      <c r="N2233" s="18">
        <v>10.0</v>
      </c>
      <c r="O2233" s="21">
        <f t="shared" si="185"/>
        <v>9.447036372</v>
      </c>
      <c r="P2233" s="18">
        <v>10.0</v>
      </c>
      <c r="Q2233" s="21">
        <f t="shared" si="198"/>
        <v>8.378581173</v>
      </c>
      <c r="R2233" s="18">
        <v>10.0</v>
      </c>
      <c r="S2233" s="21">
        <f t="shared" si="195"/>
        <v>8.444542974</v>
      </c>
      <c r="T2233" s="18">
        <v>10.0</v>
      </c>
      <c r="U2233" s="21">
        <f t="shared" si="128"/>
        <v>8.261265362</v>
      </c>
      <c r="V2233" s="18">
        <v>10.0</v>
      </c>
      <c r="W2233" s="21">
        <f t="shared" si="199"/>
        <v>8.858098271</v>
      </c>
      <c r="X2233" s="27">
        <f t="shared" si="170"/>
        <v>10</v>
      </c>
      <c r="Y2233" s="119"/>
      <c r="Z2233" s="24"/>
      <c r="AA2233" s="40"/>
      <c r="AB2233" s="40"/>
      <c r="AC2233" s="40"/>
      <c r="AD2233" s="40"/>
      <c r="AE2233" s="39"/>
      <c r="AF2233" s="5"/>
      <c r="AG2233" s="1"/>
    </row>
    <row r="2234" ht="15.75" customHeight="1">
      <c r="A2234" s="1"/>
      <c r="B2234" s="5"/>
      <c r="C2234" s="16">
        <v>45174.0</v>
      </c>
      <c r="D2234" s="17" t="s">
        <v>4141</v>
      </c>
      <c r="E2234" s="150" t="s">
        <v>4142</v>
      </c>
      <c r="F2234" s="5" t="s">
        <v>126</v>
      </c>
      <c r="G2234" s="5" t="s">
        <v>2017</v>
      </c>
      <c r="H2234" s="5" t="s">
        <v>3361</v>
      </c>
      <c r="I2234" s="33" t="s">
        <v>60</v>
      </c>
      <c r="J2234" s="18">
        <v>8.0</v>
      </c>
      <c r="K2234" s="169">
        <f t="shared" si="191"/>
        <v>8.291294643</v>
      </c>
      <c r="L2234" s="18">
        <v>7.5</v>
      </c>
      <c r="M2234" s="21">
        <f t="shared" si="197"/>
        <v>9.112829845</v>
      </c>
      <c r="N2234" s="18">
        <v>10.0</v>
      </c>
      <c r="O2234" s="21">
        <f t="shared" si="185"/>
        <v>9.44728456</v>
      </c>
      <c r="P2234" s="18">
        <v>7.5</v>
      </c>
      <c r="Q2234" s="21">
        <f t="shared" si="198"/>
        <v>8.378181818</v>
      </c>
      <c r="R2234" s="18">
        <v>7.5</v>
      </c>
      <c r="S2234" s="21">
        <f t="shared" si="195"/>
        <v>8.444113636</v>
      </c>
      <c r="T2234" s="18">
        <v>7.5</v>
      </c>
      <c r="U2234" s="21">
        <f t="shared" si="128"/>
        <v>8.260919017</v>
      </c>
      <c r="V2234" s="18">
        <v>7.5</v>
      </c>
      <c r="W2234" s="21">
        <f t="shared" si="199"/>
        <v>8.857480673</v>
      </c>
      <c r="X2234" s="27">
        <f t="shared" si="170"/>
        <v>7.928571429</v>
      </c>
      <c r="Y2234" s="149" t="s">
        <v>4143</v>
      </c>
      <c r="Z2234" s="24"/>
      <c r="AA2234" s="40"/>
      <c r="AB2234" s="40"/>
      <c r="AC2234" s="40"/>
      <c r="AD2234" s="40"/>
      <c r="AE2234" s="39"/>
      <c r="AF2234" s="5"/>
      <c r="AG2234" s="1"/>
    </row>
    <row r="2235" ht="15.75" customHeight="1">
      <c r="A2235" s="1"/>
      <c r="B2235" s="5"/>
      <c r="C2235" s="16">
        <v>45174.0</v>
      </c>
      <c r="D2235" s="17" t="s">
        <v>4144</v>
      </c>
      <c r="E2235" s="150" t="s">
        <v>4145</v>
      </c>
      <c r="F2235" s="5" t="s">
        <v>126</v>
      </c>
      <c r="G2235" s="5" t="s">
        <v>2017</v>
      </c>
      <c r="H2235" s="5" t="s">
        <v>3440</v>
      </c>
      <c r="I2235" s="33" t="s">
        <v>2203</v>
      </c>
      <c r="J2235" s="18">
        <v>8.0</v>
      </c>
      <c r="K2235" s="169">
        <f t="shared" si="191"/>
        <v>8.289806548</v>
      </c>
      <c r="L2235" s="18">
        <v>10.0</v>
      </c>
      <c r="M2235" s="21">
        <f t="shared" si="197"/>
        <v>9.113233288</v>
      </c>
      <c r="N2235" s="18">
        <v>10.0</v>
      </c>
      <c r="O2235" s="21">
        <f t="shared" si="185"/>
        <v>9.447532526</v>
      </c>
      <c r="P2235" s="18">
        <v>7.5</v>
      </c>
      <c r="Q2235" s="21">
        <f t="shared" si="198"/>
        <v>8.377782826</v>
      </c>
      <c r="R2235" s="18">
        <v>7.5</v>
      </c>
      <c r="S2235" s="21">
        <f t="shared" si="195"/>
        <v>8.443684689</v>
      </c>
      <c r="T2235" s="18">
        <v>7.5</v>
      </c>
      <c r="U2235" s="21">
        <f t="shared" si="128"/>
        <v>8.260572988</v>
      </c>
      <c r="V2235" s="18">
        <v>10.0</v>
      </c>
      <c r="W2235" s="21">
        <f t="shared" si="199"/>
        <v>8.858</v>
      </c>
      <c r="X2235" s="27">
        <f t="shared" si="170"/>
        <v>8.642857143</v>
      </c>
      <c r="Y2235" s="149" t="s">
        <v>4146</v>
      </c>
      <c r="Z2235" s="24"/>
      <c r="AA2235" s="40"/>
      <c r="AB2235" s="40"/>
      <c r="AC2235" s="40"/>
      <c r="AD2235" s="40"/>
      <c r="AE2235" s="39"/>
      <c r="AF2235" s="5"/>
      <c r="AG2235" s="1"/>
    </row>
    <row r="2236" ht="15.75" customHeight="1">
      <c r="A2236" s="1"/>
      <c r="B2236" s="5"/>
      <c r="C2236" s="16">
        <v>45175.0</v>
      </c>
      <c r="D2236" s="17">
        <v>3.600899456E9</v>
      </c>
      <c r="E2236" s="150" t="s">
        <v>4147</v>
      </c>
      <c r="F2236" s="5" t="s">
        <v>510</v>
      </c>
      <c r="G2236" s="5" t="s">
        <v>2017</v>
      </c>
      <c r="H2236" s="5">
        <v>215.0</v>
      </c>
      <c r="I2236" s="33" t="s">
        <v>1808</v>
      </c>
      <c r="J2236" s="18">
        <v>8.0</v>
      </c>
      <c r="K2236" s="169">
        <f t="shared" si="191"/>
        <v>8.2890625</v>
      </c>
      <c r="L2236" s="18">
        <v>10.0</v>
      </c>
      <c r="M2236" s="21">
        <f t="shared" si="197"/>
        <v>9.113636364</v>
      </c>
      <c r="N2236" s="18">
        <v>7.5</v>
      </c>
      <c r="O2236" s="21">
        <f t="shared" si="185"/>
        <v>9.447780269</v>
      </c>
      <c r="P2236" s="18">
        <v>7.5</v>
      </c>
      <c r="Q2236" s="21">
        <f t="shared" si="198"/>
        <v>8.377384196</v>
      </c>
      <c r="R2236" s="18">
        <v>10.0</v>
      </c>
      <c r="S2236" s="21">
        <f t="shared" si="195"/>
        <v>8.444391462</v>
      </c>
      <c r="T2236" s="18">
        <v>5.0</v>
      </c>
      <c r="U2236" s="21">
        <f t="shared" si="128"/>
        <v>8.259090909</v>
      </c>
      <c r="V2236" s="18">
        <v>7.5</v>
      </c>
      <c r="W2236" s="21">
        <f t="shared" si="199"/>
        <v>8.857383008</v>
      </c>
      <c r="X2236" s="27">
        <f t="shared" si="170"/>
        <v>7.928571429</v>
      </c>
      <c r="Y2236" s="149" t="s">
        <v>4148</v>
      </c>
      <c r="Z2236" s="24"/>
      <c r="AA2236" s="40"/>
      <c r="AB2236" s="40"/>
      <c r="AC2236" s="40"/>
      <c r="AD2236" s="40"/>
      <c r="AE2236" s="39"/>
      <c r="AF2236" s="5"/>
      <c r="AG2236" s="1"/>
    </row>
    <row r="2237" ht="15.75" customHeight="1">
      <c r="A2237" s="1"/>
      <c r="B2237" s="5"/>
      <c r="C2237" s="16">
        <v>45176.0</v>
      </c>
      <c r="D2237" s="17">
        <v>2.815449595E9</v>
      </c>
      <c r="E2237" s="150" t="s">
        <v>4149</v>
      </c>
      <c r="F2237" s="5" t="s">
        <v>84</v>
      </c>
      <c r="G2237" s="5" t="s">
        <v>2017</v>
      </c>
      <c r="H2237" s="5" t="s">
        <v>3477</v>
      </c>
      <c r="I2237" s="33" t="s">
        <v>261</v>
      </c>
      <c r="J2237" s="18">
        <v>3.0</v>
      </c>
      <c r="K2237" s="169">
        <f t="shared" si="191"/>
        <v>8.285342262</v>
      </c>
      <c r="L2237" s="18">
        <v>2.5</v>
      </c>
      <c r="M2237" s="21">
        <f t="shared" si="197"/>
        <v>9.110631531</v>
      </c>
      <c r="N2237" s="18">
        <v>10.0</v>
      </c>
      <c r="O2237" s="21">
        <f t="shared" si="185"/>
        <v>9.44802779</v>
      </c>
      <c r="P2237" s="18">
        <v>2.5</v>
      </c>
      <c r="Q2237" s="21">
        <f t="shared" si="198"/>
        <v>8.374716296</v>
      </c>
      <c r="R2237" s="18">
        <v>2.05</v>
      </c>
      <c r="S2237" s="21">
        <f t="shared" si="195"/>
        <v>8.441488879</v>
      </c>
      <c r="T2237" s="18">
        <v>5.0</v>
      </c>
      <c r="U2237" s="21">
        <f t="shared" si="128"/>
        <v>8.257610177</v>
      </c>
      <c r="V2237" s="18">
        <v>2.05</v>
      </c>
      <c r="W2237" s="21">
        <f t="shared" si="199"/>
        <v>8.854291553</v>
      </c>
      <c r="X2237" s="27">
        <f t="shared" si="170"/>
        <v>3.871428571</v>
      </c>
      <c r="Y2237" s="149" t="s">
        <v>4150</v>
      </c>
      <c r="Z2237" s="24"/>
      <c r="AA2237" s="40"/>
      <c r="AB2237" s="40"/>
      <c r="AC2237" s="40"/>
      <c r="AD2237" s="40"/>
      <c r="AE2237" s="39"/>
      <c r="AF2237" s="5"/>
      <c r="AG2237" s="1"/>
    </row>
    <row r="2238" ht="15.75" customHeight="1">
      <c r="A2238" s="1"/>
      <c r="B2238" s="5"/>
      <c r="C2238" s="16">
        <v>45177.0</v>
      </c>
      <c r="D2238" s="17">
        <v>2.516092879E9</v>
      </c>
      <c r="E2238" s="150" t="s">
        <v>4151</v>
      </c>
      <c r="F2238" s="5" t="s">
        <v>72</v>
      </c>
      <c r="G2238" s="5" t="s">
        <v>2017</v>
      </c>
      <c r="H2238" s="5">
        <v>217.0</v>
      </c>
      <c r="I2238" s="33" t="s">
        <v>1782</v>
      </c>
      <c r="J2238" s="18">
        <v>2.0</v>
      </c>
      <c r="K2238" s="169">
        <f t="shared" si="191"/>
        <v>8.279389881</v>
      </c>
      <c r="L2238" s="18">
        <v>2.5</v>
      </c>
      <c r="M2238" s="21">
        <f t="shared" si="197"/>
        <v>9.107629428</v>
      </c>
      <c r="N2238" s="18">
        <v>2.5</v>
      </c>
      <c r="O2238" s="21">
        <f t="shared" si="185"/>
        <v>9.444914875</v>
      </c>
      <c r="P2238" s="18">
        <v>2.5</v>
      </c>
      <c r="Q2238" s="21">
        <f t="shared" si="198"/>
        <v>8.372050817</v>
      </c>
      <c r="R2238" s="18">
        <v>2.5</v>
      </c>
      <c r="S2238" s="21">
        <f t="shared" si="195"/>
        <v>8.438793103</v>
      </c>
      <c r="T2238" s="18">
        <v>2.5</v>
      </c>
      <c r="U2238" s="21">
        <f t="shared" si="128"/>
        <v>8.254995459</v>
      </c>
      <c r="V2238" s="18">
        <v>2.5</v>
      </c>
      <c r="W2238" s="21">
        <f t="shared" si="199"/>
        <v>8.851407172</v>
      </c>
      <c r="X2238" s="27">
        <f t="shared" si="170"/>
        <v>2.428571429</v>
      </c>
      <c r="Y2238" s="149" t="s">
        <v>4152</v>
      </c>
      <c r="Z2238" s="24"/>
      <c r="AA2238" s="40"/>
      <c r="AB2238" s="40"/>
      <c r="AC2238" s="40"/>
      <c r="AD2238" s="40"/>
      <c r="AE2238" s="39"/>
      <c r="AF2238" s="5"/>
      <c r="AG2238" s="1"/>
    </row>
    <row r="2239" ht="15.75" customHeight="1">
      <c r="A2239" s="1"/>
      <c r="B2239" s="5"/>
      <c r="C2239" s="16">
        <v>45177.0</v>
      </c>
      <c r="D2239" s="34">
        <v>3.651132696E9</v>
      </c>
      <c r="E2239" s="150" t="s">
        <v>4153</v>
      </c>
      <c r="F2239" s="5" t="s">
        <v>306</v>
      </c>
      <c r="G2239" s="5" t="s">
        <v>3261</v>
      </c>
      <c r="H2239" s="5">
        <v>202.0</v>
      </c>
      <c r="I2239" s="33" t="s">
        <v>45</v>
      </c>
      <c r="J2239" s="18">
        <v>9.0</v>
      </c>
      <c r="K2239" s="169">
        <f t="shared" si="191"/>
        <v>8.279389881</v>
      </c>
      <c r="L2239" s="18">
        <v>10.0</v>
      </c>
      <c r="M2239" s="21">
        <f t="shared" si="197"/>
        <v>9.108034498</v>
      </c>
      <c r="N2239" s="18">
        <v>10.0</v>
      </c>
      <c r="O2239" s="21">
        <f t="shared" si="185"/>
        <v>9.444914875</v>
      </c>
      <c r="P2239" s="18">
        <v>7.5</v>
      </c>
      <c r="Q2239" s="21">
        <f t="shared" si="198"/>
        <v>8.371655329</v>
      </c>
      <c r="R2239" s="18">
        <v>10.0</v>
      </c>
      <c r="S2239" s="21">
        <f t="shared" si="195"/>
        <v>8.439501134</v>
      </c>
      <c r="T2239" s="18">
        <v>7.5</v>
      </c>
      <c r="U2239" s="21">
        <f t="shared" si="128"/>
        <v>8.254652746</v>
      </c>
      <c r="V2239" s="18">
        <v>7.5</v>
      </c>
      <c r="W2239" s="21">
        <f t="shared" si="199"/>
        <v>8.850794011</v>
      </c>
      <c r="X2239" s="27">
        <f t="shared" si="170"/>
        <v>8.785714286</v>
      </c>
      <c r="Y2239" s="119"/>
      <c r="Z2239" s="24"/>
      <c r="AA2239" s="40"/>
      <c r="AB2239" s="40"/>
      <c r="AC2239" s="40"/>
      <c r="AD2239" s="40"/>
      <c r="AE2239" s="39"/>
      <c r="AF2239" s="5"/>
      <c r="AG2239" s="1"/>
    </row>
    <row r="2240" ht="15.75" customHeight="1">
      <c r="A2240" s="1"/>
      <c r="B2240" s="5"/>
      <c r="C2240" s="16">
        <v>45177.0</v>
      </c>
      <c r="D2240" s="17" t="s">
        <v>4154</v>
      </c>
      <c r="E2240" s="150" t="s">
        <v>4155</v>
      </c>
      <c r="F2240" s="5" t="s">
        <v>510</v>
      </c>
      <c r="G2240" s="5" t="s">
        <v>2017</v>
      </c>
      <c r="H2240" s="5" t="s">
        <v>3650</v>
      </c>
      <c r="I2240" s="33" t="s">
        <v>261</v>
      </c>
      <c r="J2240" s="18">
        <v>7.0</v>
      </c>
      <c r="K2240" s="169">
        <f t="shared" si="191"/>
        <v>8.277157738</v>
      </c>
      <c r="L2240" s="18">
        <v>7.5</v>
      </c>
      <c r="M2240" s="21">
        <f t="shared" si="197"/>
        <v>9.1073049</v>
      </c>
      <c r="N2240" s="18">
        <v>5.0</v>
      </c>
      <c r="O2240" s="21">
        <f t="shared" si="185"/>
        <v>9.445163457</v>
      </c>
      <c r="P2240" s="18">
        <v>7.5</v>
      </c>
      <c r="Q2240" s="21">
        <f t="shared" si="198"/>
        <v>8.371260199</v>
      </c>
      <c r="R2240" s="18">
        <v>7.5</v>
      </c>
      <c r="S2240" s="21">
        <f t="shared" si="195"/>
        <v>8.439075249</v>
      </c>
      <c r="T2240" s="18">
        <v>5.0</v>
      </c>
      <c r="U2240" s="21">
        <f t="shared" si="128"/>
        <v>8.253176044</v>
      </c>
      <c r="V2240" s="18">
        <v>7.5</v>
      </c>
      <c r="W2240" s="21">
        <f t="shared" si="199"/>
        <v>8.850181406</v>
      </c>
      <c r="X2240" s="27">
        <f t="shared" si="170"/>
        <v>6.714285714</v>
      </c>
      <c r="Y2240" s="119"/>
      <c r="Z2240" s="24"/>
      <c r="AA2240" s="40"/>
      <c r="AB2240" s="40"/>
      <c r="AC2240" s="40"/>
      <c r="AD2240" s="40"/>
      <c r="AE2240" s="39"/>
      <c r="AF2240" s="5"/>
      <c r="AG2240" s="1"/>
    </row>
    <row r="2241" ht="15.75" customHeight="1">
      <c r="A2241" s="1"/>
      <c r="B2241" s="5"/>
      <c r="C2241" s="16">
        <v>45181.0</v>
      </c>
      <c r="D2241" s="17">
        <v>3.625145152E9</v>
      </c>
      <c r="E2241" s="150" t="s">
        <v>4156</v>
      </c>
      <c r="F2241" s="5" t="s">
        <v>40</v>
      </c>
      <c r="G2241" s="5"/>
      <c r="H2241" s="5"/>
      <c r="I2241" s="33"/>
      <c r="J2241" s="18">
        <v>8.0</v>
      </c>
      <c r="K2241" s="169">
        <f t="shared" si="191"/>
        <v>8.275669643</v>
      </c>
      <c r="L2241" s="18">
        <v>10.0</v>
      </c>
      <c r="M2241" s="21">
        <f t="shared" si="197"/>
        <v>9.107709751</v>
      </c>
      <c r="N2241" s="18">
        <v>10.0</v>
      </c>
      <c r="O2241" s="21">
        <f t="shared" si="185"/>
        <v>9.445411817</v>
      </c>
      <c r="P2241" s="18">
        <v>5.0</v>
      </c>
      <c r="Q2241" s="21">
        <f t="shared" si="198"/>
        <v>8.369732669</v>
      </c>
      <c r="R2241" s="18">
        <v>7.5</v>
      </c>
      <c r="S2241" s="21">
        <f t="shared" si="195"/>
        <v>8.438649751</v>
      </c>
      <c r="T2241" s="18">
        <v>7.5</v>
      </c>
      <c r="U2241" s="21">
        <f t="shared" si="128"/>
        <v>8.252834467</v>
      </c>
      <c r="V2241" s="18">
        <v>5.0</v>
      </c>
      <c r="W2241" s="21">
        <f t="shared" si="199"/>
        <v>8.848436083</v>
      </c>
      <c r="X2241" s="27">
        <f t="shared" si="170"/>
        <v>7.571428571</v>
      </c>
      <c r="Y2241" s="119"/>
      <c r="Z2241" s="24"/>
      <c r="AA2241" s="40"/>
      <c r="AB2241" s="40"/>
      <c r="AC2241" s="40"/>
      <c r="AD2241" s="40"/>
      <c r="AE2241" s="39"/>
      <c r="AF2241" s="5"/>
      <c r="AG2241" s="1"/>
    </row>
    <row r="2242" ht="15.75" customHeight="1">
      <c r="A2242" s="1"/>
      <c r="B2242" s="5"/>
      <c r="C2242" s="16">
        <v>45181.0</v>
      </c>
      <c r="D2242" s="17">
        <v>4.167414629E9</v>
      </c>
      <c r="E2242" s="171" t="s">
        <v>4157</v>
      </c>
      <c r="F2242" s="5" t="s">
        <v>563</v>
      </c>
      <c r="G2242" s="5" t="s">
        <v>3261</v>
      </c>
      <c r="H2242" s="5">
        <v>313.0</v>
      </c>
      <c r="I2242" s="33" t="s">
        <v>79</v>
      </c>
      <c r="J2242" s="18">
        <v>10.0</v>
      </c>
      <c r="K2242" s="169">
        <f t="shared" si="191"/>
        <v>8.275669643</v>
      </c>
      <c r="L2242" s="18">
        <v>10.0</v>
      </c>
      <c r="M2242" s="21">
        <f t="shared" si="197"/>
        <v>9.108114234</v>
      </c>
      <c r="N2242" s="18">
        <v>10.0</v>
      </c>
      <c r="O2242" s="21">
        <f t="shared" si="185"/>
        <v>9.445659955</v>
      </c>
      <c r="P2242" s="18">
        <v>5.0</v>
      </c>
      <c r="Q2242" s="21">
        <f t="shared" si="198"/>
        <v>8.368206522</v>
      </c>
      <c r="R2242" s="18">
        <v>10.0</v>
      </c>
      <c r="S2242" s="21">
        <f t="shared" si="195"/>
        <v>8.439356884</v>
      </c>
      <c r="T2242" s="18">
        <v>10.0</v>
      </c>
      <c r="U2242" s="21">
        <f t="shared" si="128"/>
        <v>8.253626473</v>
      </c>
      <c r="V2242" s="18">
        <v>10.0</v>
      </c>
      <c r="W2242" s="21">
        <f t="shared" si="199"/>
        <v>8.848957861</v>
      </c>
      <c r="X2242" s="27">
        <f t="shared" si="170"/>
        <v>9.285714286</v>
      </c>
      <c r="Y2242" s="152" t="s">
        <v>4158</v>
      </c>
      <c r="Z2242" s="24"/>
      <c r="AA2242" s="40"/>
      <c r="AB2242" s="40"/>
      <c r="AC2242" s="40"/>
      <c r="AD2242" s="40"/>
      <c r="AE2242" s="39"/>
      <c r="AF2242" s="5"/>
      <c r="AG2242" s="1"/>
    </row>
    <row r="2243" ht="15.75" customHeight="1">
      <c r="A2243" s="1"/>
      <c r="B2243" s="5"/>
      <c r="C2243" s="16">
        <v>45181.0</v>
      </c>
      <c r="D2243" s="17" t="s">
        <v>4159</v>
      </c>
      <c r="E2243" s="150" t="s">
        <v>4160</v>
      </c>
      <c r="F2243" s="5" t="s">
        <v>84</v>
      </c>
      <c r="G2243" s="5" t="s">
        <v>3261</v>
      </c>
      <c r="H2243" s="5">
        <v>312.0</v>
      </c>
      <c r="I2243" s="33" t="s">
        <v>1787</v>
      </c>
      <c r="J2243" s="18">
        <v>1.0</v>
      </c>
      <c r="K2243" s="169">
        <f t="shared" si="191"/>
        <v>8.268973214</v>
      </c>
      <c r="L2243" s="18">
        <v>2.5</v>
      </c>
      <c r="M2243" s="21">
        <f t="shared" si="197"/>
        <v>9.105120072</v>
      </c>
      <c r="N2243" s="18">
        <v>10.0</v>
      </c>
      <c r="O2243" s="21">
        <f t="shared" si="185"/>
        <v>9.444789803</v>
      </c>
      <c r="P2243" s="18">
        <v>2.5</v>
      </c>
      <c r="Q2243" s="21">
        <f t="shared" si="198"/>
        <v>8.365550023</v>
      </c>
      <c r="R2243" s="18">
        <v>2.5</v>
      </c>
      <c r="S2243" s="21">
        <f t="shared" si="195"/>
        <v>8.436668176</v>
      </c>
      <c r="T2243" s="18">
        <v>2.5</v>
      </c>
      <c r="U2243" s="21">
        <f t="shared" si="128"/>
        <v>8.251019483</v>
      </c>
      <c r="V2243" s="18">
        <v>5.0</v>
      </c>
      <c r="W2243" s="21">
        <f t="shared" si="199"/>
        <v>8.847214674</v>
      </c>
      <c r="X2243" s="27">
        <f t="shared" si="170"/>
        <v>3.714285714</v>
      </c>
      <c r="Y2243" s="149" t="s">
        <v>4161</v>
      </c>
      <c r="Z2243" s="24"/>
      <c r="AA2243" s="40"/>
      <c r="AB2243" s="40"/>
      <c r="AC2243" s="40"/>
      <c r="AD2243" s="40"/>
      <c r="AE2243" s="39"/>
      <c r="AF2243" s="5"/>
      <c r="AG2243" s="1"/>
    </row>
    <row r="2244" ht="15.75" customHeight="1">
      <c r="A2244" s="1"/>
      <c r="B2244" s="5"/>
      <c r="C2244" s="16">
        <v>45181.0</v>
      </c>
      <c r="D2244" s="17">
        <v>4.231382726E9</v>
      </c>
      <c r="E2244" s="150" t="s">
        <v>2700</v>
      </c>
      <c r="F2244" s="5" t="s">
        <v>960</v>
      </c>
      <c r="G2244" s="5" t="s">
        <v>2979</v>
      </c>
      <c r="H2244" s="5">
        <v>204.0</v>
      </c>
      <c r="I2244" s="33" t="s">
        <v>45</v>
      </c>
      <c r="J2244" s="18">
        <v>8.0</v>
      </c>
      <c r="K2244" s="169">
        <f t="shared" si="191"/>
        <v>8.267485119</v>
      </c>
      <c r="L2244" s="18">
        <v>7.5</v>
      </c>
      <c r="M2244" s="21">
        <f t="shared" si="197"/>
        <v>9.104393116</v>
      </c>
      <c r="N2244" s="18">
        <v>7.5</v>
      </c>
      <c r="O2244" s="21">
        <f t="shared" si="185"/>
        <v>9.445037997</v>
      </c>
      <c r="P2244" s="18">
        <v>10.0</v>
      </c>
      <c r="Q2244" s="21">
        <f t="shared" si="198"/>
        <v>8.366289593</v>
      </c>
      <c r="R2244" s="18">
        <v>7.5</v>
      </c>
      <c r="S2244" s="21">
        <f t="shared" si="195"/>
        <v>8.436244344</v>
      </c>
      <c r="T2244" s="18">
        <v>7.5</v>
      </c>
      <c r="U2244" s="21">
        <f t="shared" si="128"/>
        <v>8.250679348</v>
      </c>
      <c r="V2244" s="18">
        <v>10.0</v>
      </c>
      <c r="W2244" s="21">
        <f t="shared" si="199"/>
        <v>8.847736532</v>
      </c>
      <c r="X2244" s="27">
        <f t="shared" si="170"/>
        <v>8.285714286</v>
      </c>
      <c r="Y2244" s="84" t="s">
        <v>4162</v>
      </c>
      <c r="Z2244" s="24"/>
      <c r="AA2244" s="40"/>
      <c r="AB2244" s="40"/>
      <c r="AC2244" s="40"/>
      <c r="AD2244" s="40"/>
      <c r="AE2244" s="39"/>
      <c r="AF2244" s="5"/>
      <c r="AG2244" s="1"/>
    </row>
    <row r="2245" ht="15.75" customHeight="1">
      <c r="A2245" s="1"/>
      <c r="B2245" s="5"/>
      <c r="C2245" s="16">
        <v>45182.0</v>
      </c>
      <c r="D2245" s="17">
        <v>4.248595604E9</v>
      </c>
      <c r="E2245" s="150" t="s">
        <v>4163</v>
      </c>
      <c r="F2245" s="5" t="s">
        <v>494</v>
      </c>
      <c r="G2245" s="5" t="s">
        <v>3261</v>
      </c>
      <c r="H2245" s="5">
        <v>313.0</v>
      </c>
      <c r="I2245" s="33" t="s">
        <v>79</v>
      </c>
      <c r="J2245" s="18">
        <v>9.0</v>
      </c>
      <c r="K2245" s="169">
        <f t="shared" si="191"/>
        <v>8.268229167</v>
      </c>
      <c r="L2245" s="18">
        <v>10.0</v>
      </c>
      <c r="M2245" s="21">
        <f t="shared" si="197"/>
        <v>9.104798551</v>
      </c>
      <c r="N2245" s="18">
        <v>10.0</v>
      </c>
      <c r="O2245" s="21">
        <f t="shared" si="185"/>
        <v>9.44528597</v>
      </c>
      <c r="P2245" s="18">
        <v>10.0</v>
      </c>
      <c r="Q2245" s="21">
        <f t="shared" si="198"/>
        <v>8.367028494</v>
      </c>
      <c r="R2245" s="18">
        <v>10.0</v>
      </c>
      <c r="S2245" s="21">
        <f t="shared" si="195"/>
        <v>8.436951606</v>
      </c>
      <c r="T2245" s="18">
        <v>10.0</v>
      </c>
      <c r="U2245" s="21">
        <f t="shared" si="128"/>
        <v>8.251471254</v>
      </c>
      <c r="V2245" s="18">
        <v>10.0</v>
      </c>
      <c r="W2245" s="21">
        <f t="shared" si="199"/>
        <v>8.848257919</v>
      </c>
      <c r="X2245" s="27">
        <f t="shared" si="170"/>
        <v>9.857142857</v>
      </c>
      <c r="Y2245" s="119"/>
      <c r="Z2245" s="24"/>
      <c r="AA2245" s="40"/>
      <c r="AB2245" s="40"/>
      <c r="AC2245" s="40"/>
      <c r="AD2245" s="40"/>
      <c r="AE2245" s="39"/>
      <c r="AF2245" s="5"/>
      <c r="AG2245" s="1"/>
    </row>
    <row r="2246" ht="15.75" customHeight="1">
      <c r="A2246" s="1"/>
      <c r="B2246" s="5"/>
      <c r="C2246" s="16">
        <v>45185.0</v>
      </c>
      <c r="D2246" s="17" t="s">
        <v>4164</v>
      </c>
      <c r="E2246" s="150" t="s">
        <v>4165</v>
      </c>
      <c r="F2246" s="5" t="s">
        <v>1180</v>
      </c>
      <c r="G2246" s="5" t="s">
        <v>33</v>
      </c>
      <c r="H2246" s="5">
        <v>215.0</v>
      </c>
      <c r="I2246" s="33" t="s">
        <v>1808</v>
      </c>
      <c r="J2246" s="18">
        <v>7.0</v>
      </c>
      <c r="K2246" s="169">
        <f t="shared" si="191"/>
        <v>8.266741071</v>
      </c>
      <c r="L2246" s="18">
        <v>7.5</v>
      </c>
      <c r="M2246" s="21">
        <f t="shared" si="197"/>
        <v>9.104072398</v>
      </c>
      <c r="N2246" s="18">
        <v>7.5</v>
      </c>
      <c r="O2246" s="21">
        <f t="shared" si="185"/>
        <v>9.44553372</v>
      </c>
      <c r="P2246" s="18">
        <v>7.5</v>
      </c>
      <c r="Q2246" s="21">
        <f t="shared" si="198"/>
        <v>8.366636528</v>
      </c>
      <c r="R2246" s="18">
        <v>7.5</v>
      </c>
      <c r="S2246" s="21">
        <f t="shared" si="195"/>
        <v>8.436528029</v>
      </c>
      <c r="T2246" s="18">
        <v>7.5</v>
      </c>
      <c r="U2246" s="21">
        <f t="shared" si="128"/>
        <v>8.251131222</v>
      </c>
      <c r="V2246" s="18">
        <v>7.5</v>
      </c>
      <c r="W2246" s="21">
        <f t="shared" si="199"/>
        <v>8.847648123</v>
      </c>
      <c r="X2246" s="27">
        <f t="shared" si="170"/>
        <v>7.428571429</v>
      </c>
      <c r="Y2246" s="149" t="s">
        <v>4166</v>
      </c>
      <c r="Z2246" s="24"/>
      <c r="AA2246" s="40"/>
      <c r="AB2246" s="40"/>
      <c r="AC2246" s="40"/>
      <c r="AD2246" s="40"/>
      <c r="AE2246" s="39"/>
      <c r="AF2246" s="5"/>
      <c r="AG2246" s="1"/>
    </row>
    <row r="2247" ht="15.75" customHeight="1">
      <c r="A2247" s="1"/>
      <c r="B2247" s="5"/>
      <c r="C2247" s="16">
        <v>45185.0</v>
      </c>
      <c r="D2247" s="17">
        <v>4.083097257E9</v>
      </c>
      <c r="E2247" s="150" t="s">
        <v>4167</v>
      </c>
      <c r="F2247" s="5" t="s">
        <v>32</v>
      </c>
      <c r="G2247" s="5" t="s">
        <v>2017</v>
      </c>
      <c r="H2247" s="5">
        <v>214.0</v>
      </c>
      <c r="I2247" s="33" t="s">
        <v>1808</v>
      </c>
      <c r="J2247" s="18">
        <v>7.0</v>
      </c>
      <c r="K2247" s="169">
        <f t="shared" si="191"/>
        <v>8.264508929</v>
      </c>
      <c r="L2247" s="18">
        <v>10.0</v>
      </c>
      <c r="M2247" s="21">
        <f t="shared" si="197"/>
        <v>9.104477612</v>
      </c>
      <c r="N2247" s="18">
        <v>10.0</v>
      </c>
      <c r="O2247" s="21">
        <f t="shared" si="185"/>
        <v>9.444665179</v>
      </c>
      <c r="P2247" s="18">
        <v>7.5</v>
      </c>
      <c r="Q2247" s="21">
        <f t="shared" si="198"/>
        <v>8.366244916</v>
      </c>
      <c r="R2247" s="18">
        <v>5.0</v>
      </c>
      <c r="S2247" s="21">
        <f t="shared" si="195"/>
        <v>8.434975147</v>
      </c>
      <c r="T2247" s="18">
        <v>7.5</v>
      </c>
      <c r="U2247" s="21">
        <f t="shared" si="128"/>
        <v>8.250791497</v>
      </c>
      <c r="V2247" s="18">
        <v>7.5</v>
      </c>
      <c r="W2247" s="21">
        <f t="shared" si="199"/>
        <v>8.847038879</v>
      </c>
      <c r="X2247" s="27">
        <f t="shared" si="170"/>
        <v>7.785714286</v>
      </c>
      <c r="Y2247" s="149" t="s">
        <v>4168</v>
      </c>
      <c r="Z2247" s="24"/>
      <c r="AA2247" s="40"/>
      <c r="AB2247" s="40"/>
      <c r="AC2247" s="40"/>
      <c r="AD2247" s="40"/>
      <c r="AE2247" s="39"/>
      <c r="AF2247" s="5"/>
      <c r="AG2247" s="1"/>
    </row>
    <row r="2248" ht="15.75" customHeight="1">
      <c r="A2248" s="1"/>
      <c r="B2248" s="5"/>
      <c r="C2248" s="16">
        <v>45186.0</v>
      </c>
      <c r="D2248" s="17">
        <v>4.097284787E9</v>
      </c>
      <c r="E2248" s="150" t="s">
        <v>4169</v>
      </c>
      <c r="F2248" s="5" t="s">
        <v>48</v>
      </c>
      <c r="G2248" s="5" t="s">
        <v>3261</v>
      </c>
      <c r="H2248" s="5">
        <v>311.0</v>
      </c>
      <c r="I2248" s="33" t="s">
        <v>1787</v>
      </c>
      <c r="J2248" s="18">
        <v>8.0</v>
      </c>
      <c r="K2248" s="169">
        <f t="shared" si="191"/>
        <v>8.265252976</v>
      </c>
      <c r="L2248" s="18">
        <v>10.0</v>
      </c>
      <c r="M2248" s="21">
        <f t="shared" si="197"/>
        <v>9.104882459</v>
      </c>
      <c r="N2248" s="18">
        <v>10.0</v>
      </c>
      <c r="O2248" s="21">
        <f t="shared" si="185"/>
        <v>9.444912985</v>
      </c>
      <c r="P2248" s="18">
        <v>7.5</v>
      </c>
      <c r="Q2248" s="21">
        <f t="shared" si="198"/>
        <v>8.365853659</v>
      </c>
      <c r="R2248" s="18">
        <v>5.0</v>
      </c>
      <c r="S2248" s="21">
        <f t="shared" si="195"/>
        <v>8.433423668</v>
      </c>
      <c r="T2248" s="18">
        <v>7.5</v>
      </c>
      <c r="U2248" s="21">
        <f t="shared" si="128"/>
        <v>8.25045208</v>
      </c>
      <c r="V2248" s="18">
        <v>10.0</v>
      </c>
      <c r="W2248" s="21">
        <f t="shared" si="199"/>
        <v>8.847559873</v>
      </c>
      <c r="X2248" s="27">
        <f t="shared" si="170"/>
        <v>8.285714286</v>
      </c>
      <c r="Y2248" s="149" t="s">
        <v>4170</v>
      </c>
      <c r="Z2248" s="24"/>
      <c r="AA2248" s="40"/>
      <c r="AB2248" s="40"/>
      <c r="AC2248" s="40"/>
      <c r="AD2248" s="40"/>
      <c r="AE2248" s="39"/>
      <c r="AF2248" s="5"/>
      <c r="AG2248" s="1"/>
    </row>
    <row r="2249" ht="15.75" customHeight="1">
      <c r="A2249" s="1"/>
      <c r="B2249" s="5"/>
      <c r="C2249" s="16">
        <v>45187.0</v>
      </c>
      <c r="D2249" s="17">
        <v>4.194040544E9</v>
      </c>
      <c r="E2249" s="150" t="s">
        <v>4171</v>
      </c>
      <c r="F2249" s="5" t="s">
        <v>126</v>
      </c>
      <c r="G2249" s="5" t="s">
        <v>3261</v>
      </c>
      <c r="H2249" s="5">
        <v>312.0</v>
      </c>
      <c r="I2249" s="33" t="s">
        <v>1787</v>
      </c>
      <c r="J2249" s="18">
        <v>10.0</v>
      </c>
      <c r="K2249" s="169">
        <f t="shared" si="191"/>
        <v>8.265252976</v>
      </c>
      <c r="L2249" s="18">
        <v>10.0</v>
      </c>
      <c r="M2249" s="21">
        <f t="shared" si="197"/>
        <v>9.105286941</v>
      </c>
      <c r="N2249" s="18">
        <v>10.0</v>
      </c>
      <c r="O2249" s="21">
        <f t="shared" si="185"/>
        <v>9.445160571</v>
      </c>
      <c r="P2249" s="18">
        <v>7.5</v>
      </c>
      <c r="Q2249" s="21">
        <f t="shared" si="198"/>
        <v>8.365462754</v>
      </c>
      <c r="R2249" s="18">
        <v>7.5</v>
      </c>
      <c r="S2249" s="21">
        <f t="shared" si="195"/>
        <v>8.433002257</v>
      </c>
      <c r="T2249" s="18">
        <v>7.5</v>
      </c>
      <c r="U2249" s="21">
        <f t="shared" si="128"/>
        <v>8.250112969</v>
      </c>
      <c r="V2249" s="18">
        <v>10.0</v>
      </c>
      <c r="W2249" s="21">
        <f t="shared" si="199"/>
        <v>8.848080397</v>
      </c>
      <c r="X2249" s="27">
        <f t="shared" si="170"/>
        <v>8.928571429</v>
      </c>
      <c r="Y2249" s="149" t="s">
        <v>4172</v>
      </c>
      <c r="Z2249" s="24"/>
      <c r="AA2249" s="40"/>
      <c r="AB2249" s="40"/>
      <c r="AC2249" s="40"/>
      <c r="AD2249" s="40"/>
      <c r="AE2249" s="39"/>
      <c r="AF2249" s="5"/>
      <c r="AG2249" s="1"/>
    </row>
    <row r="2250" ht="15.75" customHeight="1">
      <c r="A2250" s="1"/>
      <c r="B2250" s="5"/>
      <c r="C2250" s="16">
        <v>45188.0</v>
      </c>
      <c r="D2250" s="17" t="s">
        <v>4173</v>
      </c>
      <c r="E2250" s="150" t="s">
        <v>4174</v>
      </c>
      <c r="F2250" s="5" t="s">
        <v>126</v>
      </c>
      <c r="G2250" s="5" t="s">
        <v>3261</v>
      </c>
      <c r="H2250" s="5">
        <v>204.0</v>
      </c>
      <c r="I2250" s="33" t="s">
        <v>45</v>
      </c>
      <c r="J2250" s="18">
        <v>9.0</v>
      </c>
      <c r="K2250" s="169">
        <f t="shared" si="191"/>
        <v>8.265252976</v>
      </c>
      <c r="L2250" s="18">
        <v>5.0</v>
      </c>
      <c r="M2250" s="21">
        <f t="shared" si="197"/>
        <v>9.103432701</v>
      </c>
      <c r="N2250" s="18">
        <v>10.0</v>
      </c>
      <c r="O2250" s="21">
        <f t="shared" si="185"/>
        <v>9.444293357</v>
      </c>
      <c r="P2250" s="18"/>
      <c r="Q2250" s="21">
        <f t="shared" si="198"/>
        <v>8.365462754</v>
      </c>
      <c r="R2250" s="18">
        <v>7.5</v>
      </c>
      <c r="S2250" s="21">
        <f t="shared" si="195"/>
        <v>8.432581227</v>
      </c>
      <c r="T2250" s="18">
        <v>10.0</v>
      </c>
      <c r="U2250" s="21">
        <f t="shared" si="128"/>
        <v>8.250903342</v>
      </c>
      <c r="V2250" s="18">
        <v>10.0</v>
      </c>
      <c r="W2250" s="21">
        <f t="shared" si="199"/>
        <v>8.848600451</v>
      </c>
      <c r="X2250" s="27">
        <f t="shared" si="170"/>
        <v>8.583333333</v>
      </c>
      <c r="Y2250" s="149" t="s">
        <v>4175</v>
      </c>
      <c r="Z2250" s="24"/>
      <c r="AA2250" s="40"/>
      <c r="AB2250" s="40"/>
      <c r="AC2250" s="40"/>
      <c r="AD2250" s="40"/>
      <c r="AE2250" s="39"/>
      <c r="AF2250" s="5"/>
      <c r="AG2250" s="1"/>
    </row>
    <row r="2251" ht="15.75" customHeight="1">
      <c r="A2251" s="1"/>
      <c r="B2251" s="5"/>
      <c r="C2251" s="16">
        <v>45189.0</v>
      </c>
      <c r="D2251" s="17">
        <v>2.549439211E9</v>
      </c>
      <c r="E2251" s="150" t="s">
        <v>4176</v>
      </c>
      <c r="F2251" s="5" t="s">
        <v>43</v>
      </c>
      <c r="G2251" s="5" t="s">
        <v>3261</v>
      </c>
      <c r="H2251" s="5">
        <v>206.0</v>
      </c>
      <c r="I2251" s="33" t="s">
        <v>1868</v>
      </c>
      <c r="J2251" s="18">
        <v>8.0</v>
      </c>
      <c r="K2251" s="169">
        <f t="shared" si="191"/>
        <v>8.265997024</v>
      </c>
      <c r="L2251" s="18">
        <v>10.0</v>
      </c>
      <c r="M2251" s="21">
        <f t="shared" si="197"/>
        <v>9.103837472</v>
      </c>
      <c r="N2251" s="18">
        <v>10.0</v>
      </c>
      <c r="O2251" s="21">
        <f t="shared" si="185"/>
        <v>9.444540998</v>
      </c>
      <c r="P2251" s="18">
        <v>7.5</v>
      </c>
      <c r="Q2251" s="21">
        <f t="shared" si="198"/>
        <v>8.365072202</v>
      </c>
      <c r="R2251" s="18">
        <v>7.5</v>
      </c>
      <c r="S2251" s="21">
        <f t="shared" si="195"/>
        <v>8.432160577</v>
      </c>
      <c r="T2251" s="18">
        <v>7.5</v>
      </c>
      <c r="U2251" s="21">
        <f t="shared" si="128"/>
        <v>8.250564334</v>
      </c>
      <c r="V2251" s="18">
        <v>10.0</v>
      </c>
      <c r="W2251" s="21">
        <f t="shared" si="199"/>
        <v>8.849120036</v>
      </c>
      <c r="X2251" s="27">
        <f t="shared" si="170"/>
        <v>8.642857143</v>
      </c>
      <c r="Y2251" s="119"/>
      <c r="Z2251" s="24"/>
      <c r="AA2251" s="40"/>
      <c r="AB2251" s="40"/>
      <c r="AC2251" s="40"/>
      <c r="AD2251" s="40"/>
      <c r="AE2251" s="39"/>
      <c r="AF2251" s="5"/>
      <c r="AG2251" s="1"/>
    </row>
    <row r="2252" ht="15.75" customHeight="1">
      <c r="A2252" s="1"/>
      <c r="B2252" s="5"/>
      <c r="C2252" s="16">
        <v>45189.0</v>
      </c>
      <c r="D2252" s="17" t="s">
        <v>4177</v>
      </c>
      <c r="E2252" s="150" t="s">
        <v>4178</v>
      </c>
      <c r="F2252" s="5" t="s">
        <v>905</v>
      </c>
      <c r="G2252" s="5" t="s">
        <v>2017</v>
      </c>
      <c r="H2252" s="5" t="s">
        <v>3347</v>
      </c>
      <c r="I2252" s="33" t="s">
        <v>60</v>
      </c>
      <c r="J2252" s="18">
        <v>10.0</v>
      </c>
      <c r="K2252" s="169">
        <f t="shared" si="191"/>
        <v>8.268229167</v>
      </c>
      <c r="L2252" s="18">
        <v>10.0</v>
      </c>
      <c r="M2252" s="21">
        <f t="shared" si="197"/>
        <v>9.104241877</v>
      </c>
      <c r="N2252" s="18">
        <v>10.0</v>
      </c>
      <c r="O2252" s="21">
        <f t="shared" si="185"/>
        <v>9.444788419</v>
      </c>
      <c r="P2252" s="18">
        <v>7.5</v>
      </c>
      <c r="Q2252" s="21">
        <f t="shared" si="198"/>
        <v>8.364682003</v>
      </c>
      <c r="R2252" s="18">
        <v>10.0</v>
      </c>
      <c r="S2252" s="21">
        <f t="shared" si="195"/>
        <v>8.432867448</v>
      </c>
      <c r="T2252" s="18">
        <v>7.5</v>
      </c>
      <c r="U2252" s="21">
        <f t="shared" si="128"/>
        <v>8.250225632</v>
      </c>
      <c r="V2252" s="18">
        <v>10.0</v>
      </c>
      <c r="W2252" s="21">
        <f t="shared" si="199"/>
        <v>8.849639152</v>
      </c>
      <c r="X2252" s="27">
        <f t="shared" si="170"/>
        <v>9.285714286</v>
      </c>
      <c r="Y2252" s="119"/>
      <c r="Z2252" s="24"/>
      <c r="AA2252" s="40"/>
      <c r="AB2252" s="40"/>
      <c r="AC2252" s="40"/>
      <c r="AD2252" s="40"/>
      <c r="AE2252" s="39"/>
      <c r="AF2252" s="5"/>
      <c r="AG2252" s="1"/>
    </row>
    <row r="2253" ht="15.75" customHeight="1">
      <c r="A2253" s="1"/>
      <c r="B2253" s="5"/>
      <c r="C2253" s="16">
        <v>45189.0</v>
      </c>
      <c r="D2253" s="17">
        <v>2.845468393E9</v>
      </c>
      <c r="E2253" s="150" t="s">
        <v>4179</v>
      </c>
      <c r="F2253" s="5" t="s">
        <v>56</v>
      </c>
      <c r="G2253" s="5" t="s">
        <v>2017</v>
      </c>
      <c r="H2253" s="5">
        <v>215.0</v>
      </c>
      <c r="I2253" s="33" t="s">
        <v>1808</v>
      </c>
      <c r="J2253" s="18">
        <v>7.0</v>
      </c>
      <c r="K2253" s="169">
        <f t="shared" si="191"/>
        <v>8.265997024</v>
      </c>
      <c r="L2253" s="18">
        <v>7.5</v>
      </c>
      <c r="M2253" s="21">
        <f t="shared" si="197"/>
        <v>9.103518268</v>
      </c>
      <c r="N2253" s="18">
        <v>7.5</v>
      </c>
      <c r="O2253" s="21">
        <f t="shared" si="185"/>
        <v>9.445035619</v>
      </c>
      <c r="P2253" s="18">
        <v>7.5</v>
      </c>
      <c r="Q2253" s="21">
        <f t="shared" si="198"/>
        <v>8.364292155</v>
      </c>
      <c r="R2253" s="18">
        <v>5.0</v>
      </c>
      <c r="S2253" s="21">
        <f t="shared" si="195"/>
        <v>8.431320415</v>
      </c>
      <c r="T2253" s="18">
        <v>7.5</v>
      </c>
      <c r="U2253" s="21">
        <f t="shared" si="128"/>
        <v>8.249887235</v>
      </c>
      <c r="V2253" s="18">
        <v>7.5</v>
      </c>
      <c r="W2253" s="21">
        <f t="shared" si="199"/>
        <v>8.849030658</v>
      </c>
      <c r="X2253" s="27">
        <f t="shared" si="170"/>
        <v>7.071428571</v>
      </c>
      <c r="Y2253" s="119"/>
      <c r="Z2253" s="24"/>
      <c r="AA2253" s="40"/>
      <c r="AB2253" s="40"/>
      <c r="AC2253" s="40"/>
      <c r="AD2253" s="40"/>
      <c r="AE2253" s="39"/>
      <c r="AF2253" s="5"/>
      <c r="AG2253" s="1"/>
    </row>
    <row r="2254" ht="15.75" customHeight="1">
      <c r="A2254" s="1"/>
      <c r="B2254" s="5"/>
      <c r="C2254" s="16">
        <v>45189.0</v>
      </c>
      <c r="D2254" s="17" t="s">
        <v>4180</v>
      </c>
      <c r="E2254" s="150" t="s">
        <v>4181</v>
      </c>
      <c r="F2254" s="5" t="s">
        <v>126</v>
      </c>
      <c r="G2254" s="5" t="s">
        <v>4061</v>
      </c>
      <c r="H2254" s="5">
        <v>215.0</v>
      </c>
      <c r="I2254" s="33" t="s">
        <v>1808</v>
      </c>
      <c r="J2254" s="18">
        <v>9.0</v>
      </c>
      <c r="K2254" s="169">
        <f t="shared" si="191"/>
        <v>8.267485119</v>
      </c>
      <c r="L2254" s="18">
        <v>10.0</v>
      </c>
      <c r="M2254" s="21">
        <f t="shared" si="197"/>
        <v>9.103922453</v>
      </c>
      <c r="N2254" s="18">
        <v>10.0</v>
      </c>
      <c r="O2254" s="21">
        <f t="shared" si="185"/>
        <v>9.445282599</v>
      </c>
      <c r="P2254" s="18">
        <v>7.5</v>
      </c>
      <c r="Q2254" s="21">
        <f t="shared" si="198"/>
        <v>8.363902659</v>
      </c>
      <c r="R2254" s="18">
        <v>7.5</v>
      </c>
      <c r="S2254" s="21">
        <f t="shared" si="195"/>
        <v>8.430900901</v>
      </c>
      <c r="T2254" s="18">
        <v>10.0</v>
      </c>
      <c r="U2254" s="21">
        <f t="shared" si="128"/>
        <v>8.250676285</v>
      </c>
      <c r="V2254" s="18">
        <v>10.0</v>
      </c>
      <c r="W2254" s="21">
        <f t="shared" si="199"/>
        <v>8.849549347</v>
      </c>
      <c r="X2254" s="27">
        <f t="shared" si="170"/>
        <v>9.142857143</v>
      </c>
      <c r="Y2254" s="149" t="s">
        <v>4182</v>
      </c>
      <c r="Z2254" s="24"/>
      <c r="AA2254" s="40"/>
      <c r="AB2254" s="40"/>
      <c r="AC2254" s="40"/>
      <c r="AD2254" s="40"/>
      <c r="AE2254" s="39"/>
      <c r="AF2254" s="5"/>
      <c r="AG2254" s="1"/>
    </row>
    <row r="2255" ht="15.75" customHeight="1">
      <c r="A2255" s="1"/>
      <c r="B2255" s="5"/>
      <c r="C2255" s="16">
        <v>45189.0</v>
      </c>
      <c r="D2255" s="17" t="s">
        <v>4183</v>
      </c>
      <c r="E2255" s="150" t="s">
        <v>4184</v>
      </c>
      <c r="F2255" s="5" t="s">
        <v>306</v>
      </c>
      <c r="G2255" s="5" t="s">
        <v>3261</v>
      </c>
      <c r="H2255" s="5">
        <v>204.0</v>
      </c>
      <c r="I2255" s="33" t="s">
        <v>45</v>
      </c>
      <c r="J2255" s="18">
        <v>8.0</v>
      </c>
      <c r="K2255" s="169">
        <f t="shared" si="191"/>
        <v>8.265997024</v>
      </c>
      <c r="L2255" s="18">
        <v>7.5</v>
      </c>
      <c r="M2255" s="21">
        <f t="shared" si="197"/>
        <v>9.103199639</v>
      </c>
      <c r="N2255" s="18">
        <v>10.0</v>
      </c>
      <c r="O2255" s="21">
        <f t="shared" si="185"/>
        <v>9.445529359</v>
      </c>
      <c r="P2255" s="18">
        <v>7.5</v>
      </c>
      <c r="Q2255" s="21">
        <f t="shared" si="198"/>
        <v>8.363513514</v>
      </c>
      <c r="R2255" s="18">
        <v>7.5</v>
      </c>
      <c r="S2255" s="21">
        <f t="shared" si="195"/>
        <v>8.430481765</v>
      </c>
      <c r="T2255" s="18">
        <v>7.5</v>
      </c>
      <c r="U2255" s="21">
        <f t="shared" si="128"/>
        <v>8.25033799</v>
      </c>
      <c r="V2255" s="18">
        <v>7.5</v>
      </c>
      <c r="W2255" s="21">
        <f t="shared" si="199"/>
        <v>8.848941441</v>
      </c>
      <c r="X2255" s="27">
        <f t="shared" si="170"/>
        <v>7.928571429</v>
      </c>
      <c r="Y2255" s="119"/>
      <c r="Z2255" s="24"/>
      <c r="AA2255" s="40"/>
      <c r="AB2255" s="40"/>
      <c r="AC2255" s="40"/>
      <c r="AD2255" s="40"/>
      <c r="AE2255" s="39"/>
      <c r="AF2255" s="5"/>
      <c r="AG2255" s="1"/>
    </row>
    <row r="2256" ht="15.75" customHeight="1">
      <c r="A2256" s="1"/>
      <c r="B2256" s="5"/>
      <c r="C2256" s="16">
        <v>45190.0</v>
      </c>
      <c r="D2256" s="17">
        <v>4.003070375E9</v>
      </c>
      <c r="E2256" s="150" t="s">
        <v>4185</v>
      </c>
      <c r="F2256" s="5" t="s">
        <v>567</v>
      </c>
      <c r="G2256" s="5" t="s">
        <v>2017</v>
      </c>
      <c r="H2256" s="5" t="s">
        <v>3406</v>
      </c>
      <c r="I2256" s="33" t="s">
        <v>60</v>
      </c>
      <c r="J2256" s="18">
        <v>9.0</v>
      </c>
      <c r="K2256" s="169">
        <f t="shared" si="191"/>
        <v>8.265252976</v>
      </c>
      <c r="L2256" s="18">
        <v>10.0</v>
      </c>
      <c r="M2256" s="21">
        <f t="shared" si="197"/>
        <v>9.103603604</v>
      </c>
      <c r="N2256" s="18">
        <v>5.0</v>
      </c>
      <c r="O2256" s="21">
        <f t="shared" si="185"/>
        <v>9.4457759</v>
      </c>
      <c r="P2256" s="18">
        <v>5.0</v>
      </c>
      <c r="Q2256" s="21">
        <f t="shared" si="198"/>
        <v>8.3619991</v>
      </c>
      <c r="R2256" s="18">
        <v>7.5</v>
      </c>
      <c r="S2256" s="21">
        <f t="shared" si="195"/>
        <v>8.430063006</v>
      </c>
      <c r="T2256" s="18">
        <v>5.0</v>
      </c>
      <c r="U2256" s="21">
        <f t="shared" si="128"/>
        <v>8.248873874</v>
      </c>
      <c r="V2256" s="18">
        <v>5.0</v>
      </c>
      <c r="W2256" s="21">
        <f t="shared" si="199"/>
        <v>8.847208465</v>
      </c>
      <c r="X2256" s="27">
        <f t="shared" si="170"/>
        <v>6.642857143</v>
      </c>
      <c r="Y2256" s="119"/>
      <c r="Z2256" s="24"/>
      <c r="AA2256" s="40"/>
      <c r="AB2256" s="40"/>
      <c r="AC2256" s="40"/>
      <c r="AD2256" s="40"/>
      <c r="AE2256" s="39"/>
      <c r="AF2256" s="5"/>
      <c r="AG2256" s="1"/>
    </row>
    <row r="2257" ht="15.75" customHeight="1">
      <c r="A2257" s="1"/>
      <c r="B2257" s="5"/>
      <c r="C2257" s="16">
        <v>45191.0</v>
      </c>
      <c r="D2257" s="17">
        <v>4.251873898E9</v>
      </c>
      <c r="E2257" s="150" t="s">
        <v>4186</v>
      </c>
      <c r="F2257" s="5" t="s">
        <v>32</v>
      </c>
      <c r="G2257" s="5" t="s">
        <v>2017</v>
      </c>
      <c r="H2257" s="5" t="s">
        <v>3280</v>
      </c>
      <c r="I2257" s="33" t="s">
        <v>60</v>
      </c>
      <c r="J2257" s="18">
        <v>10.0</v>
      </c>
      <c r="K2257" s="169">
        <f t="shared" si="191"/>
        <v>8.265997024</v>
      </c>
      <c r="L2257" s="18">
        <v>10.0</v>
      </c>
      <c r="M2257" s="21">
        <f t="shared" si="197"/>
        <v>9.104007204</v>
      </c>
      <c r="N2257" s="18">
        <v>10.0</v>
      </c>
      <c r="O2257" s="21">
        <f t="shared" si="185"/>
        <v>9.444911111</v>
      </c>
      <c r="P2257" s="18">
        <v>10.0</v>
      </c>
      <c r="Q2257" s="21">
        <f t="shared" si="198"/>
        <v>8.362736274</v>
      </c>
      <c r="R2257" s="18">
        <v>10.0</v>
      </c>
      <c r="S2257" s="21">
        <f t="shared" si="195"/>
        <v>8.430769231</v>
      </c>
      <c r="T2257" s="18">
        <v>10.0</v>
      </c>
      <c r="U2257" s="21">
        <f t="shared" si="128"/>
        <v>8.249662314</v>
      </c>
      <c r="V2257" s="18">
        <v>10.0</v>
      </c>
      <c r="W2257" s="21">
        <f t="shared" si="199"/>
        <v>8.847727273</v>
      </c>
      <c r="X2257" s="27">
        <f t="shared" si="170"/>
        <v>10</v>
      </c>
      <c r="Y2257" s="149" t="s">
        <v>4187</v>
      </c>
      <c r="Z2257" s="24"/>
      <c r="AA2257" s="40"/>
      <c r="AB2257" s="40"/>
      <c r="AC2257" s="40"/>
      <c r="AD2257" s="40"/>
      <c r="AE2257" s="39"/>
      <c r="AF2257" s="5"/>
      <c r="AG2257" s="1"/>
    </row>
    <row r="2258" ht="15.75" customHeight="1">
      <c r="A2258" s="1"/>
      <c r="B2258" s="5"/>
      <c r="C2258" s="16">
        <v>45191.0</v>
      </c>
      <c r="D2258" s="17" t="s">
        <v>4188</v>
      </c>
      <c r="E2258" s="150" t="s">
        <v>4189</v>
      </c>
      <c r="F2258" s="5" t="s">
        <v>32</v>
      </c>
      <c r="G2258" s="5" t="s">
        <v>2017</v>
      </c>
      <c r="H2258" s="5" t="s">
        <v>3543</v>
      </c>
      <c r="I2258" s="33" t="s">
        <v>60</v>
      </c>
      <c r="J2258" s="18">
        <v>10.0</v>
      </c>
      <c r="K2258" s="169">
        <f t="shared" si="191"/>
        <v>8.268973214</v>
      </c>
      <c r="L2258" s="18">
        <v>10.0</v>
      </c>
      <c r="M2258" s="21">
        <f t="shared" si="197"/>
        <v>9.104410441</v>
      </c>
      <c r="N2258" s="18">
        <v>10.0</v>
      </c>
      <c r="O2258" s="21">
        <f t="shared" si="185"/>
        <v>9.445157708</v>
      </c>
      <c r="P2258" s="18">
        <v>10.0</v>
      </c>
      <c r="Q2258" s="21">
        <f t="shared" si="198"/>
        <v>8.363472785</v>
      </c>
      <c r="R2258" s="18">
        <v>10.0</v>
      </c>
      <c r="S2258" s="21">
        <f t="shared" si="195"/>
        <v>8.43147482</v>
      </c>
      <c r="T2258" s="18">
        <v>10.0</v>
      </c>
      <c r="U2258" s="21">
        <f t="shared" si="128"/>
        <v>8.250450045</v>
      </c>
      <c r="V2258" s="18">
        <v>10.0</v>
      </c>
      <c r="W2258" s="21">
        <f t="shared" si="199"/>
        <v>8.848245614</v>
      </c>
      <c r="X2258" s="27">
        <f t="shared" si="170"/>
        <v>10</v>
      </c>
      <c r="Y2258" s="149" t="s">
        <v>4190</v>
      </c>
      <c r="Z2258" s="24"/>
      <c r="AA2258" s="40"/>
      <c r="AB2258" s="40"/>
      <c r="AC2258" s="40"/>
      <c r="AD2258" s="40"/>
      <c r="AE2258" s="39"/>
      <c r="AF2258" s="5"/>
      <c r="AG2258" s="1"/>
    </row>
    <row r="2259" ht="15.75" customHeight="1">
      <c r="A2259" s="1"/>
      <c r="B2259" s="5"/>
      <c r="C2259" s="16">
        <v>45192.0</v>
      </c>
      <c r="D2259" s="17">
        <v>3.441408719E9</v>
      </c>
      <c r="E2259" s="150" t="s">
        <v>4191</v>
      </c>
      <c r="F2259" s="5" t="s">
        <v>126</v>
      </c>
      <c r="G2259" s="5" t="s">
        <v>3261</v>
      </c>
      <c r="H2259" s="5">
        <v>302.0</v>
      </c>
      <c r="I2259" s="33" t="s">
        <v>45</v>
      </c>
      <c r="J2259" s="18">
        <v>9.0</v>
      </c>
      <c r="K2259" s="169">
        <f t="shared" si="191"/>
        <v>8.271205357</v>
      </c>
      <c r="L2259" s="18">
        <v>10.0</v>
      </c>
      <c r="M2259" s="21">
        <f t="shared" si="197"/>
        <v>9.104813315</v>
      </c>
      <c r="N2259" s="18">
        <v>10.0</v>
      </c>
      <c r="O2259" s="21">
        <f t="shared" si="185"/>
        <v>9.445404085</v>
      </c>
      <c r="P2259" s="18">
        <v>10.0</v>
      </c>
      <c r="Q2259" s="21">
        <f t="shared" si="198"/>
        <v>8.364208633</v>
      </c>
      <c r="R2259" s="18">
        <v>7.5</v>
      </c>
      <c r="S2259" s="21">
        <f t="shared" si="195"/>
        <v>8.43105618</v>
      </c>
      <c r="T2259" s="18">
        <v>5.0</v>
      </c>
      <c r="U2259" s="21">
        <f t="shared" si="128"/>
        <v>8.248987854</v>
      </c>
      <c r="V2259" s="18">
        <v>10.0</v>
      </c>
      <c r="W2259" s="21">
        <f t="shared" si="199"/>
        <v>8.848763489</v>
      </c>
      <c r="X2259" s="27">
        <f t="shared" si="170"/>
        <v>8.785714286</v>
      </c>
      <c r="Y2259" s="149" t="s">
        <v>4192</v>
      </c>
      <c r="Z2259" s="24"/>
      <c r="AA2259" s="40"/>
      <c r="AB2259" s="40"/>
      <c r="AC2259" s="40"/>
      <c r="AD2259" s="40"/>
      <c r="AE2259" s="39"/>
      <c r="AF2259" s="5"/>
      <c r="AG2259" s="1"/>
    </row>
    <row r="2260" ht="15.75" customHeight="1">
      <c r="A2260" s="1"/>
      <c r="B2260" s="5"/>
      <c r="C2260" s="16">
        <v>45192.0</v>
      </c>
      <c r="D2260" s="17">
        <v>3.318520668E9</v>
      </c>
      <c r="E2260" s="150" t="s">
        <v>4193</v>
      </c>
      <c r="F2260" s="5" t="s">
        <v>72</v>
      </c>
      <c r="G2260" s="5" t="s">
        <v>3261</v>
      </c>
      <c r="H2260" s="5"/>
      <c r="I2260" s="33"/>
      <c r="J2260" s="18">
        <v>2.0</v>
      </c>
      <c r="K2260" s="169">
        <f t="shared" si="191"/>
        <v>8.265252976</v>
      </c>
      <c r="L2260" s="18">
        <v>7.5</v>
      </c>
      <c r="M2260" s="21">
        <f t="shared" si="197"/>
        <v>9.104091727</v>
      </c>
      <c r="N2260" s="18">
        <v>7.5</v>
      </c>
      <c r="O2260" s="21">
        <f t="shared" si="185"/>
        <v>9.444540613</v>
      </c>
      <c r="P2260" s="18">
        <v>5.0</v>
      </c>
      <c r="Q2260" s="21">
        <f t="shared" si="198"/>
        <v>8.362696629</v>
      </c>
      <c r="R2260" s="18">
        <v>5.0</v>
      </c>
      <c r="S2260" s="21">
        <f t="shared" si="195"/>
        <v>8.429514825</v>
      </c>
      <c r="T2260" s="18">
        <v>2.5</v>
      </c>
      <c r="U2260" s="21">
        <f t="shared" si="128"/>
        <v>8.246402878</v>
      </c>
      <c r="V2260" s="18">
        <v>5.0</v>
      </c>
      <c r="W2260" s="21">
        <f t="shared" si="199"/>
        <v>8.847033708</v>
      </c>
      <c r="X2260" s="27">
        <f t="shared" si="170"/>
        <v>4.928571429</v>
      </c>
      <c r="Y2260" s="149" t="s">
        <v>4194</v>
      </c>
      <c r="Z2260" s="24"/>
      <c r="AA2260" s="40"/>
      <c r="AB2260" s="40"/>
      <c r="AC2260" s="40"/>
      <c r="AD2260" s="40"/>
      <c r="AE2260" s="39"/>
      <c r="AF2260" s="5"/>
      <c r="AG2260" s="1"/>
    </row>
    <row r="2261" ht="15.75" customHeight="1">
      <c r="A2261" s="1"/>
      <c r="B2261" s="5"/>
      <c r="C2261" s="16">
        <v>45193.0</v>
      </c>
      <c r="D2261" s="17">
        <v>2.132706613E9</v>
      </c>
      <c r="E2261" s="150" t="s">
        <v>4191</v>
      </c>
      <c r="F2261" s="5" t="s">
        <v>126</v>
      </c>
      <c r="G2261" s="5" t="s">
        <v>3261</v>
      </c>
      <c r="H2261" s="5">
        <v>302.0</v>
      </c>
      <c r="I2261" s="33" t="s">
        <v>45</v>
      </c>
      <c r="J2261" s="18">
        <v>7.0</v>
      </c>
      <c r="K2261" s="169">
        <f t="shared" si="191"/>
        <v>8.263020833</v>
      </c>
      <c r="L2261" s="18">
        <v>7.5</v>
      </c>
      <c r="M2261" s="21">
        <f t="shared" si="197"/>
        <v>9.103370787</v>
      </c>
      <c r="N2261" s="18">
        <v>10.0</v>
      </c>
      <c r="O2261" s="21">
        <f t="shared" si="185"/>
        <v>9.444787045</v>
      </c>
      <c r="P2261" s="18">
        <v>10.0</v>
      </c>
      <c r="Q2261" s="21">
        <f t="shared" si="198"/>
        <v>8.363432165</v>
      </c>
      <c r="R2261" s="18">
        <v>10.0</v>
      </c>
      <c r="S2261" s="21">
        <f t="shared" si="195"/>
        <v>8.430220027</v>
      </c>
      <c r="T2261" s="18">
        <v>7.5</v>
      </c>
      <c r="U2261" s="21">
        <f t="shared" si="128"/>
        <v>8.246067416</v>
      </c>
      <c r="V2261" s="18">
        <v>10.0</v>
      </c>
      <c r="W2261" s="21">
        <f t="shared" si="199"/>
        <v>8.847551662</v>
      </c>
      <c r="X2261" s="27">
        <f t="shared" si="170"/>
        <v>8.857142857</v>
      </c>
      <c r="Y2261" s="84" t="s">
        <v>4195</v>
      </c>
      <c r="Z2261" s="24"/>
      <c r="AA2261" s="40"/>
      <c r="AB2261" s="40"/>
      <c r="AC2261" s="40"/>
      <c r="AD2261" s="40"/>
      <c r="AE2261" s="39"/>
      <c r="AF2261" s="5"/>
      <c r="AG2261" s="1"/>
    </row>
    <row r="2262" ht="15.75" customHeight="1">
      <c r="A2262" s="1"/>
      <c r="B2262" s="5"/>
      <c r="C2262" s="16">
        <v>45193.0</v>
      </c>
      <c r="D2262" s="17" t="s">
        <v>4196</v>
      </c>
      <c r="E2262" s="150" t="s">
        <v>4197</v>
      </c>
      <c r="F2262" s="5" t="s">
        <v>32</v>
      </c>
      <c r="G2262" s="5" t="s">
        <v>2017</v>
      </c>
      <c r="H2262" s="5">
        <v>307.0</v>
      </c>
      <c r="I2262" s="33" t="s">
        <v>1808</v>
      </c>
      <c r="J2262" s="18">
        <v>10.0</v>
      </c>
      <c r="K2262" s="169">
        <f t="shared" si="191"/>
        <v>8.265252976</v>
      </c>
      <c r="L2262" s="18">
        <v>10.0</v>
      </c>
      <c r="M2262" s="21">
        <f t="shared" si="197"/>
        <v>9.103773585</v>
      </c>
      <c r="N2262" s="18">
        <v>10.0</v>
      </c>
      <c r="O2262" s="21">
        <f t="shared" si="185"/>
        <v>9.445033259</v>
      </c>
      <c r="P2262" s="18">
        <v>10.0</v>
      </c>
      <c r="Q2262" s="21">
        <f t="shared" si="198"/>
        <v>8.364167041</v>
      </c>
      <c r="R2262" s="18">
        <v>10.0</v>
      </c>
      <c r="S2262" s="21">
        <f t="shared" si="195"/>
        <v>8.430924596</v>
      </c>
      <c r="T2262" s="18">
        <v>10.0</v>
      </c>
      <c r="U2262" s="21">
        <f t="shared" si="128"/>
        <v>8.246855346</v>
      </c>
      <c r="V2262" s="18">
        <v>10.0</v>
      </c>
      <c r="W2262" s="21">
        <f t="shared" si="199"/>
        <v>8.848069151</v>
      </c>
      <c r="X2262" s="27">
        <f t="shared" si="170"/>
        <v>10</v>
      </c>
      <c r="Y2262" s="84" t="s">
        <v>4198</v>
      </c>
      <c r="Z2262" s="24"/>
      <c r="AA2262" s="40"/>
      <c r="AB2262" s="40"/>
      <c r="AC2262" s="40"/>
      <c r="AD2262" s="40"/>
      <c r="AE2262" s="39"/>
      <c r="AF2262" s="5"/>
      <c r="AG2262" s="1"/>
    </row>
    <row r="2263" ht="15.75" customHeight="1">
      <c r="A2263" s="1"/>
      <c r="B2263" s="5"/>
      <c r="C2263" s="16">
        <v>45195.0</v>
      </c>
      <c r="D2263" s="17">
        <v>3.023338638E9</v>
      </c>
      <c r="E2263" s="150" t="s">
        <v>4199</v>
      </c>
      <c r="F2263" s="5" t="s">
        <v>510</v>
      </c>
      <c r="G2263" s="5" t="s">
        <v>2017</v>
      </c>
      <c r="H2263" s="5">
        <v>217.0</v>
      </c>
      <c r="I2263" s="33" t="s">
        <v>1782</v>
      </c>
      <c r="J2263" s="18">
        <v>8.0</v>
      </c>
      <c r="K2263" s="169">
        <f t="shared" si="191"/>
        <v>8.263764881</v>
      </c>
      <c r="L2263" s="18">
        <v>10.0</v>
      </c>
      <c r="M2263" s="21">
        <f t="shared" si="197"/>
        <v>9.104176022</v>
      </c>
      <c r="N2263" s="18">
        <v>10.0</v>
      </c>
      <c r="O2263" s="21">
        <f t="shared" si="185"/>
        <v>9.445279255</v>
      </c>
      <c r="P2263" s="18">
        <v>7.5</v>
      </c>
      <c r="Q2263" s="21">
        <f t="shared" si="198"/>
        <v>8.363779174</v>
      </c>
      <c r="R2263" s="18">
        <v>7.5</v>
      </c>
      <c r="S2263" s="21">
        <f t="shared" si="195"/>
        <v>8.430506954</v>
      </c>
      <c r="T2263" s="18">
        <v>7.5</v>
      </c>
      <c r="U2263" s="21">
        <f t="shared" si="128"/>
        <v>8.246519982</v>
      </c>
      <c r="V2263" s="18">
        <v>7.5</v>
      </c>
      <c r="W2263" s="21">
        <f t="shared" si="199"/>
        <v>8.847464093</v>
      </c>
      <c r="X2263" s="27">
        <f t="shared" si="170"/>
        <v>8.285714286</v>
      </c>
      <c r="Y2263" s="149" t="s">
        <v>4200</v>
      </c>
      <c r="Z2263" s="24"/>
      <c r="AA2263" s="40"/>
      <c r="AB2263" s="40"/>
      <c r="AC2263" s="40"/>
      <c r="AD2263" s="40"/>
      <c r="AE2263" s="39"/>
      <c r="AF2263" s="5"/>
      <c r="AG2263" s="1"/>
    </row>
    <row r="2264" ht="15.75" customHeight="1">
      <c r="A2264" s="1"/>
      <c r="B2264" s="5"/>
      <c r="C2264" s="16">
        <v>45195.0</v>
      </c>
      <c r="D2264" s="17" t="s">
        <v>4201</v>
      </c>
      <c r="E2264" s="150" t="s">
        <v>4202</v>
      </c>
      <c r="F2264" s="5" t="s">
        <v>40</v>
      </c>
      <c r="G2264" s="5" t="s">
        <v>2017</v>
      </c>
      <c r="H2264" s="5">
        <v>115.0</v>
      </c>
      <c r="I2264" s="33" t="s">
        <v>4203</v>
      </c>
      <c r="J2264" s="18">
        <v>10.0</v>
      </c>
      <c r="K2264" s="169">
        <f t="shared" si="191"/>
        <v>8.264508929</v>
      </c>
      <c r="L2264" s="18">
        <v>10.0</v>
      </c>
      <c r="M2264" s="21">
        <f t="shared" si="197"/>
        <v>9.104578097</v>
      </c>
      <c r="N2264" s="18">
        <v>10.0</v>
      </c>
      <c r="O2264" s="21">
        <f t="shared" si="185"/>
        <v>9.443309703</v>
      </c>
      <c r="P2264" s="18">
        <v>7.5</v>
      </c>
      <c r="Q2264" s="21">
        <f t="shared" si="198"/>
        <v>8.363391655</v>
      </c>
      <c r="R2264" s="18">
        <v>10.0</v>
      </c>
      <c r="S2264" s="21">
        <f t="shared" si="195"/>
        <v>8.431210762</v>
      </c>
      <c r="T2264" s="18">
        <v>10.0</v>
      </c>
      <c r="U2264" s="21">
        <f t="shared" si="128"/>
        <v>8.247307002</v>
      </c>
      <c r="V2264" s="18">
        <v>10.0</v>
      </c>
      <c r="W2264" s="21">
        <f t="shared" si="199"/>
        <v>8.847981157</v>
      </c>
      <c r="X2264" s="27">
        <f t="shared" si="170"/>
        <v>9.642857143</v>
      </c>
      <c r="Y2264" s="149" t="s">
        <v>4204</v>
      </c>
      <c r="Z2264" s="24"/>
      <c r="AA2264" s="40"/>
      <c r="AB2264" s="40"/>
      <c r="AC2264" s="40"/>
      <c r="AD2264" s="40"/>
      <c r="AE2264" s="39"/>
      <c r="AF2264" s="5"/>
      <c r="AG2264" s="1"/>
    </row>
    <row r="2265" ht="15.75" customHeight="1">
      <c r="A2265" s="1"/>
      <c r="B2265" s="5"/>
      <c r="C2265" s="16">
        <v>45196.0</v>
      </c>
      <c r="D2265" s="17">
        <v>4.265597999E9</v>
      </c>
      <c r="E2265" s="150" t="s">
        <v>4205</v>
      </c>
      <c r="F2265" s="5" t="s">
        <v>43</v>
      </c>
      <c r="G2265" s="5" t="s">
        <v>3261</v>
      </c>
      <c r="H2265" s="5">
        <v>204.0</v>
      </c>
      <c r="I2265" s="33" t="s">
        <v>45</v>
      </c>
      <c r="J2265" s="18">
        <v>4.0</v>
      </c>
      <c r="K2265" s="169">
        <f t="shared" si="191"/>
        <v>8.260044643</v>
      </c>
      <c r="L2265" s="18">
        <v>7.5</v>
      </c>
      <c r="M2265" s="21">
        <f t="shared" si="197"/>
        <v>9.103858232</v>
      </c>
      <c r="N2265" s="18">
        <v>2.5</v>
      </c>
      <c r="O2265" s="21">
        <f t="shared" si="185"/>
        <v>9.443556244</v>
      </c>
      <c r="P2265" s="18">
        <v>5.0</v>
      </c>
      <c r="Q2265" s="21">
        <f t="shared" si="198"/>
        <v>8.361883408</v>
      </c>
      <c r="R2265" s="18">
        <v>7.5</v>
      </c>
      <c r="S2265" s="21">
        <f t="shared" si="195"/>
        <v>8.430793366</v>
      </c>
      <c r="T2265" s="18">
        <v>7.5</v>
      </c>
      <c r="U2265" s="21">
        <f t="shared" si="128"/>
        <v>8.246971736</v>
      </c>
      <c r="V2265" s="18">
        <v>7.5</v>
      </c>
      <c r="W2265" s="21">
        <f t="shared" si="199"/>
        <v>8.847376682</v>
      </c>
      <c r="X2265" s="27">
        <f t="shared" si="170"/>
        <v>5.928571429</v>
      </c>
      <c r="Y2265" s="119"/>
      <c r="Z2265" s="24"/>
      <c r="AA2265" s="40"/>
      <c r="AB2265" s="40"/>
      <c r="AC2265" s="40"/>
      <c r="AD2265" s="40"/>
      <c r="AE2265" s="39"/>
      <c r="AF2265" s="5"/>
      <c r="AG2265" s="1"/>
    </row>
    <row r="2266" ht="15.75" customHeight="1">
      <c r="A2266" s="1"/>
      <c r="B2266" s="5"/>
      <c r="C2266" s="16">
        <v>45197.0</v>
      </c>
      <c r="D2266" s="17">
        <v>2.379688812E9</v>
      </c>
      <c r="E2266" s="150" t="s">
        <v>4206</v>
      </c>
      <c r="F2266" s="5" t="s">
        <v>2022</v>
      </c>
      <c r="G2266" s="5" t="s">
        <v>3261</v>
      </c>
      <c r="H2266" s="5">
        <v>304.0</v>
      </c>
      <c r="I2266" s="33" t="s">
        <v>45</v>
      </c>
      <c r="J2266" s="18">
        <v>10.0</v>
      </c>
      <c r="K2266" s="169">
        <f t="shared" si="191"/>
        <v>8.261532738</v>
      </c>
      <c r="L2266" s="18"/>
      <c r="M2266" s="21">
        <f t="shared" si="197"/>
        <v>9.103858232</v>
      </c>
      <c r="N2266" s="18"/>
      <c r="O2266" s="21">
        <f t="shared" si="185"/>
        <v>9.443802568</v>
      </c>
      <c r="P2266" s="18"/>
      <c r="Q2266" s="21">
        <f t="shared" si="198"/>
        <v>8.361883408</v>
      </c>
      <c r="R2266" s="18"/>
      <c r="S2266" s="21">
        <f t="shared" si="195"/>
        <v>8.430793366</v>
      </c>
      <c r="T2266" s="18"/>
      <c r="U2266" s="21">
        <f t="shared" si="128"/>
        <v>8.246971736</v>
      </c>
      <c r="V2266" s="18"/>
      <c r="W2266" s="21">
        <f t="shared" si="199"/>
        <v>8.847376682</v>
      </c>
      <c r="X2266" s="27">
        <f t="shared" si="170"/>
        <v>10</v>
      </c>
      <c r="Y2266" s="119"/>
      <c r="Z2266" s="24"/>
      <c r="AA2266" s="40"/>
      <c r="AB2266" s="40"/>
      <c r="AC2266" s="40"/>
      <c r="AD2266" s="40"/>
      <c r="AE2266" s="39"/>
      <c r="AF2266" s="5"/>
      <c r="AG2266" s="1"/>
    </row>
    <row r="2267" ht="15.75" customHeight="1">
      <c r="A2267" s="1"/>
      <c r="B2267" s="5"/>
      <c r="C2267" s="16">
        <v>45204.0</v>
      </c>
      <c r="D2267" s="17" t="s">
        <v>4207</v>
      </c>
      <c r="E2267" s="150" t="s">
        <v>4208</v>
      </c>
      <c r="F2267" s="5" t="s">
        <v>2022</v>
      </c>
      <c r="G2267" s="5" t="s">
        <v>2017</v>
      </c>
      <c r="H2267" s="5">
        <v>206.0</v>
      </c>
      <c r="I2267" s="33" t="s">
        <v>1868</v>
      </c>
      <c r="J2267" s="18">
        <v>10.0</v>
      </c>
      <c r="K2267" s="169">
        <f t="shared" si="191"/>
        <v>8.264508929</v>
      </c>
      <c r="L2267" s="18">
        <v>7.5</v>
      </c>
      <c r="M2267" s="21">
        <f t="shared" si="197"/>
        <v>9.103139013</v>
      </c>
      <c r="N2267" s="18">
        <v>10.0</v>
      </c>
      <c r="O2267" s="21">
        <f t="shared" si="185"/>
        <v>9.444048673</v>
      </c>
      <c r="P2267" s="18">
        <v>7.5</v>
      </c>
      <c r="Q2267" s="21">
        <f t="shared" si="198"/>
        <v>8.361497087</v>
      </c>
      <c r="R2267" s="18">
        <v>7.5</v>
      </c>
      <c r="S2267" s="21">
        <f t="shared" si="195"/>
        <v>8.430376344</v>
      </c>
      <c r="T2267" s="18">
        <v>7.5</v>
      </c>
      <c r="U2267" s="21">
        <f t="shared" si="128"/>
        <v>8.246636771</v>
      </c>
      <c r="V2267" s="18">
        <v>10.0</v>
      </c>
      <c r="W2267" s="21">
        <f t="shared" si="199"/>
        <v>8.847893321</v>
      </c>
      <c r="X2267" s="27">
        <f t="shared" si="170"/>
        <v>8.571428571</v>
      </c>
      <c r="Y2267" s="119"/>
      <c r="Z2267" s="24"/>
      <c r="AA2267" s="40"/>
      <c r="AB2267" s="40"/>
      <c r="AC2267" s="40"/>
      <c r="AD2267" s="40"/>
      <c r="AE2267" s="39"/>
      <c r="AF2267" s="5"/>
      <c r="AG2267" s="1"/>
    </row>
    <row r="2268" ht="15.75" customHeight="1">
      <c r="A2268" s="1"/>
      <c r="B2268" s="5"/>
      <c r="C2268" s="16">
        <v>45205.0</v>
      </c>
      <c r="D2268" s="17" t="s">
        <v>4209</v>
      </c>
      <c r="E2268" s="150" t="s">
        <v>4210</v>
      </c>
      <c r="F2268" s="5" t="s">
        <v>32</v>
      </c>
      <c r="G2268" s="5" t="s">
        <v>2017</v>
      </c>
      <c r="H2268" s="5">
        <v>312.0</v>
      </c>
      <c r="I2268" s="33" t="s">
        <v>1787</v>
      </c>
      <c r="J2268" s="18">
        <v>7.0</v>
      </c>
      <c r="K2268" s="169">
        <f t="shared" si="191"/>
        <v>8.262276786</v>
      </c>
      <c r="L2268" s="18">
        <v>7.5</v>
      </c>
      <c r="M2268" s="21">
        <f t="shared" si="197"/>
        <v>9.102420439</v>
      </c>
      <c r="N2268" s="18">
        <v>10.0</v>
      </c>
      <c r="O2268" s="21">
        <f t="shared" si="185"/>
        <v>9.44429456</v>
      </c>
      <c r="P2268" s="18">
        <v>10.0</v>
      </c>
      <c r="Q2268" s="21">
        <f t="shared" si="198"/>
        <v>8.362231183</v>
      </c>
      <c r="R2268" s="18">
        <v>10.0</v>
      </c>
      <c r="S2268" s="21">
        <f t="shared" si="195"/>
        <v>8.431079266</v>
      </c>
      <c r="T2268" s="18">
        <v>7.5</v>
      </c>
      <c r="U2268" s="21">
        <f t="shared" si="128"/>
        <v>8.246302107</v>
      </c>
      <c r="V2268" s="18">
        <v>10.0</v>
      </c>
      <c r="W2268" s="21">
        <f t="shared" si="199"/>
        <v>8.848409498</v>
      </c>
      <c r="X2268" s="27">
        <f t="shared" si="170"/>
        <v>8.857142857</v>
      </c>
      <c r="Y2268" s="149" t="s">
        <v>4211</v>
      </c>
      <c r="Z2268" s="24"/>
      <c r="AA2268" s="40"/>
      <c r="AB2268" s="40"/>
      <c r="AC2268" s="40"/>
      <c r="AD2268" s="40"/>
      <c r="AE2268" s="39"/>
      <c r="AF2268" s="5"/>
      <c r="AG2268" s="1"/>
    </row>
    <row r="2269" ht="15.75" customHeight="1">
      <c r="A2269" s="1"/>
      <c r="B2269" s="5"/>
      <c r="C2269" s="16">
        <v>45205.0</v>
      </c>
      <c r="D2269" s="17">
        <v>4.204679464E9</v>
      </c>
      <c r="E2269" s="150" t="s">
        <v>4212</v>
      </c>
      <c r="F2269" s="5" t="s">
        <v>32</v>
      </c>
      <c r="G2269" s="5" t="s">
        <v>3261</v>
      </c>
      <c r="H2269" s="5">
        <v>304.0</v>
      </c>
      <c r="I2269" s="33" t="s">
        <v>45</v>
      </c>
      <c r="J2269" s="18">
        <v>8.0</v>
      </c>
      <c r="K2269" s="169">
        <f t="shared" si="191"/>
        <v>8.26078869</v>
      </c>
      <c r="L2269" s="18">
        <v>10.0</v>
      </c>
      <c r="M2269" s="21">
        <f t="shared" si="197"/>
        <v>9.102822581</v>
      </c>
      <c r="N2269" s="18">
        <v>10.0</v>
      </c>
      <c r="O2269" s="21">
        <f t="shared" si="185"/>
        <v>9.44454023</v>
      </c>
      <c r="P2269" s="18">
        <v>10.0</v>
      </c>
      <c r="Q2269" s="21"/>
      <c r="R2269" s="18">
        <v>10.0</v>
      </c>
      <c r="S2269" s="21">
        <f t="shared" si="195"/>
        <v>8.431781558</v>
      </c>
      <c r="T2269" s="18">
        <v>10.0</v>
      </c>
      <c r="U2269" s="21">
        <f t="shared" si="128"/>
        <v>8.247087814</v>
      </c>
      <c r="V2269" s="18">
        <v>7.5</v>
      </c>
      <c r="W2269" s="21">
        <f t="shared" si="199"/>
        <v>8.847805643</v>
      </c>
      <c r="X2269" s="27">
        <f t="shared" si="170"/>
        <v>9.357142857</v>
      </c>
      <c r="Y2269" s="149" t="s">
        <v>4213</v>
      </c>
      <c r="Z2269" s="24"/>
      <c r="AA2269" s="40"/>
      <c r="AB2269" s="40"/>
      <c r="AC2269" s="40"/>
      <c r="AD2269" s="40"/>
      <c r="AE2269" s="39"/>
      <c r="AF2269" s="5"/>
      <c r="AG2269" s="1"/>
    </row>
    <row r="2270" ht="15.75" customHeight="1">
      <c r="A2270" s="1"/>
      <c r="B2270" s="5"/>
      <c r="C2270" s="16">
        <v>45206.0</v>
      </c>
      <c r="D2270" s="17">
        <v>2.272031194E9</v>
      </c>
      <c r="E2270" s="150" t="s">
        <v>4214</v>
      </c>
      <c r="F2270" s="5" t="s">
        <v>100</v>
      </c>
      <c r="G2270" s="5" t="s">
        <v>2017</v>
      </c>
      <c r="H2270" s="5" t="s">
        <v>3347</v>
      </c>
      <c r="I2270" s="33" t="s">
        <v>60</v>
      </c>
      <c r="J2270" s="18">
        <v>9.0</v>
      </c>
      <c r="K2270" s="169">
        <f t="shared" si="191"/>
        <v>8.263020833</v>
      </c>
      <c r="L2270" s="18">
        <v>10.0</v>
      </c>
      <c r="M2270" s="21">
        <f t="shared" si="197"/>
        <v>9.103224362</v>
      </c>
      <c r="N2270" s="18">
        <v>7.5</v>
      </c>
      <c r="O2270" s="21">
        <f t="shared" si="185"/>
        <v>9.444785683</v>
      </c>
      <c r="P2270" s="18">
        <v>10.0</v>
      </c>
      <c r="Q2270" s="21">
        <f t="shared" ref="Q2270:Q2603" si="200">+AVERAGE($P$3:P2270)</f>
        <v>8.363697404</v>
      </c>
      <c r="R2270" s="18">
        <v>7.5</v>
      </c>
      <c r="S2270" s="21">
        <f t="shared" si="195"/>
        <v>8.431364653</v>
      </c>
      <c r="T2270" s="18">
        <v>10.0</v>
      </c>
      <c r="U2270" s="21">
        <f t="shared" si="128"/>
        <v>8.247872817</v>
      </c>
      <c r="V2270" s="18">
        <v>7.5</v>
      </c>
      <c r="W2270" s="21">
        <f t="shared" si="199"/>
        <v>8.847202328</v>
      </c>
      <c r="X2270" s="27">
        <f t="shared" si="170"/>
        <v>8.785714286</v>
      </c>
      <c r="Y2270" s="149" t="s">
        <v>4215</v>
      </c>
      <c r="Z2270" s="24"/>
      <c r="AA2270" s="40"/>
      <c r="AB2270" s="40"/>
      <c r="AC2270" s="40"/>
      <c r="AD2270" s="40"/>
      <c r="AE2270" s="39"/>
      <c r="AF2270" s="5"/>
      <c r="AG2270" s="1"/>
    </row>
    <row r="2271" ht="15.75" customHeight="1">
      <c r="A2271" s="1"/>
      <c r="B2271" s="5"/>
      <c r="C2271" s="16">
        <v>45207.0</v>
      </c>
      <c r="D2271" s="17">
        <v>4.016214754E9</v>
      </c>
      <c r="E2271" s="150" t="s">
        <v>4216</v>
      </c>
      <c r="F2271" s="5" t="s">
        <v>510</v>
      </c>
      <c r="G2271" s="5" t="s">
        <v>2017</v>
      </c>
      <c r="H2271" s="5" t="s">
        <v>3252</v>
      </c>
      <c r="I2271" s="33" t="s">
        <v>2203</v>
      </c>
      <c r="J2271" s="18">
        <v>10.0</v>
      </c>
      <c r="K2271" s="169">
        <f t="shared" si="191"/>
        <v>8.263764881</v>
      </c>
      <c r="L2271" s="18">
        <v>10.0</v>
      </c>
      <c r="M2271" s="21">
        <f t="shared" si="197"/>
        <v>9.103625783</v>
      </c>
      <c r="N2271" s="18">
        <v>10.0</v>
      </c>
      <c r="O2271" s="21">
        <f t="shared" si="185"/>
        <v>9.445030919</v>
      </c>
      <c r="P2271" s="18">
        <v>10.0</v>
      </c>
      <c r="Q2271" s="21">
        <f t="shared" si="200"/>
        <v>8.36442953</v>
      </c>
      <c r="R2271" s="18">
        <v>10.0</v>
      </c>
      <c r="S2271" s="21">
        <f t="shared" si="195"/>
        <v>8.43206619</v>
      </c>
      <c r="T2271" s="18">
        <v>10.0</v>
      </c>
      <c r="U2271" s="21">
        <f t="shared" si="128"/>
        <v>8.248657117</v>
      </c>
      <c r="V2271" s="18">
        <v>10.0</v>
      </c>
      <c r="W2271" s="21">
        <f t="shared" si="199"/>
        <v>8.847718121</v>
      </c>
      <c r="X2271" s="27">
        <f t="shared" si="170"/>
        <v>10</v>
      </c>
      <c r="Y2271" s="149" t="s">
        <v>4217</v>
      </c>
      <c r="Z2271" s="24"/>
      <c r="AA2271" s="40"/>
      <c r="AB2271" s="40"/>
      <c r="AC2271" s="40"/>
      <c r="AD2271" s="40"/>
      <c r="AE2271" s="39"/>
      <c r="AF2271" s="5"/>
      <c r="AG2271" s="1"/>
    </row>
    <row r="2272" ht="15.75" customHeight="1">
      <c r="A2272" s="1"/>
      <c r="B2272" s="5"/>
      <c r="C2272" s="16">
        <v>45208.0</v>
      </c>
      <c r="D2272" s="17">
        <v>4.27162438E9</v>
      </c>
      <c r="E2272" s="150" t="s">
        <v>4218</v>
      </c>
      <c r="F2272" s="5" t="s">
        <v>48</v>
      </c>
      <c r="G2272" s="5" t="s">
        <v>3261</v>
      </c>
      <c r="H2272" s="5">
        <v>313.0</v>
      </c>
      <c r="I2272" s="33" t="s">
        <v>79</v>
      </c>
      <c r="J2272" s="18">
        <v>7.0</v>
      </c>
      <c r="K2272" s="169">
        <f t="shared" si="191"/>
        <v>8.265252976</v>
      </c>
      <c r="L2272" s="18">
        <v>7.5</v>
      </c>
      <c r="M2272" s="21">
        <f t="shared" si="197"/>
        <v>9.102908277</v>
      </c>
      <c r="N2272" s="18">
        <v>10.0</v>
      </c>
      <c r="O2272" s="21">
        <f t="shared" si="185"/>
        <v>9.445275938</v>
      </c>
      <c r="P2272" s="18">
        <v>5.0</v>
      </c>
      <c r="Q2272" s="21">
        <f t="shared" si="200"/>
        <v>8.362924866</v>
      </c>
      <c r="R2272" s="18">
        <v>7.5</v>
      </c>
      <c r="S2272" s="21">
        <f t="shared" si="195"/>
        <v>8.431649531</v>
      </c>
      <c r="T2272" s="18">
        <v>5.0</v>
      </c>
      <c r="U2272" s="21">
        <f t="shared" si="128"/>
        <v>8.247203579</v>
      </c>
      <c r="V2272" s="18">
        <v>10.0</v>
      </c>
      <c r="W2272" s="21">
        <f t="shared" si="199"/>
        <v>8.848233453</v>
      </c>
      <c r="X2272" s="27">
        <f t="shared" si="170"/>
        <v>7.428571429</v>
      </c>
      <c r="Y2272" s="119"/>
      <c r="Z2272" s="24"/>
      <c r="AA2272" s="40"/>
      <c r="AB2272" s="40"/>
      <c r="AC2272" s="40"/>
      <c r="AD2272" s="40"/>
      <c r="AE2272" s="39"/>
      <c r="AF2272" s="5"/>
      <c r="AG2272" s="1"/>
    </row>
    <row r="2273" ht="15.75" customHeight="1">
      <c r="A2273" s="1"/>
      <c r="B2273" s="5"/>
      <c r="C2273" s="16">
        <v>45209.0</v>
      </c>
      <c r="D2273" s="17">
        <v>4.228087212E9</v>
      </c>
      <c r="E2273" s="150" t="s">
        <v>4219</v>
      </c>
      <c r="F2273" s="5" t="s">
        <v>32</v>
      </c>
      <c r="G2273" s="5" t="s">
        <v>33</v>
      </c>
      <c r="H2273" s="5" t="s">
        <v>3592</v>
      </c>
      <c r="I2273" s="33" t="s">
        <v>60</v>
      </c>
      <c r="J2273" s="18">
        <v>9.0</v>
      </c>
      <c r="K2273" s="169">
        <f t="shared" si="191"/>
        <v>8.265997024</v>
      </c>
      <c r="L2273" s="18">
        <v>10.0</v>
      </c>
      <c r="M2273" s="21">
        <f t="shared" si="197"/>
        <v>9.103309481</v>
      </c>
      <c r="N2273" s="18">
        <v>10.0</v>
      </c>
      <c r="O2273" s="21">
        <f t="shared" si="185"/>
        <v>9.445520741</v>
      </c>
      <c r="P2273" s="18">
        <v>7.5</v>
      </c>
      <c r="Q2273" s="21">
        <f t="shared" si="200"/>
        <v>8.362539115</v>
      </c>
      <c r="R2273" s="18">
        <v>10.0</v>
      </c>
      <c r="S2273" s="21">
        <f t="shared" si="195"/>
        <v>8.432350313</v>
      </c>
      <c r="T2273" s="18">
        <v>10.0</v>
      </c>
      <c r="U2273" s="21">
        <f t="shared" si="128"/>
        <v>8.247987478</v>
      </c>
      <c r="V2273" s="18">
        <v>10.0</v>
      </c>
      <c r="W2273" s="21">
        <f t="shared" si="199"/>
        <v>8.848748324</v>
      </c>
      <c r="X2273" s="27">
        <f t="shared" si="170"/>
        <v>9.5</v>
      </c>
      <c r="Y2273" s="149" t="s">
        <v>4220</v>
      </c>
      <c r="Z2273" s="24"/>
      <c r="AA2273" s="40"/>
      <c r="AB2273" s="40"/>
      <c r="AC2273" s="40"/>
      <c r="AD2273" s="40"/>
      <c r="AE2273" s="39"/>
      <c r="AF2273" s="5"/>
      <c r="AG2273" s="1"/>
    </row>
    <row r="2274" ht="15.75" customHeight="1">
      <c r="A2274" s="1"/>
      <c r="B2274" s="5"/>
      <c r="C2274" s="16">
        <v>45209.0</v>
      </c>
      <c r="D2274" s="17" t="s">
        <v>4221</v>
      </c>
      <c r="E2274" s="150" t="s">
        <v>4222</v>
      </c>
      <c r="F2274" s="5" t="s">
        <v>4223</v>
      </c>
      <c r="G2274" s="5" t="s">
        <v>2017</v>
      </c>
      <c r="H2274" s="5">
        <v>216.0</v>
      </c>
      <c r="I2274" s="33" t="s">
        <v>1782</v>
      </c>
      <c r="J2274" s="18">
        <v>8.0</v>
      </c>
      <c r="K2274" s="169">
        <f t="shared" si="191"/>
        <v>8.266741071</v>
      </c>
      <c r="L2274" s="18">
        <v>7.5</v>
      </c>
      <c r="M2274" s="21">
        <f t="shared" si="197"/>
        <v>9.102592758</v>
      </c>
      <c r="N2274" s="18">
        <v>7.5</v>
      </c>
      <c r="O2274" s="21">
        <f t="shared" si="185"/>
        <v>9.44466255</v>
      </c>
      <c r="P2274" s="18">
        <v>7.5</v>
      </c>
      <c r="Q2274" s="21">
        <f t="shared" si="200"/>
        <v>8.362153709</v>
      </c>
      <c r="R2274" s="18">
        <v>7.5</v>
      </c>
      <c r="S2274" s="21">
        <f t="shared" si="195"/>
        <v>8.431933899</v>
      </c>
      <c r="T2274" s="18">
        <v>7.5</v>
      </c>
      <c r="U2274" s="21">
        <f t="shared" si="128"/>
        <v>8.247653107</v>
      </c>
      <c r="V2274" s="18">
        <v>7.5</v>
      </c>
      <c r="W2274" s="21">
        <f t="shared" si="199"/>
        <v>8.848145666</v>
      </c>
      <c r="X2274" s="27">
        <f t="shared" si="170"/>
        <v>7.571428571</v>
      </c>
      <c r="Y2274" s="119"/>
      <c r="Z2274" s="24"/>
      <c r="AA2274" s="40"/>
      <c r="AB2274" s="40"/>
      <c r="AC2274" s="40"/>
      <c r="AD2274" s="40"/>
      <c r="AE2274" s="39"/>
      <c r="AF2274" s="5"/>
      <c r="AG2274" s="1"/>
    </row>
    <row r="2275" ht="15.75" customHeight="1">
      <c r="A2275" s="1"/>
      <c r="B2275" s="5"/>
      <c r="C2275" s="16">
        <v>45214.0</v>
      </c>
      <c r="D2275" s="17">
        <v>4.092585089E9</v>
      </c>
      <c r="E2275" s="150" t="s">
        <v>4224</v>
      </c>
      <c r="F2275" s="5" t="s">
        <v>40</v>
      </c>
      <c r="G2275" s="5" t="s">
        <v>3261</v>
      </c>
      <c r="H2275" s="5">
        <v>313.0</v>
      </c>
      <c r="I2275" s="33" t="s">
        <v>79</v>
      </c>
      <c r="J2275" s="18">
        <v>8.0</v>
      </c>
      <c r="K2275" s="169">
        <f t="shared" si="191"/>
        <v>8.265997024</v>
      </c>
      <c r="L2275" s="18">
        <v>10.0</v>
      </c>
      <c r="M2275" s="21">
        <f t="shared" si="197"/>
        <v>9.102993744</v>
      </c>
      <c r="N2275" s="18">
        <v>10.0</v>
      </c>
      <c r="O2275" s="21">
        <f t="shared" si="185"/>
        <v>9.443805115</v>
      </c>
      <c r="P2275" s="18">
        <v>10.0</v>
      </c>
      <c r="Q2275" s="21">
        <f t="shared" si="200"/>
        <v>8.362885217</v>
      </c>
      <c r="R2275" s="18">
        <v>10.0</v>
      </c>
      <c r="S2275" s="21">
        <f t="shared" si="195"/>
        <v>8.432633929</v>
      </c>
      <c r="T2275" s="18">
        <v>10.0</v>
      </c>
      <c r="U2275" s="21">
        <f t="shared" si="128"/>
        <v>8.248436104</v>
      </c>
      <c r="V2275" s="18">
        <v>10.0</v>
      </c>
      <c r="W2275" s="21">
        <f t="shared" si="199"/>
        <v>8.848660116</v>
      </c>
      <c r="X2275" s="27">
        <f t="shared" si="170"/>
        <v>9.714285714</v>
      </c>
      <c r="Y2275" s="149" t="s">
        <v>4225</v>
      </c>
      <c r="Z2275" s="24"/>
      <c r="AA2275" s="40"/>
      <c r="AB2275" s="40"/>
      <c r="AC2275" s="40"/>
      <c r="AD2275" s="40"/>
      <c r="AE2275" s="39"/>
      <c r="AF2275" s="5"/>
      <c r="AG2275" s="1"/>
    </row>
    <row r="2276" ht="15.75" customHeight="1">
      <c r="A2276" s="1"/>
      <c r="B2276" s="5"/>
      <c r="C2276" s="16">
        <v>45217.0</v>
      </c>
      <c r="D2276" s="17">
        <v>4.078506898E9</v>
      </c>
      <c r="E2276" s="150" t="s">
        <v>4226</v>
      </c>
      <c r="F2276" s="5" t="s">
        <v>32</v>
      </c>
      <c r="G2276" s="5" t="s">
        <v>2017</v>
      </c>
      <c r="H2276" s="5" t="s">
        <v>2168</v>
      </c>
      <c r="I2276" s="33" t="s">
        <v>60</v>
      </c>
      <c r="J2276" s="18">
        <v>9.0</v>
      </c>
      <c r="K2276" s="169">
        <f t="shared" si="191"/>
        <v>8.267485119</v>
      </c>
      <c r="L2276" s="18">
        <v>10.0</v>
      </c>
      <c r="M2276" s="21">
        <f t="shared" si="197"/>
        <v>9.103394372</v>
      </c>
      <c r="N2276" s="18">
        <v>10.0</v>
      </c>
      <c r="O2276" s="21">
        <f t="shared" si="185"/>
        <v>9.442948435</v>
      </c>
      <c r="P2276" s="18">
        <v>7.5</v>
      </c>
      <c r="Q2276" s="21">
        <f t="shared" si="200"/>
        <v>8.3625</v>
      </c>
      <c r="R2276" s="18">
        <v>10.0</v>
      </c>
      <c r="S2276" s="21">
        <f t="shared" si="195"/>
        <v>8.433333333</v>
      </c>
      <c r="T2276" s="18">
        <v>10.0</v>
      </c>
      <c r="U2276" s="21">
        <f t="shared" si="128"/>
        <v>8.249218401</v>
      </c>
      <c r="V2276" s="18">
        <v>7.5</v>
      </c>
      <c r="W2276" s="21">
        <f t="shared" si="199"/>
        <v>8.848058036</v>
      </c>
      <c r="X2276" s="27">
        <f t="shared" si="170"/>
        <v>9.142857143</v>
      </c>
      <c r="Y2276" s="149" t="s">
        <v>4227</v>
      </c>
      <c r="Z2276" s="24"/>
      <c r="AA2276" s="40"/>
      <c r="AB2276" s="40"/>
      <c r="AC2276" s="40"/>
      <c r="AD2276" s="40"/>
      <c r="AE2276" s="39"/>
      <c r="AF2276" s="5"/>
      <c r="AG2276" s="1"/>
    </row>
    <row r="2277" ht="15.75" customHeight="1">
      <c r="A2277" s="1"/>
      <c r="B2277" s="5"/>
      <c r="C2277" s="16">
        <v>45218.0</v>
      </c>
      <c r="D2277" s="17">
        <v>4.270256984E9</v>
      </c>
      <c r="E2277" s="150" t="s">
        <v>4228</v>
      </c>
      <c r="F2277" s="5" t="s">
        <v>52</v>
      </c>
      <c r="G2277" s="5" t="s">
        <v>3610</v>
      </c>
      <c r="H2277" s="5">
        <v>313.0</v>
      </c>
      <c r="I2277" s="33" t="s">
        <v>79</v>
      </c>
      <c r="J2277" s="18">
        <v>8.0</v>
      </c>
      <c r="K2277" s="169">
        <f t="shared" si="191"/>
        <v>8.267485119</v>
      </c>
      <c r="L2277" s="18">
        <v>5.0</v>
      </c>
      <c r="M2277" s="21">
        <f t="shared" si="197"/>
        <v>9.1015625</v>
      </c>
      <c r="N2277" s="18">
        <v>7.5</v>
      </c>
      <c r="O2277" s="21">
        <f t="shared" si="185"/>
        <v>9.442092511</v>
      </c>
      <c r="P2277" s="18">
        <v>7.5</v>
      </c>
      <c r="Q2277" s="21">
        <f t="shared" si="200"/>
        <v>8.362115127</v>
      </c>
      <c r="R2277" s="18">
        <v>7.5</v>
      </c>
      <c r="S2277" s="21">
        <f t="shared" si="195"/>
        <v>8.432917038</v>
      </c>
      <c r="T2277" s="18">
        <v>7.5</v>
      </c>
      <c r="U2277" s="21">
        <f t="shared" si="128"/>
        <v>8.248883929</v>
      </c>
      <c r="V2277" s="18">
        <v>7.5</v>
      </c>
      <c r="W2277" s="21">
        <f t="shared" si="199"/>
        <v>8.847456493</v>
      </c>
      <c r="X2277" s="27">
        <f t="shared" si="170"/>
        <v>7.214285714</v>
      </c>
      <c r="Y2277" s="149" t="s">
        <v>4229</v>
      </c>
      <c r="Z2277" s="24"/>
      <c r="AA2277" s="40"/>
      <c r="AB2277" s="40"/>
      <c r="AC2277" s="40"/>
      <c r="AD2277" s="40"/>
      <c r="AE2277" s="39"/>
      <c r="AF2277" s="5"/>
      <c r="AG2277" s="1"/>
    </row>
    <row r="2278" ht="15.75" customHeight="1">
      <c r="A2278" s="1"/>
      <c r="B2278" s="5"/>
      <c r="C2278" s="16">
        <v>45218.0</v>
      </c>
      <c r="D2278" s="17">
        <v>4.271440415E9</v>
      </c>
      <c r="E2278" s="150" t="s">
        <v>4230</v>
      </c>
      <c r="F2278" s="5" t="s">
        <v>72</v>
      </c>
      <c r="G2278" s="5" t="s">
        <v>2017</v>
      </c>
      <c r="H2278" s="5">
        <v>206.0</v>
      </c>
      <c r="I2278" s="33" t="s">
        <v>1868</v>
      </c>
      <c r="J2278" s="18">
        <v>10.0</v>
      </c>
      <c r="K2278" s="169">
        <f t="shared" si="191"/>
        <v>8.267485119</v>
      </c>
      <c r="L2278" s="18">
        <v>10.0</v>
      </c>
      <c r="M2278" s="21">
        <f t="shared" si="197"/>
        <v>9.101963409</v>
      </c>
      <c r="N2278" s="18">
        <v>10.0</v>
      </c>
      <c r="O2278" s="21">
        <f t="shared" si="185"/>
        <v>9.442338177</v>
      </c>
      <c r="P2278" s="18">
        <v>10.0</v>
      </c>
      <c r="Q2278" s="21">
        <f t="shared" si="200"/>
        <v>8.362845674</v>
      </c>
      <c r="R2278" s="18">
        <v>10.0</v>
      </c>
      <c r="S2278" s="21">
        <f t="shared" si="195"/>
        <v>8.433615693</v>
      </c>
      <c r="T2278" s="18">
        <v>10.0</v>
      </c>
      <c r="U2278" s="21">
        <f t="shared" si="128"/>
        <v>8.249665328</v>
      </c>
      <c r="V2278" s="18">
        <v>10.0</v>
      </c>
      <c r="W2278" s="21">
        <f t="shared" si="199"/>
        <v>8.847970562</v>
      </c>
      <c r="X2278" s="27">
        <f t="shared" si="170"/>
        <v>10</v>
      </c>
      <c r="Y2278" s="119"/>
      <c r="Z2278" s="24"/>
      <c r="AA2278" s="40"/>
      <c r="AB2278" s="40"/>
      <c r="AC2278" s="40"/>
      <c r="AD2278" s="40"/>
      <c r="AE2278" s="39"/>
      <c r="AF2278" s="5"/>
      <c r="AG2278" s="1"/>
    </row>
    <row r="2279" ht="15.75" customHeight="1">
      <c r="A2279" s="1"/>
      <c r="B2279" s="5"/>
      <c r="C2279" s="16">
        <v>45219.0</v>
      </c>
      <c r="D2279" s="17">
        <v>4.206871709E9</v>
      </c>
      <c r="E2279" s="150" t="s">
        <v>4231</v>
      </c>
      <c r="F2279" s="5" t="s">
        <v>32</v>
      </c>
      <c r="G2279" s="5" t="s">
        <v>2017</v>
      </c>
      <c r="H2279" s="5">
        <v>302.0</v>
      </c>
      <c r="I2279" s="33" t="s">
        <v>45</v>
      </c>
      <c r="J2279" s="18">
        <v>10.0</v>
      </c>
      <c r="K2279" s="169">
        <f t="shared" si="191"/>
        <v>8.267485119</v>
      </c>
      <c r="L2279" s="18">
        <v>10.0</v>
      </c>
      <c r="M2279" s="21">
        <f t="shared" si="197"/>
        <v>9.102363961</v>
      </c>
      <c r="N2279" s="18">
        <v>10.0</v>
      </c>
      <c r="O2279" s="21">
        <f t="shared" si="185"/>
        <v>9.442583627</v>
      </c>
      <c r="P2279" s="18">
        <v>10.0</v>
      </c>
      <c r="Q2279" s="21">
        <f t="shared" si="200"/>
        <v>8.363575568</v>
      </c>
      <c r="R2279" s="18">
        <v>10.0</v>
      </c>
      <c r="S2279" s="21">
        <f t="shared" si="195"/>
        <v>8.434313725</v>
      </c>
      <c r="T2279" s="18">
        <v>10.0</v>
      </c>
      <c r="U2279" s="21">
        <f t="shared" si="128"/>
        <v>8.25044603</v>
      </c>
      <c r="V2279" s="18">
        <v>10.0</v>
      </c>
      <c r="W2279" s="21">
        <f t="shared" si="199"/>
        <v>8.848484173</v>
      </c>
      <c r="X2279" s="27">
        <f t="shared" si="170"/>
        <v>10</v>
      </c>
      <c r="Y2279" s="119"/>
      <c r="Z2279" s="24"/>
      <c r="AA2279" s="40"/>
      <c r="AB2279" s="40"/>
      <c r="AC2279" s="40"/>
      <c r="AD2279" s="40"/>
      <c r="AE2279" s="39"/>
      <c r="AF2279" s="5"/>
      <c r="AG2279" s="1"/>
    </row>
    <row r="2280" ht="15.75" customHeight="1">
      <c r="A2280" s="1"/>
      <c r="B2280" s="5"/>
      <c r="C2280" s="16">
        <v>45221.0</v>
      </c>
      <c r="D2280" s="17">
        <v>4.022702131E9</v>
      </c>
      <c r="E2280" s="150" t="s">
        <v>4232</v>
      </c>
      <c r="F2280" s="5" t="s">
        <v>72</v>
      </c>
      <c r="G2280" s="5" t="s">
        <v>2017</v>
      </c>
      <c r="H2280" s="5">
        <v>313.0</v>
      </c>
      <c r="I2280" s="33" t="s">
        <v>79</v>
      </c>
      <c r="J2280" s="18">
        <v>9.0</v>
      </c>
      <c r="K2280" s="169">
        <f t="shared" si="191"/>
        <v>8.266741071</v>
      </c>
      <c r="L2280" s="18">
        <v>10.0</v>
      </c>
      <c r="M2280" s="21">
        <f t="shared" si="197"/>
        <v>9.102764155</v>
      </c>
      <c r="N2280" s="18">
        <v>10.0</v>
      </c>
      <c r="O2280" s="21">
        <f t="shared" si="185"/>
        <v>9.442828861</v>
      </c>
      <c r="P2280" s="18">
        <v>10.0</v>
      </c>
      <c r="Q2280" s="21">
        <f t="shared" si="200"/>
        <v>8.364304813</v>
      </c>
      <c r="R2280" s="18">
        <v>10.0</v>
      </c>
      <c r="S2280" s="21">
        <f t="shared" si="195"/>
        <v>8.435011136</v>
      </c>
      <c r="T2280" s="18">
        <v>10.0</v>
      </c>
      <c r="U2280" s="21">
        <f t="shared" si="128"/>
        <v>8.251226037</v>
      </c>
      <c r="V2280" s="18">
        <v>10.0</v>
      </c>
      <c r="W2280" s="21">
        <f t="shared" si="199"/>
        <v>8.848997326</v>
      </c>
      <c r="X2280" s="27">
        <f t="shared" si="170"/>
        <v>9.857142857</v>
      </c>
      <c r="Y2280" s="119"/>
      <c r="Z2280" s="24"/>
      <c r="AA2280" s="40"/>
      <c r="AB2280" s="40"/>
      <c r="AC2280" s="40"/>
      <c r="AD2280" s="40"/>
      <c r="AE2280" s="39"/>
      <c r="AF2280" s="5"/>
      <c r="AG2280" s="1"/>
    </row>
    <row r="2281" ht="15.75" customHeight="1">
      <c r="A2281" s="1"/>
      <c r="B2281" s="5"/>
      <c r="C2281" s="16">
        <v>45221.0</v>
      </c>
      <c r="D2281" s="17">
        <v>4.104125176E9</v>
      </c>
      <c r="E2281" s="150" t="s">
        <v>4233</v>
      </c>
      <c r="F2281" s="5" t="s">
        <v>126</v>
      </c>
      <c r="G2281" s="5" t="s">
        <v>3261</v>
      </c>
      <c r="H2281" s="5">
        <v>208.0</v>
      </c>
      <c r="I2281" s="33" t="s">
        <v>45</v>
      </c>
      <c r="J2281" s="18">
        <v>9.0</v>
      </c>
      <c r="K2281" s="169">
        <f t="shared" si="191"/>
        <v>8.265997024</v>
      </c>
      <c r="L2281" s="18">
        <v>7.5</v>
      </c>
      <c r="M2281" s="21">
        <f t="shared" si="197"/>
        <v>9.102049911</v>
      </c>
      <c r="N2281" s="18">
        <v>10.0</v>
      </c>
      <c r="O2281" s="21">
        <f t="shared" si="185"/>
        <v>9.443073879</v>
      </c>
      <c r="P2281" s="18">
        <v>10.0</v>
      </c>
      <c r="Q2281" s="21">
        <f t="shared" si="200"/>
        <v>8.365033408</v>
      </c>
      <c r="R2281" s="18">
        <v>7.5</v>
      </c>
      <c r="S2281" s="21">
        <f t="shared" si="195"/>
        <v>8.434594835</v>
      </c>
      <c r="T2281" s="18">
        <v>5.0</v>
      </c>
      <c r="U2281" s="21">
        <f t="shared" si="128"/>
        <v>8.249777184</v>
      </c>
      <c r="V2281" s="18">
        <v>10.0</v>
      </c>
      <c r="W2281" s="21">
        <f t="shared" si="199"/>
        <v>8.849510022</v>
      </c>
      <c r="X2281" s="27">
        <f t="shared" si="170"/>
        <v>8.428571429</v>
      </c>
      <c r="Y2281" s="119"/>
      <c r="Z2281" s="24"/>
      <c r="AA2281" s="40"/>
      <c r="AB2281" s="40"/>
      <c r="AC2281" s="40"/>
      <c r="AD2281" s="40"/>
      <c r="AE2281" s="39"/>
      <c r="AF2281" s="5"/>
      <c r="AG2281" s="1"/>
    </row>
    <row r="2282" ht="15.75" customHeight="1">
      <c r="A2282" s="1"/>
      <c r="B2282" s="5"/>
      <c r="C2282" s="16">
        <v>45222.0</v>
      </c>
      <c r="D2282" s="17">
        <v>4.007308914E9</v>
      </c>
      <c r="E2282" s="150" t="s">
        <v>4232</v>
      </c>
      <c r="F2282" s="5" t="s">
        <v>72</v>
      </c>
      <c r="G2282" s="5" t="s">
        <v>2017</v>
      </c>
      <c r="H2282" s="5">
        <v>313.0</v>
      </c>
      <c r="I2282" s="33" t="s">
        <v>79</v>
      </c>
      <c r="J2282" s="18">
        <v>9.0</v>
      </c>
      <c r="K2282" s="169">
        <f t="shared" si="191"/>
        <v>8.265252976</v>
      </c>
      <c r="L2282" s="18">
        <v>10.0</v>
      </c>
      <c r="M2282" s="21">
        <f t="shared" si="197"/>
        <v>9.102449889</v>
      </c>
      <c r="N2282" s="18">
        <v>10.0</v>
      </c>
      <c r="O2282" s="21">
        <f t="shared" si="185"/>
        <v>9.443318681</v>
      </c>
      <c r="P2282" s="18">
        <v>10.0</v>
      </c>
      <c r="Q2282" s="21">
        <f t="shared" si="200"/>
        <v>8.365761354</v>
      </c>
      <c r="R2282" s="18">
        <v>10.0</v>
      </c>
      <c r="S2282" s="21">
        <f t="shared" si="195"/>
        <v>8.4352915</v>
      </c>
      <c r="T2282" s="18">
        <v>10.0</v>
      </c>
      <c r="U2282" s="21">
        <f t="shared" si="128"/>
        <v>8.250556793</v>
      </c>
      <c r="V2282" s="18">
        <v>10.0</v>
      </c>
      <c r="W2282" s="21">
        <f t="shared" si="199"/>
        <v>8.850022262</v>
      </c>
      <c r="X2282" s="27">
        <f t="shared" si="170"/>
        <v>9.857142857</v>
      </c>
      <c r="Y2282" s="119"/>
      <c r="Z2282" s="24"/>
      <c r="AA2282" s="40"/>
      <c r="AB2282" s="40"/>
      <c r="AC2282" s="40"/>
      <c r="AD2282" s="40"/>
      <c r="AE2282" s="39"/>
      <c r="AF2282" s="5"/>
      <c r="AG2282" s="1"/>
    </row>
    <row r="2283" ht="15.75" customHeight="1">
      <c r="A2283" s="1"/>
      <c r="B2283" s="5"/>
      <c r="C2283" s="16">
        <v>45222.0</v>
      </c>
      <c r="D2283" s="17">
        <v>4.022726242E9</v>
      </c>
      <c r="E2283" s="150" t="s">
        <v>4234</v>
      </c>
      <c r="F2283" s="5" t="s">
        <v>32</v>
      </c>
      <c r="G2283" s="5" t="s">
        <v>33</v>
      </c>
      <c r="H2283" s="5">
        <v>204.0</v>
      </c>
      <c r="I2283" s="33" t="s">
        <v>79</v>
      </c>
      <c r="J2283" s="18">
        <v>8.0</v>
      </c>
      <c r="K2283" s="169">
        <f t="shared" si="191"/>
        <v>8.265997024</v>
      </c>
      <c r="L2283" s="18">
        <v>10.0</v>
      </c>
      <c r="M2283" s="21">
        <f t="shared" si="197"/>
        <v>9.10284951</v>
      </c>
      <c r="N2283" s="18">
        <v>10.0</v>
      </c>
      <c r="O2283" s="21">
        <f t="shared" si="185"/>
        <v>9.443563269</v>
      </c>
      <c r="P2283" s="18">
        <v>7.5</v>
      </c>
      <c r="Q2283" s="21">
        <f t="shared" si="200"/>
        <v>8.365376057</v>
      </c>
      <c r="R2283" s="18">
        <v>7.5</v>
      </c>
      <c r="S2283" s="21">
        <f t="shared" si="195"/>
        <v>8.434875445</v>
      </c>
      <c r="T2283" s="18">
        <v>10.0</v>
      </c>
      <c r="U2283" s="21">
        <f t="shared" si="128"/>
        <v>8.251335708</v>
      </c>
      <c r="V2283" s="18">
        <v>7.5</v>
      </c>
      <c r="W2283" s="21">
        <f t="shared" si="199"/>
        <v>8.849421451</v>
      </c>
      <c r="X2283" s="27">
        <f t="shared" si="170"/>
        <v>8.642857143</v>
      </c>
      <c r="Y2283" s="84" t="s">
        <v>4235</v>
      </c>
      <c r="Z2283" s="24"/>
      <c r="AA2283" s="40"/>
      <c r="AB2283" s="40"/>
      <c r="AC2283" s="40"/>
      <c r="AD2283" s="40"/>
      <c r="AE2283" s="39"/>
      <c r="AF2283" s="5"/>
      <c r="AG2283" s="1"/>
    </row>
    <row r="2284" ht="15.75" customHeight="1">
      <c r="A2284" s="1"/>
      <c r="B2284" s="5"/>
      <c r="C2284" s="16">
        <v>45225.0</v>
      </c>
      <c r="D2284" s="17">
        <v>4.042702489E9</v>
      </c>
      <c r="E2284" s="150" t="s">
        <v>4236</v>
      </c>
      <c r="F2284" s="5" t="s">
        <v>84</v>
      </c>
      <c r="G2284" s="5" t="s">
        <v>2979</v>
      </c>
      <c r="H2284" s="5">
        <v>204.0</v>
      </c>
      <c r="I2284" s="33" t="s">
        <v>45</v>
      </c>
      <c r="J2284" s="18">
        <v>7.0</v>
      </c>
      <c r="K2284" s="169">
        <f t="shared" si="191"/>
        <v>8.265997024</v>
      </c>
      <c r="L2284" s="18">
        <v>7.5</v>
      </c>
      <c r="M2284" s="21">
        <f t="shared" si="197"/>
        <v>9.102136182</v>
      </c>
      <c r="N2284" s="18">
        <v>7.5</v>
      </c>
      <c r="O2284" s="21">
        <f t="shared" si="185"/>
        <v>9.443807642</v>
      </c>
      <c r="P2284" s="18">
        <v>7.5</v>
      </c>
      <c r="Q2284" s="21">
        <f t="shared" si="200"/>
        <v>8.364991103</v>
      </c>
      <c r="R2284" s="18">
        <v>7.5</v>
      </c>
      <c r="S2284" s="21">
        <f t="shared" si="195"/>
        <v>8.43445976</v>
      </c>
      <c r="T2284" s="18">
        <v>7.5</v>
      </c>
      <c r="U2284" s="21">
        <f t="shared" si="128"/>
        <v>8.251001335</v>
      </c>
      <c r="V2284" s="18">
        <v>7.5</v>
      </c>
      <c r="W2284" s="21">
        <f t="shared" si="199"/>
        <v>8.848821174</v>
      </c>
      <c r="X2284" s="27">
        <f t="shared" si="170"/>
        <v>7.428571429</v>
      </c>
      <c r="Y2284" s="119"/>
      <c r="Z2284" s="24"/>
      <c r="AA2284" s="40"/>
      <c r="AB2284" s="40"/>
      <c r="AC2284" s="40"/>
      <c r="AD2284" s="40"/>
      <c r="AE2284" s="39"/>
      <c r="AF2284" s="5"/>
      <c r="AG2284" s="1"/>
    </row>
    <row r="2285" ht="15.75" customHeight="1">
      <c r="A2285" s="1"/>
      <c r="B2285" s="5"/>
      <c r="C2285" s="16">
        <v>45228.0</v>
      </c>
      <c r="D2285" s="17">
        <v>4.163621688E9</v>
      </c>
      <c r="E2285" s="150" t="s">
        <v>4237</v>
      </c>
      <c r="F2285" s="5" t="s">
        <v>32</v>
      </c>
      <c r="G2285" s="5" t="s">
        <v>2017</v>
      </c>
      <c r="H2285" s="5" t="s">
        <v>3592</v>
      </c>
      <c r="I2285" s="33" t="s">
        <v>60</v>
      </c>
      <c r="J2285" s="18">
        <v>10.0</v>
      </c>
      <c r="K2285" s="169">
        <f t="shared" si="191"/>
        <v>8.267485119</v>
      </c>
      <c r="L2285" s="18">
        <v>7.5</v>
      </c>
      <c r="M2285" s="21">
        <f t="shared" si="197"/>
        <v>9.101423488</v>
      </c>
      <c r="N2285" s="18">
        <v>10.0</v>
      </c>
      <c r="O2285" s="21">
        <f t="shared" si="185"/>
        <v>9.4440518</v>
      </c>
      <c r="P2285" s="18">
        <v>10.0</v>
      </c>
      <c r="Q2285" s="21">
        <f t="shared" si="200"/>
        <v>8.365718097</v>
      </c>
      <c r="R2285" s="18">
        <v>10.0</v>
      </c>
      <c r="S2285" s="21">
        <f t="shared" si="195"/>
        <v>8.435155556</v>
      </c>
      <c r="T2285" s="18">
        <v>7.5</v>
      </c>
      <c r="U2285" s="21">
        <f t="shared" si="128"/>
        <v>8.25066726</v>
      </c>
      <c r="V2285" s="18">
        <v>10.0</v>
      </c>
      <c r="W2285" s="21">
        <f t="shared" si="199"/>
        <v>8.849333037</v>
      </c>
      <c r="X2285" s="27">
        <f t="shared" si="170"/>
        <v>9.285714286</v>
      </c>
      <c r="Y2285" s="149" t="s">
        <v>4238</v>
      </c>
      <c r="Z2285" s="24"/>
      <c r="AA2285" s="40"/>
      <c r="AB2285" s="40"/>
      <c r="AC2285" s="40"/>
      <c r="AD2285" s="40"/>
      <c r="AE2285" s="39"/>
      <c r="AF2285" s="5"/>
      <c r="AG2285" s="1"/>
    </row>
    <row r="2286" ht="15.75" customHeight="1">
      <c r="A2286" s="1"/>
      <c r="B2286" s="5"/>
      <c r="C2286" s="16">
        <v>45231.0</v>
      </c>
      <c r="D2286" s="17">
        <v>4.121885804E9</v>
      </c>
      <c r="E2286" s="150" t="s">
        <v>4239</v>
      </c>
      <c r="F2286" s="5" t="s">
        <v>48</v>
      </c>
      <c r="G2286" s="5" t="s">
        <v>3261</v>
      </c>
      <c r="H2286" s="5">
        <v>302.0</v>
      </c>
      <c r="I2286" s="33" t="s">
        <v>45</v>
      </c>
      <c r="J2286" s="18">
        <v>8.0</v>
      </c>
      <c r="K2286" s="169">
        <f t="shared" si="191"/>
        <v>8.265997024</v>
      </c>
      <c r="L2286" s="18">
        <v>7.5</v>
      </c>
      <c r="M2286" s="21">
        <f t="shared" si="197"/>
        <v>9.100711427</v>
      </c>
      <c r="N2286" s="18">
        <v>10.0</v>
      </c>
      <c r="O2286" s="21">
        <f t="shared" si="185"/>
        <v>9.444295744</v>
      </c>
      <c r="P2286" s="18">
        <v>5.0</v>
      </c>
      <c r="Q2286" s="21">
        <f t="shared" si="200"/>
        <v>8.364222222</v>
      </c>
      <c r="R2286" s="18">
        <v>10.0</v>
      </c>
      <c r="S2286" s="21">
        <f t="shared" si="195"/>
        <v>8.435850733</v>
      </c>
      <c r="T2286" s="18">
        <v>7.5</v>
      </c>
      <c r="U2286" s="21">
        <f t="shared" si="128"/>
        <v>8.250333482</v>
      </c>
      <c r="V2286" s="18">
        <v>7.5</v>
      </c>
      <c r="W2286" s="21">
        <f t="shared" si="199"/>
        <v>8.848733333</v>
      </c>
      <c r="X2286" s="27">
        <f t="shared" si="170"/>
        <v>7.928571429</v>
      </c>
      <c r="Y2286" s="149" t="s">
        <v>4240</v>
      </c>
      <c r="Z2286" s="24"/>
      <c r="AA2286" s="40"/>
      <c r="AB2286" s="40"/>
      <c r="AC2286" s="40"/>
      <c r="AD2286" s="40"/>
      <c r="AE2286" s="39"/>
      <c r="AF2286" s="5"/>
      <c r="AG2286" s="1"/>
    </row>
    <row r="2287" ht="15.75" customHeight="1">
      <c r="A2287" s="1"/>
      <c r="B2287" s="5"/>
      <c r="C2287" s="16">
        <v>45234.0</v>
      </c>
      <c r="D2287" s="17">
        <v>3.554633818E9</v>
      </c>
      <c r="E2287" s="150" t="s">
        <v>4241</v>
      </c>
      <c r="F2287" s="5" t="s">
        <v>43</v>
      </c>
      <c r="G2287" s="5" t="s">
        <v>2017</v>
      </c>
      <c r="H2287" s="5" t="s">
        <v>3372</v>
      </c>
      <c r="I2287" s="33" t="s">
        <v>261</v>
      </c>
      <c r="J2287" s="18">
        <v>8.0</v>
      </c>
      <c r="K2287" s="169">
        <f t="shared" si="191"/>
        <v>8.265252976</v>
      </c>
      <c r="L2287" s="18">
        <v>7.5</v>
      </c>
      <c r="M2287" s="21">
        <f t="shared" si="197"/>
        <v>9.1</v>
      </c>
      <c r="N2287" s="18">
        <v>7.5</v>
      </c>
      <c r="O2287" s="21">
        <f t="shared" si="185"/>
        <v>9.444539474</v>
      </c>
      <c r="P2287" s="18">
        <v>7.5</v>
      </c>
      <c r="Q2287" s="21">
        <f t="shared" si="200"/>
        <v>8.363838294</v>
      </c>
      <c r="R2287" s="18">
        <v>7.5</v>
      </c>
      <c r="S2287" s="21">
        <f t="shared" si="195"/>
        <v>8.435435169</v>
      </c>
      <c r="T2287" s="18">
        <v>7.5</v>
      </c>
      <c r="U2287" s="21">
        <f t="shared" si="128"/>
        <v>8.25</v>
      </c>
      <c r="V2287" s="18">
        <v>7.5</v>
      </c>
      <c r="W2287" s="21">
        <f t="shared" si="199"/>
        <v>8.848134163</v>
      </c>
      <c r="X2287" s="27">
        <f t="shared" si="170"/>
        <v>7.571428571</v>
      </c>
      <c r="Y2287" s="119"/>
      <c r="Z2287" s="24"/>
      <c r="AA2287" s="40"/>
      <c r="AB2287" s="40"/>
      <c r="AC2287" s="40"/>
      <c r="AD2287" s="40"/>
      <c r="AE2287" s="39"/>
      <c r="AF2287" s="5"/>
      <c r="AG2287" s="1"/>
    </row>
    <row r="2288" ht="15.75" customHeight="1">
      <c r="A2288" s="1"/>
      <c r="B2288" s="5"/>
      <c r="C2288" s="16">
        <v>45236.0</v>
      </c>
      <c r="D2288" s="17">
        <v>4.071563414E9</v>
      </c>
      <c r="E2288" s="150" t="s">
        <v>4242</v>
      </c>
      <c r="F2288" s="5" t="s">
        <v>48</v>
      </c>
      <c r="G2288" s="5" t="s">
        <v>2017</v>
      </c>
      <c r="H2288" s="5" t="s">
        <v>3347</v>
      </c>
      <c r="I2288" s="33" t="s">
        <v>60</v>
      </c>
      <c r="J2288" s="18">
        <v>8.0</v>
      </c>
      <c r="K2288" s="169">
        <f t="shared" si="191"/>
        <v>8.263764881</v>
      </c>
      <c r="L2288" s="18">
        <v>7.5</v>
      </c>
      <c r="M2288" s="21">
        <f t="shared" si="197"/>
        <v>9.099289205</v>
      </c>
      <c r="N2288" s="18">
        <v>10.0</v>
      </c>
      <c r="O2288" s="21">
        <f t="shared" si="185"/>
        <v>9.443686979</v>
      </c>
      <c r="P2288" s="18">
        <v>7.5</v>
      </c>
      <c r="Q2288" s="21">
        <f t="shared" si="200"/>
        <v>8.363454707</v>
      </c>
      <c r="R2288" s="18">
        <v>10.0</v>
      </c>
      <c r="S2288" s="21">
        <f t="shared" si="195"/>
        <v>8.436129605</v>
      </c>
      <c r="T2288" s="18">
        <v>7.5</v>
      </c>
      <c r="U2288" s="21">
        <f t="shared" si="128"/>
        <v>8.249666815</v>
      </c>
      <c r="V2288" s="18">
        <v>10.0</v>
      </c>
      <c r="W2288" s="21">
        <f t="shared" si="199"/>
        <v>8.848645648</v>
      </c>
      <c r="X2288" s="27">
        <f t="shared" si="170"/>
        <v>8.642857143</v>
      </c>
      <c r="Y2288" s="149" t="s">
        <v>4243</v>
      </c>
      <c r="Z2288" s="24"/>
      <c r="AA2288" s="40"/>
      <c r="AB2288" s="40"/>
      <c r="AC2288" s="40"/>
      <c r="AD2288" s="40"/>
      <c r="AE2288" s="39"/>
      <c r="AF2288" s="5"/>
      <c r="AG2288" s="1"/>
    </row>
    <row r="2289" ht="15.75" customHeight="1">
      <c r="A2289" s="1"/>
      <c r="B2289" s="5"/>
      <c r="C2289" s="16">
        <v>45236.0</v>
      </c>
      <c r="D2289" s="17">
        <v>4.203642975E9</v>
      </c>
      <c r="E2289" s="150" t="s">
        <v>4244</v>
      </c>
      <c r="F2289" s="5" t="s">
        <v>72</v>
      </c>
      <c r="G2289" s="5" t="s">
        <v>3261</v>
      </c>
      <c r="H2289" s="5">
        <v>312.0</v>
      </c>
      <c r="I2289" s="33" t="s">
        <v>1787</v>
      </c>
      <c r="J2289" s="18">
        <v>8.0</v>
      </c>
      <c r="K2289" s="169">
        <f t="shared" si="191"/>
        <v>8.262276786</v>
      </c>
      <c r="L2289" s="18">
        <v>10.0</v>
      </c>
      <c r="M2289" s="21">
        <f t="shared" si="197"/>
        <v>9.099689165</v>
      </c>
      <c r="N2289" s="18">
        <v>10.0</v>
      </c>
      <c r="O2289" s="21">
        <f t="shared" si="185"/>
        <v>9.443930762</v>
      </c>
      <c r="P2289" s="18">
        <v>7.5</v>
      </c>
      <c r="Q2289" s="21">
        <f t="shared" si="200"/>
        <v>8.36307146</v>
      </c>
      <c r="R2289" s="18">
        <v>10.0</v>
      </c>
      <c r="S2289" s="21">
        <f t="shared" si="195"/>
        <v>8.436823425</v>
      </c>
      <c r="T2289" s="18">
        <v>7.5</v>
      </c>
      <c r="U2289" s="21">
        <f t="shared" si="128"/>
        <v>8.249333925</v>
      </c>
      <c r="V2289" s="18">
        <v>10.0</v>
      </c>
      <c r="W2289" s="21">
        <f t="shared" si="199"/>
        <v>8.84915668</v>
      </c>
      <c r="X2289" s="27">
        <f t="shared" si="170"/>
        <v>9</v>
      </c>
      <c r="Y2289" s="119"/>
      <c r="Z2289" s="24"/>
      <c r="AA2289" s="40"/>
      <c r="AB2289" s="40"/>
      <c r="AC2289" s="40"/>
      <c r="AD2289" s="40"/>
      <c r="AE2289" s="39"/>
      <c r="AF2289" s="5"/>
      <c r="AG2289" s="1"/>
    </row>
    <row r="2290" ht="15.75" customHeight="1">
      <c r="A2290" s="1"/>
      <c r="B2290" s="5"/>
      <c r="C2290" s="16">
        <v>45236.0</v>
      </c>
      <c r="D2290" s="17">
        <v>4.169707912E9</v>
      </c>
      <c r="E2290" s="150" t="s">
        <v>4245</v>
      </c>
      <c r="F2290" s="5" t="s">
        <v>32</v>
      </c>
      <c r="G2290" s="5" t="s">
        <v>3261</v>
      </c>
      <c r="H2290" s="5">
        <v>208.0</v>
      </c>
      <c r="I2290" s="33" t="s">
        <v>45</v>
      </c>
      <c r="J2290" s="18">
        <v>8.0</v>
      </c>
      <c r="K2290" s="169">
        <f t="shared" si="191"/>
        <v>8.261532738</v>
      </c>
      <c r="L2290" s="18">
        <v>10.0</v>
      </c>
      <c r="M2290" s="21">
        <f t="shared" si="197"/>
        <v>9.100088771</v>
      </c>
      <c r="N2290" s="18">
        <v>10.0</v>
      </c>
      <c r="O2290" s="21">
        <f t="shared" si="185"/>
        <v>9.444174332</v>
      </c>
      <c r="P2290" s="18">
        <v>7.5</v>
      </c>
      <c r="Q2290" s="21">
        <f t="shared" si="200"/>
        <v>8.362688554</v>
      </c>
      <c r="R2290" s="18">
        <v>10.0</v>
      </c>
      <c r="S2290" s="21">
        <f t="shared" si="195"/>
        <v>8.43751663</v>
      </c>
      <c r="T2290" s="18">
        <v>5.0</v>
      </c>
      <c r="U2290" s="21">
        <f t="shared" si="128"/>
        <v>8.2478917</v>
      </c>
      <c r="V2290" s="18">
        <v>7.5</v>
      </c>
      <c r="W2290" s="21">
        <f t="shared" si="199"/>
        <v>8.848558119</v>
      </c>
      <c r="X2290" s="27">
        <f t="shared" si="170"/>
        <v>8.285714286</v>
      </c>
      <c r="Y2290" s="149" t="s">
        <v>4246</v>
      </c>
      <c r="Z2290" s="24"/>
      <c r="AA2290" s="40"/>
      <c r="AB2290" s="40"/>
      <c r="AC2290" s="40"/>
      <c r="AD2290" s="40"/>
      <c r="AE2290" s="39"/>
      <c r="AF2290" s="5"/>
      <c r="AG2290" s="1"/>
    </row>
    <row r="2291" ht="15.75" customHeight="1">
      <c r="A2291" s="1"/>
      <c r="B2291" s="5"/>
      <c r="C2291" s="16">
        <v>45237.0</v>
      </c>
      <c r="D2291" s="17">
        <v>3.733206907E9</v>
      </c>
      <c r="E2291" s="150" t="s">
        <v>4247</v>
      </c>
      <c r="F2291" s="5" t="s">
        <v>84</v>
      </c>
      <c r="G2291" s="5" t="s">
        <v>3261</v>
      </c>
      <c r="H2291" s="5">
        <v>314.0</v>
      </c>
      <c r="I2291" s="33" t="s">
        <v>79</v>
      </c>
      <c r="J2291" s="18">
        <v>6.0</v>
      </c>
      <c r="K2291" s="169">
        <f t="shared" si="191"/>
        <v>8.26078869</v>
      </c>
      <c r="L2291" s="18">
        <v>10.0</v>
      </c>
      <c r="M2291" s="21">
        <f t="shared" si="197"/>
        <v>9.100488021</v>
      </c>
      <c r="N2291" s="18">
        <v>5.0</v>
      </c>
      <c r="O2291" s="21">
        <f t="shared" si="185"/>
        <v>9.444417688</v>
      </c>
      <c r="P2291" s="18">
        <v>7.5</v>
      </c>
      <c r="Q2291" s="21">
        <f t="shared" si="200"/>
        <v>8.362305987</v>
      </c>
      <c r="R2291" s="18">
        <v>7.5</v>
      </c>
      <c r="S2291" s="21">
        <f t="shared" si="195"/>
        <v>8.437101064</v>
      </c>
      <c r="T2291" s="18">
        <v>7.5</v>
      </c>
      <c r="U2291" s="21">
        <f t="shared" si="128"/>
        <v>8.247559894</v>
      </c>
      <c r="V2291" s="18">
        <v>2.5</v>
      </c>
      <c r="W2291" s="21">
        <f t="shared" si="199"/>
        <v>8.845742794</v>
      </c>
      <c r="X2291" s="27">
        <f t="shared" si="170"/>
        <v>6.571428571</v>
      </c>
      <c r="Y2291" s="149" t="s">
        <v>4248</v>
      </c>
      <c r="Z2291" s="24"/>
      <c r="AA2291" s="40"/>
      <c r="AB2291" s="40"/>
      <c r="AC2291" s="40"/>
      <c r="AD2291" s="40"/>
      <c r="AE2291" s="39"/>
      <c r="AF2291" s="5"/>
      <c r="AG2291" s="1"/>
    </row>
    <row r="2292" ht="15.75" customHeight="1">
      <c r="A2292" s="1"/>
      <c r="B2292" s="16"/>
      <c r="C2292" s="16">
        <v>45237.0</v>
      </c>
      <c r="D2292" s="17">
        <v>4.273703462E9</v>
      </c>
      <c r="E2292" s="150" t="s">
        <v>4249</v>
      </c>
      <c r="F2292" s="5" t="s">
        <v>72</v>
      </c>
      <c r="G2292" s="5" t="s">
        <v>3261</v>
      </c>
      <c r="H2292" s="5">
        <v>304.0</v>
      </c>
      <c r="I2292" s="33" t="s">
        <v>45</v>
      </c>
      <c r="J2292" s="18">
        <v>8.0</v>
      </c>
      <c r="K2292" s="169">
        <f t="shared" si="191"/>
        <v>8.259300595</v>
      </c>
      <c r="L2292" s="18">
        <v>10.0</v>
      </c>
      <c r="M2292" s="21">
        <f t="shared" si="197"/>
        <v>9.100886918</v>
      </c>
      <c r="N2292" s="18">
        <v>10.0</v>
      </c>
      <c r="O2292" s="21">
        <f t="shared" si="185"/>
        <v>9.444660832</v>
      </c>
      <c r="P2292" s="18">
        <v>10.0</v>
      </c>
      <c r="Q2292" s="21">
        <f t="shared" si="200"/>
        <v>8.363031915</v>
      </c>
      <c r="R2292" s="18">
        <v>7.5</v>
      </c>
      <c r="S2292" s="21">
        <f t="shared" si="195"/>
        <v>8.436685866</v>
      </c>
      <c r="T2292" s="18">
        <v>7.5</v>
      </c>
      <c r="U2292" s="21">
        <f t="shared" si="128"/>
        <v>8.247228381</v>
      </c>
      <c r="V2292" s="18">
        <v>10.0</v>
      </c>
      <c r="W2292" s="21">
        <f t="shared" si="199"/>
        <v>8.846254433</v>
      </c>
      <c r="X2292" s="27">
        <f t="shared" si="170"/>
        <v>9</v>
      </c>
      <c r="Y2292" s="119"/>
      <c r="Z2292" s="24"/>
      <c r="AA2292" s="40"/>
      <c r="AB2292" s="40"/>
      <c r="AC2292" s="40"/>
      <c r="AD2292" s="40"/>
      <c r="AE2292" s="39"/>
      <c r="AF2292" s="5"/>
      <c r="AG2292" s="1"/>
    </row>
    <row r="2293" ht="15.75" customHeight="1">
      <c r="A2293" s="1"/>
      <c r="B2293" s="5"/>
      <c r="C2293" s="16">
        <v>45237.0</v>
      </c>
      <c r="D2293" s="17">
        <v>4.286884619E9</v>
      </c>
      <c r="E2293" s="150" t="s">
        <v>4250</v>
      </c>
      <c r="F2293" s="5" t="s">
        <v>48</v>
      </c>
      <c r="G2293" s="5" t="s">
        <v>3261</v>
      </c>
      <c r="H2293" s="5">
        <v>313.0</v>
      </c>
      <c r="I2293" s="33" t="s">
        <v>79</v>
      </c>
      <c r="J2293" s="18">
        <v>6.0</v>
      </c>
      <c r="K2293" s="169">
        <f t="shared" si="191"/>
        <v>8.257068452</v>
      </c>
      <c r="L2293" s="18">
        <v>7.5</v>
      </c>
      <c r="M2293" s="21">
        <f t="shared" si="197"/>
        <v>9.100177305</v>
      </c>
      <c r="N2293" s="18">
        <v>10.0</v>
      </c>
      <c r="O2293" s="21">
        <f t="shared" si="185"/>
        <v>9.444903762</v>
      </c>
      <c r="P2293" s="18">
        <v>5.0</v>
      </c>
      <c r="Q2293" s="21">
        <f t="shared" si="200"/>
        <v>8.36154187</v>
      </c>
      <c r="R2293" s="18">
        <v>7.5</v>
      </c>
      <c r="S2293" s="21">
        <f t="shared" si="195"/>
        <v>8.436271036</v>
      </c>
      <c r="T2293" s="18">
        <v>2.5</v>
      </c>
      <c r="U2293" s="21">
        <f t="shared" si="128"/>
        <v>8.244680851</v>
      </c>
      <c r="V2293" s="18">
        <v>7.5</v>
      </c>
      <c r="W2293" s="21">
        <f t="shared" si="199"/>
        <v>8.845657953</v>
      </c>
      <c r="X2293" s="27">
        <f t="shared" si="170"/>
        <v>6.571428571</v>
      </c>
      <c r="Y2293" s="149" t="s">
        <v>4251</v>
      </c>
      <c r="Z2293" s="24"/>
      <c r="AA2293" s="40"/>
      <c r="AB2293" s="40"/>
      <c r="AC2293" s="40"/>
      <c r="AD2293" s="40"/>
      <c r="AE2293" s="39"/>
      <c r="AF2293" s="5"/>
      <c r="AG2293" s="1"/>
    </row>
    <row r="2294" ht="15.75" customHeight="1">
      <c r="A2294" s="1"/>
      <c r="B2294" s="5"/>
      <c r="C2294" s="16">
        <v>45238.0</v>
      </c>
      <c r="D2294" s="17">
        <v>4.199484432E9</v>
      </c>
      <c r="E2294" s="150" t="s">
        <v>4252</v>
      </c>
      <c r="F2294" s="5" t="s">
        <v>100</v>
      </c>
      <c r="G2294" s="5" t="s">
        <v>3261</v>
      </c>
      <c r="H2294" s="5">
        <v>314.0</v>
      </c>
      <c r="I2294" s="33" t="s">
        <v>79</v>
      </c>
      <c r="J2294" s="18">
        <v>8.0</v>
      </c>
      <c r="K2294" s="169">
        <f t="shared" si="191"/>
        <v>8.255580357</v>
      </c>
      <c r="L2294" s="18">
        <v>7.5</v>
      </c>
      <c r="M2294" s="21">
        <f t="shared" si="197"/>
        <v>9.099468321</v>
      </c>
      <c r="N2294" s="18">
        <v>10.0</v>
      </c>
      <c r="O2294" s="21">
        <f t="shared" si="185"/>
        <v>9.444053345</v>
      </c>
      <c r="P2294" s="18">
        <v>7.5</v>
      </c>
      <c r="Q2294" s="21">
        <f t="shared" si="200"/>
        <v>8.361160319</v>
      </c>
      <c r="R2294" s="18">
        <v>7.5</v>
      </c>
      <c r="S2294" s="21">
        <f t="shared" si="195"/>
        <v>8.435856574</v>
      </c>
      <c r="T2294" s="18">
        <v>7.5</v>
      </c>
      <c r="U2294" s="21">
        <f t="shared" si="128"/>
        <v>8.244350908</v>
      </c>
      <c r="V2294" s="18">
        <v>10.0</v>
      </c>
      <c r="W2294" s="21">
        <f t="shared" si="199"/>
        <v>8.846169176</v>
      </c>
      <c r="X2294" s="27">
        <f t="shared" si="170"/>
        <v>8.285714286</v>
      </c>
      <c r="Y2294" s="149" t="s">
        <v>4253</v>
      </c>
      <c r="Z2294" s="24"/>
      <c r="AA2294" s="40"/>
      <c r="AB2294" s="40"/>
      <c r="AC2294" s="40"/>
      <c r="AD2294" s="40"/>
      <c r="AE2294" s="39"/>
      <c r="AF2294" s="5"/>
      <c r="AG2294" s="1"/>
    </row>
    <row r="2295" ht="15.75" customHeight="1">
      <c r="A2295" s="1"/>
      <c r="B2295" s="5"/>
      <c r="C2295" s="16">
        <v>45239.0</v>
      </c>
      <c r="D2295" s="17">
        <v>4.056549888E9</v>
      </c>
      <c r="E2295" s="150" t="s">
        <v>4254</v>
      </c>
      <c r="F2295" s="5" t="s">
        <v>56</v>
      </c>
      <c r="G2295" s="5" t="s">
        <v>33</v>
      </c>
      <c r="H2295" s="5">
        <v>206.0</v>
      </c>
      <c r="I2295" s="33" t="s">
        <v>1868</v>
      </c>
      <c r="J2295" s="18">
        <v>9.0</v>
      </c>
      <c r="K2295" s="169">
        <f t="shared" si="191"/>
        <v>8.25483631</v>
      </c>
      <c r="L2295" s="18">
        <v>10.0</v>
      </c>
      <c r="M2295" s="21">
        <f t="shared" si="197"/>
        <v>9.099867139</v>
      </c>
      <c r="N2295" s="18">
        <v>10.0</v>
      </c>
      <c r="O2295" s="21">
        <f t="shared" si="185"/>
        <v>9.443203671</v>
      </c>
      <c r="P2295" s="18">
        <v>10.0</v>
      </c>
      <c r="Q2295" s="21">
        <f t="shared" si="200"/>
        <v>8.36188579</v>
      </c>
      <c r="R2295" s="18">
        <v>10.0</v>
      </c>
      <c r="S2295" s="21">
        <f t="shared" si="195"/>
        <v>8.436548673</v>
      </c>
      <c r="T2295" s="18">
        <v>10.0</v>
      </c>
      <c r="U2295" s="21">
        <f t="shared" si="128"/>
        <v>8.245128432</v>
      </c>
      <c r="V2295" s="18">
        <v>10.0</v>
      </c>
      <c r="W2295" s="21">
        <f t="shared" si="199"/>
        <v>8.846679947</v>
      </c>
      <c r="X2295" s="27">
        <f t="shared" si="170"/>
        <v>9.857142857</v>
      </c>
      <c r="Y2295" s="149" t="s">
        <v>4255</v>
      </c>
      <c r="Z2295" s="24"/>
      <c r="AA2295" s="40"/>
      <c r="AB2295" s="40"/>
      <c r="AC2295" s="40"/>
      <c r="AD2295" s="40"/>
      <c r="AE2295" s="39"/>
      <c r="AF2295" s="5"/>
      <c r="AG2295" s="1"/>
    </row>
    <row r="2296" ht="15.75" customHeight="1">
      <c r="A2296" s="1"/>
      <c r="B2296" s="5"/>
      <c r="C2296" s="16">
        <v>45239.0</v>
      </c>
      <c r="D2296" s="17">
        <v>4.120947294E9</v>
      </c>
      <c r="E2296" s="150" t="s">
        <v>4256</v>
      </c>
      <c r="F2296" s="5" t="s">
        <v>4257</v>
      </c>
      <c r="G2296" s="5" t="s">
        <v>33</v>
      </c>
      <c r="H2296" s="5">
        <v>210.0</v>
      </c>
      <c r="I2296" s="33" t="s">
        <v>1808</v>
      </c>
      <c r="J2296" s="18">
        <v>10.0</v>
      </c>
      <c r="K2296" s="169">
        <f t="shared" si="191"/>
        <v>8.25483631</v>
      </c>
      <c r="L2296" s="18">
        <v>10.0</v>
      </c>
      <c r="M2296" s="21">
        <f t="shared" si="197"/>
        <v>9.100265604</v>
      </c>
      <c r="N2296" s="18">
        <v>10.0</v>
      </c>
      <c r="O2296" s="21">
        <f t="shared" si="185"/>
        <v>9.44235474</v>
      </c>
      <c r="P2296" s="18">
        <v>10.0</v>
      </c>
      <c r="Q2296" s="21">
        <f t="shared" si="200"/>
        <v>8.362610619</v>
      </c>
      <c r="R2296" s="18">
        <v>10.0</v>
      </c>
      <c r="S2296" s="21">
        <f t="shared" si="195"/>
        <v>8.437240159</v>
      </c>
      <c r="T2296" s="18">
        <v>10.0</v>
      </c>
      <c r="U2296" s="21">
        <f t="shared" si="128"/>
        <v>8.245905268</v>
      </c>
      <c r="V2296" s="18">
        <v>10.0</v>
      </c>
      <c r="W2296" s="21">
        <f t="shared" si="199"/>
        <v>8.847190265</v>
      </c>
      <c r="X2296" s="27">
        <f t="shared" si="170"/>
        <v>10</v>
      </c>
      <c r="Y2296" s="149" t="s">
        <v>4258</v>
      </c>
      <c r="Z2296" s="24"/>
      <c r="AA2296" s="40"/>
      <c r="AB2296" s="40"/>
      <c r="AC2296" s="40"/>
      <c r="AD2296" s="40"/>
      <c r="AE2296" s="39"/>
      <c r="AF2296" s="5"/>
      <c r="AG2296" s="1"/>
    </row>
    <row r="2297" ht="15.75" customHeight="1">
      <c r="A2297" s="1"/>
      <c r="B2297" s="5"/>
      <c r="C2297" s="16">
        <v>45241.0</v>
      </c>
      <c r="D2297" s="17">
        <v>4.171872614E9</v>
      </c>
      <c r="E2297" s="150" t="s">
        <v>4259</v>
      </c>
      <c r="F2297" s="5" t="s">
        <v>84</v>
      </c>
      <c r="G2297" s="5" t="s">
        <v>4260</v>
      </c>
      <c r="H2297" s="5" t="s">
        <v>1077</v>
      </c>
      <c r="I2297" s="33" t="s">
        <v>2203</v>
      </c>
      <c r="J2297" s="18">
        <v>8.0</v>
      </c>
      <c r="K2297" s="169">
        <f t="shared" si="191"/>
        <v>8.253348214</v>
      </c>
      <c r="L2297" s="18">
        <v>10.0</v>
      </c>
      <c r="M2297" s="21">
        <f t="shared" si="197"/>
        <v>9.100663717</v>
      </c>
      <c r="N2297" s="18">
        <v>10.0</v>
      </c>
      <c r="O2297" s="21">
        <f t="shared" si="185"/>
        <v>9.442598253</v>
      </c>
      <c r="P2297" s="18">
        <v>10.0</v>
      </c>
      <c r="Q2297" s="21">
        <f t="shared" si="200"/>
        <v>8.363334808</v>
      </c>
      <c r="R2297" s="18">
        <v>10.0</v>
      </c>
      <c r="S2297" s="21">
        <f t="shared" si="195"/>
        <v>8.437931034</v>
      </c>
      <c r="T2297" s="18">
        <v>10.0</v>
      </c>
      <c r="U2297" s="21">
        <f t="shared" si="128"/>
        <v>8.246681416</v>
      </c>
      <c r="V2297" s="18">
        <v>10.0</v>
      </c>
      <c r="W2297" s="21">
        <f t="shared" si="199"/>
        <v>8.847700133</v>
      </c>
      <c r="X2297" s="27">
        <f t="shared" si="170"/>
        <v>9.714285714</v>
      </c>
      <c r="Y2297" s="84" t="s">
        <v>4261</v>
      </c>
      <c r="Z2297" s="24"/>
      <c r="AA2297" s="40"/>
      <c r="AB2297" s="40"/>
      <c r="AC2297" s="40"/>
      <c r="AD2297" s="40"/>
      <c r="AE2297" s="39"/>
      <c r="AF2297" s="5"/>
      <c r="AG2297" s="1"/>
    </row>
    <row r="2298" ht="15.75" customHeight="1">
      <c r="A2298" s="1"/>
      <c r="B2298" s="5"/>
      <c r="C2298" s="16">
        <v>45242.0</v>
      </c>
      <c r="D2298" s="17">
        <v>4.083142681E9</v>
      </c>
      <c r="E2298" s="150" t="s">
        <v>4262</v>
      </c>
      <c r="F2298" s="5" t="s">
        <v>72</v>
      </c>
      <c r="G2298" s="5" t="s">
        <v>3261</v>
      </c>
      <c r="H2298" s="5">
        <v>302.0</v>
      </c>
      <c r="I2298" s="33" t="s">
        <v>45</v>
      </c>
      <c r="J2298" s="18">
        <v>9.0</v>
      </c>
      <c r="K2298" s="169">
        <f t="shared" si="191"/>
        <v>8.252604167</v>
      </c>
      <c r="L2298" s="18">
        <v>10.0</v>
      </c>
      <c r="M2298" s="21">
        <f t="shared" si="197"/>
        <v>9.101061477</v>
      </c>
      <c r="N2298" s="18">
        <v>10.0</v>
      </c>
      <c r="O2298" s="21">
        <f t="shared" si="185"/>
        <v>9.442841554</v>
      </c>
      <c r="P2298" s="18">
        <v>10.0</v>
      </c>
      <c r="Q2298" s="21">
        <f t="shared" si="200"/>
        <v>8.364058355</v>
      </c>
      <c r="R2298" s="18">
        <v>10.0</v>
      </c>
      <c r="S2298" s="21">
        <f t="shared" si="195"/>
        <v>8.438621299</v>
      </c>
      <c r="T2298" s="18">
        <v>7.5</v>
      </c>
      <c r="U2298" s="21">
        <f t="shared" si="128"/>
        <v>8.246351172</v>
      </c>
      <c r="V2298" s="18">
        <v>10.0</v>
      </c>
      <c r="W2298" s="21">
        <f t="shared" si="199"/>
        <v>8.848209549</v>
      </c>
      <c r="X2298" s="27">
        <f t="shared" si="170"/>
        <v>9.5</v>
      </c>
      <c r="Y2298" s="84" t="s">
        <v>4263</v>
      </c>
      <c r="Z2298" s="24"/>
      <c r="AA2298" s="40"/>
      <c r="AB2298" s="40"/>
      <c r="AC2298" s="40"/>
      <c r="AD2298" s="40"/>
      <c r="AE2298" s="39"/>
      <c r="AF2298" s="5"/>
      <c r="AG2298" s="1"/>
    </row>
    <row r="2299" ht="15.75" customHeight="1">
      <c r="A2299" s="1"/>
      <c r="B2299" s="5"/>
      <c r="C2299" s="16">
        <v>45243.0</v>
      </c>
      <c r="D2299" s="17">
        <v>4.150900264E9</v>
      </c>
      <c r="E2299" s="150" t="s">
        <v>4264</v>
      </c>
      <c r="F2299" s="5" t="s">
        <v>32</v>
      </c>
      <c r="G2299" s="5" t="s">
        <v>2979</v>
      </c>
      <c r="H2299" s="5">
        <v>204.0</v>
      </c>
      <c r="I2299" s="33" t="s">
        <v>45</v>
      </c>
      <c r="J2299" s="18">
        <v>10.0</v>
      </c>
      <c r="K2299" s="169">
        <f t="shared" si="191"/>
        <v>8.25483631</v>
      </c>
      <c r="L2299" s="18">
        <v>10.0</v>
      </c>
      <c r="M2299" s="21">
        <f t="shared" si="197"/>
        <v>9.101458886</v>
      </c>
      <c r="N2299" s="18">
        <v>10.0</v>
      </c>
      <c r="O2299" s="21">
        <f t="shared" si="185"/>
        <v>9.443084642</v>
      </c>
      <c r="P2299" s="18">
        <v>10.0</v>
      </c>
      <c r="Q2299" s="21">
        <f t="shared" si="200"/>
        <v>8.364781264</v>
      </c>
      <c r="R2299" s="18">
        <v>10.0</v>
      </c>
      <c r="S2299" s="21">
        <f t="shared" si="195"/>
        <v>8.439310954</v>
      </c>
      <c r="T2299" s="18">
        <v>10.0</v>
      </c>
      <c r="U2299" s="21">
        <f t="shared" si="128"/>
        <v>8.247126437</v>
      </c>
      <c r="V2299" s="18">
        <v>10.0</v>
      </c>
      <c r="W2299" s="21">
        <f t="shared" si="199"/>
        <v>8.848718515</v>
      </c>
      <c r="X2299" s="27">
        <f t="shared" si="170"/>
        <v>10</v>
      </c>
      <c r="Y2299" s="119"/>
      <c r="Z2299" s="24"/>
      <c r="AA2299" s="40"/>
      <c r="AB2299" s="40"/>
      <c r="AC2299" s="40"/>
      <c r="AD2299" s="40"/>
      <c r="AE2299" s="39"/>
      <c r="AF2299" s="5"/>
      <c r="AG2299" s="1"/>
    </row>
    <row r="2300" ht="15.75" customHeight="1">
      <c r="A2300" s="1"/>
      <c r="B2300" s="5"/>
      <c r="C2300" s="16">
        <v>45243.0</v>
      </c>
      <c r="D2300" s="17">
        <v>2.310190354E9</v>
      </c>
      <c r="E2300" s="150" t="s">
        <v>4265</v>
      </c>
      <c r="F2300" s="5" t="s">
        <v>64</v>
      </c>
      <c r="G2300" s="5" t="s">
        <v>4061</v>
      </c>
      <c r="H2300" s="5">
        <v>217.0</v>
      </c>
      <c r="I2300" s="33" t="s">
        <v>1782</v>
      </c>
      <c r="J2300" s="18">
        <v>8.0</v>
      </c>
      <c r="K2300" s="169">
        <f t="shared" si="191"/>
        <v>8.253348214</v>
      </c>
      <c r="L2300" s="18">
        <v>7.5</v>
      </c>
      <c r="M2300" s="21">
        <f t="shared" si="197"/>
        <v>9.100751215</v>
      </c>
      <c r="N2300" s="18">
        <v>10.0</v>
      </c>
      <c r="O2300" s="21">
        <f t="shared" si="185"/>
        <v>9.443327519</v>
      </c>
      <c r="P2300" s="18">
        <v>7.5</v>
      </c>
      <c r="Q2300" s="21">
        <f t="shared" si="200"/>
        <v>8.364399293</v>
      </c>
      <c r="R2300" s="18">
        <v>7.5</v>
      </c>
      <c r="S2300" s="21">
        <f t="shared" si="195"/>
        <v>8.438896247</v>
      </c>
      <c r="T2300" s="18">
        <v>7.5</v>
      </c>
      <c r="U2300" s="21">
        <f t="shared" si="128"/>
        <v>8.246796288</v>
      </c>
      <c r="V2300" s="18">
        <v>7.5</v>
      </c>
      <c r="W2300" s="21">
        <f t="shared" si="199"/>
        <v>8.848122792</v>
      </c>
      <c r="X2300" s="27">
        <f t="shared" si="170"/>
        <v>7.928571429</v>
      </c>
      <c r="Y2300" s="149" t="s">
        <v>4266</v>
      </c>
      <c r="Z2300" s="24"/>
      <c r="AA2300" s="40"/>
      <c r="AB2300" s="40"/>
      <c r="AC2300" s="40"/>
      <c r="AD2300" s="40"/>
      <c r="AE2300" s="39"/>
      <c r="AF2300" s="5"/>
      <c r="AG2300" s="1"/>
    </row>
    <row r="2301" ht="15.75" customHeight="1">
      <c r="A2301" s="1"/>
      <c r="B2301" s="5"/>
      <c r="C2301" s="16">
        <v>45244.0</v>
      </c>
      <c r="D2301" s="17">
        <v>4.029952892E9</v>
      </c>
      <c r="E2301" s="150" t="s">
        <v>4267</v>
      </c>
      <c r="F2301" s="5" t="s">
        <v>107</v>
      </c>
      <c r="G2301" s="5" t="s">
        <v>3261</v>
      </c>
      <c r="H2301" s="5">
        <v>314.0</v>
      </c>
      <c r="I2301" s="33" t="s">
        <v>79</v>
      </c>
      <c r="J2301" s="18">
        <v>9.0</v>
      </c>
      <c r="K2301" s="169">
        <f t="shared" si="191"/>
        <v>8.252604167</v>
      </c>
      <c r="L2301" s="18">
        <v>10.0</v>
      </c>
      <c r="M2301" s="21">
        <f t="shared" si="197"/>
        <v>9.10114841</v>
      </c>
      <c r="N2301" s="18">
        <v>7.5</v>
      </c>
      <c r="O2301" s="21">
        <f t="shared" si="185"/>
        <v>9.443570183</v>
      </c>
      <c r="P2301" s="18">
        <v>10.0</v>
      </c>
      <c r="Q2301" s="21">
        <f t="shared" si="200"/>
        <v>8.365121413</v>
      </c>
      <c r="R2301" s="18">
        <v>10.0</v>
      </c>
      <c r="S2301" s="21">
        <f t="shared" si="195"/>
        <v>8.439585172</v>
      </c>
      <c r="T2301" s="18">
        <v>7.5</v>
      </c>
      <c r="U2301" s="21">
        <f t="shared" si="128"/>
        <v>8.246466431</v>
      </c>
      <c r="V2301" s="18">
        <v>10.0</v>
      </c>
      <c r="W2301" s="21">
        <f t="shared" si="199"/>
        <v>8.848631347</v>
      </c>
      <c r="X2301" s="27">
        <f t="shared" si="170"/>
        <v>9.142857143</v>
      </c>
      <c r="Y2301" s="149" t="s">
        <v>4268</v>
      </c>
      <c r="Z2301" s="24"/>
      <c r="AA2301" s="40"/>
      <c r="AB2301" s="40"/>
      <c r="AC2301" s="40"/>
      <c r="AD2301" s="40"/>
      <c r="AE2301" s="39"/>
      <c r="AF2301" s="5"/>
      <c r="AG2301" s="1"/>
    </row>
    <row r="2302" ht="15.75" customHeight="1">
      <c r="A2302" s="1"/>
      <c r="B2302" s="5"/>
      <c r="C2302" s="16">
        <v>45244.0</v>
      </c>
      <c r="D2302" s="17">
        <v>4.158066004E9</v>
      </c>
      <c r="E2302" s="150" t="s">
        <v>4269</v>
      </c>
      <c r="F2302" s="5" t="s">
        <v>72</v>
      </c>
      <c r="G2302" s="5" t="s">
        <v>3261</v>
      </c>
      <c r="H2302" s="5">
        <v>313.0</v>
      </c>
      <c r="I2302" s="33" t="s">
        <v>79</v>
      </c>
      <c r="J2302" s="18">
        <v>8.0</v>
      </c>
      <c r="K2302" s="169">
        <f t="shared" si="191"/>
        <v>8.251860119</v>
      </c>
      <c r="L2302" s="18">
        <v>7.5</v>
      </c>
      <c r="M2302" s="21">
        <f t="shared" si="197"/>
        <v>9.100441501</v>
      </c>
      <c r="N2302" s="18">
        <v>7.5</v>
      </c>
      <c r="O2302" s="21">
        <f t="shared" si="185"/>
        <v>9.443812636</v>
      </c>
      <c r="P2302" s="18">
        <v>7.5</v>
      </c>
      <c r="Q2302" s="21">
        <f t="shared" si="200"/>
        <v>8.364739629</v>
      </c>
      <c r="R2302" s="18">
        <v>7.5</v>
      </c>
      <c r="S2302" s="21">
        <f t="shared" si="195"/>
        <v>8.43917071</v>
      </c>
      <c r="T2302" s="18">
        <v>7.5</v>
      </c>
      <c r="U2302" s="21">
        <f t="shared" si="128"/>
        <v>8.246136865</v>
      </c>
      <c r="V2302" s="18">
        <v>7.5</v>
      </c>
      <c r="W2302" s="21">
        <f t="shared" si="199"/>
        <v>8.848036187</v>
      </c>
      <c r="X2302" s="27">
        <f t="shared" si="170"/>
        <v>7.571428571</v>
      </c>
      <c r="Y2302" s="149" t="s">
        <v>4270</v>
      </c>
      <c r="Z2302" s="24"/>
      <c r="AA2302" s="40"/>
      <c r="AB2302" s="40"/>
      <c r="AC2302" s="40"/>
      <c r="AD2302" s="40"/>
      <c r="AE2302" s="39"/>
      <c r="AF2302" s="5"/>
      <c r="AG2302" s="1"/>
    </row>
    <row r="2303" ht="15.75" customHeight="1">
      <c r="A2303" s="1"/>
      <c r="B2303" s="5"/>
      <c r="C2303" s="16">
        <v>45246.0</v>
      </c>
      <c r="D2303" s="17">
        <v>4.144459933E9</v>
      </c>
      <c r="E2303" s="150" t="s">
        <v>4271</v>
      </c>
      <c r="F2303" s="5" t="s">
        <v>48</v>
      </c>
      <c r="G2303" s="5" t="s">
        <v>2017</v>
      </c>
      <c r="H2303" s="5" t="s">
        <v>2270</v>
      </c>
      <c r="I2303" s="33" t="s">
        <v>60</v>
      </c>
      <c r="J2303" s="18">
        <v>8.0</v>
      </c>
      <c r="K2303" s="169">
        <f t="shared" si="191"/>
        <v>8.250372024</v>
      </c>
      <c r="L2303" s="18">
        <v>5.0</v>
      </c>
      <c r="M2303" s="21">
        <f t="shared" si="197"/>
        <v>9.098631951</v>
      </c>
      <c r="N2303" s="18">
        <v>7.5</v>
      </c>
      <c r="O2303" s="21">
        <f t="shared" si="185"/>
        <v>9.442966028</v>
      </c>
      <c r="P2303" s="18">
        <v>7.5</v>
      </c>
      <c r="Q2303" s="21">
        <f t="shared" si="200"/>
        <v>8.364358183</v>
      </c>
      <c r="R2303" s="18">
        <v>10.0</v>
      </c>
      <c r="S2303" s="21">
        <f t="shared" si="195"/>
        <v>8.439858907</v>
      </c>
      <c r="T2303" s="18">
        <v>7.5</v>
      </c>
      <c r="U2303" s="21">
        <f t="shared" si="128"/>
        <v>8.24580759</v>
      </c>
      <c r="V2303" s="18">
        <v>10.0</v>
      </c>
      <c r="W2303" s="21">
        <f t="shared" si="199"/>
        <v>8.848544332</v>
      </c>
      <c r="X2303" s="27">
        <f t="shared" si="170"/>
        <v>7.928571429</v>
      </c>
      <c r="Y2303" s="119"/>
      <c r="Z2303" s="24"/>
      <c r="AA2303" s="40"/>
      <c r="AB2303" s="40"/>
      <c r="AC2303" s="40"/>
      <c r="AD2303" s="40"/>
      <c r="AE2303" s="39"/>
      <c r="AF2303" s="5"/>
      <c r="AG2303" s="1"/>
    </row>
    <row r="2304" ht="15.75" customHeight="1">
      <c r="A2304" s="1"/>
      <c r="B2304" s="5"/>
      <c r="C2304" s="16">
        <v>45247.0</v>
      </c>
      <c r="D2304" s="17" t="s">
        <v>4272</v>
      </c>
      <c r="E2304" s="150" t="s">
        <v>4273</v>
      </c>
      <c r="F2304" s="5" t="s">
        <v>2022</v>
      </c>
      <c r="G2304" s="5" t="s">
        <v>2017</v>
      </c>
      <c r="H2304" s="5" t="s">
        <v>3650</v>
      </c>
      <c r="I2304" s="33" t="s">
        <v>261</v>
      </c>
      <c r="J2304" s="18">
        <v>8.0</v>
      </c>
      <c r="K2304" s="169">
        <f t="shared" si="191"/>
        <v>8.251116071</v>
      </c>
      <c r="L2304" s="18">
        <v>7.5</v>
      </c>
      <c r="M2304" s="21">
        <f t="shared" si="197"/>
        <v>9.097926775</v>
      </c>
      <c r="N2304" s="18">
        <v>7.5</v>
      </c>
      <c r="O2304" s="21">
        <f t="shared" si="185"/>
        <v>9.443208533</v>
      </c>
      <c r="P2304" s="18">
        <v>7.5</v>
      </c>
      <c r="Q2304" s="21">
        <f t="shared" si="200"/>
        <v>8.363977072</v>
      </c>
      <c r="R2304" s="18">
        <v>7.5</v>
      </c>
      <c r="S2304" s="21">
        <f t="shared" si="195"/>
        <v>8.439444689</v>
      </c>
      <c r="T2304" s="18">
        <v>7.5</v>
      </c>
      <c r="U2304" s="21">
        <f t="shared" si="128"/>
        <v>8.245478606</v>
      </c>
      <c r="V2304" s="18">
        <v>7.5</v>
      </c>
      <c r="W2304" s="21">
        <f t="shared" si="199"/>
        <v>8.847949735</v>
      </c>
      <c r="X2304" s="27">
        <f t="shared" si="170"/>
        <v>7.571428571</v>
      </c>
      <c r="Y2304" s="119"/>
      <c r="Z2304" s="24"/>
      <c r="AA2304" s="40"/>
      <c r="AB2304" s="40"/>
      <c r="AC2304" s="40"/>
      <c r="AD2304" s="40"/>
      <c r="AE2304" s="39"/>
      <c r="AF2304" s="5"/>
      <c r="AG2304" s="1"/>
    </row>
    <row r="2305" ht="15.75" customHeight="1">
      <c r="A2305" s="1"/>
      <c r="B2305" s="5"/>
      <c r="C2305" s="16">
        <v>45248.0</v>
      </c>
      <c r="D2305" s="17" t="s">
        <v>4274</v>
      </c>
      <c r="E2305" s="150" t="s">
        <v>3745</v>
      </c>
      <c r="F2305" s="5" t="s">
        <v>32</v>
      </c>
      <c r="G2305" s="5" t="s">
        <v>2017</v>
      </c>
      <c r="H2305" s="5" t="s">
        <v>3521</v>
      </c>
      <c r="I2305" s="33" t="s">
        <v>261</v>
      </c>
      <c r="J2305" s="18">
        <v>10.0</v>
      </c>
      <c r="K2305" s="169">
        <f t="shared" si="191"/>
        <v>8.25483631</v>
      </c>
      <c r="L2305" s="18">
        <v>10.0</v>
      </c>
      <c r="M2305" s="21">
        <f t="shared" si="197"/>
        <v>9.098324515</v>
      </c>
      <c r="N2305" s="18">
        <v>10.0</v>
      </c>
      <c r="O2305" s="21">
        <f t="shared" si="185"/>
        <v>9.443450827</v>
      </c>
      <c r="P2305" s="18">
        <v>10.0</v>
      </c>
      <c r="Q2305" s="21">
        <f t="shared" si="200"/>
        <v>8.364698105</v>
      </c>
      <c r="R2305" s="18">
        <v>10.0</v>
      </c>
      <c r="S2305" s="21">
        <f t="shared" si="195"/>
        <v>8.440132159</v>
      </c>
      <c r="T2305" s="18">
        <v>10.0</v>
      </c>
      <c r="U2305" s="21">
        <f t="shared" si="128"/>
        <v>8.246252205</v>
      </c>
      <c r="V2305" s="18">
        <v>10.0</v>
      </c>
      <c r="W2305" s="21">
        <f t="shared" si="199"/>
        <v>8.84845747</v>
      </c>
      <c r="X2305" s="27">
        <f t="shared" si="170"/>
        <v>10</v>
      </c>
      <c r="Y2305" s="149" t="s">
        <v>4275</v>
      </c>
      <c r="Z2305" s="24"/>
      <c r="AA2305" s="40"/>
      <c r="AB2305" s="40"/>
      <c r="AC2305" s="40"/>
      <c r="AD2305" s="40"/>
      <c r="AE2305" s="39"/>
      <c r="AF2305" s="5"/>
      <c r="AG2305" s="1"/>
    </row>
    <row r="2306" ht="15.75" customHeight="1">
      <c r="A2306" s="1"/>
      <c r="B2306" s="5"/>
      <c r="C2306" s="16">
        <v>45249.0</v>
      </c>
      <c r="D2306" s="17" t="s">
        <v>4276</v>
      </c>
      <c r="E2306" s="150" t="s">
        <v>4277</v>
      </c>
      <c r="F2306" s="5" t="s">
        <v>107</v>
      </c>
      <c r="G2306" s="5" t="s">
        <v>2017</v>
      </c>
      <c r="H2306" s="5">
        <v>204.0</v>
      </c>
      <c r="I2306" s="33" t="s">
        <v>45</v>
      </c>
      <c r="J2306" s="18">
        <v>8.0</v>
      </c>
      <c r="K2306" s="169">
        <f t="shared" si="191"/>
        <v>8.255580357</v>
      </c>
      <c r="L2306" s="18">
        <v>10.0</v>
      </c>
      <c r="M2306" s="21">
        <f t="shared" si="197"/>
        <v>9.098721904</v>
      </c>
      <c r="N2306" s="18">
        <v>10.0</v>
      </c>
      <c r="O2306" s="21">
        <f t="shared" si="185"/>
        <v>9.442605481</v>
      </c>
      <c r="P2306" s="18">
        <v>10.0</v>
      </c>
      <c r="Q2306" s="21">
        <f t="shared" si="200"/>
        <v>8.365418502</v>
      </c>
      <c r="R2306" s="18">
        <v>10.0</v>
      </c>
      <c r="S2306" s="21">
        <f t="shared" si="195"/>
        <v>8.440819022</v>
      </c>
      <c r="T2306" s="18">
        <v>10.0</v>
      </c>
      <c r="U2306" s="21">
        <f t="shared" si="128"/>
        <v>8.247025121</v>
      </c>
      <c r="V2306" s="18">
        <v>10.0</v>
      </c>
      <c r="W2306" s="21">
        <f t="shared" si="199"/>
        <v>8.848964758</v>
      </c>
      <c r="X2306" s="27">
        <f t="shared" si="170"/>
        <v>9.714285714</v>
      </c>
      <c r="Y2306" s="149" t="s">
        <v>4278</v>
      </c>
      <c r="Z2306" s="24"/>
      <c r="AA2306" s="40"/>
      <c r="AB2306" s="40"/>
      <c r="AC2306" s="40"/>
      <c r="AD2306" s="40"/>
      <c r="AE2306" s="39"/>
      <c r="AF2306" s="5"/>
      <c r="AG2306" s="1"/>
    </row>
    <row r="2307" ht="15.75" customHeight="1">
      <c r="A2307" s="1"/>
      <c r="B2307" s="5"/>
      <c r="C2307" s="16">
        <v>45250.0</v>
      </c>
      <c r="D2307" s="17">
        <v>4.191503759E9</v>
      </c>
      <c r="E2307" s="150" t="s">
        <v>4279</v>
      </c>
      <c r="F2307" s="5" t="s">
        <v>2022</v>
      </c>
      <c r="G2307" s="5" t="s">
        <v>3261</v>
      </c>
      <c r="H2307" s="5">
        <v>312.0</v>
      </c>
      <c r="I2307" s="33" t="s">
        <v>1787</v>
      </c>
      <c r="J2307" s="18">
        <v>8.0</v>
      </c>
      <c r="K2307" s="169">
        <f t="shared" si="191"/>
        <v>8.254092262</v>
      </c>
      <c r="L2307" s="18">
        <v>10.0</v>
      </c>
      <c r="M2307" s="21">
        <f t="shared" si="197"/>
        <v>9.099118943</v>
      </c>
      <c r="N2307" s="18">
        <v>10.0</v>
      </c>
      <c r="O2307" s="21">
        <f t="shared" si="185"/>
        <v>9.442847826</v>
      </c>
      <c r="P2307" s="18">
        <v>10.0</v>
      </c>
      <c r="Q2307" s="21">
        <f t="shared" si="200"/>
        <v>8.366138265</v>
      </c>
      <c r="R2307" s="18">
        <v>7.5</v>
      </c>
      <c r="S2307" s="21">
        <f t="shared" si="195"/>
        <v>8.44040493</v>
      </c>
      <c r="T2307" s="18">
        <v>5.0</v>
      </c>
      <c r="U2307" s="21">
        <f t="shared" si="128"/>
        <v>8.245594714</v>
      </c>
      <c r="V2307" s="18">
        <v>7.5</v>
      </c>
      <c r="W2307" s="21">
        <f t="shared" si="199"/>
        <v>8.848370762</v>
      </c>
      <c r="X2307" s="27">
        <f t="shared" si="170"/>
        <v>8.285714286</v>
      </c>
      <c r="Y2307" s="149" t="s">
        <v>4280</v>
      </c>
      <c r="Z2307" s="24"/>
      <c r="AA2307" s="40"/>
      <c r="AB2307" s="40"/>
      <c r="AC2307" s="40"/>
      <c r="AD2307" s="40"/>
      <c r="AE2307" s="39"/>
      <c r="AF2307" s="5"/>
      <c r="AG2307" s="1"/>
    </row>
    <row r="2308" ht="15.75" customHeight="1">
      <c r="A2308" s="1"/>
      <c r="B2308" s="5"/>
      <c r="C2308" s="16">
        <v>45251.0</v>
      </c>
      <c r="D2308" s="17">
        <v>4.270253811E9</v>
      </c>
      <c r="E2308" s="150" t="s">
        <v>4281</v>
      </c>
      <c r="F2308" s="5" t="s">
        <v>510</v>
      </c>
      <c r="G2308" s="5" t="s">
        <v>3261</v>
      </c>
      <c r="H2308" s="5">
        <v>314.0</v>
      </c>
      <c r="I2308" s="33" t="s">
        <v>79</v>
      </c>
      <c r="J2308" s="18">
        <v>9.0</v>
      </c>
      <c r="K2308" s="169">
        <f t="shared" si="191"/>
        <v>8.253348214</v>
      </c>
      <c r="L2308" s="18">
        <v>10.0</v>
      </c>
      <c r="M2308" s="21">
        <f t="shared" si="197"/>
        <v>9.099515632</v>
      </c>
      <c r="N2308" s="18">
        <v>10.0</v>
      </c>
      <c r="O2308" s="21">
        <f t="shared" si="185"/>
        <v>9.442003477</v>
      </c>
      <c r="P2308" s="18">
        <v>10.0</v>
      </c>
      <c r="Q2308" s="21">
        <f t="shared" si="200"/>
        <v>8.366857394</v>
      </c>
      <c r="R2308" s="18">
        <v>7.5</v>
      </c>
      <c r="S2308" s="21">
        <f t="shared" si="195"/>
        <v>8.439991201</v>
      </c>
      <c r="T2308" s="18">
        <v>7.5</v>
      </c>
      <c r="U2308" s="21">
        <f t="shared" si="128"/>
        <v>8.245266402</v>
      </c>
      <c r="V2308" s="18">
        <v>10.0</v>
      </c>
      <c r="W2308" s="21">
        <f t="shared" si="199"/>
        <v>8.848877641</v>
      </c>
      <c r="X2308" s="27">
        <f t="shared" si="170"/>
        <v>9.142857143</v>
      </c>
      <c r="Y2308" s="119"/>
      <c r="Z2308" s="24"/>
      <c r="AA2308" s="40"/>
      <c r="AB2308" s="40"/>
      <c r="AC2308" s="40"/>
      <c r="AD2308" s="40"/>
      <c r="AE2308" s="39"/>
      <c r="AF2308" s="5"/>
      <c r="AG2308" s="1"/>
    </row>
    <row r="2309" ht="15.75" customHeight="1">
      <c r="A2309" s="1"/>
      <c r="B2309" s="5"/>
      <c r="C2309" s="16">
        <v>45251.0</v>
      </c>
      <c r="D2309" s="17">
        <v>4.136125444E9</v>
      </c>
      <c r="E2309" s="150" t="s">
        <v>4282</v>
      </c>
      <c r="F2309" s="5" t="s">
        <v>107</v>
      </c>
      <c r="G2309" s="5" t="s">
        <v>33</v>
      </c>
      <c r="H2309" s="5">
        <v>115.0</v>
      </c>
      <c r="I2309" s="33" t="s">
        <v>4203</v>
      </c>
      <c r="J2309" s="18">
        <v>8.0</v>
      </c>
      <c r="K2309" s="169">
        <f t="shared" si="191"/>
        <v>8.254092262</v>
      </c>
      <c r="L2309" s="18">
        <v>10.0</v>
      </c>
      <c r="M2309" s="21">
        <f t="shared" si="197"/>
        <v>9.099911972</v>
      </c>
      <c r="N2309" s="18">
        <v>10.0</v>
      </c>
      <c r="O2309" s="21">
        <f t="shared" si="185"/>
        <v>9.442245873</v>
      </c>
      <c r="P2309" s="18">
        <v>10.0</v>
      </c>
      <c r="Q2309" s="21">
        <f t="shared" si="200"/>
        <v>8.367575891</v>
      </c>
      <c r="R2309" s="18">
        <v>7.5</v>
      </c>
      <c r="S2309" s="21">
        <f t="shared" si="195"/>
        <v>8.439577836</v>
      </c>
      <c r="T2309" s="18">
        <v>7.5</v>
      </c>
      <c r="U2309" s="21">
        <f t="shared" si="128"/>
        <v>8.24493838</v>
      </c>
      <c r="V2309" s="18">
        <v>10.0</v>
      </c>
      <c r="W2309" s="21">
        <f t="shared" si="199"/>
        <v>8.849384074</v>
      </c>
      <c r="X2309" s="27">
        <f t="shared" si="170"/>
        <v>9</v>
      </c>
      <c r="Y2309" s="149" t="s">
        <v>4283</v>
      </c>
      <c r="Z2309" s="24"/>
      <c r="AA2309" s="40"/>
      <c r="AB2309" s="40"/>
      <c r="AC2309" s="40"/>
      <c r="AD2309" s="40"/>
      <c r="AE2309" s="39"/>
      <c r="AF2309" s="5"/>
      <c r="AG2309" s="1"/>
    </row>
    <row r="2310" ht="15.75" customHeight="1">
      <c r="A2310" s="1"/>
      <c r="B2310" s="5"/>
      <c r="C2310" s="16">
        <v>45252.0</v>
      </c>
      <c r="D2310" s="17">
        <v>3.632846643E9</v>
      </c>
      <c r="E2310" s="150" t="s">
        <v>4284</v>
      </c>
      <c r="F2310" s="5" t="s">
        <v>32</v>
      </c>
      <c r="G2310" s="5" t="s">
        <v>2017</v>
      </c>
      <c r="H2310" s="5">
        <v>214.0</v>
      </c>
      <c r="I2310" s="33" t="s">
        <v>1808</v>
      </c>
      <c r="J2310" s="18">
        <v>10.0</v>
      </c>
      <c r="K2310" s="169">
        <f t="shared" si="191"/>
        <v>8.254092262</v>
      </c>
      <c r="L2310" s="18">
        <v>7.5</v>
      </c>
      <c r="M2310" s="21">
        <f t="shared" si="197"/>
        <v>9.099208095</v>
      </c>
      <c r="N2310" s="18">
        <v>10.0</v>
      </c>
      <c r="O2310" s="21">
        <f t="shared" si="185"/>
        <v>9.441402518</v>
      </c>
      <c r="P2310" s="18">
        <v>7.5</v>
      </c>
      <c r="Q2310" s="21">
        <f t="shared" si="200"/>
        <v>8.367194371</v>
      </c>
      <c r="R2310" s="18">
        <v>5.0</v>
      </c>
      <c r="S2310" s="21">
        <f t="shared" si="195"/>
        <v>8.438065934</v>
      </c>
      <c r="T2310" s="18">
        <v>10.0</v>
      </c>
      <c r="U2310" s="21">
        <f t="shared" si="128"/>
        <v>8.245710515</v>
      </c>
      <c r="V2310" s="18">
        <v>10.0</v>
      </c>
      <c r="W2310" s="21">
        <f t="shared" si="199"/>
        <v>8.849890062</v>
      </c>
      <c r="X2310" s="27">
        <f t="shared" si="170"/>
        <v>8.571428571</v>
      </c>
      <c r="Y2310" s="149" t="s">
        <v>4285</v>
      </c>
      <c r="Z2310" s="24"/>
      <c r="AA2310" s="40"/>
      <c r="AB2310" s="40"/>
      <c r="AC2310" s="40"/>
      <c r="AD2310" s="40"/>
      <c r="AE2310" s="39"/>
      <c r="AF2310" s="5"/>
      <c r="AG2310" s="1"/>
    </row>
    <row r="2311" ht="15.75" customHeight="1">
      <c r="A2311" s="1"/>
      <c r="B2311" s="5"/>
      <c r="C2311" s="16">
        <v>45254.0</v>
      </c>
      <c r="D2311" s="17">
        <v>4.259703654E9</v>
      </c>
      <c r="E2311" s="150" t="s">
        <v>4286</v>
      </c>
      <c r="F2311" s="5" t="s">
        <v>72</v>
      </c>
      <c r="G2311" s="5" t="s">
        <v>3261</v>
      </c>
      <c r="H2311" s="5">
        <v>302.0</v>
      </c>
      <c r="I2311" s="33" t="s">
        <v>45</v>
      </c>
      <c r="J2311" s="18">
        <v>10.0</v>
      </c>
      <c r="K2311" s="169">
        <f t="shared" si="191"/>
        <v>8.256324405</v>
      </c>
      <c r="L2311" s="18">
        <v>10.0</v>
      </c>
      <c r="M2311" s="21">
        <f t="shared" si="197"/>
        <v>9.099604222</v>
      </c>
      <c r="N2311" s="18">
        <v>10.0</v>
      </c>
      <c r="O2311" s="21">
        <f t="shared" si="185"/>
        <v>9.441644965</v>
      </c>
      <c r="P2311" s="18">
        <v>10.0</v>
      </c>
      <c r="Q2311" s="21">
        <f t="shared" si="200"/>
        <v>8.367912088</v>
      </c>
      <c r="R2311" s="18">
        <v>10.0</v>
      </c>
      <c r="S2311" s="21">
        <f t="shared" si="195"/>
        <v>8.438752197</v>
      </c>
      <c r="T2311" s="18">
        <v>7.5</v>
      </c>
      <c r="U2311" s="21">
        <f t="shared" si="128"/>
        <v>8.245382586</v>
      </c>
      <c r="V2311" s="18">
        <v>10.0</v>
      </c>
      <c r="W2311" s="21">
        <f t="shared" si="199"/>
        <v>8.850395604</v>
      </c>
      <c r="X2311" s="27">
        <f t="shared" si="170"/>
        <v>9.642857143</v>
      </c>
      <c r="Y2311" s="149" t="s">
        <v>4287</v>
      </c>
      <c r="Z2311" s="24"/>
      <c r="AA2311" s="40"/>
      <c r="AB2311" s="40"/>
      <c r="AC2311" s="40"/>
      <c r="AD2311" s="40"/>
      <c r="AE2311" s="39"/>
      <c r="AF2311" s="5"/>
      <c r="AG2311" s="1"/>
    </row>
    <row r="2312" ht="15.75" customHeight="1">
      <c r="A2312" s="1"/>
      <c r="B2312" s="5"/>
      <c r="C2312" s="16">
        <v>45254.0</v>
      </c>
      <c r="D2312" s="17">
        <v>4.219980801E9</v>
      </c>
      <c r="E2312" s="150" t="s">
        <v>4288</v>
      </c>
      <c r="F2312" s="5" t="s">
        <v>32</v>
      </c>
      <c r="G2312" s="5" t="s">
        <v>2017</v>
      </c>
      <c r="H2312" s="5" t="s">
        <v>3270</v>
      </c>
      <c r="I2312" s="33" t="s">
        <v>60</v>
      </c>
      <c r="J2312" s="18">
        <v>9.0</v>
      </c>
      <c r="K2312" s="169">
        <f t="shared" si="191"/>
        <v>8.255580357</v>
      </c>
      <c r="L2312" s="18">
        <v>10.0</v>
      </c>
      <c r="M2312" s="21">
        <f t="shared" si="197"/>
        <v>9.1</v>
      </c>
      <c r="N2312" s="18">
        <v>10.0</v>
      </c>
      <c r="O2312" s="21">
        <f t="shared" si="185"/>
        <v>9.441887202</v>
      </c>
      <c r="P2312" s="18">
        <v>10.0</v>
      </c>
      <c r="Q2312" s="21">
        <f t="shared" si="200"/>
        <v>8.368629174</v>
      </c>
      <c r="R2312" s="18">
        <v>10.0</v>
      </c>
      <c r="S2312" s="21">
        <f t="shared" si="195"/>
        <v>8.439437857</v>
      </c>
      <c r="T2312" s="18">
        <v>10.0</v>
      </c>
      <c r="U2312" s="21">
        <f t="shared" si="128"/>
        <v>8.246153846</v>
      </c>
      <c r="V2312" s="18">
        <v>10.0</v>
      </c>
      <c r="W2312" s="21">
        <f t="shared" si="199"/>
        <v>8.850900703</v>
      </c>
      <c r="X2312" s="27">
        <f t="shared" si="170"/>
        <v>9.857142857</v>
      </c>
      <c r="Y2312" s="119"/>
      <c r="Z2312" s="24"/>
      <c r="AA2312" s="40"/>
      <c r="AB2312" s="40"/>
      <c r="AC2312" s="40"/>
      <c r="AD2312" s="40"/>
      <c r="AE2312" s="39"/>
      <c r="AF2312" s="5"/>
      <c r="AG2312" s="1"/>
    </row>
    <row r="2313" ht="15.75" customHeight="1">
      <c r="A2313" s="1"/>
      <c r="B2313" s="5"/>
      <c r="C2313" s="16">
        <v>45255.0</v>
      </c>
      <c r="D2313" s="17">
        <v>4.061006212E9</v>
      </c>
      <c r="E2313" s="172" t="s">
        <v>4289</v>
      </c>
      <c r="F2313" s="5" t="s">
        <v>52</v>
      </c>
      <c r="G2313" s="5" t="s">
        <v>3261</v>
      </c>
      <c r="H2313" s="5">
        <v>208.0</v>
      </c>
      <c r="I2313" s="33" t="s">
        <v>45</v>
      </c>
      <c r="J2313" s="18">
        <v>10.0</v>
      </c>
      <c r="K2313" s="169">
        <f t="shared" si="191"/>
        <v>8.256324405</v>
      </c>
      <c r="L2313" s="18">
        <v>10.0</v>
      </c>
      <c r="M2313" s="21">
        <f t="shared" si="197"/>
        <v>9.100395431</v>
      </c>
      <c r="N2313" s="18">
        <v>10.0</v>
      </c>
      <c r="O2313" s="21">
        <f t="shared" si="185"/>
        <v>9.442129228</v>
      </c>
      <c r="P2313" s="18">
        <v>10.0</v>
      </c>
      <c r="Q2313" s="21">
        <f t="shared" si="200"/>
        <v>8.36934563</v>
      </c>
      <c r="R2313" s="18">
        <v>10.0</v>
      </c>
      <c r="S2313" s="21">
        <f t="shared" si="195"/>
        <v>8.440122915</v>
      </c>
      <c r="T2313" s="18">
        <v>10.0</v>
      </c>
      <c r="U2313" s="21">
        <f t="shared" si="128"/>
        <v>8.246924429</v>
      </c>
      <c r="V2313" s="18">
        <v>10.0</v>
      </c>
      <c r="W2313" s="21">
        <f t="shared" si="199"/>
        <v>8.851405358</v>
      </c>
      <c r="X2313" s="27">
        <f t="shared" si="170"/>
        <v>10</v>
      </c>
      <c r="Y2313" s="119"/>
      <c r="Z2313" s="24"/>
      <c r="AA2313" s="40"/>
      <c r="AB2313" s="40"/>
      <c r="AC2313" s="40"/>
      <c r="AD2313" s="40"/>
      <c r="AE2313" s="39"/>
      <c r="AF2313" s="5"/>
      <c r="AG2313" s="1"/>
    </row>
    <row r="2314" ht="15.75" customHeight="1">
      <c r="A2314" s="1"/>
      <c r="B2314" s="5"/>
      <c r="C2314" s="16">
        <v>45256.0</v>
      </c>
      <c r="D2314" s="17">
        <v>4.019989547E9</v>
      </c>
      <c r="E2314" s="150" t="s">
        <v>4290</v>
      </c>
      <c r="F2314" s="5" t="s">
        <v>126</v>
      </c>
      <c r="G2314" s="5" t="s">
        <v>3261</v>
      </c>
      <c r="H2314" s="5">
        <v>304.0</v>
      </c>
      <c r="I2314" s="33" t="s">
        <v>45</v>
      </c>
      <c r="J2314" s="18">
        <v>8.0</v>
      </c>
      <c r="K2314" s="169">
        <f t="shared" si="191"/>
        <v>8.255580357</v>
      </c>
      <c r="L2314" s="18">
        <v>10.0</v>
      </c>
      <c r="M2314" s="21">
        <f t="shared" si="197"/>
        <v>9.100790514</v>
      </c>
      <c r="N2314" s="18">
        <v>10.0</v>
      </c>
      <c r="O2314" s="21">
        <f t="shared" si="185"/>
        <v>9.442371045</v>
      </c>
      <c r="P2314" s="18">
        <v>7.5</v>
      </c>
      <c r="Q2314" s="21">
        <f t="shared" si="200"/>
        <v>8.368964004</v>
      </c>
      <c r="R2314" s="18">
        <v>7.5</v>
      </c>
      <c r="S2314" s="21">
        <f t="shared" si="195"/>
        <v>8.439710399</v>
      </c>
      <c r="T2314" s="18">
        <v>7.5</v>
      </c>
      <c r="U2314" s="21">
        <f t="shared" si="128"/>
        <v>8.246596399</v>
      </c>
      <c r="V2314" s="18">
        <v>10.0</v>
      </c>
      <c r="W2314" s="21">
        <f t="shared" si="199"/>
        <v>8.85190957</v>
      </c>
      <c r="X2314" s="27">
        <f t="shared" si="170"/>
        <v>8.642857143</v>
      </c>
      <c r="Y2314" s="149" t="s">
        <v>4291</v>
      </c>
      <c r="Z2314" s="24"/>
      <c r="AA2314" s="40"/>
      <c r="AB2314" s="40"/>
      <c r="AC2314" s="40"/>
      <c r="AD2314" s="40"/>
      <c r="AE2314" s="39"/>
      <c r="AF2314" s="5"/>
      <c r="AG2314" s="1"/>
    </row>
    <row r="2315" ht="15.75" customHeight="1">
      <c r="A2315" s="1"/>
      <c r="B2315" s="5"/>
      <c r="C2315" s="16">
        <v>45257.0</v>
      </c>
      <c r="D2315" s="17">
        <v>4.210294108E9</v>
      </c>
      <c r="E2315" s="150" t="s">
        <v>4292</v>
      </c>
      <c r="F2315" s="5" t="s">
        <v>950</v>
      </c>
      <c r="G2315" s="5" t="s">
        <v>2017</v>
      </c>
      <c r="H2315" s="5">
        <v>210.0</v>
      </c>
      <c r="I2315" s="33" t="s">
        <v>1808</v>
      </c>
      <c r="J2315" s="18">
        <v>2.0</v>
      </c>
      <c r="K2315" s="169">
        <f t="shared" si="191"/>
        <v>8.249627976</v>
      </c>
      <c r="L2315" s="18">
        <v>7.5</v>
      </c>
      <c r="M2315" s="21">
        <f t="shared" si="197"/>
        <v>9.100087796</v>
      </c>
      <c r="N2315" s="18">
        <v>7.5</v>
      </c>
      <c r="O2315" s="21">
        <f t="shared" si="185"/>
        <v>9.442612652</v>
      </c>
      <c r="P2315" s="18">
        <v>5.0</v>
      </c>
      <c r="Q2315" s="21">
        <f t="shared" si="200"/>
        <v>8.367485739</v>
      </c>
      <c r="R2315" s="18">
        <v>2.5</v>
      </c>
      <c r="S2315" s="21">
        <f t="shared" si="195"/>
        <v>8.437105263</v>
      </c>
      <c r="T2315" s="18">
        <v>2.5</v>
      </c>
      <c r="U2315" s="21">
        <f t="shared" si="128"/>
        <v>8.244073749</v>
      </c>
      <c r="V2315" s="18">
        <v>2.5</v>
      </c>
      <c r="W2315" s="21">
        <f t="shared" si="199"/>
        <v>8.849122422</v>
      </c>
      <c r="X2315" s="27">
        <f t="shared" si="170"/>
        <v>4.214285714</v>
      </c>
      <c r="Y2315" s="149" t="s">
        <v>4293</v>
      </c>
      <c r="Z2315" s="24"/>
      <c r="AA2315" s="40"/>
      <c r="AB2315" s="40"/>
      <c r="AC2315" s="40"/>
      <c r="AD2315" s="40"/>
      <c r="AE2315" s="39"/>
      <c r="AF2315" s="5"/>
      <c r="AG2315" s="1"/>
    </row>
    <row r="2316" ht="15.75" customHeight="1">
      <c r="A2316" s="1"/>
      <c r="B2316" s="5"/>
      <c r="C2316" s="16">
        <v>45258.0</v>
      </c>
      <c r="D2316" s="17">
        <v>4.216301746E9</v>
      </c>
      <c r="E2316" s="150" t="s">
        <v>4294</v>
      </c>
      <c r="F2316" s="5" t="s">
        <v>48</v>
      </c>
      <c r="G2316" s="5" t="s">
        <v>2017</v>
      </c>
      <c r="H2316" s="5">
        <v>206.0</v>
      </c>
      <c r="I2316" s="33" t="s">
        <v>1868</v>
      </c>
      <c r="J2316" s="18">
        <v>7.0</v>
      </c>
      <c r="K2316" s="169">
        <f t="shared" si="191"/>
        <v>8.248883929</v>
      </c>
      <c r="L2316" s="18">
        <v>7.5</v>
      </c>
      <c r="M2316" s="21">
        <f t="shared" si="197"/>
        <v>9.099385695</v>
      </c>
      <c r="N2316" s="18">
        <v>10.0</v>
      </c>
      <c r="O2316" s="21">
        <f t="shared" si="185"/>
        <v>9.44177133</v>
      </c>
      <c r="P2316" s="18">
        <v>10.0</v>
      </c>
      <c r="Q2316" s="21">
        <f t="shared" si="200"/>
        <v>8.368201754</v>
      </c>
      <c r="R2316" s="18">
        <v>7.5</v>
      </c>
      <c r="S2316" s="21">
        <f t="shared" si="195"/>
        <v>8.436694432</v>
      </c>
      <c r="T2316" s="18">
        <v>7.5</v>
      </c>
      <c r="U2316" s="21">
        <f t="shared" si="128"/>
        <v>8.243747258</v>
      </c>
      <c r="V2316" s="18">
        <v>7.5</v>
      </c>
      <c r="W2316" s="21">
        <f t="shared" si="199"/>
        <v>8.848530702</v>
      </c>
      <c r="X2316" s="27">
        <f t="shared" si="170"/>
        <v>8.142857143</v>
      </c>
      <c r="Y2316" s="149" t="s">
        <v>4295</v>
      </c>
      <c r="Z2316" s="24"/>
      <c r="AA2316" s="40"/>
      <c r="AB2316" s="40"/>
      <c r="AC2316" s="40"/>
      <c r="AD2316" s="40"/>
      <c r="AE2316" s="39"/>
      <c r="AF2316" s="5"/>
      <c r="AG2316" s="1"/>
    </row>
    <row r="2317" ht="15.75" customHeight="1">
      <c r="A2317" s="1"/>
      <c r="B2317" s="5"/>
      <c r="C2317" s="16">
        <v>45258.0</v>
      </c>
      <c r="D2317" s="17">
        <v>4.258603934E9</v>
      </c>
      <c r="E2317" s="150" t="s">
        <v>4296</v>
      </c>
      <c r="F2317" s="5" t="s">
        <v>399</v>
      </c>
      <c r="G2317" s="5" t="s">
        <v>3261</v>
      </c>
      <c r="H2317" s="5">
        <v>312.0</v>
      </c>
      <c r="I2317" s="33" t="s">
        <v>1787</v>
      </c>
      <c r="J2317" s="18">
        <v>8.0</v>
      </c>
      <c r="K2317" s="169">
        <f t="shared" si="191"/>
        <v>8.247395833</v>
      </c>
      <c r="L2317" s="18">
        <v>10.0</v>
      </c>
      <c r="M2317" s="21">
        <f t="shared" si="197"/>
        <v>9.099780702</v>
      </c>
      <c r="N2317" s="18">
        <v>10.0</v>
      </c>
      <c r="O2317" s="21">
        <f t="shared" si="185"/>
        <v>9.440930736</v>
      </c>
      <c r="P2317" s="18">
        <v>10.0</v>
      </c>
      <c r="Q2317" s="21">
        <f t="shared" si="200"/>
        <v>8.368917142</v>
      </c>
      <c r="R2317" s="18">
        <v>7.5</v>
      </c>
      <c r="S2317" s="21">
        <f t="shared" si="195"/>
        <v>8.436283961</v>
      </c>
      <c r="T2317" s="18">
        <v>7.5</v>
      </c>
      <c r="U2317" s="21">
        <f t="shared" si="128"/>
        <v>8.243421053</v>
      </c>
      <c r="V2317" s="18">
        <v>10.0</v>
      </c>
      <c r="W2317" s="21">
        <f t="shared" si="199"/>
        <v>8.849035511</v>
      </c>
      <c r="X2317" s="27">
        <f t="shared" si="170"/>
        <v>9</v>
      </c>
      <c r="Y2317" s="119"/>
      <c r="Z2317" s="24"/>
      <c r="AA2317" s="40"/>
      <c r="AB2317" s="40"/>
      <c r="AC2317" s="40"/>
      <c r="AD2317" s="40"/>
      <c r="AE2317" s="39"/>
      <c r="AF2317" s="5"/>
      <c r="AG2317" s="1"/>
    </row>
    <row r="2318" ht="15.75" customHeight="1">
      <c r="A2318" s="1"/>
      <c r="B2318" s="5"/>
      <c r="C2318" s="16">
        <v>45258.0</v>
      </c>
      <c r="D2318" s="17">
        <v>4.020525569E9</v>
      </c>
      <c r="E2318" s="150" t="s">
        <v>4297</v>
      </c>
      <c r="F2318" s="5" t="s">
        <v>32</v>
      </c>
      <c r="G2318" s="5" t="s">
        <v>2017</v>
      </c>
      <c r="H2318" s="5" t="s">
        <v>3369</v>
      </c>
      <c r="I2318" s="33" t="s">
        <v>60</v>
      </c>
      <c r="J2318" s="18">
        <v>8.0</v>
      </c>
      <c r="K2318" s="169">
        <f t="shared" si="191"/>
        <v>8.245907738</v>
      </c>
      <c r="L2318" s="18">
        <v>10.0</v>
      </c>
      <c r="M2318" s="21">
        <f t="shared" si="197"/>
        <v>9.100175362</v>
      </c>
      <c r="N2318" s="18">
        <v>10.0</v>
      </c>
      <c r="O2318" s="21">
        <f t="shared" si="185"/>
        <v>9.441172653</v>
      </c>
      <c r="P2318" s="18">
        <v>10.0</v>
      </c>
      <c r="Q2318" s="21">
        <f t="shared" si="200"/>
        <v>8.369631902</v>
      </c>
      <c r="R2318" s="18">
        <v>7.5</v>
      </c>
      <c r="S2318" s="21">
        <f t="shared" si="195"/>
        <v>8.43587385</v>
      </c>
      <c r="T2318" s="18">
        <v>10.0</v>
      </c>
      <c r="U2318" s="21">
        <f t="shared" si="128"/>
        <v>8.244191144</v>
      </c>
      <c r="V2318" s="18">
        <v>7.5</v>
      </c>
      <c r="W2318" s="21">
        <f t="shared" si="199"/>
        <v>8.848444347</v>
      </c>
      <c r="X2318" s="27">
        <f t="shared" si="170"/>
        <v>9</v>
      </c>
      <c r="Y2318" s="149" t="s">
        <v>4298</v>
      </c>
      <c r="Z2318" s="24"/>
      <c r="AA2318" s="40"/>
      <c r="AB2318" s="40"/>
      <c r="AC2318" s="40"/>
      <c r="AD2318" s="40"/>
      <c r="AE2318" s="39"/>
      <c r="AF2318" s="5"/>
      <c r="AG2318" s="1"/>
    </row>
    <row r="2319" ht="15.75" customHeight="1">
      <c r="A2319" s="1"/>
      <c r="B2319" s="5"/>
      <c r="C2319" s="16">
        <v>45259.0</v>
      </c>
      <c r="D2319" s="17">
        <v>4.2013178E9</v>
      </c>
      <c r="E2319" s="150" t="s">
        <v>4299</v>
      </c>
      <c r="F2319" s="5" t="s">
        <v>2022</v>
      </c>
      <c r="G2319" s="5" t="s">
        <v>3261</v>
      </c>
      <c r="H2319" s="5">
        <v>302.0</v>
      </c>
      <c r="I2319" s="33" t="s">
        <v>45</v>
      </c>
      <c r="J2319" s="18">
        <v>10.0</v>
      </c>
      <c r="K2319" s="169">
        <f t="shared" si="191"/>
        <v>8.251116071</v>
      </c>
      <c r="L2319" s="18">
        <v>10.0</v>
      </c>
      <c r="M2319" s="21">
        <f t="shared" si="197"/>
        <v>9.100569676</v>
      </c>
      <c r="N2319" s="18">
        <v>10.0</v>
      </c>
      <c r="O2319" s="21">
        <f t="shared" si="185"/>
        <v>9.440333045</v>
      </c>
      <c r="P2319" s="18">
        <v>10.0</v>
      </c>
      <c r="Q2319" s="21">
        <f t="shared" si="200"/>
        <v>8.370346036</v>
      </c>
      <c r="R2319" s="18">
        <v>10.0</v>
      </c>
      <c r="S2319" s="21">
        <f t="shared" si="195"/>
        <v>8.436558669</v>
      </c>
      <c r="T2319" s="18">
        <v>10.0</v>
      </c>
      <c r="U2319" s="21">
        <f t="shared" si="128"/>
        <v>8.244960561</v>
      </c>
      <c r="V2319" s="18">
        <v>10.0</v>
      </c>
      <c r="W2319" s="21">
        <f t="shared" si="199"/>
        <v>8.848948752</v>
      </c>
      <c r="X2319" s="27">
        <f t="shared" si="170"/>
        <v>10</v>
      </c>
      <c r="Y2319" s="149" t="s">
        <v>4300</v>
      </c>
      <c r="Z2319" s="24"/>
      <c r="AA2319" s="40"/>
      <c r="AB2319" s="40"/>
      <c r="AC2319" s="40"/>
      <c r="AD2319" s="40"/>
      <c r="AE2319" s="39"/>
      <c r="AF2319" s="5"/>
      <c r="AG2319" s="1"/>
    </row>
    <row r="2320" ht="15.75" customHeight="1">
      <c r="A2320" s="1"/>
      <c r="B2320" s="5"/>
      <c r="C2320" s="16">
        <v>45260.0</v>
      </c>
      <c r="D2320" s="17">
        <v>4.289945308E9</v>
      </c>
      <c r="E2320" s="150" t="s">
        <v>4301</v>
      </c>
      <c r="F2320" s="5" t="s">
        <v>48</v>
      </c>
      <c r="G2320" s="5" t="s">
        <v>3261</v>
      </c>
      <c r="H2320" s="5">
        <v>313.0</v>
      </c>
      <c r="I2320" s="33" t="s">
        <v>79</v>
      </c>
      <c r="J2320" s="18">
        <v>8.0</v>
      </c>
      <c r="K2320" s="169">
        <f t="shared" si="191"/>
        <v>8.251860119</v>
      </c>
      <c r="L2320" s="18">
        <v>7.5</v>
      </c>
      <c r="M2320" s="21">
        <f t="shared" si="197"/>
        <v>9.099868594</v>
      </c>
      <c r="N2320" s="18">
        <v>10.0</v>
      </c>
      <c r="O2320" s="21">
        <f t="shared" si="185"/>
        <v>9.440575011</v>
      </c>
      <c r="P2320" s="18">
        <v>5.0</v>
      </c>
      <c r="Q2320" s="21">
        <f t="shared" si="200"/>
        <v>8.368870403</v>
      </c>
      <c r="R2320" s="18">
        <v>7.5</v>
      </c>
      <c r="S2320" s="21">
        <f t="shared" si="195"/>
        <v>8.436148796</v>
      </c>
      <c r="T2320" s="18">
        <v>7.5</v>
      </c>
      <c r="U2320" s="21">
        <f t="shared" si="128"/>
        <v>8.244634253</v>
      </c>
      <c r="V2320" s="18">
        <v>10.0</v>
      </c>
      <c r="W2320" s="21">
        <f t="shared" si="199"/>
        <v>8.849452715</v>
      </c>
      <c r="X2320" s="27">
        <f t="shared" si="170"/>
        <v>7.928571429</v>
      </c>
      <c r="Y2320" s="149" t="s">
        <v>4302</v>
      </c>
      <c r="Z2320" s="24"/>
      <c r="AA2320" s="40"/>
      <c r="AB2320" s="40"/>
      <c r="AC2320" s="40"/>
      <c r="AD2320" s="40"/>
      <c r="AE2320" s="39"/>
      <c r="AF2320" s="5"/>
      <c r="AG2320" s="1"/>
    </row>
    <row r="2321" ht="15.75" customHeight="1">
      <c r="A2321" s="1"/>
      <c r="B2321" s="5"/>
      <c r="C2321" s="16">
        <v>45261.0</v>
      </c>
      <c r="D2321" s="17">
        <v>4.013612809E9</v>
      </c>
      <c r="E2321" s="150" t="s">
        <v>4303</v>
      </c>
      <c r="F2321" s="5" t="s">
        <v>84</v>
      </c>
      <c r="G2321" s="5" t="s">
        <v>3261</v>
      </c>
      <c r="H2321" s="5">
        <v>314.0</v>
      </c>
      <c r="I2321" s="33" t="s">
        <v>79</v>
      </c>
      <c r="J2321" s="18">
        <v>7.0</v>
      </c>
      <c r="K2321" s="169">
        <f t="shared" si="191"/>
        <v>8.251860119</v>
      </c>
      <c r="L2321" s="18">
        <v>7.5</v>
      </c>
      <c r="M2321" s="21">
        <f t="shared" si="197"/>
        <v>9.099168126</v>
      </c>
      <c r="N2321" s="18">
        <v>7.5</v>
      </c>
      <c r="O2321" s="21">
        <f t="shared" si="185"/>
        <v>9.440816768</v>
      </c>
      <c r="P2321" s="18">
        <v>7.5</v>
      </c>
      <c r="Q2321" s="21">
        <f t="shared" si="200"/>
        <v>8.368490153</v>
      </c>
      <c r="R2321" s="18">
        <v>7.5</v>
      </c>
      <c r="S2321" s="21">
        <f t="shared" si="195"/>
        <v>8.435739283</v>
      </c>
      <c r="T2321" s="18">
        <v>7.5</v>
      </c>
      <c r="U2321" s="21">
        <f t="shared" si="128"/>
        <v>8.244308231</v>
      </c>
      <c r="V2321" s="18">
        <v>7.5</v>
      </c>
      <c r="W2321" s="21">
        <f t="shared" si="199"/>
        <v>8.848862144</v>
      </c>
      <c r="X2321" s="27">
        <f t="shared" si="170"/>
        <v>7.428571429</v>
      </c>
      <c r="Y2321" s="119"/>
      <c r="Z2321" s="24"/>
      <c r="AA2321" s="40"/>
      <c r="AB2321" s="40"/>
      <c r="AC2321" s="40"/>
      <c r="AD2321" s="40"/>
      <c r="AE2321" s="39"/>
      <c r="AF2321" s="5"/>
      <c r="AG2321" s="1"/>
    </row>
    <row r="2322" ht="15.75" customHeight="1">
      <c r="A2322" s="1"/>
      <c r="B2322" s="5"/>
      <c r="C2322" s="16">
        <v>45261.0</v>
      </c>
      <c r="D2322" s="17">
        <v>4.290182506E9</v>
      </c>
      <c r="E2322" s="150" t="s">
        <v>4304</v>
      </c>
      <c r="F2322" s="5" t="s">
        <v>2022</v>
      </c>
      <c r="G2322" s="5" t="s">
        <v>33</v>
      </c>
      <c r="H2322" s="5" t="s">
        <v>3699</v>
      </c>
      <c r="I2322" s="33" t="s">
        <v>60</v>
      </c>
      <c r="J2322" s="18">
        <v>8.0</v>
      </c>
      <c r="K2322" s="169">
        <f t="shared" si="191"/>
        <v>8.253348214</v>
      </c>
      <c r="L2322" s="18">
        <v>7.5</v>
      </c>
      <c r="M2322" s="21">
        <f t="shared" si="197"/>
        <v>9.098468271</v>
      </c>
      <c r="N2322" s="18">
        <v>7.5</v>
      </c>
      <c r="O2322" s="21">
        <f t="shared" si="185"/>
        <v>9.441058315</v>
      </c>
      <c r="P2322" s="18">
        <v>7.5</v>
      </c>
      <c r="Q2322" s="21">
        <f t="shared" si="200"/>
        <v>8.368110236</v>
      </c>
      <c r="R2322" s="18">
        <v>7.5</v>
      </c>
      <c r="S2322" s="21">
        <f t="shared" si="195"/>
        <v>8.435330127</v>
      </c>
      <c r="T2322" s="18">
        <v>7.5</v>
      </c>
      <c r="U2322" s="21">
        <f t="shared" si="128"/>
        <v>8.243982495</v>
      </c>
      <c r="V2322" s="18">
        <v>7.5</v>
      </c>
      <c r="W2322" s="21">
        <f t="shared" si="199"/>
        <v>8.848272091</v>
      </c>
      <c r="X2322" s="27">
        <f t="shared" si="170"/>
        <v>7.571428571</v>
      </c>
      <c r="Y2322" s="149" t="s">
        <v>4305</v>
      </c>
      <c r="Z2322" s="24"/>
      <c r="AA2322" s="40"/>
      <c r="AB2322" s="40"/>
      <c r="AC2322" s="40"/>
      <c r="AD2322" s="40"/>
      <c r="AE2322" s="39"/>
      <c r="AF2322" s="5"/>
      <c r="AG2322" s="1"/>
    </row>
    <row r="2323" ht="15.75" customHeight="1">
      <c r="A2323" s="1"/>
      <c r="B2323" s="5"/>
      <c r="C2323" s="16">
        <v>45261.0</v>
      </c>
      <c r="D2323" s="17">
        <v>4.22467214E9</v>
      </c>
      <c r="E2323" s="157" t="s">
        <v>4306</v>
      </c>
      <c r="F2323" s="5" t="s">
        <v>32</v>
      </c>
      <c r="G2323" s="5" t="s">
        <v>2017</v>
      </c>
      <c r="H2323" s="5">
        <v>216.0</v>
      </c>
      <c r="I2323" s="33" t="s">
        <v>1782</v>
      </c>
      <c r="J2323" s="18">
        <v>2.0</v>
      </c>
      <c r="K2323" s="169">
        <f t="shared" si="191"/>
        <v>8.248883929</v>
      </c>
      <c r="L2323" s="18">
        <v>5.0</v>
      </c>
      <c r="M2323" s="21">
        <f t="shared" si="197"/>
        <v>9.096675416</v>
      </c>
      <c r="N2323" s="18">
        <v>7.5</v>
      </c>
      <c r="O2323" s="21">
        <f t="shared" si="185"/>
        <v>9.441299655</v>
      </c>
      <c r="P2323" s="18">
        <v>2.5</v>
      </c>
      <c r="Q2323" s="21">
        <f t="shared" si="200"/>
        <v>8.365544381</v>
      </c>
      <c r="R2323" s="18">
        <v>2.5</v>
      </c>
      <c r="S2323" s="21">
        <f t="shared" si="195"/>
        <v>8.432736014</v>
      </c>
      <c r="T2323" s="18">
        <v>5.0</v>
      </c>
      <c r="U2323" s="21">
        <f t="shared" si="128"/>
        <v>8.24256343</v>
      </c>
      <c r="V2323" s="18">
        <v>5.0</v>
      </c>
      <c r="W2323" s="21">
        <f t="shared" si="199"/>
        <v>8.846589418</v>
      </c>
      <c r="X2323" s="27">
        <f t="shared" si="170"/>
        <v>4.214285714</v>
      </c>
      <c r="Y2323" s="149" t="s">
        <v>4307</v>
      </c>
      <c r="Z2323" s="24"/>
      <c r="AA2323" s="40"/>
      <c r="AB2323" s="40"/>
      <c r="AC2323" s="40"/>
      <c r="AD2323" s="40"/>
      <c r="AE2323" s="39"/>
      <c r="AF2323" s="5"/>
      <c r="AG2323" s="1"/>
    </row>
    <row r="2324" ht="15.75" customHeight="1">
      <c r="A2324" s="1"/>
      <c r="B2324" s="5"/>
      <c r="C2324" s="16">
        <v>45262.0</v>
      </c>
      <c r="D2324" s="17">
        <v>4.078857123E9</v>
      </c>
      <c r="E2324" s="150" t="s">
        <v>4308</v>
      </c>
      <c r="F2324" s="5" t="s">
        <v>32</v>
      </c>
      <c r="G2324" s="5" t="s">
        <v>2017</v>
      </c>
      <c r="H2324" s="5" t="s">
        <v>3315</v>
      </c>
      <c r="I2324" s="33" t="s">
        <v>60</v>
      </c>
      <c r="J2324" s="18">
        <v>10.0</v>
      </c>
      <c r="K2324" s="169">
        <f t="shared" si="191"/>
        <v>8.248883929</v>
      </c>
      <c r="L2324" s="18">
        <v>10.0</v>
      </c>
      <c r="M2324" s="21">
        <f t="shared" si="197"/>
        <v>9.097070398</v>
      </c>
      <c r="N2324" s="18">
        <v>10.0</v>
      </c>
      <c r="O2324" s="21">
        <f t="shared" si="185"/>
        <v>9.440461804</v>
      </c>
      <c r="P2324" s="18">
        <v>10.0</v>
      </c>
      <c r="Q2324" s="21">
        <f t="shared" si="200"/>
        <v>8.366258741</v>
      </c>
      <c r="R2324" s="18">
        <v>10.0</v>
      </c>
      <c r="S2324" s="21">
        <f t="shared" si="195"/>
        <v>8.433420708</v>
      </c>
      <c r="T2324" s="18">
        <v>10.0</v>
      </c>
      <c r="U2324" s="21">
        <f t="shared" si="128"/>
        <v>8.243331876</v>
      </c>
      <c r="V2324" s="18">
        <v>10.0</v>
      </c>
      <c r="W2324" s="21">
        <f t="shared" si="199"/>
        <v>8.847093531</v>
      </c>
      <c r="X2324" s="27">
        <f t="shared" si="170"/>
        <v>10</v>
      </c>
      <c r="Y2324" s="149" t="s">
        <v>4309</v>
      </c>
      <c r="Z2324" s="24"/>
      <c r="AA2324" s="40"/>
      <c r="AB2324" s="40"/>
      <c r="AC2324" s="40"/>
      <c r="AD2324" s="40"/>
      <c r="AE2324" s="39"/>
      <c r="AF2324" s="5"/>
      <c r="AG2324" s="1"/>
    </row>
    <row r="2325" ht="15.75" customHeight="1">
      <c r="A2325" s="1"/>
      <c r="B2325" s="5"/>
      <c r="C2325" s="16">
        <v>45263.0</v>
      </c>
      <c r="D2325" s="17" t="s">
        <v>4310</v>
      </c>
      <c r="E2325" s="171" t="s">
        <v>4311</v>
      </c>
      <c r="F2325" s="5" t="s">
        <v>2178</v>
      </c>
      <c r="G2325" s="5" t="s">
        <v>2017</v>
      </c>
      <c r="H2325" s="5">
        <v>307.0</v>
      </c>
      <c r="I2325" s="33" t="s">
        <v>1808</v>
      </c>
      <c r="J2325" s="18">
        <v>10.0</v>
      </c>
      <c r="K2325" s="169">
        <f t="shared" si="191"/>
        <v>8.255580357</v>
      </c>
      <c r="L2325" s="18">
        <v>10.0</v>
      </c>
      <c r="M2325" s="21">
        <f t="shared" si="197"/>
        <v>9.097465035</v>
      </c>
      <c r="N2325" s="18">
        <v>10.0</v>
      </c>
      <c r="O2325" s="21">
        <f t="shared" si="185"/>
        <v>9.440703192</v>
      </c>
      <c r="P2325" s="18">
        <v>10.0</v>
      </c>
      <c r="Q2325" s="21">
        <f t="shared" si="200"/>
        <v>8.366972477</v>
      </c>
      <c r="R2325" s="18">
        <v>10.0</v>
      </c>
      <c r="S2325" s="21">
        <f t="shared" si="195"/>
        <v>8.434104803</v>
      </c>
      <c r="T2325" s="18">
        <v>10.0</v>
      </c>
      <c r="U2325" s="21">
        <f t="shared" si="128"/>
        <v>8.24409965</v>
      </c>
      <c r="V2325" s="18">
        <v>10.0</v>
      </c>
      <c r="W2325" s="21">
        <f t="shared" si="199"/>
        <v>8.847597204</v>
      </c>
      <c r="X2325" s="27">
        <f t="shared" si="170"/>
        <v>10</v>
      </c>
      <c r="Y2325" s="119"/>
      <c r="Z2325" s="24"/>
      <c r="AA2325" s="40"/>
      <c r="AB2325" s="40"/>
      <c r="AC2325" s="40"/>
      <c r="AD2325" s="40"/>
      <c r="AE2325" s="39"/>
      <c r="AF2325" s="5"/>
      <c r="AG2325" s="1"/>
    </row>
    <row r="2326" ht="15.75" customHeight="1">
      <c r="A2326" s="1"/>
      <c r="B2326" s="5"/>
      <c r="C2326" s="16">
        <v>45263.0</v>
      </c>
      <c r="D2326" s="17">
        <v>4.219045393E9</v>
      </c>
      <c r="E2326" s="150" t="s">
        <v>4312</v>
      </c>
      <c r="F2326" s="5" t="s">
        <v>84</v>
      </c>
      <c r="G2326" s="5" t="s">
        <v>3261</v>
      </c>
      <c r="H2326" s="5">
        <v>312.0</v>
      </c>
      <c r="I2326" s="33" t="s">
        <v>1787</v>
      </c>
      <c r="J2326" s="18">
        <v>10.0</v>
      </c>
      <c r="K2326" s="169">
        <f t="shared" si="191"/>
        <v>8.255580357</v>
      </c>
      <c r="L2326" s="18">
        <v>10.0</v>
      </c>
      <c r="M2326" s="21">
        <f t="shared" si="197"/>
        <v>9.097859327</v>
      </c>
      <c r="N2326" s="18">
        <v>10.0</v>
      </c>
      <c r="O2326" s="21">
        <f t="shared" si="185"/>
        <v>9.440944373</v>
      </c>
      <c r="P2326" s="18">
        <v>10.0</v>
      </c>
      <c r="Q2326" s="21">
        <f t="shared" si="200"/>
        <v>8.36768559</v>
      </c>
      <c r="R2326" s="18">
        <v>10.0</v>
      </c>
      <c r="S2326" s="21">
        <f t="shared" si="195"/>
        <v>8.434788302</v>
      </c>
      <c r="T2326" s="18">
        <v>10.0</v>
      </c>
      <c r="U2326" s="21">
        <f t="shared" si="128"/>
        <v>8.244866754</v>
      </c>
      <c r="V2326" s="18">
        <v>10.0</v>
      </c>
      <c r="W2326" s="21">
        <f t="shared" si="199"/>
        <v>8.848100437</v>
      </c>
      <c r="X2326" s="27">
        <f t="shared" si="170"/>
        <v>10</v>
      </c>
      <c r="Y2326" s="149" t="s">
        <v>4313</v>
      </c>
      <c r="Z2326" s="24"/>
      <c r="AA2326" s="40"/>
      <c r="AB2326" s="40"/>
      <c r="AC2326" s="40"/>
      <c r="AD2326" s="40"/>
      <c r="AE2326" s="39"/>
      <c r="AF2326" s="5"/>
      <c r="AG2326" s="1"/>
    </row>
    <row r="2327" ht="15.75" customHeight="1">
      <c r="A2327" s="1"/>
      <c r="B2327" s="5"/>
      <c r="C2327" s="16">
        <v>45265.0</v>
      </c>
      <c r="D2327" s="17">
        <v>4.058245655E9</v>
      </c>
      <c r="E2327" s="150" t="s">
        <v>4314</v>
      </c>
      <c r="F2327" s="5" t="s">
        <v>84</v>
      </c>
      <c r="G2327" s="5" t="s">
        <v>3261</v>
      </c>
      <c r="H2327" s="5">
        <v>202.0</v>
      </c>
      <c r="I2327" s="33" t="s">
        <v>45</v>
      </c>
      <c r="J2327" s="18">
        <v>10.0</v>
      </c>
      <c r="K2327" s="169">
        <f t="shared" si="191"/>
        <v>8.255580357</v>
      </c>
      <c r="L2327" s="18">
        <v>7.5</v>
      </c>
      <c r="M2327" s="21">
        <f t="shared" si="197"/>
        <v>9.097161572</v>
      </c>
      <c r="N2327" s="18">
        <v>10.0</v>
      </c>
      <c r="O2327" s="21">
        <f t="shared" si="185"/>
        <v>9.441185345</v>
      </c>
      <c r="P2327" s="18">
        <v>7.5</v>
      </c>
      <c r="Q2327" s="21">
        <f t="shared" si="200"/>
        <v>8.367306853</v>
      </c>
      <c r="R2327" s="18">
        <v>5.0</v>
      </c>
      <c r="S2327" s="21">
        <f t="shared" si="195"/>
        <v>8.433289703</v>
      </c>
      <c r="T2327" s="18">
        <v>7.5</v>
      </c>
      <c r="U2327" s="21">
        <f t="shared" si="128"/>
        <v>8.244541485</v>
      </c>
      <c r="V2327" s="18">
        <v>7.5</v>
      </c>
      <c r="W2327" s="21">
        <f t="shared" si="199"/>
        <v>8.847512003</v>
      </c>
      <c r="X2327" s="27">
        <f t="shared" si="170"/>
        <v>7.857142857</v>
      </c>
      <c r="Y2327" s="119"/>
      <c r="Z2327" s="24"/>
      <c r="AA2327" s="40"/>
      <c r="AB2327" s="40"/>
      <c r="AC2327" s="40"/>
      <c r="AD2327" s="40"/>
      <c r="AE2327" s="39"/>
      <c r="AF2327" s="5"/>
      <c r="AG2327" s="1"/>
    </row>
    <row r="2328" ht="15.75" customHeight="1">
      <c r="A2328" s="1"/>
      <c r="B2328" s="5"/>
      <c r="C2328" s="16">
        <v>45265.0</v>
      </c>
      <c r="D2328" s="17">
        <v>4.171907927E9</v>
      </c>
      <c r="E2328" s="150" t="s">
        <v>4315</v>
      </c>
      <c r="F2328" s="5" t="s">
        <v>84</v>
      </c>
      <c r="G2328" s="5" t="s">
        <v>2017</v>
      </c>
      <c r="H2328" s="5">
        <v>207.0</v>
      </c>
      <c r="I2328" s="33" t="s">
        <v>1808</v>
      </c>
      <c r="J2328" s="18">
        <v>10.0</v>
      </c>
      <c r="K2328" s="169">
        <f t="shared" si="191"/>
        <v>8.2578125</v>
      </c>
      <c r="L2328" s="18">
        <v>10.0</v>
      </c>
      <c r="M2328" s="21">
        <f t="shared" si="197"/>
        <v>9.097555653</v>
      </c>
      <c r="N2328" s="18">
        <v>10.0</v>
      </c>
      <c r="O2328" s="21">
        <f t="shared" si="185"/>
        <v>9.441426109</v>
      </c>
      <c r="P2328" s="18">
        <v>10.0</v>
      </c>
      <c r="Q2328" s="21">
        <f t="shared" si="200"/>
        <v>8.368019197</v>
      </c>
      <c r="R2328" s="18">
        <v>10.0</v>
      </c>
      <c r="S2328" s="21">
        <f t="shared" si="195"/>
        <v>8.433972961</v>
      </c>
      <c r="T2328" s="18">
        <v>10.0</v>
      </c>
      <c r="U2328" s="21">
        <f t="shared" si="128"/>
        <v>8.245307726</v>
      </c>
      <c r="V2328" s="18">
        <v>10.0</v>
      </c>
      <c r="W2328" s="21">
        <f t="shared" si="199"/>
        <v>8.848014834</v>
      </c>
      <c r="X2328" s="27">
        <f t="shared" si="170"/>
        <v>10</v>
      </c>
      <c r="Y2328" s="84" t="s">
        <v>4316</v>
      </c>
      <c r="Z2328" s="24"/>
      <c r="AA2328" s="40"/>
      <c r="AB2328" s="40"/>
      <c r="AC2328" s="40"/>
      <c r="AD2328" s="40"/>
      <c r="AE2328" s="39"/>
      <c r="AF2328" s="5"/>
      <c r="AG2328" s="1"/>
    </row>
    <row r="2329" ht="15.75" customHeight="1">
      <c r="A2329" s="1"/>
      <c r="B2329" s="5"/>
      <c r="C2329" s="16">
        <v>45266.0</v>
      </c>
      <c r="D2329" s="17">
        <v>4.14999933E9</v>
      </c>
      <c r="E2329" s="150" t="s">
        <v>4317</v>
      </c>
      <c r="F2329" s="5" t="s">
        <v>48</v>
      </c>
      <c r="G2329" s="5" t="s">
        <v>2017</v>
      </c>
      <c r="H2329" s="5">
        <v>207.0</v>
      </c>
      <c r="I2329" s="33" t="s">
        <v>1808</v>
      </c>
      <c r="J2329" s="18">
        <v>9.0</v>
      </c>
      <c r="K2329" s="169">
        <f t="shared" si="191"/>
        <v>8.26078869</v>
      </c>
      <c r="L2329" s="18">
        <v>10.0</v>
      </c>
      <c r="M2329" s="21">
        <f t="shared" si="197"/>
        <v>9.097949389</v>
      </c>
      <c r="N2329" s="18">
        <v>10.0</v>
      </c>
      <c r="O2329" s="21">
        <f t="shared" si="185"/>
        <v>9.441666667</v>
      </c>
      <c r="P2329" s="18">
        <v>10.0</v>
      </c>
      <c r="Q2329" s="21">
        <f t="shared" si="200"/>
        <v>8.36873092</v>
      </c>
      <c r="R2329" s="18">
        <v>7.5</v>
      </c>
      <c r="S2329" s="21">
        <f t="shared" si="195"/>
        <v>8.433565824</v>
      </c>
      <c r="T2329" s="18">
        <v>7.5</v>
      </c>
      <c r="U2329" s="21">
        <f t="shared" si="128"/>
        <v>8.244982548</v>
      </c>
      <c r="V2329" s="18">
        <v>10.0</v>
      </c>
      <c r="W2329" s="21">
        <f t="shared" si="199"/>
        <v>8.848517226</v>
      </c>
      <c r="X2329" s="27">
        <f t="shared" si="170"/>
        <v>9.142857143</v>
      </c>
      <c r="Y2329" s="84" t="s">
        <v>4318</v>
      </c>
      <c r="Z2329" s="24"/>
      <c r="AA2329" s="40"/>
      <c r="AB2329" s="40"/>
      <c r="AC2329" s="40"/>
      <c r="AD2329" s="40"/>
      <c r="AE2329" s="39"/>
      <c r="AF2329" s="5"/>
      <c r="AG2329" s="1"/>
    </row>
    <row r="2330" ht="15.75" customHeight="1">
      <c r="A2330" s="1"/>
      <c r="B2330" s="5"/>
      <c r="C2330" s="16">
        <v>45266.0</v>
      </c>
      <c r="D2330" s="17">
        <v>4.223981602E9</v>
      </c>
      <c r="E2330" s="150" t="s">
        <v>4319</v>
      </c>
      <c r="F2330" s="5" t="s">
        <v>72</v>
      </c>
      <c r="G2330" s="5" t="s">
        <v>2979</v>
      </c>
      <c r="H2330" s="5">
        <v>314.0</v>
      </c>
      <c r="I2330" s="33" t="s">
        <v>79</v>
      </c>
      <c r="J2330" s="18">
        <v>9.0</v>
      </c>
      <c r="K2330" s="169">
        <f t="shared" si="191"/>
        <v>8.262797619</v>
      </c>
      <c r="L2330" s="18">
        <v>10.0</v>
      </c>
      <c r="M2330" s="21">
        <f t="shared" si="197"/>
        <v>9.098342782</v>
      </c>
      <c r="N2330" s="18">
        <v>7.5</v>
      </c>
      <c r="O2330" s="21">
        <f t="shared" si="185"/>
        <v>9.441907017</v>
      </c>
      <c r="P2330" s="18">
        <v>7.5</v>
      </c>
      <c r="Q2330" s="21">
        <f t="shared" si="200"/>
        <v>8.368352223</v>
      </c>
      <c r="R2330" s="18">
        <v>7.5</v>
      </c>
      <c r="S2330" s="21">
        <f t="shared" si="195"/>
        <v>8.433159041</v>
      </c>
      <c r="T2330" s="18">
        <v>7.5</v>
      </c>
      <c r="U2330" s="21">
        <f t="shared" si="128"/>
        <v>8.244657654</v>
      </c>
      <c r="V2330" s="18">
        <v>10.0</v>
      </c>
      <c r="W2330" s="21">
        <f t="shared" si="199"/>
        <v>8.84901918</v>
      </c>
      <c r="X2330" s="27">
        <f t="shared" si="170"/>
        <v>8.428571429</v>
      </c>
      <c r="Y2330" s="84" t="s">
        <v>4320</v>
      </c>
      <c r="Z2330" s="24"/>
      <c r="AA2330" s="40"/>
      <c r="AB2330" s="40"/>
      <c r="AC2330" s="40"/>
      <c r="AD2330" s="40"/>
      <c r="AE2330" s="39"/>
      <c r="AF2330" s="5"/>
      <c r="AG2330" s="1"/>
    </row>
    <row r="2331" ht="15.75" customHeight="1">
      <c r="A2331" s="1"/>
      <c r="B2331" s="5"/>
      <c r="C2331" s="16">
        <v>45267.0</v>
      </c>
      <c r="D2331" s="17">
        <v>4.200248732E9</v>
      </c>
      <c r="E2331" s="150" t="s">
        <v>4321</v>
      </c>
      <c r="F2331" s="5" t="s">
        <v>72</v>
      </c>
      <c r="G2331" s="5" t="s">
        <v>2017</v>
      </c>
      <c r="H2331" s="5">
        <v>217.0</v>
      </c>
      <c r="I2331" s="33" t="s">
        <v>1782</v>
      </c>
      <c r="J2331" s="18">
        <v>7.0</v>
      </c>
      <c r="K2331" s="169">
        <f t="shared" si="191"/>
        <v>8.262053571</v>
      </c>
      <c r="L2331" s="18">
        <v>10.0</v>
      </c>
      <c r="M2331" s="21">
        <f t="shared" si="197"/>
        <v>9.098735833</v>
      </c>
      <c r="N2331" s="18">
        <v>10.0</v>
      </c>
      <c r="O2331" s="21">
        <f t="shared" si="185"/>
        <v>9.44214716</v>
      </c>
      <c r="P2331" s="18">
        <v>7.5</v>
      </c>
      <c r="Q2331" s="21">
        <f t="shared" si="200"/>
        <v>8.367973856</v>
      </c>
      <c r="R2331" s="18">
        <v>10.0</v>
      </c>
      <c r="S2331" s="21">
        <f t="shared" si="195"/>
        <v>8.433841463</v>
      </c>
      <c r="T2331" s="18">
        <v>5.0</v>
      </c>
      <c r="U2331" s="21">
        <f t="shared" si="128"/>
        <v>8.243243243</v>
      </c>
      <c r="V2331" s="18">
        <v>7.5</v>
      </c>
      <c r="W2331" s="21">
        <f t="shared" si="199"/>
        <v>8.848431373</v>
      </c>
      <c r="X2331" s="27">
        <f t="shared" si="170"/>
        <v>8.142857143</v>
      </c>
      <c r="Y2331" s="149" t="s">
        <v>4322</v>
      </c>
      <c r="Z2331" s="24"/>
      <c r="AA2331" s="40"/>
      <c r="AB2331" s="40"/>
      <c r="AC2331" s="40"/>
      <c r="AD2331" s="40"/>
      <c r="AE2331" s="39"/>
      <c r="AF2331" s="5"/>
      <c r="AG2331" s="1"/>
    </row>
    <row r="2332" ht="15.75" customHeight="1">
      <c r="A2332" s="1"/>
      <c r="B2332" s="5"/>
      <c r="C2332" s="16">
        <v>45268.0</v>
      </c>
      <c r="D2332" s="17">
        <v>4.27127571E9</v>
      </c>
      <c r="E2332" s="150" t="s">
        <v>4323</v>
      </c>
      <c r="F2332" s="5" t="s">
        <v>399</v>
      </c>
      <c r="G2332" s="5" t="s">
        <v>33</v>
      </c>
      <c r="H2332" s="5">
        <v>209.0</v>
      </c>
      <c r="I2332" s="33" t="s">
        <v>1808</v>
      </c>
      <c r="J2332" s="18">
        <v>8.0</v>
      </c>
      <c r="K2332" s="169">
        <f t="shared" si="191"/>
        <v>8.260565476</v>
      </c>
      <c r="L2332" s="18">
        <v>10.0</v>
      </c>
      <c r="M2332" s="21">
        <f t="shared" si="197"/>
        <v>9.09912854</v>
      </c>
      <c r="N2332" s="18">
        <v>10.0</v>
      </c>
      <c r="O2332" s="21">
        <f t="shared" si="185"/>
        <v>9.442387097</v>
      </c>
      <c r="P2332" s="18">
        <v>10.0</v>
      </c>
      <c r="Q2332" s="21">
        <f t="shared" si="200"/>
        <v>8.368684669</v>
      </c>
      <c r="R2332" s="18">
        <v>10.0</v>
      </c>
      <c r="S2332" s="21">
        <f t="shared" si="195"/>
        <v>8.434523291</v>
      </c>
      <c r="T2332" s="18">
        <v>10.0</v>
      </c>
      <c r="U2332" s="21">
        <f t="shared" si="128"/>
        <v>8.244008715</v>
      </c>
      <c r="V2332" s="18">
        <v>10.0</v>
      </c>
      <c r="W2332" s="21">
        <f t="shared" si="199"/>
        <v>8.848932927</v>
      </c>
      <c r="X2332" s="27">
        <f t="shared" si="170"/>
        <v>9.714285714</v>
      </c>
      <c r="Y2332" s="119"/>
      <c r="Z2332" s="24"/>
      <c r="AA2332" s="40"/>
      <c r="AB2332" s="40"/>
      <c r="AC2332" s="40"/>
      <c r="AD2332" s="40"/>
      <c r="AE2332" s="39"/>
      <c r="AF2332" s="5"/>
      <c r="AG2332" s="1"/>
    </row>
    <row r="2333" ht="15.75" customHeight="1">
      <c r="A2333" s="1"/>
      <c r="B2333" s="5"/>
      <c r="C2333" s="16">
        <v>45269.0</v>
      </c>
      <c r="D2333" s="17">
        <v>4.201569772E9</v>
      </c>
      <c r="E2333" s="150" t="s">
        <v>4324</v>
      </c>
      <c r="F2333" s="5" t="s">
        <v>32</v>
      </c>
      <c r="G2333" s="5" t="s">
        <v>2017</v>
      </c>
      <c r="H2333" s="5" t="s">
        <v>2168</v>
      </c>
      <c r="I2333" s="33" t="s">
        <v>60</v>
      </c>
      <c r="J2333" s="18">
        <v>8.0</v>
      </c>
      <c r="K2333" s="169">
        <f t="shared" si="191"/>
        <v>8.263541667</v>
      </c>
      <c r="L2333" s="18">
        <v>7.5</v>
      </c>
      <c r="M2333" s="21">
        <f t="shared" si="197"/>
        <v>9.098432056</v>
      </c>
      <c r="N2333" s="18">
        <v>7.5</v>
      </c>
      <c r="O2333" s="21">
        <f t="shared" si="185"/>
        <v>9.442626827</v>
      </c>
      <c r="P2333" s="18">
        <v>7.5</v>
      </c>
      <c r="Q2333" s="21">
        <f t="shared" si="200"/>
        <v>8.368306487</v>
      </c>
      <c r="R2333" s="18">
        <v>7.5</v>
      </c>
      <c r="S2333" s="21">
        <f t="shared" si="195"/>
        <v>8.434116623</v>
      </c>
      <c r="T2333" s="18">
        <v>7.5</v>
      </c>
      <c r="U2333" s="21">
        <f t="shared" si="128"/>
        <v>8.243684669</v>
      </c>
      <c r="V2333" s="18">
        <v>7.5</v>
      </c>
      <c r="W2333" s="21">
        <f t="shared" si="199"/>
        <v>8.848345668</v>
      </c>
      <c r="X2333" s="27">
        <f t="shared" si="170"/>
        <v>7.571428571</v>
      </c>
      <c r="Y2333" s="84" t="s">
        <v>4325</v>
      </c>
      <c r="Z2333" s="24"/>
      <c r="AA2333" s="40"/>
      <c r="AB2333" s="40"/>
      <c r="AC2333" s="40"/>
      <c r="AD2333" s="40"/>
      <c r="AE2333" s="39"/>
      <c r="AF2333" s="5"/>
      <c r="AG2333" s="1"/>
    </row>
    <row r="2334" ht="15.75" customHeight="1">
      <c r="A2334" s="1"/>
      <c r="B2334" s="5"/>
      <c r="C2334" s="16">
        <v>45269.0</v>
      </c>
      <c r="D2334" s="17">
        <v>4.004601535E9</v>
      </c>
      <c r="E2334" s="150" t="s">
        <v>4326</v>
      </c>
      <c r="F2334" s="5" t="s">
        <v>72</v>
      </c>
      <c r="G2334" s="5" t="s">
        <v>3261</v>
      </c>
      <c r="H2334" s="5">
        <v>314.0</v>
      </c>
      <c r="I2334" s="33" t="s">
        <v>79</v>
      </c>
      <c r="J2334" s="18">
        <v>9.0</v>
      </c>
      <c r="K2334" s="169">
        <f t="shared" si="191"/>
        <v>8.263541667</v>
      </c>
      <c r="L2334" s="18">
        <v>10.0</v>
      </c>
      <c r="M2334" s="21">
        <f t="shared" si="197"/>
        <v>9.098824554</v>
      </c>
      <c r="N2334" s="18">
        <v>10.0</v>
      </c>
      <c r="O2334" s="21">
        <f t="shared" si="185"/>
        <v>9.441792007</v>
      </c>
      <c r="P2334" s="18">
        <v>10.0</v>
      </c>
      <c r="Q2334" s="21">
        <f t="shared" si="200"/>
        <v>8.369016536</v>
      </c>
      <c r="R2334" s="18">
        <v>7.5</v>
      </c>
      <c r="S2334" s="21">
        <f t="shared" si="195"/>
        <v>8.433710309</v>
      </c>
      <c r="T2334" s="18">
        <v>7.5</v>
      </c>
      <c r="U2334" s="21">
        <f t="shared" si="128"/>
        <v>8.243360906</v>
      </c>
      <c r="V2334" s="18">
        <v>10.0</v>
      </c>
      <c r="W2334" s="21">
        <f t="shared" si="199"/>
        <v>8.848846823</v>
      </c>
      <c r="X2334" s="27">
        <f t="shared" si="170"/>
        <v>9.142857143</v>
      </c>
      <c r="Y2334" s="119"/>
      <c r="Z2334" s="24"/>
      <c r="AA2334" s="40"/>
      <c r="AB2334" s="40"/>
      <c r="AC2334" s="40"/>
      <c r="AD2334" s="40"/>
      <c r="AE2334" s="39"/>
      <c r="AF2334" s="5"/>
      <c r="AG2334" s="1"/>
    </row>
    <row r="2335" ht="15.75" customHeight="1">
      <c r="A2335" s="1"/>
      <c r="B2335" s="5"/>
      <c r="C2335" s="16">
        <v>45270.0</v>
      </c>
      <c r="D2335" s="17">
        <v>4.231252987E9</v>
      </c>
      <c r="E2335" s="150" t="s">
        <v>4327</v>
      </c>
      <c r="F2335" s="5" t="s">
        <v>32</v>
      </c>
      <c r="G2335" s="5" t="s">
        <v>3261</v>
      </c>
      <c r="H2335" s="5" t="s">
        <v>2270</v>
      </c>
      <c r="I2335" s="33" t="s">
        <v>60</v>
      </c>
      <c r="J2335" s="18">
        <v>5.0</v>
      </c>
      <c r="K2335" s="169">
        <f t="shared" si="191"/>
        <v>8.261309524</v>
      </c>
      <c r="L2335" s="18">
        <v>5.0</v>
      </c>
      <c r="M2335" s="21">
        <f t="shared" si="197"/>
        <v>9.097040905</v>
      </c>
      <c r="N2335" s="18">
        <v>7.5</v>
      </c>
      <c r="O2335" s="21">
        <f t="shared" si="185"/>
        <v>9.442031787</v>
      </c>
      <c r="P2335" s="18">
        <v>7.5</v>
      </c>
      <c r="Q2335" s="21">
        <f t="shared" si="200"/>
        <v>8.368638538</v>
      </c>
      <c r="R2335" s="18">
        <v>7.5</v>
      </c>
      <c r="S2335" s="21">
        <f t="shared" si="195"/>
        <v>8.433304348</v>
      </c>
      <c r="T2335" s="18">
        <v>7.5</v>
      </c>
      <c r="U2335" s="21">
        <f t="shared" si="128"/>
        <v>8.243037424</v>
      </c>
      <c r="V2335" s="18">
        <v>7.5</v>
      </c>
      <c r="W2335" s="21">
        <f t="shared" si="199"/>
        <v>8.848260113</v>
      </c>
      <c r="X2335" s="27">
        <f t="shared" si="170"/>
        <v>6.785714286</v>
      </c>
      <c r="Y2335" s="149" t="s">
        <v>4328</v>
      </c>
      <c r="Z2335" s="24"/>
      <c r="AA2335" s="40"/>
      <c r="AB2335" s="40"/>
      <c r="AC2335" s="40"/>
      <c r="AD2335" s="40"/>
      <c r="AE2335" s="39"/>
      <c r="AF2335" s="5"/>
      <c r="AG2335" s="1"/>
    </row>
    <row r="2336" ht="15.75" customHeight="1">
      <c r="A2336" s="1"/>
      <c r="B2336" s="5"/>
      <c r="C2336" s="16">
        <v>45271.0</v>
      </c>
      <c r="D2336" s="17" t="s">
        <v>4329</v>
      </c>
      <c r="E2336" s="150" t="s">
        <v>4330</v>
      </c>
      <c r="F2336" s="5" t="s">
        <v>107</v>
      </c>
      <c r="G2336" s="5" t="s">
        <v>2017</v>
      </c>
      <c r="H2336" s="5" t="s">
        <v>3699</v>
      </c>
      <c r="I2336" s="33" t="s">
        <v>60</v>
      </c>
      <c r="J2336" s="18">
        <v>9.0</v>
      </c>
      <c r="K2336" s="169">
        <f t="shared" si="191"/>
        <v>8.260565476</v>
      </c>
      <c r="L2336" s="18">
        <v>10.0</v>
      </c>
      <c r="M2336" s="21">
        <f t="shared" si="197"/>
        <v>9.097433667</v>
      </c>
      <c r="N2336" s="18">
        <v>10.0</v>
      </c>
      <c r="O2336" s="21">
        <f t="shared" si="185"/>
        <v>9.442271361</v>
      </c>
      <c r="P2336" s="18">
        <v>7.5</v>
      </c>
      <c r="Q2336" s="21">
        <f t="shared" si="200"/>
        <v>8.36826087</v>
      </c>
      <c r="R2336" s="18">
        <v>7.5</v>
      </c>
      <c r="S2336" s="21">
        <f t="shared" si="195"/>
        <v>8.43289874</v>
      </c>
      <c r="T2336" s="18">
        <v>7.5</v>
      </c>
      <c r="U2336" s="21">
        <f t="shared" si="128"/>
        <v>8.242714224</v>
      </c>
      <c r="V2336" s="18">
        <v>7.5</v>
      </c>
      <c r="W2336" s="21">
        <f t="shared" si="199"/>
        <v>8.847673913</v>
      </c>
      <c r="X2336" s="27">
        <f t="shared" si="170"/>
        <v>8.428571429</v>
      </c>
      <c r="Y2336" s="149" t="s">
        <v>4331</v>
      </c>
      <c r="Z2336" s="24"/>
      <c r="AA2336" s="40"/>
      <c r="AB2336" s="40"/>
      <c r="AC2336" s="40"/>
      <c r="AD2336" s="40"/>
      <c r="AE2336" s="39"/>
      <c r="AF2336" s="5"/>
      <c r="AG2336" s="1"/>
    </row>
    <row r="2337" ht="15.75" customHeight="1">
      <c r="A2337" s="1"/>
      <c r="B2337" s="5"/>
      <c r="C2337" s="16">
        <v>45271.0</v>
      </c>
      <c r="D2337" s="17">
        <v>4.203092029E9</v>
      </c>
      <c r="E2337" s="150" t="s">
        <v>4332</v>
      </c>
      <c r="F2337" s="5" t="s">
        <v>84</v>
      </c>
      <c r="G2337" s="5" t="s">
        <v>2017</v>
      </c>
      <c r="H2337" s="5" t="s">
        <v>4333</v>
      </c>
      <c r="I2337" s="33" t="s">
        <v>60</v>
      </c>
      <c r="J2337" s="18">
        <v>7.0</v>
      </c>
      <c r="K2337" s="169">
        <f t="shared" si="191"/>
        <v>8.259821429</v>
      </c>
      <c r="L2337" s="18">
        <v>10.0</v>
      </c>
      <c r="M2337" s="21">
        <f t="shared" si="197"/>
        <v>9.097826087</v>
      </c>
      <c r="N2337" s="18">
        <v>7.5</v>
      </c>
      <c r="O2337" s="21">
        <f t="shared" si="185"/>
        <v>9.44251073</v>
      </c>
      <c r="P2337" s="18">
        <v>5.0</v>
      </c>
      <c r="Q2337" s="21">
        <f t="shared" si="200"/>
        <v>8.366797045</v>
      </c>
      <c r="R2337" s="18">
        <v>5.0</v>
      </c>
      <c r="S2337" s="21">
        <f t="shared" si="195"/>
        <v>8.431407472</v>
      </c>
      <c r="T2337" s="18">
        <v>5.0</v>
      </c>
      <c r="U2337" s="21">
        <f t="shared" si="128"/>
        <v>8.241304348</v>
      </c>
      <c r="V2337" s="18">
        <v>7.5</v>
      </c>
      <c r="W2337" s="21">
        <f t="shared" si="199"/>
        <v>8.847088223</v>
      </c>
      <c r="X2337" s="27">
        <f t="shared" si="170"/>
        <v>6.714285714</v>
      </c>
      <c r="Y2337" s="149" t="s">
        <v>4334</v>
      </c>
      <c r="Z2337" s="24"/>
      <c r="AA2337" s="40"/>
      <c r="AB2337" s="40"/>
      <c r="AC2337" s="40"/>
      <c r="AD2337" s="40"/>
      <c r="AE2337" s="39"/>
      <c r="AF2337" s="5"/>
      <c r="AG2337" s="1"/>
    </row>
    <row r="2338" ht="15.75" customHeight="1">
      <c r="A2338" s="1"/>
      <c r="B2338" s="5"/>
      <c r="C2338" s="16">
        <v>45271.0</v>
      </c>
      <c r="D2338" s="17">
        <v>4.250727035E9</v>
      </c>
      <c r="E2338" s="150" t="s">
        <v>4335</v>
      </c>
      <c r="F2338" s="5" t="s">
        <v>48</v>
      </c>
      <c r="G2338" s="5" t="s">
        <v>2017</v>
      </c>
      <c r="H2338" s="5">
        <v>217.0</v>
      </c>
      <c r="I2338" s="33" t="s">
        <v>1782</v>
      </c>
      <c r="J2338" s="18">
        <v>10.0</v>
      </c>
      <c r="K2338" s="169">
        <f t="shared" si="191"/>
        <v>8.260565476</v>
      </c>
      <c r="L2338" s="18">
        <v>10.0</v>
      </c>
      <c r="M2338" s="21">
        <f t="shared" si="197"/>
        <v>9.098218166</v>
      </c>
      <c r="N2338" s="18">
        <v>10.0</v>
      </c>
      <c r="O2338" s="21">
        <f t="shared" si="185"/>
        <v>9.441677392</v>
      </c>
      <c r="P2338" s="18">
        <v>10.0</v>
      </c>
      <c r="Q2338" s="21">
        <f t="shared" si="200"/>
        <v>8.367506516</v>
      </c>
      <c r="R2338" s="18">
        <v>10.0</v>
      </c>
      <c r="S2338" s="21">
        <f t="shared" si="195"/>
        <v>8.43208858</v>
      </c>
      <c r="T2338" s="18">
        <v>10.0</v>
      </c>
      <c r="U2338" s="21">
        <f t="shared" si="128"/>
        <v>8.242068666</v>
      </c>
      <c r="V2338" s="18">
        <v>10.0</v>
      </c>
      <c r="W2338" s="21">
        <f t="shared" si="199"/>
        <v>8.847589053</v>
      </c>
      <c r="X2338" s="27">
        <f t="shared" si="170"/>
        <v>10</v>
      </c>
      <c r="Y2338" s="119"/>
      <c r="Z2338" s="24"/>
      <c r="AA2338" s="40"/>
      <c r="AB2338" s="40"/>
      <c r="AC2338" s="40"/>
      <c r="AD2338" s="40"/>
      <c r="AE2338" s="39"/>
      <c r="AF2338" s="5"/>
      <c r="AG2338" s="1"/>
    </row>
    <row r="2339" ht="15.75" customHeight="1">
      <c r="A2339" s="1"/>
      <c r="B2339" s="5"/>
      <c r="C2339" s="16">
        <v>45272.0</v>
      </c>
      <c r="D2339" s="17">
        <v>4.035098149E9</v>
      </c>
      <c r="E2339" s="150" t="s">
        <v>4336</v>
      </c>
      <c r="F2339" s="5" t="s">
        <v>32</v>
      </c>
      <c r="G2339" s="5" t="s">
        <v>33</v>
      </c>
      <c r="H2339" s="5">
        <v>216.0</v>
      </c>
      <c r="I2339" s="33" t="s">
        <v>1782</v>
      </c>
      <c r="J2339" s="18">
        <v>10.0</v>
      </c>
      <c r="K2339" s="169">
        <f t="shared" si="191"/>
        <v>8.260565476</v>
      </c>
      <c r="L2339" s="18">
        <v>10.0</v>
      </c>
      <c r="M2339" s="21">
        <f t="shared" si="197"/>
        <v>9.098609904</v>
      </c>
      <c r="N2339" s="18">
        <v>10.0</v>
      </c>
      <c r="O2339" s="21">
        <f t="shared" si="185"/>
        <v>9.44191681</v>
      </c>
      <c r="P2339" s="18">
        <v>10.0</v>
      </c>
      <c r="Q2339" s="21">
        <f t="shared" si="200"/>
        <v>8.368215371</v>
      </c>
      <c r="R2339" s="18">
        <v>10.0</v>
      </c>
      <c r="S2339" s="21">
        <f t="shared" si="195"/>
        <v>8.432769097</v>
      </c>
      <c r="T2339" s="18">
        <v>10.0</v>
      </c>
      <c r="U2339" s="21">
        <f t="shared" si="128"/>
        <v>8.24283232</v>
      </c>
      <c r="V2339" s="18">
        <v>10.0</v>
      </c>
      <c r="W2339" s="21">
        <f t="shared" si="199"/>
        <v>8.848089449</v>
      </c>
      <c r="X2339" s="27">
        <f t="shared" si="170"/>
        <v>10</v>
      </c>
      <c r="Y2339" s="119"/>
      <c r="Z2339" s="24"/>
      <c r="AA2339" s="40"/>
      <c r="AB2339" s="40"/>
      <c r="AC2339" s="40"/>
      <c r="AD2339" s="40"/>
      <c r="AE2339" s="39"/>
      <c r="AF2339" s="5"/>
      <c r="AG2339" s="1"/>
    </row>
    <row r="2340" ht="15.75" customHeight="1">
      <c r="A2340" s="1"/>
      <c r="B2340" s="5"/>
      <c r="C2340" s="16">
        <v>45273.0</v>
      </c>
      <c r="D2340" s="17" t="s">
        <v>4337</v>
      </c>
      <c r="E2340" s="150" t="s">
        <v>4338</v>
      </c>
      <c r="F2340" s="5" t="s">
        <v>32</v>
      </c>
      <c r="G2340" s="5" t="s">
        <v>2017</v>
      </c>
      <c r="H2340" s="5" t="s">
        <v>3398</v>
      </c>
      <c r="I2340" s="33" t="s">
        <v>60</v>
      </c>
      <c r="J2340" s="18">
        <v>9.0</v>
      </c>
      <c r="K2340" s="169">
        <f t="shared" ref="K2340:K2376" si="201">+AVERAGE(J852:J2340)</f>
        <v>8.297306397</v>
      </c>
      <c r="L2340" s="18">
        <v>10.0</v>
      </c>
      <c r="M2340" s="21">
        <f t="shared" si="197"/>
        <v>9.099001303</v>
      </c>
      <c r="N2340" s="18">
        <v>10.0</v>
      </c>
      <c r="O2340" s="21">
        <f t="shared" si="185"/>
        <v>9.442156022</v>
      </c>
      <c r="P2340" s="18">
        <v>10.0</v>
      </c>
      <c r="Q2340" s="21">
        <f t="shared" si="200"/>
        <v>8.368923611</v>
      </c>
      <c r="R2340" s="18">
        <v>10.0</v>
      </c>
      <c r="S2340" s="21">
        <f t="shared" si="195"/>
        <v>8.433449024</v>
      </c>
      <c r="T2340" s="18">
        <v>10.0</v>
      </c>
      <c r="U2340" s="21">
        <f t="shared" si="128"/>
        <v>8.24359531</v>
      </c>
      <c r="V2340" s="18">
        <v>10.0</v>
      </c>
      <c r="W2340" s="21">
        <f t="shared" si="199"/>
        <v>8.84858941</v>
      </c>
      <c r="X2340" s="27">
        <f t="shared" si="170"/>
        <v>9.857142857</v>
      </c>
      <c r="Y2340" s="149" t="s">
        <v>4339</v>
      </c>
      <c r="Z2340" s="24"/>
      <c r="AA2340" s="40"/>
      <c r="AB2340" s="40"/>
      <c r="AC2340" s="40"/>
      <c r="AD2340" s="40"/>
      <c r="AE2340" s="39"/>
      <c r="AF2340" s="5"/>
      <c r="AG2340" s="1"/>
    </row>
    <row r="2341" ht="15.75" customHeight="1">
      <c r="A2341" s="1"/>
      <c r="B2341" s="5"/>
      <c r="C2341" s="16">
        <v>45276.0</v>
      </c>
      <c r="D2341" s="17" t="s">
        <v>4340</v>
      </c>
      <c r="E2341" s="150" t="s">
        <v>4341</v>
      </c>
      <c r="F2341" s="5" t="s">
        <v>72</v>
      </c>
      <c r="G2341" s="5" t="s">
        <v>2017</v>
      </c>
      <c r="H2341" s="5">
        <v>215.0</v>
      </c>
      <c r="I2341" s="33" t="s">
        <v>1808</v>
      </c>
      <c r="J2341" s="18">
        <v>9.0</v>
      </c>
      <c r="K2341" s="169">
        <f t="shared" si="201"/>
        <v>8.298653199</v>
      </c>
      <c r="L2341" s="18">
        <v>10.0</v>
      </c>
      <c r="M2341" s="21">
        <f t="shared" si="197"/>
        <v>9.099392361</v>
      </c>
      <c r="N2341" s="18">
        <v>10.0</v>
      </c>
      <c r="O2341" s="21">
        <f t="shared" si="185"/>
        <v>9.44239503</v>
      </c>
      <c r="P2341" s="18">
        <v>10.0</v>
      </c>
      <c r="Q2341" s="21">
        <f t="shared" si="200"/>
        <v>8.369631236</v>
      </c>
      <c r="R2341" s="18">
        <v>10.0</v>
      </c>
      <c r="S2341" s="21">
        <f t="shared" si="195"/>
        <v>8.434128361</v>
      </c>
      <c r="T2341" s="18">
        <v>10.0</v>
      </c>
      <c r="U2341" s="21">
        <f t="shared" si="128"/>
        <v>8.244357639</v>
      </c>
      <c r="V2341" s="18">
        <v>10.0</v>
      </c>
      <c r="W2341" s="21">
        <f t="shared" si="199"/>
        <v>8.849088937</v>
      </c>
      <c r="X2341" s="27">
        <f t="shared" si="170"/>
        <v>9.857142857</v>
      </c>
      <c r="Y2341" s="152" t="s">
        <v>4342</v>
      </c>
      <c r="Z2341" s="24"/>
      <c r="AA2341" s="40"/>
      <c r="AB2341" s="40"/>
      <c r="AC2341" s="40"/>
      <c r="AD2341" s="40"/>
      <c r="AE2341" s="39"/>
      <c r="AF2341" s="5"/>
      <c r="AG2341" s="1"/>
    </row>
    <row r="2342" ht="15.75" customHeight="1">
      <c r="A2342" s="1"/>
      <c r="B2342" s="5"/>
      <c r="C2342" s="16">
        <v>45276.0</v>
      </c>
      <c r="D2342" s="17">
        <v>4.09991467E9</v>
      </c>
      <c r="E2342" s="150" t="s">
        <v>4343</v>
      </c>
      <c r="F2342" s="5" t="s">
        <v>72</v>
      </c>
      <c r="G2342" s="5" t="s">
        <v>2017</v>
      </c>
      <c r="H2342" s="5" t="s">
        <v>3699</v>
      </c>
      <c r="I2342" s="33" t="s">
        <v>60</v>
      </c>
      <c r="J2342" s="18">
        <v>8.0</v>
      </c>
      <c r="K2342" s="169">
        <f t="shared" si="201"/>
        <v>8.297306397</v>
      </c>
      <c r="L2342" s="18">
        <v>7.5</v>
      </c>
      <c r="M2342" s="21">
        <f t="shared" si="197"/>
        <v>9.098698482</v>
      </c>
      <c r="N2342" s="18">
        <v>10.0</v>
      </c>
      <c r="O2342" s="21">
        <f t="shared" si="185"/>
        <v>9.442633833</v>
      </c>
      <c r="P2342" s="18">
        <v>7.5</v>
      </c>
      <c r="Q2342" s="21">
        <f t="shared" si="200"/>
        <v>8.36925412</v>
      </c>
      <c r="R2342" s="18">
        <v>7.5</v>
      </c>
      <c r="S2342" s="21">
        <f t="shared" si="195"/>
        <v>8.43372345</v>
      </c>
      <c r="T2342" s="18">
        <v>7.5</v>
      </c>
      <c r="U2342" s="21">
        <f t="shared" si="128"/>
        <v>8.244034707</v>
      </c>
      <c r="V2342" s="18">
        <v>7.5</v>
      </c>
      <c r="W2342" s="21">
        <f t="shared" si="199"/>
        <v>8.848503903</v>
      </c>
      <c r="X2342" s="27">
        <f t="shared" si="170"/>
        <v>7.928571429</v>
      </c>
      <c r="Y2342" s="119"/>
      <c r="Z2342" s="24"/>
      <c r="AA2342" s="40"/>
      <c r="AB2342" s="40"/>
      <c r="AC2342" s="40"/>
      <c r="AD2342" s="40"/>
      <c r="AE2342" s="39"/>
      <c r="AF2342" s="5"/>
      <c r="AG2342" s="1"/>
    </row>
    <row r="2343" ht="15.75" customHeight="1">
      <c r="A2343" s="1"/>
      <c r="B2343" s="5"/>
      <c r="C2343" s="16">
        <v>45278.0</v>
      </c>
      <c r="D2343" s="17" t="s">
        <v>4344</v>
      </c>
      <c r="E2343" s="150" t="s">
        <v>4345</v>
      </c>
      <c r="F2343" s="5" t="s">
        <v>960</v>
      </c>
      <c r="G2343" s="5" t="s">
        <v>2017</v>
      </c>
      <c r="H2343" s="5" t="s">
        <v>3406</v>
      </c>
      <c r="I2343" s="33" t="s">
        <v>60</v>
      </c>
      <c r="J2343" s="18">
        <v>9.0</v>
      </c>
      <c r="K2343" s="169">
        <f t="shared" si="201"/>
        <v>8.297306397</v>
      </c>
      <c r="L2343" s="18">
        <v>10.0</v>
      </c>
      <c r="M2343" s="21">
        <f t="shared" si="197"/>
        <v>9.099089332</v>
      </c>
      <c r="N2343" s="18">
        <v>7.5</v>
      </c>
      <c r="O2343" s="21">
        <f t="shared" si="185"/>
        <v>9.442872432</v>
      </c>
      <c r="P2343" s="18">
        <v>10.0</v>
      </c>
      <c r="Q2343" s="21">
        <f t="shared" si="200"/>
        <v>8.369960988</v>
      </c>
      <c r="R2343" s="18">
        <v>10.0</v>
      </c>
      <c r="S2343" s="21">
        <f t="shared" si="195"/>
        <v>8.43440208</v>
      </c>
      <c r="T2343" s="18">
        <v>10.0</v>
      </c>
      <c r="U2343" s="21">
        <f t="shared" si="128"/>
        <v>8.244796184</v>
      </c>
      <c r="V2343" s="18">
        <v>10.0</v>
      </c>
      <c r="W2343" s="21">
        <f t="shared" si="199"/>
        <v>8.849003034</v>
      </c>
      <c r="X2343" s="27">
        <f t="shared" si="170"/>
        <v>9.5</v>
      </c>
      <c r="Y2343" s="119"/>
      <c r="Z2343" s="24"/>
      <c r="AA2343" s="40"/>
      <c r="AB2343" s="40"/>
      <c r="AC2343" s="40"/>
      <c r="AD2343" s="40"/>
      <c r="AE2343" s="39"/>
      <c r="AF2343" s="5"/>
      <c r="AG2343" s="1"/>
    </row>
    <row r="2344" ht="15.75" customHeight="1">
      <c r="A2344" s="1"/>
      <c r="B2344" s="5"/>
      <c r="C2344" s="16">
        <v>45278.0</v>
      </c>
      <c r="D2344" s="17" t="s">
        <v>4346</v>
      </c>
      <c r="E2344" s="150" t="s">
        <v>4347</v>
      </c>
      <c r="F2344" s="5" t="s">
        <v>32</v>
      </c>
      <c r="G2344" s="5" t="s">
        <v>2017</v>
      </c>
      <c r="H2344" s="5" t="s">
        <v>3592</v>
      </c>
      <c r="I2344" s="33" t="s">
        <v>60</v>
      </c>
      <c r="J2344" s="18">
        <v>4.0</v>
      </c>
      <c r="K2344" s="169">
        <f t="shared" si="201"/>
        <v>8.293265993</v>
      </c>
      <c r="L2344" s="18">
        <v>7.5</v>
      </c>
      <c r="M2344" s="21">
        <f t="shared" si="197"/>
        <v>9.098396186</v>
      </c>
      <c r="N2344" s="18">
        <v>7.5</v>
      </c>
      <c r="O2344" s="21">
        <f t="shared" si="185"/>
        <v>9.443110826</v>
      </c>
      <c r="P2344" s="18">
        <v>5.0</v>
      </c>
      <c r="Q2344" s="21">
        <f t="shared" si="200"/>
        <v>8.368500867</v>
      </c>
      <c r="R2344" s="18">
        <v>5.0</v>
      </c>
      <c r="S2344" s="21">
        <f t="shared" si="195"/>
        <v>8.432914682</v>
      </c>
      <c r="T2344" s="18">
        <v>5.0</v>
      </c>
      <c r="U2344" s="21">
        <f t="shared" si="128"/>
        <v>8.243389684</v>
      </c>
      <c r="V2344" s="18">
        <v>5.0</v>
      </c>
      <c r="W2344" s="21">
        <f t="shared" si="199"/>
        <v>8.847335355</v>
      </c>
      <c r="X2344" s="27">
        <f t="shared" si="170"/>
        <v>5.571428571</v>
      </c>
      <c r="Y2344" s="119"/>
      <c r="Z2344" s="24"/>
      <c r="AA2344" s="40"/>
      <c r="AB2344" s="40"/>
      <c r="AC2344" s="40"/>
      <c r="AD2344" s="40"/>
      <c r="AE2344" s="39"/>
      <c r="AF2344" s="5"/>
      <c r="AG2344" s="1"/>
    </row>
    <row r="2345" ht="15.75" customHeight="1">
      <c r="A2345" s="1"/>
      <c r="B2345" s="5"/>
      <c r="C2345" s="16">
        <v>45279.0</v>
      </c>
      <c r="D2345" s="17">
        <v>4.143468989E9</v>
      </c>
      <c r="E2345" s="150" t="s">
        <v>4348</v>
      </c>
      <c r="F2345" s="5" t="s">
        <v>3352</v>
      </c>
      <c r="G2345" s="5" t="s">
        <v>3261</v>
      </c>
      <c r="H2345" s="5">
        <v>204.0</v>
      </c>
      <c r="I2345" s="33" t="s">
        <v>45</v>
      </c>
      <c r="J2345" s="18">
        <v>10.0</v>
      </c>
      <c r="K2345" s="169">
        <f t="shared" si="201"/>
        <v>8.293265993</v>
      </c>
      <c r="L2345" s="18">
        <v>10.0</v>
      </c>
      <c r="M2345" s="21">
        <f t="shared" si="197"/>
        <v>9.098786828</v>
      </c>
      <c r="N2345" s="18">
        <v>10.0</v>
      </c>
      <c r="O2345" s="21">
        <f t="shared" si="185"/>
        <v>9.443349016</v>
      </c>
      <c r="P2345" s="18">
        <v>10.0</v>
      </c>
      <c r="Q2345" s="21">
        <f t="shared" si="200"/>
        <v>8.369207449</v>
      </c>
      <c r="R2345" s="18">
        <v>10.0</v>
      </c>
      <c r="S2345" s="21">
        <f t="shared" si="195"/>
        <v>8.433593074</v>
      </c>
      <c r="T2345" s="18">
        <v>10.0</v>
      </c>
      <c r="U2345" s="21">
        <f t="shared" si="128"/>
        <v>8.24415078</v>
      </c>
      <c r="V2345" s="18">
        <v>10.0</v>
      </c>
      <c r="W2345" s="21">
        <f t="shared" si="199"/>
        <v>8.84783456</v>
      </c>
      <c r="X2345" s="27">
        <f t="shared" si="170"/>
        <v>10</v>
      </c>
      <c r="Y2345" s="149" t="s">
        <v>4349</v>
      </c>
      <c r="Z2345" s="24"/>
      <c r="AA2345" s="40"/>
      <c r="AB2345" s="40"/>
      <c r="AC2345" s="40"/>
      <c r="AD2345" s="40"/>
      <c r="AE2345" s="39"/>
      <c r="AF2345" s="5"/>
      <c r="AG2345" s="1"/>
    </row>
    <row r="2346" ht="15.75" customHeight="1">
      <c r="A2346" s="1"/>
      <c r="B2346" s="5"/>
      <c r="C2346" s="16">
        <v>45279.0</v>
      </c>
      <c r="D2346" s="17">
        <v>3.924693095E9</v>
      </c>
      <c r="E2346" s="150" t="s">
        <v>4350</v>
      </c>
      <c r="F2346" s="5" t="s">
        <v>2731</v>
      </c>
      <c r="G2346" s="5" t="s">
        <v>2979</v>
      </c>
      <c r="H2346" s="5">
        <v>311.0</v>
      </c>
      <c r="I2346" s="33" t="s">
        <v>1787</v>
      </c>
      <c r="J2346" s="18">
        <v>7.0</v>
      </c>
      <c r="K2346" s="169">
        <f t="shared" si="201"/>
        <v>8.294612795</v>
      </c>
      <c r="L2346" s="18">
        <v>7.5</v>
      </c>
      <c r="M2346" s="21">
        <f t="shared" si="197"/>
        <v>9.098094413</v>
      </c>
      <c r="N2346" s="18">
        <v>7.5</v>
      </c>
      <c r="O2346" s="21">
        <f t="shared" si="185"/>
        <v>9.443587003</v>
      </c>
      <c r="P2346" s="18">
        <v>7.5</v>
      </c>
      <c r="Q2346" s="21">
        <f t="shared" si="200"/>
        <v>8.368831169</v>
      </c>
      <c r="R2346" s="18">
        <v>5.0</v>
      </c>
      <c r="S2346" s="21">
        <f t="shared" si="195"/>
        <v>8.432107313</v>
      </c>
      <c r="T2346" s="18">
        <v>7.5</v>
      </c>
      <c r="U2346" s="21">
        <f t="shared" si="128"/>
        <v>8.243828497</v>
      </c>
      <c r="V2346" s="18">
        <v>7.5</v>
      </c>
      <c r="W2346" s="21">
        <f t="shared" si="199"/>
        <v>8.847251082</v>
      </c>
      <c r="X2346" s="27">
        <f t="shared" si="170"/>
        <v>7.071428571</v>
      </c>
      <c r="Y2346" s="84" t="s">
        <v>4351</v>
      </c>
      <c r="Z2346" s="24"/>
      <c r="AA2346" s="40"/>
      <c r="AB2346" s="40"/>
      <c r="AC2346" s="40"/>
      <c r="AD2346" s="40"/>
      <c r="AE2346" s="39"/>
      <c r="AF2346" s="5"/>
      <c r="AG2346" s="1"/>
    </row>
    <row r="2347" ht="15.75" customHeight="1">
      <c r="A2347" s="1"/>
      <c r="B2347" s="5"/>
      <c r="C2347" s="16">
        <v>45280.0</v>
      </c>
      <c r="D2347" s="17" t="s">
        <v>4352</v>
      </c>
      <c r="E2347" s="150" t="s">
        <v>4353</v>
      </c>
      <c r="F2347" s="5" t="s">
        <v>126</v>
      </c>
      <c r="G2347" s="5" t="s">
        <v>2017</v>
      </c>
      <c r="H2347" s="5">
        <v>217.0</v>
      </c>
      <c r="I2347" s="33" t="s">
        <v>1782</v>
      </c>
      <c r="J2347" s="18">
        <v>9.0</v>
      </c>
      <c r="K2347" s="169">
        <f t="shared" si="201"/>
        <v>8.294612795</v>
      </c>
      <c r="L2347" s="18">
        <v>10.0</v>
      </c>
      <c r="M2347" s="21">
        <f t="shared" si="197"/>
        <v>9.098484848</v>
      </c>
      <c r="N2347" s="18">
        <v>10.0</v>
      </c>
      <c r="O2347" s="21">
        <f t="shared" si="185"/>
        <v>9.443587003</v>
      </c>
      <c r="P2347" s="18">
        <v>7.5</v>
      </c>
      <c r="Q2347" s="21">
        <f t="shared" si="200"/>
        <v>8.368455214</v>
      </c>
      <c r="R2347" s="18">
        <v>10.0</v>
      </c>
      <c r="S2347" s="21">
        <f t="shared" si="195"/>
        <v>8.432785467</v>
      </c>
      <c r="T2347" s="18">
        <v>7.5</v>
      </c>
      <c r="U2347" s="21">
        <f t="shared" si="128"/>
        <v>8.243506494</v>
      </c>
      <c r="V2347" s="18">
        <v>10.0</v>
      </c>
      <c r="W2347" s="21">
        <f t="shared" si="199"/>
        <v>8.847749892</v>
      </c>
      <c r="X2347" s="27">
        <f t="shared" si="170"/>
        <v>9.142857143</v>
      </c>
      <c r="Y2347" s="84" t="s">
        <v>4354</v>
      </c>
      <c r="Z2347" s="24"/>
      <c r="AA2347" s="40"/>
      <c r="AB2347" s="40"/>
      <c r="AC2347" s="40"/>
      <c r="AD2347" s="40"/>
      <c r="AE2347" s="39"/>
      <c r="AF2347" s="5"/>
      <c r="AG2347" s="1"/>
    </row>
    <row r="2348" ht="15.75" customHeight="1">
      <c r="A2348" s="1"/>
      <c r="B2348" s="5"/>
      <c r="C2348" s="16">
        <v>45281.0</v>
      </c>
      <c r="D2348" s="17" t="s">
        <v>4355</v>
      </c>
      <c r="E2348" s="150" t="s">
        <v>4356</v>
      </c>
      <c r="F2348" s="5" t="s">
        <v>48</v>
      </c>
      <c r="G2348" s="5" t="s">
        <v>2979</v>
      </c>
      <c r="H2348" s="5">
        <v>202.0</v>
      </c>
      <c r="I2348" s="33" t="s">
        <v>45</v>
      </c>
      <c r="J2348" s="18">
        <v>10.0</v>
      </c>
      <c r="K2348" s="169">
        <f t="shared" si="201"/>
        <v>8.294612795</v>
      </c>
      <c r="L2348" s="18">
        <v>10.0</v>
      </c>
      <c r="M2348" s="21">
        <f t="shared" si="197"/>
        <v>9.098874946</v>
      </c>
      <c r="N2348" s="18">
        <v>10.0</v>
      </c>
      <c r="O2348" s="21">
        <f t="shared" si="185"/>
        <v>9.443824786</v>
      </c>
      <c r="P2348" s="18">
        <v>10.0</v>
      </c>
      <c r="Q2348" s="21">
        <f t="shared" si="200"/>
        <v>8.3691609</v>
      </c>
      <c r="R2348" s="18">
        <v>10.0</v>
      </c>
      <c r="S2348" s="21">
        <f t="shared" si="195"/>
        <v>8.433463035</v>
      </c>
      <c r="T2348" s="18">
        <v>7.5</v>
      </c>
      <c r="U2348" s="21">
        <f t="shared" si="128"/>
        <v>8.243184768</v>
      </c>
      <c r="V2348" s="18">
        <v>10.0</v>
      </c>
      <c r="W2348" s="21">
        <f t="shared" si="199"/>
        <v>8.84824827</v>
      </c>
      <c r="X2348" s="27">
        <f t="shared" si="170"/>
        <v>9.642857143</v>
      </c>
      <c r="Y2348" s="61" t="s">
        <v>4357</v>
      </c>
      <c r="Z2348" s="24"/>
      <c r="AA2348" s="40"/>
      <c r="AB2348" s="40"/>
      <c r="AC2348" s="40"/>
      <c r="AD2348" s="40"/>
      <c r="AE2348" s="39"/>
      <c r="AF2348" s="5"/>
      <c r="AG2348" s="1"/>
    </row>
    <row r="2349" ht="15.75" customHeight="1">
      <c r="A2349" s="1"/>
      <c r="B2349" s="5"/>
      <c r="C2349" s="16">
        <v>45282.0</v>
      </c>
      <c r="D2349" s="17">
        <v>4.180615116E9</v>
      </c>
      <c r="E2349" s="150" t="s">
        <v>4358</v>
      </c>
      <c r="F2349" s="5" t="s">
        <v>48</v>
      </c>
      <c r="G2349" s="5" t="s">
        <v>33</v>
      </c>
      <c r="H2349" s="5">
        <v>215.0</v>
      </c>
      <c r="I2349" s="33" t="s">
        <v>1808</v>
      </c>
      <c r="J2349" s="18">
        <v>8.0</v>
      </c>
      <c r="K2349" s="169">
        <f t="shared" si="201"/>
        <v>8.297979798</v>
      </c>
      <c r="L2349" s="18">
        <v>10.0</v>
      </c>
      <c r="M2349" s="21">
        <f t="shared" si="197"/>
        <v>9.099264706</v>
      </c>
      <c r="N2349" s="18">
        <v>10.0</v>
      </c>
      <c r="O2349" s="21">
        <f t="shared" si="185"/>
        <v>9.444062367</v>
      </c>
      <c r="P2349" s="18">
        <v>10.0</v>
      </c>
      <c r="Q2349" s="21">
        <f t="shared" si="200"/>
        <v>8.369865975</v>
      </c>
      <c r="R2349" s="18">
        <v>10.0</v>
      </c>
      <c r="S2349" s="21">
        <f t="shared" si="195"/>
        <v>8.434140017</v>
      </c>
      <c r="T2349" s="18">
        <v>7.5</v>
      </c>
      <c r="U2349" s="21">
        <f t="shared" si="128"/>
        <v>8.242863322</v>
      </c>
      <c r="V2349" s="18">
        <v>10.0</v>
      </c>
      <c r="W2349" s="21">
        <f t="shared" si="199"/>
        <v>8.848746217</v>
      </c>
      <c r="X2349" s="27">
        <f t="shared" si="170"/>
        <v>9.357142857</v>
      </c>
      <c r="Y2349" s="61"/>
      <c r="Z2349" s="24"/>
      <c r="AA2349" s="40"/>
      <c r="AB2349" s="40"/>
      <c r="AC2349" s="40"/>
      <c r="AD2349" s="40"/>
      <c r="AE2349" s="39"/>
      <c r="AF2349" s="5"/>
      <c r="AG2349" s="1"/>
    </row>
    <row r="2350" ht="15.75" customHeight="1">
      <c r="A2350" s="1"/>
      <c r="B2350" s="5"/>
      <c r="C2350" s="16">
        <v>45282.0</v>
      </c>
      <c r="D2350" s="17">
        <v>4.068149535E9</v>
      </c>
      <c r="E2350" s="150" t="s">
        <v>4359</v>
      </c>
      <c r="F2350" s="5" t="s">
        <v>32</v>
      </c>
      <c r="G2350" s="5" t="s">
        <v>3261</v>
      </c>
      <c r="H2350" s="5">
        <v>208.0</v>
      </c>
      <c r="I2350" s="33" t="s">
        <v>45</v>
      </c>
      <c r="J2350" s="18">
        <v>6.0</v>
      </c>
      <c r="K2350" s="169">
        <f t="shared" si="201"/>
        <v>8.295959596</v>
      </c>
      <c r="L2350" s="18">
        <v>10.0</v>
      </c>
      <c r="M2350" s="21">
        <f t="shared" si="197"/>
        <v>9.099654129</v>
      </c>
      <c r="N2350" s="18">
        <v>10.0</v>
      </c>
      <c r="O2350" s="21">
        <f t="shared" si="185"/>
        <v>9.44323228</v>
      </c>
      <c r="P2350" s="18">
        <v>5.0</v>
      </c>
      <c r="Q2350" s="21">
        <f t="shared" si="200"/>
        <v>8.36840968</v>
      </c>
      <c r="R2350" s="18">
        <v>5.0</v>
      </c>
      <c r="S2350" s="21">
        <f t="shared" si="195"/>
        <v>8.432656587</v>
      </c>
      <c r="T2350" s="18">
        <v>2.5</v>
      </c>
      <c r="U2350" s="21">
        <f t="shared" si="128"/>
        <v>8.240380458</v>
      </c>
      <c r="V2350" s="18">
        <v>5.0</v>
      </c>
      <c r="W2350" s="21">
        <f t="shared" si="199"/>
        <v>8.847082973</v>
      </c>
      <c r="X2350" s="27">
        <f t="shared" si="170"/>
        <v>6.214285714</v>
      </c>
      <c r="Y2350" s="148" t="s">
        <v>4360</v>
      </c>
      <c r="Z2350" s="24"/>
      <c r="AA2350" s="40"/>
      <c r="AB2350" s="40"/>
      <c r="AC2350" s="40"/>
      <c r="AD2350" s="40"/>
      <c r="AE2350" s="39"/>
      <c r="AF2350" s="5"/>
      <c r="AG2350" s="1"/>
    </row>
    <row r="2351" ht="15.75" customHeight="1">
      <c r="A2351" s="1"/>
      <c r="B2351" s="5"/>
      <c r="C2351" s="16">
        <v>45283.0</v>
      </c>
      <c r="D2351" s="17">
        <v>4.090824687E9</v>
      </c>
      <c r="E2351" s="150" t="s">
        <v>4361</v>
      </c>
      <c r="F2351" s="5" t="s">
        <v>48</v>
      </c>
      <c r="G2351" s="5" t="s">
        <v>2017</v>
      </c>
      <c r="H2351" s="5" t="s">
        <v>236</v>
      </c>
      <c r="I2351" s="33" t="s">
        <v>261</v>
      </c>
      <c r="J2351" s="18">
        <v>8.0</v>
      </c>
      <c r="K2351" s="169">
        <f t="shared" si="201"/>
        <v>8.295286195</v>
      </c>
      <c r="L2351" s="18">
        <v>10.0</v>
      </c>
      <c r="M2351" s="21">
        <f t="shared" si="197"/>
        <v>9.100043215</v>
      </c>
      <c r="N2351" s="18">
        <v>7.5</v>
      </c>
      <c r="O2351" s="21">
        <f t="shared" si="185"/>
        <v>9.44346991</v>
      </c>
      <c r="P2351" s="18">
        <v>7.5</v>
      </c>
      <c r="Q2351" s="21">
        <f t="shared" si="200"/>
        <v>8.368034557</v>
      </c>
      <c r="R2351" s="18">
        <v>7.5</v>
      </c>
      <c r="S2351" s="21">
        <f t="shared" si="195"/>
        <v>8.432253886</v>
      </c>
      <c r="T2351" s="18">
        <v>5.0</v>
      </c>
      <c r="U2351" s="21">
        <f t="shared" si="128"/>
        <v>8.238980121</v>
      </c>
      <c r="V2351" s="18">
        <v>5.0</v>
      </c>
      <c r="W2351" s="21">
        <f t="shared" si="199"/>
        <v>8.845421166</v>
      </c>
      <c r="X2351" s="27">
        <f t="shared" si="170"/>
        <v>7.214285714</v>
      </c>
      <c r="Y2351" s="84" t="s">
        <v>4362</v>
      </c>
      <c r="Z2351" s="24"/>
      <c r="AA2351" s="40"/>
      <c r="AB2351" s="40"/>
      <c r="AC2351" s="40"/>
      <c r="AD2351" s="40"/>
      <c r="AE2351" s="39"/>
      <c r="AF2351" s="5"/>
      <c r="AG2351" s="1"/>
    </row>
    <row r="2352" ht="15.75" customHeight="1">
      <c r="A2352" s="1"/>
      <c r="B2352" s="5"/>
      <c r="C2352" s="16">
        <v>45284.0</v>
      </c>
      <c r="D2352" s="17">
        <v>4.184158216E9</v>
      </c>
      <c r="E2352" s="150" t="s">
        <v>4363</v>
      </c>
      <c r="F2352" s="5" t="s">
        <v>100</v>
      </c>
      <c r="G2352" s="5" t="s">
        <v>2017</v>
      </c>
      <c r="H2352" s="5">
        <v>217.0</v>
      </c>
      <c r="I2352" s="33" t="s">
        <v>1782</v>
      </c>
      <c r="J2352" s="18">
        <v>10.0</v>
      </c>
      <c r="K2352" s="169">
        <f t="shared" si="201"/>
        <v>8.295286195</v>
      </c>
      <c r="L2352" s="18">
        <v>10.0</v>
      </c>
      <c r="M2352" s="21">
        <f t="shared" si="197"/>
        <v>9.100431965</v>
      </c>
      <c r="N2352" s="18">
        <v>10.0</v>
      </c>
      <c r="O2352" s="21">
        <f t="shared" si="185"/>
        <v>9.443707338</v>
      </c>
      <c r="P2352" s="18">
        <v>10.0</v>
      </c>
      <c r="Q2352" s="21">
        <f t="shared" si="200"/>
        <v>8.368739206</v>
      </c>
      <c r="R2352" s="18">
        <v>10.0</v>
      </c>
      <c r="S2352" s="21">
        <f t="shared" si="195"/>
        <v>8.432930514</v>
      </c>
      <c r="T2352" s="18">
        <v>10.0</v>
      </c>
      <c r="U2352" s="21">
        <f t="shared" si="128"/>
        <v>8.239740821</v>
      </c>
      <c r="V2352" s="18">
        <v>10.0</v>
      </c>
      <c r="W2352" s="21">
        <f t="shared" si="199"/>
        <v>8.845919689</v>
      </c>
      <c r="X2352" s="27">
        <f t="shared" si="170"/>
        <v>10</v>
      </c>
      <c r="Y2352" s="119"/>
      <c r="Z2352" s="24"/>
      <c r="AA2352" s="40"/>
      <c r="AB2352" s="40"/>
      <c r="AC2352" s="40"/>
      <c r="AD2352" s="40"/>
      <c r="AE2352" s="39"/>
      <c r="AF2352" s="5"/>
      <c r="AG2352" s="1"/>
    </row>
    <row r="2353" ht="15.75" customHeight="1">
      <c r="A2353" s="1"/>
      <c r="B2353" s="5"/>
      <c r="C2353" s="16">
        <v>45283.0</v>
      </c>
      <c r="D2353" s="17" t="s">
        <v>4364</v>
      </c>
      <c r="E2353" s="150" t="s">
        <v>4365</v>
      </c>
      <c r="F2353" s="5" t="s">
        <v>126</v>
      </c>
      <c r="G2353" s="5" t="s">
        <v>3261</v>
      </c>
      <c r="H2353" s="5">
        <v>302.0</v>
      </c>
      <c r="I2353" s="33" t="s">
        <v>45</v>
      </c>
      <c r="J2353" s="18">
        <v>10.0</v>
      </c>
      <c r="K2353" s="169">
        <f t="shared" si="201"/>
        <v>8.297979798</v>
      </c>
      <c r="L2353" s="18">
        <v>10.0</v>
      </c>
      <c r="M2353" s="21">
        <f t="shared" si="197"/>
        <v>9.10082038</v>
      </c>
      <c r="N2353" s="18">
        <v>10.0</v>
      </c>
      <c r="O2353" s="21">
        <f t="shared" si="185"/>
        <v>9.443944563</v>
      </c>
      <c r="P2353" s="18">
        <v>10.0</v>
      </c>
      <c r="Q2353" s="21">
        <f t="shared" si="200"/>
        <v>8.369443246</v>
      </c>
      <c r="R2353" s="18">
        <v>10.0</v>
      </c>
      <c r="S2353" s="21">
        <f t="shared" si="195"/>
        <v>8.433606557</v>
      </c>
      <c r="T2353" s="18">
        <v>10.0</v>
      </c>
      <c r="U2353" s="21">
        <f t="shared" si="128"/>
        <v>8.240500864</v>
      </c>
      <c r="V2353" s="18">
        <v>10.0</v>
      </c>
      <c r="W2353" s="21">
        <f t="shared" si="199"/>
        <v>8.846417782</v>
      </c>
      <c r="X2353" s="27">
        <f t="shared" si="170"/>
        <v>10</v>
      </c>
      <c r="Y2353" s="149" t="s">
        <v>4366</v>
      </c>
      <c r="Z2353" s="24"/>
      <c r="AA2353" s="40"/>
      <c r="AB2353" s="40"/>
      <c r="AC2353" s="40"/>
      <c r="AD2353" s="40"/>
      <c r="AE2353" s="39"/>
      <c r="AF2353" s="5"/>
      <c r="AG2353" s="1"/>
    </row>
    <row r="2354" ht="15.75" customHeight="1">
      <c r="A2354" s="1"/>
      <c r="B2354" s="5"/>
      <c r="C2354" s="16">
        <v>45283.0</v>
      </c>
      <c r="D2354" s="17">
        <v>4.086416835E9</v>
      </c>
      <c r="E2354" s="150" t="s">
        <v>4367</v>
      </c>
      <c r="F2354" s="5" t="s">
        <v>32</v>
      </c>
      <c r="G2354" s="5" t="s">
        <v>2017</v>
      </c>
      <c r="H2354" s="5" t="s">
        <v>3270</v>
      </c>
      <c r="I2354" s="33" t="s">
        <v>60</v>
      </c>
      <c r="J2354" s="18">
        <v>9.0</v>
      </c>
      <c r="K2354" s="169">
        <f t="shared" si="201"/>
        <v>8.297306397</v>
      </c>
      <c r="L2354" s="18">
        <v>10.0</v>
      </c>
      <c r="M2354" s="21">
        <f t="shared" si="197"/>
        <v>9.101208459</v>
      </c>
      <c r="N2354" s="18">
        <v>10.0</v>
      </c>
      <c r="O2354" s="21">
        <f t="shared" si="185"/>
        <v>9.444181586</v>
      </c>
      <c r="P2354" s="18">
        <v>7.5</v>
      </c>
      <c r="Q2354" s="21">
        <f t="shared" si="200"/>
        <v>8.369068162</v>
      </c>
      <c r="R2354" s="18">
        <v>7.5</v>
      </c>
      <c r="S2354" s="21">
        <f t="shared" si="195"/>
        <v>8.433203967</v>
      </c>
      <c r="T2354" s="18">
        <v>10.0</v>
      </c>
      <c r="U2354" s="21">
        <f t="shared" si="128"/>
        <v>8.24126025</v>
      </c>
      <c r="V2354" s="18">
        <v>7.5</v>
      </c>
      <c r="W2354" s="21">
        <f t="shared" si="199"/>
        <v>8.845836928</v>
      </c>
      <c r="X2354" s="27">
        <f t="shared" si="170"/>
        <v>8.785714286</v>
      </c>
      <c r="Y2354" s="149" t="s">
        <v>4368</v>
      </c>
      <c r="Z2354" s="24"/>
      <c r="AA2354" s="40"/>
      <c r="AB2354" s="40"/>
      <c r="AC2354" s="40"/>
      <c r="AD2354" s="40"/>
      <c r="AE2354" s="39"/>
      <c r="AF2354" s="5"/>
      <c r="AG2354" s="1"/>
    </row>
    <row r="2355" ht="15.75" customHeight="1">
      <c r="A2355" s="1"/>
      <c r="B2355" s="5"/>
      <c r="C2355" s="16">
        <v>45285.0</v>
      </c>
      <c r="D2355" s="17">
        <v>3.854035048E9</v>
      </c>
      <c r="E2355" s="150" t="s">
        <v>4369</v>
      </c>
      <c r="F2355" s="5" t="s">
        <v>48</v>
      </c>
      <c r="G2355" s="5" t="s">
        <v>2017</v>
      </c>
      <c r="H2355" s="5">
        <v>216.0</v>
      </c>
      <c r="I2355" s="33" t="s">
        <v>1782</v>
      </c>
      <c r="J2355" s="18">
        <v>7.0</v>
      </c>
      <c r="K2355" s="169">
        <f t="shared" si="201"/>
        <v>8.295286195</v>
      </c>
      <c r="L2355" s="18">
        <v>7.5</v>
      </c>
      <c r="M2355" s="21">
        <f t="shared" si="197"/>
        <v>9.100517688</v>
      </c>
      <c r="N2355" s="18">
        <v>10.0</v>
      </c>
      <c r="O2355" s="21">
        <f t="shared" si="185"/>
        <v>9.444418406</v>
      </c>
      <c r="P2355" s="18">
        <v>7.5</v>
      </c>
      <c r="Q2355" s="21">
        <f t="shared" si="200"/>
        <v>8.368693402</v>
      </c>
      <c r="R2355" s="18">
        <v>7.5</v>
      </c>
      <c r="S2355" s="21">
        <f t="shared" si="195"/>
        <v>8.432801724</v>
      </c>
      <c r="T2355" s="18">
        <v>7.5</v>
      </c>
      <c r="U2355" s="21">
        <f t="shared" si="128"/>
        <v>8.240940466</v>
      </c>
      <c r="V2355" s="18">
        <v>7.5</v>
      </c>
      <c r="W2355" s="21">
        <f t="shared" si="199"/>
        <v>8.845256576</v>
      </c>
      <c r="X2355" s="27">
        <f t="shared" si="170"/>
        <v>7.785714286</v>
      </c>
      <c r="Y2355" s="119"/>
      <c r="Z2355" s="24"/>
      <c r="AA2355" s="40"/>
      <c r="AB2355" s="40"/>
      <c r="AC2355" s="40"/>
      <c r="AD2355" s="40"/>
      <c r="AE2355" s="39"/>
      <c r="AF2355" s="5"/>
      <c r="AG2355" s="1"/>
    </row>
    <row r="2356" ht="15.75" customHeight="1">
      <c r="A2356" s="1"/>
      <c r="B2356" s="5"/>
      <c r="C2356" s="16">
        <v>45285.0</v>
      </c>
      <c r="D2356" s="17">
        <v>4.159946983E9</v>
      </c>
      <c r="E2356" s="150" t="s">
        <v>4370</v>
      </c>
      <c r="F2356" s="5" t="s">
        <v>48</v>
      </c>
      <c r="G2356" s="5" t="s">
        <v>2017</v>
      </c>
      <c r="H2356" s="5" t="s">
        <v>3252</v>
      </c>
      <c r="I2356" s="33" t="s">
        <v>2203</v>
      </c>
      <c r="J2356" s="18">
        <v>8.0</v>
      </c>
      <c r="K2356" s="169">
        <f t="shared" si="201"/>
        <v>8.293939394</v>
      </c>
      <c r="L2356" s="18">
        <v>10.0</v>
      </c>
      <c r="M2356" s="21">
        <f t="shared" si="197"/>
        <v>9.100905563</v>
      </c>
      <c r="N2356" s="18">
        <v>10.0</v>
      </c>
      <c r="O2356" s="21">
        <f t="shared" si="185"/>
        <v>9.44359029</v>
      </c>
      <c r="P2356" s="18">
        <v>10.0</v>
      </c>
      <c r="Q2356" s="21">
        <f t="shared" si="200"/>
        <v>8.369396552</v>
      </c>
      <c r="R2356" s="18">
        <v>10.0</v>
      </c>
      <c r="S2356" s="21">
        <f t="shared" si="195"/>
        <v>8.43347695</v>
      </c>
      <c r="T2356" s="18">
        <v>10.0</v>
      </c>
      <c r="U2356" s="21">
        <f t="shared" si="128"/>
        <v>8.241699008</v>
      </c>
      <c r="V2356" s="18">
        <v>10.0</v>
      </c>
      <c r="W2356" s="21">
        <f t="shared" si="199"/>
        <v>8.84575431</v>
      </c>
      <c r="X2356" s="27">
        <f t="shared" si="170"/>
        <v>9.714285714</v>
      </c>
      <c r="Y2356" s="149" t="s">
        <v>4371</v>
      </c>
      <c r="Z2356" s="24"/>
      <c r="AA2356" s="40"/>
      <c r="AB2356" s="40"/>
      <c r="AC2356" s="40"/>
      <c r="AD2356" s="40"/>
      <c r="AE2356" s="39"/>
      <c r="AF2356" s="5"/>
      <c r="AG2356" s="1"/>
    </row>
    <row r="2357" ht="15.75" customHeight="1">
      <c r="A2357" s="1"/>
      <c r="B2357" s="5"/>
      <c r="C2357" s="16">
        <v>45285.0</v>
      </c>
      <c r="D2357" s="17">
        <v>4.004113919E9</v>
      </c>
      <c r="E2357" s="150" t="s">
        <v>4372</v>
      </c>
      <c r="F2357" s="5" t="s">
        <v>32</v>
      </c>
      <c r="G2357" s="5" t="s">
        <v>2017</v>
      </c>
      <c r="H2357" s="5">
        <v>216.0</v>
      </c>
      <c r="I2357" s="33" t="s">
        <v>1782</v>
      </c>
      <c r="J2357" s="18">
        <v>10.0</v>
      </c>
      <c r="K2357" s="169">
        <f t="shared" si="201"/>
        <v>8.296632997</v>
      </c>
      <c r="L2357" s="18">
        <v>10.0</v>
      </c>
      <c r="M2357" s="21">
        <f t="shared" si="197"/>
        <v>9.101293103</v>
      </c>
      <c r="N2357" s="18">
        <v>10.0</v>
      </c>
      <c r="O2357" s="21">
        <f t="shared" si="185"/>
        <v>9.44382716</v>
      </c>
      <c r="P2357" s="18">
        <v>10.0</v>
      </c>
      <c r="Q2357" s="21">
        <f t="shared" si="200"/>
        <v>8.370099095</v>
      </c>
      <c r="R2357" s="18">
        <v>10.0</v>
      </c>
      <c r="S2357" s="21">
        <f t="shared" si="195"/>
        <v>8.434151593</v>
      </c>
      <c r="T2357" s="18">
        <v>10.0</v>
      </c>
      <c r="U2357" s="21">
        <f t="shared" si="128"/>
        <v>8.242456897</v>
      </c>
      <c r="V2357" s="18">
        <v>10.0</v>
      </c>
      <c r="W2357" s="21">
        <f t="shared" si="199"/>
        <v>8.846251616</v>
      </c>
      <c r="X2357" s="27">
        <f t="shared" si="170"/>
        <v>10</v>
      </c>
      <c r="Y2357" s="149" t="s">
        <v>4373</v>
      </c>
      <c r="Z2357" s="24"/>
      <c r="AA2357" s="40"/>
      <c r="AB2357" s="40"/>
      <c r="AC2357" s="40"/>
      <c r="AD2357" s="40"/>
      <c r="AE2357" s="39"/>
      <c r="AF2357" s="5"/>
      <c r="AG2357" s="1"/>
    </row>
    <row r="2358" ht="15.75" customHeight="1">
      <c r="A2358" s="1"/>
      <c r="B2358" s="5"/>
      <c r="C2358" s="16">
        <v>45287.0</v>
      </c>
      <c r="D2358" s="17">
        <v>4.165337935E9</v>
      </c>
      <c r="E2358" s="150" t="s">
        <v>4374</v>
      </c>
      <c r="F2358" s="5" t="s">
        <v>3352</v>
      </c>
      <c r="G2358" s="5" t="s">
        <v>3261</v>
      </c>
      <c r="H2358" s="5">
        <v>204.0</v>
      </c>
      <c r="I2358" s="33" t="s">
        <v>45</v>
      </c>
      <c r="J2358" s="18">
        <v>10.0</v>
      </c>
      <c r="K2358" s="169">
        <f t="shared" si="201"/>
        <v>8.297979798</v>
      </c>
      <c r="L2358" s="18">
        <v>10.0</v>
      </c>
      <c r="M2358" s="21">
        <f t="shared" si="197"/>
        <v>9.10168031</v>
      </c>
      <c r="N2358" s="18">
        <v>10.0</v>
      </c>
      <c r="O2358" s="21">
        <f t="shared" si="185"/>
        <v>9.44406383</v>
      </c>
      <c r="P2358" s="18">
        <v>10.0</v>
      </c>
      <c r="Q2358" s="21">
        <f t="shared" si="200"/>
        <v>8.370801034</v>
      </c>
      <c r="R2358" s="18">
        <v>10.0</v>
      </c>
      <c r="S2358" s="21">
        <f t="shared" si="195"/>
        <v>8.434825656</v>
      </c>
      <c r="T2358" s="18">
        <v>10.0</v>
      </c>
      <c r="U2358" s="21">
        <f t="shared" si="128"/>
        <v>8.243214132</v>
      </c>
      <c r="V2358" s="18">
        <v>10.0</v>
      </c>
      <c r="W2358" s="21">
        <f t="shared" si="199"/>
        <v>8.846748493</v>
      </c>
      <c r="X2358" s="27">
        <f t="shared" si="170"/>
        <v>10</v>
      </c>
      <c r="Y2358" s="119"/>
      <c r="Z2358" s="24"/>
      <c r="AA2358" s="40"/>
      <c r="AB2358" s="40"/>
      <c r="AC2358" s="40"/>
      <c r="AD2358" s="40"/>
      <c r="AE2358" s="39"/>
      <c r="AF2358" s="5"/>
      <c r="AG2358" s="1"/>
    </row>
    <row r="2359" ht="15.75" customHeight="1">
      <c r="A2359" s="1"/>
      <c r="B2359" s="5"/>
      <c r="C2359" s="16">
        <v>45287.0</v>
      </c>
      <c r="D2359" s="17">
        <v>4.170394837E9</v>
      </c>
      <c r="E2359" s="150" t="s">
        <v>4375</v>
      </c>
      <c r="F2359" s="5" t="s">
        <v>2022</v>
      </c>
      <c r="G2359" s="5" t="s">
        <v>3261</v>
      </c>
      <c r="H2359" s="5">
        <v>204.0</v>
      </c>
      <c r="I2359" s="33" t="s">
        <v>45</v>
      </c>
      <c r="J2359" s="18">
        <v>10.0</v>
      </c>
      <c r="K2359" s="169">
        <f t="shared" si="201"/>
        <v>8.297979798</v>
      </c>
      <c r="L2359" s="18">
        <v>10.0</v>
      </c>
      <c r="M2359" s="21">
        <f t="shared" si="197"/>
        <v>9.102067183</v>
      </c>
      <c r="N2359" s="18">
        <v>10.0</v>
      </c>
      <c r="O2359" s="21">
        <f t="shared" si="185"/>
        <v>9.444300298</v>
      </c>
      <c r="P2359" s="18">
        <v>10.0</v>
      </c>
      <c r="Q2359" s="21">
        <f t="shared" si="200"/>
        <v>8.371502368</v>
      </c>
      <c r="R2359" s="18">
        <v>10.0</v>
      </c>
      <c r="S2359" s="21">
        <f t="shared" si="195"/>
        <v>8.435499139</v>
      </c>
      <c r="T2359" s="18">
        <v>10.0</v>
      </c>
      <c r="U2359" s="21">
        <f t="shared" si="128"/>
        <v>8.243970715</v>
      </c>
      <c r="V2359" s="18">
        <v>10.0</v>
      </c>
      <c r="W2359" s="21">
        <f t="shared" si="199"/>
        <v>8.847244942</v>
      </c>
      <c r="X2359" s="27">
        <f t="shared" si="170"/>
        <v>10</v>
      </c>
      <c r="Y2359" s="149" t="s">
        <v>4376</v>
      </c>
      <c r="Z2359" s="24"/>
      <c r="AA2359" s="40"/>
      <c r="AB2359" s="40"/>
      <c r="AC2359" s="40"/>
      <c r="AD2359" s="40"/>
      <c r="AE2359" s="39"/>
      <c r="AF2359" s="5"/>
      <c r="AG2359" s="1"/>
    </row>
    <row r="2360" ht="15.75" customHeight="1">
      <c r="A2360" s="1"/>
      <c r="B2360" s="5"/>
      <c r="C2360" s="16">
        <v>45287.0</v>
      </c>
      <c r="D2360" s="17" t="s">
        <v>4377</v>
      </c>
      <c r="E2360" s="150" t="s">
        <v>4378</v>
      </c>
      <c r="F2360" s="5" t="s">
        <v>72</v>
      </c>
      <c r="G2360" s="5" t="s">
        <v>4379</v>
      </c>
      <c r="H2360" s="5">
        <v>313.0</v>
      </c>
      <c r="I2360" s="33" t="s">
        <v>79</v>
      </c>
      <c r="J2360" s="18">
        <v>6.0</v>
      </c>
      <c r="K2360" s="169">
        <f t="shared" si="201"/>
        <v>8.295286195</v>
      </c>
      <c r="L2360" s="18">
        <v>7.5</v>
      </c>
      <c r="M2360" s="21">
        <f t="shared" si="197"/>
        <v>9.101377529</v>
      </c>
      <c r="N2360" s="18">
        <v>10.0</v>
      </c>
      <c r="O2360" s="21">
        <f t="shared" si="185"/>
        <v>9.444536565</v>
      </c>
      <c r="P2360" s="18">
        <v>5.0</v>
      </c>
      <c r="Q2360" s="21">
        <f t="shared" si="200"/>
        <v>8.370051635</v>
      </c>
      <c r="R2360" s="18">
        <v>5.0</v>
      </c>
      <c r="S2360" s="21">
        <f t="shared" si="195"/>
        <v>8.434021505</v>
      </c>
      <c r="T2360" s="18">
        <v>5.0</v>
      </c>
      <c r="U2360" s="21">
        <f t="shared" si="128"/>
        <v>8.242574257</v>
      </c>
      <c r="V2360" s="18">
        <v>7.5</v>
      </c>
      <c r="W2360" s="21">
        <f t="shared" si="199"/>
        <v>8.846665232</v>
      </c>
      <c r="X2360" s="27">
        <f t="shared" si="170"/>
        <v>6.571428571</v>
      </c>
      <c r="Y2360" s="149" t="s">
        <v>4380</v>
      </c>
      <c r="Z2360" s="24"/>
      <c r="AA2360" s="40"/>
      <c r="AB2360" s="40"/>
      <c r="AC2360" s="40"/>
      <c r="AD2360" s="40"/>
      <c r="AE2360" s="39"/>
      <c r="AF2360" s="5"/>
      <c r="AG2360" s="1"/>
    </row>
    <row r="2361" ht="15.75" customHeight="1">
      <c r="A2361" s="1"/>
      <c r="B2361" s="5"/>
      <c r="C2361" s="16">
        <v>45288.0</v>
      </c>
      <c r="D2361" s="17">
        <v>4.285174448E9</v>
      </c>
      <c r="E2361" s="150" t="s">
        <v>4381</v>
      </c>
      <c r="F2361" s="5" t="s">
        <v>306</v>
      </c>
      <c r="G2361" s="5" t="s">
        <v>3261</v>
      </c>
      <c r="H2361" s="5">
        <v>312.0</v>
      </c>
      <c r="I2361" s="33" t="s">
        <v>1787</v>
      </c>
      <c r="J2361" s="18">
        <v>9.0</v>
      </c>
      <c r="K2361" s="169">
        <f t="shared" si="201"/>
        <v>8.294612795</v>
      </c>
      <c r="L2361" s="18">
        <v>10.0</v>
      </c>
      <c r="M2361" s="21">
        <f t="shared" si="197"/>
        <v>9.1017642</v>
      </c>
      <c r="N2361" s="18">
        <v>7.5</v>
      </c>
      <c r="O2361" s="21">
        <f t="shared" si="185"/>
        <v>9.444772631</v>
      </c>
      <c r="P2361" s="18">
        <v>7.5</v>
      </c>
      <c r="Q2361" s="21">
        <f t="shared" si="200"/>
        <v>8.369677419</v>
      </c>
      <c r="R2361" s="18">
        <v>10.0</v>
      </c>
      <c r="S2361" s="21">
        <f t="shared" si="195"/>
        <v>8.434694755</v>
      </c>
      <c r="T2361" s="18">
        <v>7.5</v>
      </c>
      <c r="U2361" s="21">
        <f t="shared" si="128"/>
        <v>8.242254733</v>
      </c>
      <c r="V2361" s="18">
        <v>7.5</v>
      </c>
      <c r="W2361" s="21">
        <f t="shared" si="199"/>
        <v>8.846086022</v>
      </c>
      <c r="X2361" s="27">
        <f t="shared" si="170"/>
        <v>8.428571429</v>
      </c>
      <c r="Y2361" s="119"/>
      <c r="Z2361" s="24"/>
      <c r="AA2361" s="40"/>
      <c r="AB2361" s="40"/>
      <c r="AC2361" s="40"/>
      <c r="AD2361" s="40"/>
      <c r="AE2361" s="39"/>
      <c r="AF2361" s="5"/>
      <c r="AG2361" s="1"/>
    </row>
    <row r="2362" ht="15.75" customHeight="1">
      <c r="A2362" s="1"/>
      <c r="B2362" s="5"/>
      <c r="C2362" s="16">
        <v>45288.0</v>
      </c>
      <c r="D2362" s="17">
        <v>4.137395356E9</v>
      </c>
      <c r="E2362" s="150" t="s">
        <v>4382</v>
      </c>
      <c r="F2362" s="5" t="s">
        <v>48</v>
      </c>
      <c r="G2362" s="5" t="s">
        <v>2017</v>
      </c>
      <c r="H2362" s="5" t="s">
        <v>3347</v>
      </c>
      <c r="I2362" s="33" t="s">
        <v>60</v>
      </c>
      <c r="J2362" s="18">
        <v>8.0</v>
      </c>
      <c r="K2362" s="169">
        <f t="shared" si="201"/>
        <v>8.293939394</v>
      </c>
      <c r="L2362" s="18">
        <v>10.0</v>
      </c>
      <c r="M2362" s="21">
        <f t="shared" si="197"/>
        <v>9.102150538</v>
      </c>
      <c r="N2362" s="18">
        <v>10.0</v>
      </c>
      <c r="O2362" s="21">
        <f t="shared" si="185"/>
        <v>9.445008496</v>
      </c>
      <c r="P2362" s="18">
        <v>10.0</v>
      </c>
      <c r="Q2362" s="21">
        <f t="shared" si="200"/>
        <v>8.370378332</v>
      </c>
      <c r="R2362" s="18">
        <v>5.0</v>
      </c>
      <c r="S2362" s="21">
        <f t="shared" si="195"/>
        <v>8.433218737</v>
      </c>
      <c r="T2362" s="18">
        <v>10.0</v>
      </c>
      <c r="U2362" s="21">
        <f t="shared" si="128"/>
        <v>8.243010753</v>
      </c>
      <c r="V2362" s="18">
        <v>10.0</v>
      </c>
      <c r="W2362" s="21">
        <f t="shared" si="199"/>
        <v>8.846582115</v>
      </c>
      <c r="X2362" s="27">
        <f t="shared" si="170"/>
        <v>9</v>
      </c>
      <c r="Y2362" s="119"/>
      <c r="Z2362" s="24"/>
      <c r="AA2362" s="40"/>
      <c r="AB2362" s="40"/>
      <c r="AC2362" s="40"/>
      <c r="AD2362" s="40"/>
      <c r="AE2362" s="39"/>
      <c r="AF2362" s="5"/>
      <c r="AG2362" s="1"/>
    </row>
    <row r="2363" ht="15.75" customHeight="1">
      <c r="A2363" s="1"/>
      <c r="B2363" s="5"/>
      <c r="C2363" s="16">
        <v>28.0</v>
      </c>
      <c r="D2363" s="17" t="s">
        <v>4383</v>
      </c>
      <c r="E2363" s="150" t="s">
        <v>4384</v>
      </c>
      <c r="F2363" s="5" t="s">
        <v>126</v>
      </c>
      <c r="G2363" s="5" t="s">
        <v>2017</v>
      </c>
      <c r="H2363" s="5" t="s">
        <v>3650</v>
      </c>
      <c r="I2363" s="33" t="s">
        <v>261</v>
      </c>
      <c r="J2363" s="18">
        <v>10.0</v>
      </c>
      <c r="K2363" s="169">
        <f t="shared" si="201"/>
        <v>8.293939394</v>
      </c>
      <c r="L2363" s="18">
        <v>10.0</v>
      </c>
      <c r="M2363" s="21">
        <f t="shared" si="197"/>
        <v>9.102536543</v>
      </c>
      <c r="N2363" s="18">
        <v>10.0</v>
      </c>
      <c r="O2363" s="21">
        <f t="shared" si="185"/>
        <v>9.445244161</v>
      </c>
      <c r="P2363" s="18">
        <v>10.0</v>
      </c>
      <c r="Q2363" s="21">
        <f t="shared" si="200"/>
        <v>8.371078642</v>
      </c>
      <c r="R2363" s="18">
        <v>10.0</v>
      </c>
      <c r="S2363" s="21">
        <f t="shared" si="195"/>
        <v>8.433891753</v>
      </c>
      <c r="T2363" s="18">
        <v>10.0</v>
      </c>
      <c r="U2363" s="21">
        <f t="shared" si="128"/>
        <v>8.243766122</v>
      </c>
      <c r="V2363" s="18">
        <v>10.0</v>
      </c>
      <c r="W2363" s="21">
        <f t="shared" si="199"/>
        <v>8.847077783</v>
      </c>
      <c r="X2363" s="27">
        <f t="shared" si="170"/>
        <v>10</v>
      </c>
      <c r="Y2363" s="119"/>
      <c r="Z2363" s="24"/>
      <c r="AA2363" s="40"/>
      <c r="AB2363" s="40"/>
      <c r="AC2363" s="40"/>
      <c r="AD2363" s="40"/>
      <c r="AE2363" s="39"/>
      <c r="AF2363" s="5"/>
      <c r="AG2363" s="1"/>
    </row>
    <row r="2364" ht="15.75" customHeight="1">
      <c r="A2364" s="1"/>
      <c r="B2364" s="5"/>
      <c r="C2364" s="16">
        <v>45657.0</v>
      </c>
      <c r="D2364" s="17" t="s">
        <v>4385</v>
      </c>
      <c r="E2364" s="150" t="s">
        <v>4386</v>
      </c>
      <c r="F2364" s="5" t="s">
        <v>72</v>
      </c>
      <c r="G2364" s="5" t="s">
        <v>3261</v>
      </c>
      <c r="H2364" s="5">
        <v>202.0</v>
      </c>
      <c r="I2364" s="33" t="s">
        <v>45</v>
      </c>
      <c r="J2364" s="18">
        <v>8.0</v>
      </c>
      <c r="K2364" s="169">
        <f t="shared" si="201"/>
        <v>8.293939394</v>
      </c>
      <c r="L2364" s="18">
        <v>10.0</v>
      </c>
      <c r="M2364" s="21">
        <f t="shared" si="197"/>
        <v>9.102922217</v>
      </c>
      <c r="N2364" s="18">
        <v>10.0</v>
      </c>
      <c r="O2364" s="21">
        <f t="shared" si="185"/>
        <v>9.445479626</v>
      </c>
      <c r="P2364" s="18">
        <v>10.0</v>
      </c>
      <c r="Q2364" s="21">
        <f t="shared" si="200"/>
        <v>8.371778351</v>
      </c>
      <c r="R2364" s="18">
        <v>7.5</v>
      </c>
      <c r="S2364" s="21">
        <f t="shared" si="195"/>
        <v>8.433490769</v>
      </c>
      <c r="T2364" s="18">
        <v>7.5</v>
      </c>
      <c r="U2364" s="21">
        <f t="shared" si="128"/>
        <v>8.243446498</v>
      </c>
      <c r="V2364" s="18">
        <v>10.0</v>
      </c>
      <c r="W2364" s="21">
        <f t="shared" si="199"/>
        <v>8.847573024</v>
      </c>
      <c r="X2364" s="27">
        <f t="shared" si="170"/>
        <v>9</v>
      </c>
      <c r="Y2364" s="149" t="s">
        <v>4387</v>
      </c>
      <c r="Z2364" s="24"/>
      <c r="AA2364" s="40"/>
      <c r="AB2364" s="40"/>
      <c r="AC2364" s="40"/>
      <c r="AD2364" s="40"/>
      <c r="AE2364" s="39"/>
      <c r="AF2364" s="5"/>
      <c r="AG2364" s="1"/>
    </row>
    <row r="2365" ht="15.75" customHeight="1">
      <c r="A2365" s="1"/>
      <c r="B2365" s="5"/>
      <c r="C2365" s="16">
        <v>45294.0</v>
      </c>
      <c r="D2365" s="17">
        <v>4.221755712E9</v>
      </c>
      <c r="E2365" s="150" t="s">
        <v>4388</v>
      </c>
      <c r="F2365" s="5" t="s">
        <v>2022</v>
      </c>
      <c r="G2365" s="5" t="s">
        <v>2017</v>
      </c>
      <c r="H2365" s="5" t="s">
        <v>2168</v>
      </c>
      <c r="I2365" s="33" t="s">
        <v>60</v>
      </c>
      <c r="J2365" s="18">
        <v>10.0</v>
      </c>
      <c r="K2365" s="169">
        <f t="shared" si="201"/>
        <v>8.293939394</v>
      </c>
      <c r="L2365" s="18">
        <v>10.0</v>
      </c>
      <c r="M2365" s="21">
        <f t="shared" si="197"/>
        <v>9.10330756</v>
      </c>
      <c r="N2365" s="18">
        <v>7.5</v>
      </c>
      <c r="O2365" s="21">
        <f t="shared" si="185"/>
        <v>9.445714892</v>
      </c>
      <c r="P2365" s="18">
        <v>10.0</v>
      </c>
      <c r="Q2365" s="21">
        <f t="shared" si="200"/>
        <v>8.372477458</v>
      </c>
      <c r="R2365" s="18">
        <v>10.0</v>
      </c>
      <c r="S2365" s="21">
        <f t="shared" si="195"/>
        <v>8.43416309</v>
      </c>
      <c r="T2365" s="18">
        <v>10.0</v>
      </c>
      <c r="U2365" s="21">
        <f t="shared" si="128"/>
        <v>8.244201031</v>
      </c>
      <c r="V2365" s="18">
        <v>10.0</v>
      </c>
      <c r="W2365" s="21">
        <f t="shared" si="199"/>
        <v>8.84806784</v>
      </c>
      <c r="X2365" s="27">
        <f t="shared" si="170"/>
        <v>9.642857143</v>
      </c>
      <c r="Y2365" s="119"/>
      <c r="Z2365" s="24"/>
      <c r="AA2365" s="40"/>
      <c r="AB2365" s="40"/>
      <c r="AC2365" s="40"/>
      <c r="AD2365" s="40"/>
      <c r="AE2365" s="39"/>
      <c r="AF2365" s="5"/>
      <c r="AG2365" s="1"/>
    </row>
    <row r="2366" ht="15.75" customHeight="1">
      <c r="A2366" s="1"/>
      <c r="B2366" s="5"/>
      <c r="C2366" s="16">
        <v>45295.0</v>
      </c>
      <c r="D2366" s="17" t="s">
        <v>4389</v>
      </c>
      <c r="E2366" s="150" t="s">
        <v>4390</v>
      </c>
      <c r="F2366" s="5" t="s">
        <v>312</v>
      </c>
      <c r="G2366" s="5" t="s">
        <v>33</v>
      </c>
      <c r="H2366" s="5" t="s">
        <v>3270</v>
      </c>
      <c r="I2366" s="33" t="s">
        <v>60</v>
      </c>
      <c r="J2366" s="18">
        <v>9.0</v>
      </c>
      <c r="K2366" s="169">
        <f t="shared" si="201"/>
        <v>8.294612795</v>
      </c>
      <c r="L2366" s="18">
        <v>10.0</v>
      </c>
      <c r="M2366" s="21">
        <f t="shared" si="197"/>
        <v>9.103692572</v>
      </c>
      <c r="N2366" s="18">
        <v>10.0</v>
      </c>
      <c r="O2366" s="21">
        <f t="shared" si="185"/>
        <v>9.445949958</v>
      </c>
      <c r="P2366" s="18">
        <v>10.0</v>
      </c>
      <c r="Q2366" s="21">
        <f t="shared" si="200"/>
        <v>8.373175966</v>
      </c>
      <c r="R2366" s="18">
        <v>10.0</v>
      </c>
      <c r="S2366" s="21">
        <f t="shared" si="195"/>
        <v>8.434834835</v>
      </c>
      <c r="T2366" s="18">
        <v>7.5</v>
      </c>
      <c r="U2366" s="21">
        <f t="shared" si="128"/>
        <v>8.243881494</v>
      </c>
      <c r="V2366" s="18">
        <v>7.5</v>
      </c>
      <c r="W2366" s="21">
        <f t="shared" si="199"/>
        <v>8.84748927</v>
      </c>
      <c r="X2366" s="27">
        <f t="shared" si="170"/>
        <v>9.142857143</v>
      </c>
      <c r="Y2366" s="84" t="s">
        <v>4391</v>
      </c>
      <c r="Z2366" s="24"/>
      <c r="AA2366" s="40"/>
      <c r="AB2366" s="40"/>
      <c r="AC2366" s="40"/>
      <c r="AD2366" s="40"/>
      <c r="AE2366" s="39"/>
      <c r="AF2366" s="5"/>
      <c r="AG2366" s="1"/>
    </row>
    <row r="2367" ht="15.75" customHeight="1">
      <c r="A2367" s="1"/>
      <c r="B2367" s="5"/>
      <c r="C2367" s="16">
        <v>45295.0</v>
      </c>
      <c r="D2367" s="17">
        <v>4.10090809E9</v>
      </c>
      <c r="E2367" s="150" t="s">
        <v>4392</v>
      </c>
      <c r="F2367" s="5" t="s">
        <v>401</v>
      </c>
      <c r="G2367" s="5" t="s">
        <v>33</v>
      </c>
      <c r="H2367" s="5" t="s">
        <v>3387</v>
      </c>
      <c r="I2367" s="33" t="s">
        <v>2203</v>
      </c>
      <c r="J2367" s="18">
        <v>9.0</v>
      </c>
      <c r="K2367" s="169">
        <f t="shared" si="201"/>
        <v>8.293939394</v>
      </c>
      <c r="L2367" s="18">
        <v>10.0</v>
      </c>
      <c r="M2367" s="21">
        <f t="shared" si="197"/>
        <v>9.104077253</v>
      </c>
      <c r="N2367" s="18">
        <v>10.0</v>
      </c>
      <c r="O2367" s="21">
        <f t="shared" si="185"/>
        <v>9.446184824</v>
      </c>
      <c r="P2367" s="18">
        <v>7.5</v>
      </c>
      <c r="Q2367" s="21">
        <f t="shared" si="200"/>
        <v>8.372801373</v>
      </c>
      <c r="R2367" s="18">
        <v>7.5</v>
      </c>
      <c r="S2367" s="21">
        <f t="shared" si="195"/>
        <v>8.434433962</v>
      </c>
      <c r="T2367" s="18">
        <v>7.5</v>
      </c>
      <c r="U2367" s="21">
        <f t="shared" si="128"/>
        <v>8.243562232</v>
      </c>
      <c r="V2367" s="18">
        <v>10.0</v>
      </c>
      <c r="W2367" s="21">
        <f t="shared" si="199"/>
        <v>8.847983698</v>
      </c>
      <c r="X2367" s="27">
        <f t="shared" si="170"/>
        <v>8.785714286</v>
      </c>
      <c r="Y2367" s="84" t="s">
        <v>4393</v>
      </c>
      <c r="Z2367" s="24"/>
      <c r="AA2367" s="40"/>
      <c r="AB2367" s="40"/>
      <c r="AC2367" s="40"/>
      <c r="AD2367" s="40"/>
      <c r="AE2367" s="39"/>
      <c r="AF2367" s="5"/>
      <c r="AG2367" s="1"/>
    </row>
    <row r="2368" ht="15.75" customHeight="1">
      <c r="A2368" s="1"/>
      <c r="B2368" s="5"/>
      <c r="C2368" s="16">
        <v>45295.0</v>
      </c>
      <c r="D2368" s="17">
        <v>4.138890066E9</v>
      </c>
      <c r="E2368" s="150" t="s">
        <v>4394</v>
      </c>
      <c r="F2368" s="5" t="s">
        <v>126</v>
      </c>
      <c r="G2368" s="5" t="s">
        <v>2017</v>
      </c>
      <c r="H2368" s="5">
        <v>214.0</v>
      </c>
      <c r="I2368" s="33" t="s">
        <v>1808</v>
      </c>
      <c r="J2368" s="18">
        <v>7.0</v>
      </c>
      <c r="K2368" s="169">
        <f t="shared" si="201"/>
        <v>8.291919192</v>
      </c>
      <c r="L2368" s="18">
        <v>10.0</v>
      </c>
      <c r="M2368" s="21">
        <f t="shared" si="197"/>
        <v>9.104461604</v>
      </c>
      <c r="N2368" s="18">
        <v>10.0</v>
      </c>
      <c r="O2368" s="21">
        <f t="shared" si="185"/>
        <v>9.446419492</v>
      </c>
      <c r="P2368" s="18">
        <v>5.0</v>
      </c>
      <c r="Q2368" s="21">
        <f t="shared" si="200"/>
        <v>8.37135506</v>
      </c>
      <c r="R2368" s="18">
        <v>7.5</v>
      </c>
      <c r="S2368" s="21">
        <f t="shared" si="195"/>
        <v>8.434033433</v>
      </c>
      <c r="T2368" s="18">
        <v>5.0</v>
      </c>
      <c r="U2368" s="21">
        <f t="shared" si="128"/>
        <v>8.242170742</v>
      </c>
      <c r="V2368" s="18">
        <v>10.0</v>
      </c>
      <c r="W2368" s="21">
        <f t="shared" si="199"/>
        <v>8.848477702</v>
      </c>
      <c r="X2368" s="27">
        <f t="shared" si="170"/>
        <v>7.785714286</v>
      </c>
      <c r="Y2368" s="61" t="s">
        <v>4395</v>
      </c>
      <c r="Z2368" s="24"/>
      <c r="AA2368" s="40"/>
      <c r="AB2368" s="40"/>
      <c r="AC2368" s="40"/>
      <c r="AD2368" s="40"/>
      <c r="AE2368" s="39"/>
      <c r="AF2368" s="5"/>
      <c r="AG2368" s="1"/>
    </row>
    <row r="2369" ht="15.75" customHeight="1">
      <c r="A2369" s="1"/>
      <c r="B2369" s="5"/>
      <c r="C2369" s="16">
        <v>45296.0</v>
      </c>
      <c r="D2369" s="17">
        <v>4.056053761E9</v>
      </c>
      <c r="E2369" s="150" t="s">
        <v>4396</v>
      </c>
      <c r="F2369" s="5" t="s">
        <v>40</v>
      </c>
      <c r="G2369" s="5" t="s">
        <v>2979</v>
      </c>
      <c r="H2369" s="5" t="s">
        <v>3477</v>
      </c>
      <c r="I2369" s="33" t="s">
        <v>261</v>
      </c>
      <c r="J2369" s="18">
        <v>9.0</v>
      </c>
      <c r="K2369" s="169">
        <f t="shared" si="201"/>
        <v>8.291245791</v>
      </c>
      <c r="L2369" s="18">
        <v>10.0</v>
      </c>
      <c r="M2369" s="21">
        <f t="shared" si="197"/>
        <v>9.104845626</v>
      </c>
      <c r="N2369" s="18">
        <v>10.0</v>
      </c>
      <c r="O2369" s="21">
        <f t="shared" si="185"/>
        <v>9.44665396</v>
      </c>
      <c r="P2369" s="18">
        <v>10.0</v>
      </c>
      <c r="Q2369" s="21">
        <f t="shared" si="200"/>
        <v>8.37205315</v>
      </c>
      <c r="R2369" s="18">
        <v>10.0</v>
      </c>
      <c r="S2369" s="21">
        <f t="shared" si="195"/>
        <v>8.43470437</v>
      </c>
      <c r="T2369" s="18">
        <v>7.5</v>
      </c>
      <c r="U2369" s="21">
        <f t="shared" si="128"/>
        <v>8.241852487</v>
      </c>
      <c r="V2369" s="18">
        <v>10.0</v>
      </c>
      <c r="W2369" s="21">
        <f t="shared" si="199"/>
        <v>8.848971282</v>
      </c>
      <c r="X2369" s="27">
        <f t="shared" si="170"/>
        <v>9.5</v>
      </c>
      <c r="Y2369" s="84" t="s">
        <v>4397</v>
      </c>
      <c r="Z2369" s="24"/>
      <c r="AA2369" s="40"/>
      <c r="AB2369" s="40"/>
      <c r="AC2369" s="40"/>
      <c r="AD2369" s="40"/>
      <c r="AE2369" s="39"/>
      <c r="AF2369" s="5"/>
      <c r="AG2369" s="1"/>
    </row>
    <row r="2370" ht="15.75" customHeight="1">
      <c r="A2370" s="1"/>
      <c r="B2370" s="5"/>
      <c r="C2370" s="16">
        <v>45296.0</v>
      </c>
      <c r="D2370" s="17">
        <v>4.285034397E9</v>
      </c>
      <c r="E2370" s="150" t="s">
        <v>4398</v>
      </c>
      <c r="F2370" s="5" t="s">
        <v>72</v>
      </c>
      <c r="G2370" s="5" t="s">
        <v>2979</v>
      </c>
      <c r="H2370" s="5">
        <v>311.0</v>
      </c>
      <c r="I2370" s="33" t="s">
        <v>1787</v>
      </c>
      <c r="J2370" s="18">
        <v>9.0</v>
      </c>
      <c r="K2370" s="169">
        <f t="shared" si="201"/>
        <v>8.290572391</v>
      </c>
      <c r="L2370" s="18">
        <v>10.0</v>
      </c>
      <c r="M2370" s="21">
        <f t="shared" si="197"/>
        <v>9.105229318</v>
      </c>
      <c r="N2370" s="18">
        <v>10.0</v>
      </c>
      <c r="O2370" s="21">
        <f t="shared" si="185"/>
        <v>9.44688823</v>
      </c>
      <c r="P2370" s="18">
        <v>7.5</v>
      </c>
      <c r="Q2370" s="21">
        <f t="shared" si="200"/>
        <v>8.37167952</v>
      </c>
      <c r="R2370" s="18">
        <v>7.5</v>
      </c>
      <c r="S2370" s="21">
        <f t="shared" si="195"/>
        <v>8.434304069</v>
      </c>
      <c r="T2370" s="18">
        <v>7.5</v>
      </c>
      <c r="U2370" s="21">
        <f t="shared" si="128"/>
        <v>8.241534505</v>
      </c>
      <c r="V2370" s="18">
        <v>7.5</v>
      </c>
      <c r="W2370" s="21">
        <f t="shared" si="199"/>
        <v>8.848393316</v>
      </c>
      <c r="X2370" s="27">
        <f t="shared" si="170"/>
        <v>8.428571429</v>
      </c>
      <c r="Y2370" s="84" t="s">
        <v>4399</v>
      </c>
      <c r="Z2370" s="24"/>
      <c r="AA2370" s="40"/>
      <c r="AB2370" s="40"/>
      <c r="AC2370" s="40"/>
      <c r="AD2370" s="40"/>
      <c r="AE2370" s="39"/>
      <c r="AF2370" s="5"/>
      <c r="AG2370" s="1"/>
    </row>
    <row r="2371" ht="15.75" customHeight="1">
      <c r="A2371" s="1"/>
      <c r="B2371" s="5"/>
      <c r="C2371" s="16">
        <v>45297.0</v>
      </c>
      <c r="D2371" s="17">
        <v>4.258872484E9</v>
      </c>
      <c r="E2371" s="150" t="s">
        <v>4400</v>
      </c>
      <c r="F2371" s="5" t="s">
        <v>107</v>
      </c>
      <c r="G2371" s="5" t="s">
        <v>2017</v>
      </c>
      <c r="H2371" s="5">
        <v>215.0</v>
      </c>
      <c r="I2371" s="33" t="s">
        <v>1808</v>
      </c>
      <c r="J2371" s="18">
        <v>7.0</v>
      </c>
      <c r="K2371" s="169">
        <f t="shared" si="201"/>
        <v>8.288552189</v>
      </c>
      <c r="L2371" s="18">
        <v>10.0</v>
      </c>
      <c r="M2371" s="21">
        <f t="shared" si="197"/>
        <v>9.105612682</v>
      </c>
      <c r="N2371" s="18">
        <v>10.0</v>
      </c>
      <c r="O2371" s="21">
        <f t="shared" si="185"/>
        <v>9.447122302</v>
      </c>
      <c r="P2371" s="18">
        <v>7.5</v>
      </c>
      <c r="Q2371" s="21">
        <f t="shared" si="200"/>
        <v>8.37130621</v>
      </c>
      <c r="R2371" s="18">
        <v>7.5</v>
      </c>
      <c r="S2371" s="21">
        <f t="shared" si="195"/>
        <v>8.43390411</v>
      </c>
      <c r="T2371" s="18">
        <v>5.0</v>
      </c>
      <c r="U2371" s="21">
        <f t="shared" si="128"/>
        <v>8.240145673</v>
      </c>
      <c r="V2371" s="18">
        <v>10.0</v>
      </c>
      <c r="W2371" s="21">
        <f t="shared" si="199"/>
        <v>8.84888651</v>
      </c>
      <c r="X2371" s="27">
        <f t="shared" si="170"/>
        <v>8.142857143</v>
      </c>
      <c r="Y2371" s="119"/>
      <c r="Z2371" s="24"/>
      <c r="AA2371" s="40"/>
      <c r="AB2371" s="40"/>
      <c r="AC2371" s="40"/>
      <c r="AD2371" s="40"/>
      <c r="AE2371" s="39"/>
      <c r="AF2371" s="5"/>
      <c r="AG2371" s="1"/>
    </row>
    <row r="2372" ht="15.75" customHeight="1">
      <c r="A2372" s="1"/>
      <c r="B2372" s="5"/>
      <c r="C2372" s="16">
        <v>45298.0</v>
      </c>
      <c r="D2372" s="17">
        <v>2.42045367E9</v>
      </c>
      <c r="E2372" s="150" t="s">
        <v>4401</v>
      </c>
      <c r="F2372" s="5" t="s">
        <v>2022</v>
      </c>
      <c r="G2372" s="5" t="s">
        <v>3261</v>
      </c>
      <c r="H2372" s="5">
        <v>208.0</v>
      </c>
      <c r="I2372" s="33" t="s">
        <v>45</v>
      </c>
      <c r="J2372" s="18">
        <v>5.0</v>
      </c>
      <c r="K2372" s="169">
        <f t="shared" si="201"/>
        <v>8.285185185</v>
      </c>
      <c r="L2372" s="18">
        <v>10.0</v>
      </c>
      <c r="M2372" s="21">
        <f t="shared" si="197"/>
        <v>9.105995717</v>
      </c>
      <c r="N2372" s="18">
        <v>10.0</v>
      </c>
      <c r="O2372" s="21">
        <f t="shared" si="185"/>
        <v>9.447356176</v>
      </c>
      <c r="P2372" s="18">
        <v>2.5</v>
      </c>
      <c r="Q2372" s="21">
        <f t="shared" si="200"/>
        <v>8.368792808</v>
      </c>
      <c r="R2372" s="18">
        <v>2.5</v>
      </c>
      <c r="S2372" s="21">
        <f t="shared" si="195"/>
        <v>8.431364998</v>
      </c>
      <c r="T2372" s="18">
        <v>5.0</v>
      </c>
      <c r="U2372" s="21">
        <f t="shared" si="128"/>
        <v>8.23875803</v>
      </c>
      <c r="V2372" s="18">
        <v>5.0</v>
      </c>
      <c r="W2372" s="21">
        <f t="shared" si="199"/>
        <v>8.84723887</v>
      </c>
      <c r="X2372" s="27">
        <f t="shared" si="170"/>
        <v>5.714285714</v>
      </c>
      <c r="Y2372" s="84" t="s">
        <v>4402</v>
      </c>
      <c r="Z2372" s="24"/>
      <c r="AA2372" s="40"/>
      <c r="AB2372" s="40"/>
      <c r="AC2372" s="40"/>
      <c r="AD2372" s="40"/>
      <c r="AE2372" s="39"/>
      <c r="AF2372" s="5"/>
      <c r="AG2372" s="1"/>
    </row>
    <row r="2373" ht="15.75" customHeight="1">
      <c r="A2373" s="1"/>
      <c r="B2373" s="5"/>
      <c r="C2373" s="16">
        <v>45299.0</v>
      </c>
      <c r="D2373" s="17">
        <v>4.21669989E9</v>
      </c>
      <c r="E2373" s="150" t="s">
        <v>4403</v>
      </c>
      <c r="F2373" s="5" t="s">
        <v>100</v>
      </c>
      <c r="G2373" s="5" t="s">
        <v>2017</v>
      </c>
      <c r="H2373" s="5" t="s">
        <v>4404</v>
      </c>
      <c r="I2373" s="33" t="s">
        <v>2203</v>
      </c>
      <c r="J2373" s="18">
        <v>10.0</v>
      </c>
      <c r="K2373" s="169">
        <f t="shared" si="201"/>
        <v>8.285185185</v>
      </c>
      <c r="L2373" s="18">
        <v>10.0</v>
      </c>
      <c r="M2373" s="21">
        <f t="shared" si="197"/>
        <v>9.106378425</v>
      </c>
      <c r="N2373" s="18">
        <v>10.0</v>
      </c>
      <c r="O2373" s="21">
        <f t="shared" si="185"/>
        <v>9.447589852</v>
      </c>
      <c r="P2373" s="18">
        <v>7.5</v>
      </c>
      <c r="Q2373" s="21">
        <f t="shared" si="200"/>
        <v>8.368421053</v>
      </c>
      <c r="R2373" s="18">
        <v>10.0</v>
      </c>
      <c r="S2373" s="21">
        <f t="shared" si="195"/>
        <v>8.432035928</v>
      </c>
      <c r="T2373" s="18">
        <v>10.0</v>
      </c>
      <c r="U2373" s="21">
        <f t="shared" si="128"/>
        <v>8.239511986</v>
      </c>
      <c r="V2373" s="18">
        <v>10.0</v>
      </c>
      <c r="W2373" s="21">
        <f t="shared" si="199"/>
        <v>8.847732135</v>
      </c>
      <c r="X2373" s="27">
        <f t="shared" si="170"/>
        <v>9.642857143</v>
      </c>
      <c r="Y2373" s="149" t="s">
        <v>4405</v>
      </c>
      <c r="Z2373" s="24"/>
      <c r="AA2373" s="40"/>
      <c r="AB2373" s="40"/>
      <c r="AC2373" s="40"/>
      <c r="AD2373" s="40"/>
      <c r="AE2373" s="39"/>
      <c r="AF2373" s="5"/>
      <c r="AG2373" s="1"/>
    </row>
    <row r="2374" ht="15.75" customHeight="1">
      <c r="A2374" s="1"/>
      <c r="B2374" s="5"/>
      <c r="C2374" s="16">
        <v>45301.0</v>
      </c>
      <c r="D2374" s="17">
        <v>4.00010245E9</v>
      </c>
      <c r="E2374" s="150" t="s">
        <v>4406</v>
      </c>
      <c r="F2374" s="5" t="s">
        <v>72</v>
      </c>
      <c r="G2374" s="5" t="s">
        <v>2017</v>
      </c>
      <c r="H2374" s="5" t="s">
        <v>3350</v>
      </c>
      <c r="I2374" s="33" t="s">
        <v>60</v>
      </c>
      <c r="J2374" s="18">
        <v>10.0</v>
      </c>
      <c r="K2374" s="169">
        <f t="shared" si="201"/>
        <v>8.286531987</v>
      </c>
      <c r="L2374" s="18"/>
      <c r="M2374" s="21">
        <f t="shared" si="197"/>
        <v>9.106378425</v>
      </c>
      <c r="N2374" s="18"/>
      <c r="O2374" s="21">
        <f t="shared" si="185"/>
        <v>9.447823331</v>
      </c>
      <c r="P2374" s="18"/>
      <c r="Q2374" s="21">
        <f t="shared" si="200"/>
        <v>8.368421053</v>
      </c>
      <c r="R2374" s="18"/>
      <c r="S2374" s="21">
        <f t="shared" si="195"/>
        <v>8.432035928</v>
      </c>
      <c r="T2374" s="18"/>
      <c r="U2374" s="21">
        <f t="shared" si="128"/>
        <v>8.239511986</v>
      </c>
      <c r="V2374" s="18"/>
      <c r="W2374" s="21">
        <f t="shared" si="199"/>
        <v>8.847732135</v>
      </c>
      <c r="X2374" s="27">
        <f t="shared" si="170"/>
        <v>10</v>
      </c>
      <c r="Y2374" s="119"/>
      <c r="Z2374" s="24"/>
      <c r="AA2374" s="40"/>
      <c r="AB2374" s="40"/>
      <c r="AC2374" s="40"/>
      <c r="AD2374" s="40"/>
      <c r="AE2374" s="39"/>
      <c r="AF2374" s="5"/>
      <c r="AG2374" s="1"/>
    </row>
    <row r="2375" ht="15.75" customHeight="1">
      <c r="A2375" s="1"/>
      <c r="B2375" s="5"/>
      <c r="C2375" s="16">
        <v>45301.0</v>
      </c>
      <c r="D2375" s="17" t="s">
        <v>4407</v>
      </c>
      <c r="E2375" s="150" t="s">
        <v>4408</v>
      </c>
      <c r="F2375" s="5" t="s">
        <v>84</v>
      </c>
      <c r="G2375" s="5" t="s">
        <v>3261</v>
      </c>
      <c r="H2375" s="5">
        <v>314.0</v>
      </c>
      <c r="I2375" s="33" t="s">
        <v>79</v>
      </c>
      <c r="J2375" s="18">
        <v>10.0</v>
      </c>
      <c r="K2375" s="169">
        <f t="shared" si="201"/>
        <v>8.287205387</v>
      </c>
      <c r="L2375" s="18">
        <v>10.0</v>
      </c>
      <c r="M2375" s="21">
        <f t="shared" si="197"/>
        <v>9.106760804</v>
      </c>
      <c r="N2375" s="18">
        <v>10.0</v>
      </c>
      <c r="O2375" s="21">
        <f t="shared" si="185"/>
        <v>9.448056612</v>
      </c>
      <c r="P2375" s="18">
        <v>10.0</v>
      </c>
      <c r="Q2375" s="21">
        <f t="shared" si="200"/>
        <v>8.369118905</v>
      </c>
      <c r="R2375" s="18">
        <v>10.0</v>
      </c>
      <c r="S2375" s="21">
        <f t="shared" si="195"/>
        <v>8.432706285</v>
      </c>
      <c r="T2375" s="18">
        <v>10.0</v>
      </c>
      <c r="U2375" s="21">
        <f t="shared" si="128"/>
        <v>8.240265297</v>
      </c>
      <c r="V2375" s="18">
        <v>10.0</v>
      </c>
      <c r="W2375" s="21">
        <f t="shared" si="199"/>
        <v>8.848224979</v>
      </c>
      <c r="X2375" s="27">
        <f t="shared" si="170"/>
        <v>10</v>
      </c>
      <c r="Y2375" s="119"/>
      <c r="Z2375" s="24"/>
      <c r="AA2375" s="40"/>
      <c r="AB2375" s="40"/>
      <c r="AC2375" s="40"/>
      <c r="AD2375" s="40"/>
      <c r="AE2375" s="39"/>
      <c r="AF2375" s="5"/>
      <c r="AG2375" s="1"/>
    </row>
    <row r="2376" ht="15.75" customHeight="1">
      <c r="A2376" s="1"/>
      <c r="B2376" s="5"/>
      <c r="C2376" s="16">
        <v>45301.0</v>
      </c>
      <c r="D2376" s="17">
        <v>4.041481343E9</v>
      </c>
      <c r="E2376" s="150" t="s">
        <v>4409</v>
      </c>
      <c r="F2376" s="5" t="s">
        <v>48</v>
      </c>
      <c r="G2376" s="5" t="s">
        <v>3261</v>
      </c>
      <c r="H2376" s="5">
        <v>202.0</v>
      </c>
      <c r="I2376" s="33" t="s">
        <v>45</v>
      </c>
      <c r="J2376" s="18">
        <v>9.0</v>
      </c>
      <c r="K2376" s="169">
        <f t="shared" si="201"/>
        <v>8.286531987</v>
      </c>
      <c r="L2376" s="18">
        <v>10.0</v>
      </c>
      <c r="M2376" s="21">
        <f t="shared" si="197"/>
        <v>9.107142857</v>
      </c>
      <c r="N2376" s="18">
        <v>10.0</v>
      </c>
      <c r="O2376" s="21">
        <f t="shared" si="185"/>
        <v>9.448289696</v>
      </c>
      <c r="P2376" s="18">
        <v>10.0</v>
      </c>
      <c r="Q2376" s="21">
        <f t="shared" si="200"/>
        <v>8.369816161</v>
      </c>
      <c r="R2376" s="18">
        <v>10.0</v>
      </c>
      <c r="S2376" s="21">
        <f t="shared" si="195"/>
        <v>8.433376068</v>
      </c>
      <c r="T2376" s="18">
        <v>10.0</v>
      </c>
      <c r="U2376" s="21">
        <f t="shared" si="128"/>
        <v>8.241017964</v>
      </c>
      <c r="V2376" s="18">
        <v>10.0</v>
      </c>
      <c r="W2376" s="21">
        <f t="shared" si="199"/>
        <v>8.848717401</v>
      </c>
      <c r="X2376" s="27">
        <f t="shared" si="170"/>
        <v>9.857142857</v>
      </c>
      <c r="Y2376" s="149" t="s">
        <v>4410</v>
      </c>
      <c r="Z2376" s="24"/>
      <c r="AA2376" s="40"/>
      <c r="AB2376" s="40"/>
      <c r="AC2376" s="40"/>
      <c r="AD2376" s="40"/>
      <c r="AE2376" s="39"/>
      <c r="AF2376" s="5"/>
      <c r="AG2376" s="1"/>
    </row>
    <row r="2377" ht="15.75" customHeight="1">
      <c r="A2377" s="1"/>
      <c r="B2377" s="5"/>
      <c r="C2377" s="16">
        <v>45302.0</v>
      </c>
      <c r="D2377" s="17">
        <v>4.279884008E9</v>
      </c>
      <c r="E2377" s="150" t="s">
        <v>4411</v>
      </c>
      <c r="F2377" s="5" t="s">
        <v>48</v>
      </c>
      <c r="G2377" s="5" t="s">
        <v>3261</v>
      </c>
      <c r="H2377" s="5">
        <v>311.0</v>
      </c>
      <c r="I2377" s="33" t="s">
        <v>1787</v>
      </c>
      <c r="J2377" s="18">
        <v>5.0</v>
      </c>
      <c r="K2377" s="169">
        <f t="shared" ref="K2377:K2502" si="202">+AVERAGE(J869:J2377)</f>
        <v>8.299335548</v>
      </c>
      <c r="L2377" s="18">
        <v>7.5</v>
      </c>
      <c r="M2377" s="21">
        <f t="shared" si="197"/>
        <v>9.10645575</v>
      </c>
      <c r="N2377" s="18">
        <v>7.5</v>
      </c>
      <c r="O2377" s="21">
        <f t="shared" si="185"/>
        <v>9.448522583</v>
      </c>
      <c r="P2377" s="18">
        <v>5.0</v>
      </c>
      <c r="Q2377" s="21">
        <f t="shared" si="200"/>
        <v>8.368376068</v>
      </c>
      <c r="R2377" s="18">
        <v>5.0</v>
      </c>
      <c r="S2377" s="21">
        <f t="shared" si="195"/>
        <v>8.43190944</v>
      </c>
      <c r="T2377" s="18">
        <v>5.0</v>
      </c>
      <c r="U2377" s="21">
        <f t="shared" si="128"/>
        <v>8.239632322</v>
      </c>
      <c r="V2377" s="18">
        <v>2.5</v>
      </c>
      <c r="W2377" s="21">
        <f t="shared" si="199"/>
        <v>8.846004274</v>
      </c>
      <c r="X2377" s="27">
        <f t="shared" si="170"/>
        <v>5.357142857</v>
      </c>
      <c r="Y2377" s="119"/>
      <c r="Z2377" s="24"/>
      <c r="AA2377" s="40"/>
      <c r="AB2377" s="40"/>
      <c r="AC2377" s="40"/>
      <c r="AD2377" s="40"/>
      <c r="AE2377" s="39"/>
      <c r="AF2377" s="5"/>
      <c r="AG2377" s="1"/>
    </row>
    <row r="2378" ht="15.75" customHeight="1">
      <c r="A2378" s="1"/>
      <c r="B2378" s="5"/>
      <c r="C2378" s="16">
        <v>45303.0</v>
      </c>
      <c r="D2378" s="17">
        <v>4.173829052E9</v>
      </c>
      <c r="E2378" s="150" t="s">
        <v>4412</v>
      </c>
      <c r="F2378" s="5" t="s">
        <v>3514</v>
      </c>
      <c r="G2378" s="5" t="s">
        <v>3261</v>
      </c>
      <c r="H2378" s="5">
        <v>202.0</v>
      </c>
      <c r="I2378" s="33" t="s">
        <v>45</v>
      </c>
      <c r="J2378" s="18">
        <v>9.0</v>
      </c>
      <c r="K2378" s="169">
        <f t="shared" si="202"/>
        <v>8.3</v>
      </c>
      <c r="L2378" s="18">
        <v>10.0</v>
      </c>
      <c r="M2378" s="21">
        <f t="shared" si="197"/>
        <v>9.106837607</v>
      </c>
      <c r="N2378" s="18">
        <v>10.0</v>
      </c>
      <c r="O2378" s="21">
        <f t="shared" si="185"/>
        <v>9.448755274</v>
      </c>
      <c r="P2378" s="18">
        <v>10.0</v>
      </c>
      <c r="Q2378" s="21">
        <f t="shared" si="200"/>
        <v>8.369073046</v>
      </c>
      <c r="R2378" s="18">
        <v>7.5</v>
      </c>
      <c r="S2378" s="21">
        <f t="shared" si="195"/>
        <v>8.431511529</v>
      </c>
      <c r="T2378" s="18">
        <v>10.0</v>
      </c>
      <c r="U2378" s="21">
        <f t="shared" si="128"/>
        <v>8.240384615</v>
      </c>
      <c r="V2378" s="18">
        <v>10.0</v>
      </c>
      <c r="W2378" s="21">
        <f t="shared" si="199"/>
        <v>8.846497223</v>
      </c>
      <c r="X2378" s="27">
        <f t="shared" si="170"/>
        <v>9.5</v>
      </c>
      <c r="Y2378" s="149" t="s">
        <v>4413</v>
      </c>
      <c r="Z2378" s="24"/>
      <c r="AA2378" s="40"/>
      <c r="AB2378" s="40"/>
      <c r="AC2378" s="40"/>
      <c r="AD2378" s="40"/>
      <c r="AE2378" s="39"/>
      <c r="AF2378" s="5"/>
      <c r="AG2378" s="1"/>
    </row>
    <row r="2379" ht="15.75" customHeight="1">
      <c r="A2379" s="1"/>
      <c r="B2379" s="5"/>
      <c r="C2379" s="16">
        <v>45303.0</v>
      </c>
      <c r="D2379" s="17">
        <v>4.277653862E9</v>
      </c>
      <c r="E2379" s="150" t="s">
        <v>4414</v>
      </c>
      <c r="F2379" s="5" t="s">
        <v>72</v>
      </c>
      <c r="G2379" s="5" t="s">
        <v>3261</v>
      </c>
      <c r="H2379" s="5">
        <v>313.0</v>
      </c>
      <c r="I2379" s="33" t="s">
        <v>79</v>
      </c>
      <c r="J2379" s="18">
        <v>10.0</v>
      </c>
      <c r="K2379" s="169">
        <f t="shared" si="202"/>
        <v>8.3</v>
      </c>
      <c r="L2379" s="18">
        <v>10.0</v>
      </c>
      <c r="M2379" s="21">
        <f t="shared" si="197"/>
        <v>9.107219137</v>
      </c>
      <c r="N2379" s="18">
        <v>10.0</v>
      </c>
      <c r="O2379" s="21">
        <f t="shared" si="185"/>
        <v>9.448987769</v>
      </c>
      <c r="P2379" s="18">
        <v>10.0</v>
      </c>
      <c r="Q2379" s="21">
        <f t="shared" si="200"/>
        <v>8.369769428</v>
      </c>
      <c r="R2379" s="18">
        <v>10.0</v>
      </c>
      <c r="S2379" s="21">
        <f t="shared" si="195"/>
        <v>8.432180965</v>
      </c>
      <c r="T2379" s="18">
        <v>10.0</v>
      </c>
      <c r="U2379" s="21">
        <f t="shared" si="128"/>
        <v>8.241136267</v>
      </c>
      <c r="V2379" s="18">
        <v>10.0</v>
      </c>
      <c r="W2379" s="21">
        <f t="shared" si="199"/>
        <v>8.846989752</v>
      </c>
      <c r="X2379" s="27">
        <f t="shared" si="170"/>
        <v>10</v>
      </c>
      <c r="Y2379" s="149" t="s">
        <v>4415</v>
      </c>
      <c r="Z2379" s="24"/>
      <c r="AA2379" s="40"/>
      <c r="AB2379" s="40"/>
      <c r="AC2379" s="40"/>
      <c r="AD2379" s="40"/>
      <c r="AE2379" s="39"/>
      <c r="AF2379" s="5"/>
      <c r="AG2379" s="1"/>
    </row>
    <row r="2380" ht="15.75" customHeight="1">
      <c r="A2380" s="1"/>
      <c r="B2380" s="5"/>
      <c r="C2380" s="16">
        <v>45304.0</v>
      </c>
      <c r="D2380" s="17" t="s">
        <v>4416</v>
      </c>
      <c r="E2380" s="150" t="s">
        <v>4417</v>
      </c>
      <c r="F2380" s="5" t="s">
        <v>126</v>
      </c>
      <c r="G2380" s="5" t="s">
        <v>3261</v>
      </c>
      <c r="H2380" s="5">
        <v>208.0</v>
      </c>
      <c r="I2380" s="33" t="s">
        <v>45</v>
      </c>
      <c r="J2380" s="18">
        <v>9.0</v>
      </c>
      <c r="K2380" s="169">
        <f t="shared" si="202"/>
        <v>8.299335548</v>
      </c>
      <c r="L2380" s="18">
        <v>10.0</v>
      </c>
      <c r="M2380" s="21">
        <f t="shared" si="197"/>
        <v>9.107600342</v>
      </c>
      <c r="N2380" s="18">
        <v>10.0</v>
      </c>
      <c r="O2380" s="21">
        <f t="shared" si="185"/>
        <v>9.449220067</v>
      </c>
      <c r="P2380" s="18">
        <v>7.5</v>
      </c>
      <c r="Q2380" s="21">
        <f t="shared" si="200"/>
        <v>8.369398207</v>
      </c>
      <c r="R2380" s="18">
        <v>10.0</v>
      </c>
      <c r="S2380" s="21">
        <f t="shared" si="195"/>
        <v>8.432849829</v>
      </c>
      <c r="T2380" s="18">
        <v>7.5</v>
      </c>
      <c r="U2380" s="21">
        <f t="shared" si="128"/>
        <v>8.240819812</v>
      </c>
      <c r="V2380" s="18">
        <v>7.5</v>
      </c>
      <c r="W2380" s="21">
        <f t="shared" si="199"/>
        <v>8.846414853</v>
      </c>
      <c r="X2380" s="27">
        <f t="shared" si="170"/>
        <v>8.785714286</v>
      </c>
      <c r="Y2380" s="149" t="s">
        <v>4418</v>
      </c>
      <c r="Z2380" s="24"/>
      <c r="AA2380" s="40"/>
      <c r="AB2380" s="40"/>
      <c r="AC2380" s="40"/>
      <c r="AD2380" s="40"/>
      <c r="AE2380" s="39"/>
      <c r="AF2380" s="5"/>
      <c r="AG2380" s="1"/>
    </row>
    <row r="2381" ht="15.75" customHeight="1">
      <c r="A2381" s="1"/>
      <c r="B2381" s="5"/>
      <c r="C2381" s="16">
        <v>45304.0</v>
      </c>
      <c r="D2381" s="17" t="s">
        <v>4419</v>
      </c>
      <c r="E2381" s="150" t="s">
        <v>4420</v>
      </c>
      <c r="F2381" s="5" t="s">
        <v>84</v>
      </c>
      <c r="G2381" s="5" t="s">
        <v>2017</v>
      </c>
      <c r="H2381" s="5">
        <v>312.0</v>
      </c>
      <c r="I2381" s="33" t="s">
        <v>1787</v>
      </c>
      <c r="J2381" s="18">
        <v>8.0</v>
      </c>
      <c r="K2381" s="169">
        <f t="shared" si="202"/>
        <v>8.298006645</v>
      </c>
      <c r="L2381" s="18">
        <v>10.0</v>
      </c>
      <c r="M2381" s="21">
        <f t="shared" si="197"/>
        <v>9.107981221</v>
      </c>
      <c r="N2381" s="18">
        <v>10.0</v>
      </c>
      <c r="O2381" s="21">
        <f t="shared" si="185"/>
        <v>9.44945217</v>
      </c>
      <c r="P2381" s="18">
        <v>7.5</v>
      </c>
      <c r="Q2381" s="21">
        <f t="shared" si="200"/>
        <v>8.369027304</v>
      </c>
      <c r="R2381" s="18">
        <v>10.0</v>
      </c>
      <c r="S2381" s="21">
        <f t="shared" si="195"/>
        <v>8.433518124</v>
      </c>
      <c r="T2381" s="18">
        <v>7.5</v>
      </c>
      <c r="U2381" s="21">
        <f t="shared" si="128"/>
        <v>8.240503628</v>
      </c>
      <c r="V2381" s="18">
        <v>10.0</v>
      </c>
      <c r="W2381" s="21">
        <f t="shared" si="199"/>
        <v>8.846906997</v>
      </c>
      <c r="X2381" s="27">
        <f t="shared" si="170"/>
        <v>9</v>
      </c>
      <c r="Y2381" s="119"/>
      <c r="Z2381" s="24"/>
      <c r="AA2381" s="40"/>
      <c r="AB2381" s="40"/>
      <c r="AC2381" s="40"/>
      <c r="AD2381" s="40"/>
      <c r="AE2381" s="39"/>
      <c r="AF2381" s="5"/>
      <c r="AG2381" s="1"/>
    </row>
    <row r="2382" ht="15.75" customHeight="1">
      <c r="A2382" s="1"/>
      <c r="B2382" s="5"/>
      <c r="C2382" s="16">
        <v>45304.0</v>
      </c>
      <c r="D2382" s="17">
        <v>4.257886503E9</v>
      </c>
      <c r="E2382" s="150" t="s">
        <v>4421</v>
      </c>
      <c r="F2382" s="5" t="s">
        <v>100</v>
      </c>
      <c r="G2382" s="5" t="s">
        <v>2017</v>
      </c>
      <c r="H2382" s="5">
        <v>209.0</v>
      </c>
      <c r="I2382" s="33" t="s">
        <v>1808</v>
      </c>
      <c r="J2382" s="18">
        <v>10.0</v>
      </c>
      <c r="K2382" s="169">
        <f t="shared" si="202"/>
        <v>8.298671096</v>
      </c>
      <c r="L2382" s="18">
        <v>10.0</v>
      </c>
      <c r="M2382" s="21">
        <f t="shared" si="197"/>
        <v>9.108361775</v>
      </c>
      <c r="N2382" s="18">
        <v>10.0</v>
      </c>
      <c r="O2382" s="21">
        <f t="shared" si="185"/>
        <v>9.449684078</v>
      </c>
      <c r="P2382" s="18">
        <v>10.0</v>
      </c>
      <c r="Q2382" s="21">
        <f t="shared" si="200"/>
        <v>8.369722814</v>
      </c>
      <c r="R2382" s="18">
        <v>10.0</v>
      </c>
      <c r="S2382" s="21">
        <f t="shared" si="195"/>
        <v>8.434185848</v>
      </c>
      <c r="T2382" s="18">
        <v>10.0</v>
      </c>
      <c r="U2382" s="21">
        <f t="shared" si="128"/>
        <v>8.241254266</v>
      </c>
      <c r="V2382" s="18">
        <v>10.0</v>
      </c>
      <c r="W2382" s="21">
        <f t="shared" si="199"/>
        <v>8.847398721</v>
      </c>
      <c r="X2382" s="27">
        <f t="shared" si="170"/>
        <v>10</v>
      </c>
      <c r="Y2382" s="119"/>
      <c r="Z2382" s="24"/>
      <c r="AA2382" s="40"/>
      <c r="AB2382" s="40"/>
      <c r="AC2382" s="40"/>
      <c r="AD2382" s="40"/>
      <c r="AE2382" s="39"/>
      <c r="AF2382" s="5"/>
      <c r="AG2382" s="1"/>
    </row>
    <row r="2383" ht="15.75" customHeight="1">
      <c r="A2383" s="1"/>
      <c r="B2383" s="5"/>
      <c r="C2383" s="16">
        <v>45304.0</v>
      </c>
      <c r="D2383" s="17">
        <v>4.101061981E9</v>
      </c>
      <c r="E2383" s="150" t="s">
        <v>4422</v>
      </c>
      <c r="F2383" s="5" t="s">
        <v>72</v>
      </c>
      <c r="G2383" s="5" t="s">
        <v>2017</v>
      </c>
      <c r="H2383" s="5">
        <v>209.0</v>
      </c>
      <c r="I2383" s="33" t="s">
        <v>1808</v>
      </c>
      <c r="J2383" s="18">
        <v>8.0</v>
      </c>
      <c r="K2383" s="169">
        <f t="shared" si="202"/>
        <v>8.297342193</v>
      </c>
      <c r="L2383" s="18">
        <v>10.0</v>
      </c>
      <c r="M2383" s="21">
        <f t="shared" si="197"/>
        <v>9.108742004</v>
      </c>
      <c r="N2383" s="18">
        <v>7.5</v>
      </c>
      <c r="O2383" s="21">
        <f t="shared" si="185"/>
        <v>9.448863158</v>
      </c>
      <c r="P2383" s="18">
        <v>5.0</v>
      </c>
      <c r="Q2383" s="21">
        <f t="shared" si="200"/>
        <v>8.368286445</v>
      </c>
      <c r="R2383" s="18">
        <v>7.5</v>
      </c>
      <c r="S2383" s="21">
        <f t="shared" si="195"/>
        <v>8.433787814</v>
      </c>
      <c r="T2383" s="18">
        <v>5.0</v>
      </c>
      <c r="U2383" s="21">
        <f t="shared" si="128"/>
        <v>8.239872068</v>
      </c>
      <c r="V2383" s="18">
        <v>7.5</v>
      </c>
      <c r="W2383" s="21">
        <f t="shared" si="199"/>
        <v>8.846824382</v>
      </c>
      <c r="X2383" s="27">
        <f t="shared" si="170"/>
        <v>7.214285714</v>
      </c>
      <c r="Y2383" s="119"/>
      <c r="Z2383" s="24"/>
      <c r="AA2383" s="40"/>
      <c r="AB2383" s="40"/>
      <c r="AC2383" s="40"/>
      <c r="AD2383" s="40"/>
      <c r="AE2383" s="39"/>
      <c r="AF2383" s="5"/>
      <c r="AG2383" s="1"/>
    </row>
    <row r="2384" ht="15.75" customHeight="1">
      <c r="A2384" s="1"/>
      <c r="B2384" s="5"/>
      <c r="C2384" s="16">
        <v>45304.0</v>
      </c>
      <c r="D2384" s="17" t="s">
        <v>4423</v>
      </c>
      <c r="E2384" s="150" t="s">
        <v>4424</v>
      </c>
      <c r="F2384" s="5" t="s">
        <v>126</v>
      </c>
      <c r="G2384" s="5" t="s">
        <v>2017</v>
      </c>
      <c r="H2384" s="5">
        <v>207.0</v>
      </c>
      <c r="I2384" s="33" t="s">
        <v>1808</v>
      </c>
      <c r="J2384" s="18">
        <v>9.0</v>
      </c>
      <c r="K2384" s="169">
        <f t="shared" si="202"/>
        <v>8.298006645</v>
      </c>
      <c r="L2384" s="18">
        <v>7.5</v>
      </c>
      <c r="M2384" s="21">
        <f t="shared" si="197"/>
        <v>9.108056266</v>
      </c>
      <c r="N2384" s="18">
        <v>10.0</v>
      </c>
      <c r="O2384" s="21">
        <f t="shared" si="185"/>
        <v>9.448042929</v>
      </c>
      <c r="P2384" s="18">
        <v>7.5</v>
      </c>
      <c r="Q2384" s="21">
        <f t="shared" si="200"/>
        <v>8.367916489</v>
      </c>
      <c r="R2384" s="18">
        <v>10.0</v>
      </c>
      <c r="S2384" s="21">
        <f t="shared" si="195"/>
        <v>8.434454855</v>
      </c>
      <c r="T2384" s="18">
        <v>10.0</v>
      </c>
      <c r="U2384" s="21">
        <f t="shared" si="128"/>
        <v>8.240622336</v>
      </c>
      <c r="V2384" s="18">
        <v>10.0</v>
      </c>
      <c r="W2384" s="21">
        <f t="shared" si="199"/>
        <v>8.847315722</v>
      </c>
      <c r="X2384" s="27">
        <f t="shared" si="170"/>
        <v>9.142857143</v>
      </c>
      <c r="Y2384" s="149" t="s">
        <v>4425</v>
      </c>
      <c r="Z2384" s="24"/>
      <c r="AA2384" s="40"/>
      <c r="AB2384" s="40"/>
      <c r="AC2384" s="40"/>
      <c r="AD2384" s="40"/>
      <c r="AE2384" s="39"/>
      <c r="AF2384" s="5"/>
      <c r="AG2384" s="1"/>
    </row>
    <row r="2385" ht="15.75" customHeight="1">
      <c r="A2385" s="1"/>
      <c r="B2385" s="5"/>
      <c r="C2385" s="16">
        <v>45304.0</v>
      </c>
      <c r="D2385" s="17">
        <v>4.070106908E9</v>
      </c>
      <c r="E2385" s="150" t="s">
        <v>4426</v>
      </c>
      <c r="F2385" s="5" t="s">
        <v>126</v>
      </c>
      <c r="G2385" s="5" t="s">
        <v>2017</v>
      </c>
      <c r="H2385" s="5" t="s">
        <v>3252</v>
      </c>
      <c r="I2385" s="33" t="s">
        <v>2203</v>
      </c>
      <c r="J2385" s="18">
        <v>8.0</v>
      </c>
      <c r="K2385" s="169">
        <f t="shared" si="202"/>
        <v>8.296677741</v>
      </c>
      <c r="L2385" s="18">
        <v>10.0</v>
      </c>
      <c r="M2385" s="21">
        <f t="shared" si="197"/>
        <v>9.108436302</v>
      </c>
      <c r="N2385" s="18">
        <v>10.0</v>
      </c>
      <c r="O2385" s="21">
        <f t="shared" si="185"/>
        <v>9.448275137</v>
      </c>
      <c r="P2385" s="18">
        <v>10.0</v>
      </c>
      <c r="Q2385" s="21">
        <f t="shared" si="200"/>
        <v>8.368611584</v>
      </c>
      <c r="R2385" s="18">
        <v>10.0</v>
      </c>
      <c r="S2385" s="21">
        <f t="shared" si="195"/>
        <v>8.435121328</v>
      </c>
      <c r="T2385" s="18">
        <v>10.0</v>
      </c>
      <c r="U2385" s="21">
        <f t="shared" si="128"/>
        <v>8.241371964</v>
      </c>
      <c r="V2385" s="18">
        <v>10.0</v>
      </c>
      <c r="W2385" s="21">
        <f t="shared" si="199"/>
        <v>8.847806644</v>
      </c>
      <c r="X2385" s="27">
        <f t="shared" si="170"/>
        <v>9.714285714</v>
      </c>
      <c r="Y2385" s="149" t="s">
        <v>4427</v>
      </c>
      <c r="Z2385" s="24"/>
      <c r="AA2385" s="40"/>
      <c r="AB2385" s="40"/>
      <c r="AC2385" s="40"/>
      <c r="AD2385" s="40"/>
      <c r="AE2385" s="39"/>
      <c r="AF2385" s="5"/>
      <c r="AG2385" s="1"/>
    </row>
    <row r="2386" ht="15.75" customHeight="1">
      <c r="A2386" s="1"/>
      <c r="B2386" s="5"/>
      <c r="C2386" s="16">
        <v>45306.0</v>
      </c>
      <c r="D2386" s="17">
        <v>4.027198886E9</v>
      </c>
      <c r="E2386" s="79" t="s">
        <v>4428</v>
      </c>
      <c r="F2386" s="5" t="s">
        <v>950</v>
      </c>
      <c r="G2386" s="5" t="s">
        <v>2979</v>
      </c>
      <c r="H2386" s="5">
        <v>312.0</v>
      </c>
      <c r="I2386" s="33" t="s">
        <v>1787</v>
      </c>
      <c r="J2386" s="18">
        <v>10.0</v>
      </c>
      <c r="K2386" s="169">
        <f t="shared" si="202"/>
        <v>8.298006645</v>
      </c>
      <c r="L2386" s="18">
        <v>10.0</v>
      </c>
      <c r="M2386" s="21">
        <f t="shared" si="197"/>
        <v>9.108816014</v>
      </c>
      <c r="N2386" s="18">
        <v>10.0</v>
      </c>
      <c r="O2386" s="21">
        <f t="shared" si="185"/>
        <v>9.448507149</v>
      </c>
      <c r="P2386" s="18">
        <v>7.5</v>
      </c>
      <c r="Q2386" s="21">
        <f t="shared" si="200"/>
        <v>8.368241805</v>
      </c>
      <c r="R2386" s="18">
        <v>10.0</v>
      </c>
      <c r="S2386" s="21">
        <f t="shared" si="195"/>
        <v>8.435787234</v>
      </c>
      <c r="T2386" s="18">
        <v>10.0</v>
      </c>
      <c r="U2386" s="21">
        <f t="shared" si="128"/>
        <v>8.242120954</v>
      </c>
      <c r="V2386" s="18">
        <v>10.0</v>
      </c>
      <c r="W2386" s="21">
        <f t="shared" si="199"/>
        <v>8.848297148</v>
      </c>
      <c r="X2386" s="27">
        <f t="shared" si="170"/>
        <v>9.642857143</v>
      </c>
      <c r="Y2386" s="84" t="s">
        <v>4429</v>
      </c>
      <c r="Z2386" s="24"/>
      <c r="AA2386" s="40"/>
      <c r="AB2386" s="40"/>
      <c r="AC2386" s="40"/>
      <c r="AD2386" s="40"/>
      <c r="AE2386" s="39"/>
      <c r="AF2386" s="5"/>
      <c r="AG2386" s="1"/>
    </row>
    <row r="2387" ht="15.75" customHeight="1">
      <c r="A2387" s="1"/>
      <c r="B2387" s="5"/>
      <c r="C2387" s="16">
        <v>45306.0</v>
      </c>
      <c r="D2387" s="17">
        <v>2.524713258E9</v>
      </c>
      <c r="E2387" s="150" t="s">
        <v>4430</v>
      </c>
      <c r="F2387" s="5" t="s">
        <v>2731</v>
      </c>
      <c r="G2387" s="5" t="s">
        <v>2979</v>
      </c>
      <c r="H2387" s="5">
        <v>314.0</v>
      </c>
      <c r="I2387" s="33" t="s">
        <v>79</v>
      </c>
      <c r="J2387" s="18">
        <v>9.0</v>
      </c>
      <c r="K2387" s="169">
        <f t="shared" si="202"/>
        <v>8.297342193</v>
      </c>
      <c r="L2387" s="18">
        <v>10.0</v>
      </c>
      <c r="M2387" s="21">
        <f t="shared" si="197"/>
        <v>9.109195402</v>
      </c>
      <c r="N2387" s="18">
        <v>10.0</v>
      </c>
      <c r="O2387" s="21">
        <f t="shared" si="185"/>
        <v>9.448738966</v>
      </c>
      <c r="P2387" s="18">
        <v>10.0</v>
      </c>
      <c r="Q2387" s="21">
        <f t="shared" si="200"/>
        <v>8.36893617</v>
      </c>
      <c r="R2387" s="18">
        <v>10.0</v>
      </c>
      <c r="S2387" s="21">
        <f t="shared" si="195"/>
        <v>8.436452573</v>
      </c>
      <c r="T2387" s="18">
        <v>10.0</v>
      </c>
      <c r="U2387" s="21">
        <f t="shared" si="128"/>
        <v>8.242869306</v>
      </c>
      <c r="V2387" s="18">
        <v>10.0</v>
      </c>
      <c r="W2387" s="21">
        <f t="shared" si="199"/>
        <v>8.848787234</v>
      </c>
      <c r="X2387" s="27">
        <f t="shared" si="170"/>
        <v>9.857142857</v>
      </c>
      <c r="Y2387" s="84" t="s">
        <v>4431</v>
      </c>
      <c r="Z2387" s="24"/>
      <c r="AA2387" s="40"/>
      <c r="AB2387" s="40"/>
      <c r="AC2387" s="40"/>
      <c r="AD2387" s="40"/>
      <c r="AE2387" s="39"/>
      <c r="AF2387" s="5"/>
      <c r="AG2387" s="1"/>
    </row>
    <row r="2388" ht="15.75" customHeight="1">
      <c r="A2388" s="1"/>
      <c r="B2388" s="5"/>
      <c r="C2388" s="16">
        <v>45308.0</v>
      </c>
      <c r="D2388" s="17">
        <v>4.057916991E9</v>
      </c>
      <c r="E2388" s="150" t="s">
        <v>4432</v>
      </c>
      <c r="F2388" s="5" t="s">
        <v>2022</v>
      </c>
      <c r="G2388" s="5" t="s">
        <v>2017</v>
      </c>
      <c r="H2388" s="5" t="s">
        <v>3361</v>
      </c>
      <c r="I2388" s="33" t="s">
        <v>60</v>
      </c>
      <c r="J2388" s="18">
        <v>9.0</v>
      </c>
      <c r="K2388" s="169">
        <f t="shared" si="202"/>
        <v>8.296677741</v>
      </c>
      <c r="L2388" s="18">
        <v>10.0</v>
      </c>
      <c r="M2388" s="21">
        <f t="shared" si="197"/>
        <v>9.109574468</v>
      </c>
      <c r="N2388" s="18">
        <v>10.0</v>
      </c>
      <c r="O2388" s="21">
        <f t="shared" si="185"/>
        <v>9.448970588</v>
      </c>
      <c r="P2388" s="18">
        <v>10.0</v>
      </c>
      <c r="Q2388" s="21">
        <f t="shared" si="200"/>
        <v>8.369629945</v>
      </c>
      <c r="R2388" s="18">
        <v>10.0</v>
      </c>
      <c r="S2388" s="21">
        <f t="shared" si="195"/>
        <v>8.437117347</v>
      </c>
      <c r="T2388" s="18">
        <v>7.5</v>
      </c>
      <c r="U2388" s="21">
        <f t="shared" si="128"/>
        <v>8.242553191</v>
      </c>
      <c r="V2388" s="18">
        <v>10.0</v>
      </c>
      <c r="W2388" s="21">
        <f t="shared" si="199"/>
        <v>8.849276903</v>
      </c>
      <c r="X2388" s="27">
        <f t="shared" si="170"/>
        <v>9.5</v>
      </c>
      <c r="Y2388" s="84" t="s">
        <v>4433</v>
      </c>
      <c r="Z2388" s="24"/>
      <c r="AA2388" s="40"/>
      <c r="AB2388" s="40"/>
      <c r="AC2388" s="40"/>
      <c r="AD2388" s="40"/>
      <c r="AE2388" s="39"/>
      <c r="AF2388" s="5"/>
      <c r="AG2388" s="1"/>
    </row>
    <row r="2389" ht="15.75" customHeight="1">
      <c r="A2389" s="1"/>
      <c r="B2389" s="5"/>
      <c r="C2389" s="16">
        <v>45311.0</v>
      </c>
      <c r="D2389" s="17">
        <v>4.23930285E9</v>
      </c>
      <c r="E2389" s="150" t="s">
        <v>4434</v>
      </c>
      <c r="F2389" s="5" t="s">
        <v>32</v>
      </c>
      <c r="G2389" s="5" t="s">
        <v>2017</v>
      </c>
      <c r="H2389" s="5" t="s">
        <v>3256</v>
      </c>
      <c r="I2389" s="33" t="s">
        <v>60</v>
      </c>
      <c r="J2389" s="18">
        <v>9.0</v>
      </c>
      <c r="K2389" s="169">
        <f t="shared" si="202"/>
        <v>8.296013289</v>
      </c>
      <c r="L2389" s="18">
        <v>10.0</v>
      </c>
      <c r="M2389" s="21">
        <f t="shared" si="197"/>
        <v>9.109953211</v>
      </c>
      <c r="N2389" s="18">
        <v>10.0</v>
      </c>
      <c r="O2389" s="21">
        <f t="shared" si="185"/>
        <v>9.449202016</v>
      </c>
      <c r="P2389" s="18">
        <v>7.5</v>
      </c>
      <c r="Q2389" s="21">
        <f t="shared" si="200"/>
        <v>8.369260204</v>
      </c>
      <c r="R2389" s="18">
        <v>10.0</v>
      </c>
      <c r="S2389" s="21">
        <f t="shared" si="195"/>
        <v>8.437781555</v>
      </c>
      <c r="T2389" s="18">
        <v>7.5</v>
      </c>
      <c r="U2389" s="21">
        <f t="shared" si="128"/>
        <v>8.242237346</v>
      </c>
      <c r="V2389" s="18">
        <v>7.5</v>
      </c>
      <c r="W2389" s="21">
        <f t="shared" si="199"/>
        <v>8.848703231</v>
      </c>
      <c r="X2389" s="27">
        <f t="shared" si="170"/>
        <v>8.785714286</v>
      </c>
      <c r="Y2389" s="119"/>
      <c r="Z2389" s="24"/>
      <c r="AA2389" s="40"/>
      <c r="AB2389" s="40"/>
      <c r="AC2389" s="40"/>
      <c r="AD2389" s="40"/>
      <c r="AE2389" s="39"/>
      <c r="AF2389" s="5"/>
      <c r="AG2389" s="1"/>
    </row>
    <row r="2390" ht="15.75" customHeight="1">
      <c r="A2390" s="1"/>
      <c r="B2390" s="5"/>
      <c r="C2390" s="16">
        <v>45312.0</v>
      </c>
      <c r="D2390" s="17">
        <v>4.232645553E9</v>
      </c>
      <c r="E2390" s="150" t="s">
        <v>4435</v>
      </c>
      <c r="F2390" s="5" t="s">
        <v>100</v>
      </c>
      <c r="G2390" s="5" t="s">
        <v>3261</v>
      </c>
      <c r="H2390" s="5">
        <v>313.0</v>
      </c>
      <c r="I2390" s="33" t="s">
        <v>79</v>
      </c>
      <c r="J2390" s="18">
        <v>9.0</v>
      </c>
      <c r="K2390" s="169">
        <f t="shared" si="202"/>
        <v>8.295348837</v>
      </c>
      <c r="L2390" s="18">
        <v>10.0</v>
      </c>
      <c r="M2390" s="21">
        <f t="shared" si="197"/>
        <v>9.110331633</v>
      </c>
      <c r="N2390" s="18">
        <v>10.0</v>
      </c>
      <c r="O2390" s="21">
        <f t="shared" si="185"/>
        <v>9.449433249</v>
      </c>
      <c r="P2390" s="18">
        <v>7.5</v>
      </c>
      <c r="Q2390" s="21">
        <f t="shared" si="200"/>
        <v>8.368890778</v>
      </c>
      <c r="R2390" s="18">
        <v>7.5</v>
      </c>
      <c r="S2390" s="21">
        <f t="shared" si="195"/>
        <v>8.437383178</v>
      </c>
      <c r="T2390" s="18">
        <v>7.5</v>
      </c>
      <c r="U2390" s="21">
        <f t="shared" si="128"/>
        <v>8.241921769</v>
      </c>
      <c r="V2390" s="18">
        <v>10.0</v>
      </c>
      <c r="W2390" s="21">
        <f t="shared" si="199"/>
        <v>8.84919252</v>
      </c>
      <c r="X2390" s="27">
        <f t="shared" si="170"/>
        <v>8.785714286</v>
      </c>
      <c r="Y2390" s="119"/>
      <c r="Z2390" s="24"/>
      <c r="AA2390" s="40"/>
      <c r="AB2390" s="40"/>
      <c r="AC2390" s="40"/>
      <c r="AD2390" s="40"/>
      <c r="AE2390" s="39"/>
      <c r="AF2390" s="5"/>
      <c r="AG2390" s="1"/>
    </row>
    <row r="2391" ht="15.75" customHeight="1">
      <c r="A2391" s="1"/>
      <c r="B2391" s="5"/>
      <c r="C2391" s="16">
        <v>45313.0</v>
      </c>
      <c r="D2391" s="17">
        <v>4.099029134E9</v>
      </c>
      <c r="E2391" s="150" t="s">
        <v>4436</v>
      </c>
      <c r="F2391" s="5" t="s">
        <v>32</v>
      </c>
      <c r="G2391" s="5" t="s">
        <v>3261</v>
      </c>
      <c r="H2391" s="5">
        <v>208.0</v>
      </c>
      <c r="I2391" s="33" t="s">
        <v>45</v>
      </c>
      <c r="J2391" s="18">
        <v>10.0</v>
      </c>
      <c r="K2391" s="169">
        <f t="shared" si="202"/>
        <v>8.295348837</v>
      </c>
      <c r="L2391" s="18">
        <v>7.5</v>
      </c>
      <c r="M2391" s="21">
        <f t="shared" si="197"/>
        <v>9.109647259</v>
      </c>
      <c r="N2391" s="18">
        <v>10.0</v>
      </c>
      <c r="O2391" s="21">
        <f t="shared" si="185"/>
        <v>9.449664289</v>
      </c>
      <c r="P2391" s="18">
        <v>7.5</v>
      </c>
      <c r="Q2391" s="21">
        <f t="shared" si="200"/>
        <v>8.368521665</v>
      </c>
      <c r="R2391" s="18">
        <v>10.0</v>
      </c>
      <c r="S2391" s="21">
        <f t="shared" si="195"/>
        <v>8.438046709</v>
      </c>
      <c r="T2391" s="18">
        <v>7.5</v>
      </c>
      <c r="U2391" s="21">
        <f t="shared" si="128"/>
        <v>8.24160646</v>
      </c>
      <c r="V2391" s="18">
        <v>7.5</v>
      </c>
      <c r="W2391" s="21">
        <f t="shared" si="199"/>
        <v>8.848619371</v>
      </c>
      <c r="X2391" s="27">
        <f t="shared" si="170"/>
        <v>8.571428571</v>
      </c>
      <c r="Y2391" s="149" t="s">
        <v>4437</v>
      </c>
      <c r="Z2391" s="24"/>
      <c r="AA2391" s="40"/>
      <c r="AB2391" s="40"/>
      <c r="AC2391" s="40"/>
      <c r="AD2391" s="40"/>
      <c r="AE2391" s="39"/>
      <c r="AF2391" s="5"/>
      <c r="AG2391" s="1"/>
    </row>
    <row r="2392" ht="15.75" customHeight="1">
      <c r="A2392" s="1"/>
      <c r="B2392" s="5"/>
      <c r="C2392" s="16">
        <v>45313.0</v>
      </c>
      <c r="D2392" s="17">
        <v>1.986064263E9</v>
      </c>
      <c r="E2392" s="150" t="s">
        <v>4438</v>
      </c>
      <c r="F2392" s="5" t="s">
        <v>667</v>
      </c>
      <c r="G2392" s="5" t="s">
        <v>3261</v>
      </c>
      <c r="H2392" s="5">
        <v>202.0</v>
      </c>
      <c r="I2392" s="33" t="s">
        <v>45</v>
      </c>
      <c r="J2392" s="18">
        <v>9.0</v>
      </c>
      <c r="K2392" s="169">
        <f t="shared" si="202"/>
        <v>8.294684385</v>
      </c>
      <c r="L2392" s="18">
        <v>10.0</v>
      </c>
      <c r="M2392" s="21">
        <f t="shared" si="197"/>
        <v>9.110025489</v>
      </c>
      <c r="N2392" s="18">
        <v>10.0</v>
      </c>
      <c r="O2392" s="21">
        <f t="shared" si="185"/>
        <v>9.449895134</v>
      </c>
      <c r="P2392" s="18">
        <v>10.0</v>
      </c>
      <c r="Q2392" s="21">
        <f t="shared" si="200"/>
        <v>8.369214437</v>
      </c>
      <c r="R2392" s="18">
        <v>10.0</v>
      </c>
      <c r="S2392" s="21">
        <f t="shared" si="195"/>
        <v>8.438709677</v>
      </c>
      <c r="T2392" s="18">
        <v>10.0</v>
      </c>
      <c r="U2392" s="21">
        <f t="shared" si="128"/>
        <v>8.242353441</v>
      </c>
      <c r="V2392" s="18">
        <v>10.0</v>
      </c>
      <c r="W2392" s="21">
        <f t="shared" si="199"/>
        <v>8.84910828</v>
      </c>
      <c r="X2392" s="27">
        <f t="shared" si="170"/>
        <v>9.857142857</v>
      </c>
      <c r="Y2392" s="119"/>
      <c r="Z2392" s="24"/>
      <c r="AA2392" s="40"/>
      <c r="AB2392" s="40"/>
      <c r="AC2392" s="40"/>
      <c r="AD2392" s="40"/>
      <c r="AE2392" s="39"/>
      <c r="AF2392" s="5"/>
      <c r="AG2392" s="1"/>
    </row>
    <row r="2393" ht="15.75" customHeight="1">
      <c r="A2393" s="1"/>
      <c r="B2393" s="5"/>
      <c r="C2393" s="16">
        <v>45314.0</v>
      </c>
      <c r="D2393" s="17" t="s">
        <v>4439</v>
      </c>
      <c r="E2393" s="150" t="s">
        <v>4440</v>
      </c>
      <c r="F2393" s="5" t="s">
        <v>84</v>
      </c>
      <c r="G2393" s="5" t="s">
        <v>2017</v>
      </c>
      <c r="H2393" s="5">
        <v>313.0</v>
      </c>
      <c r="I2393" s="33" t="s">
        <v>79</v>
      </c>
      <c r="J2393" s="18">
        <v>9.0</v>
      </c>
      <c r="K2393" s="169">
        <f t="shared" si="202"/>
        <v>8.294019934</v>
      </c>
      <c r="L2393" s="18">
        <v>10.0</v>
      </c>
      <c r="M2393" s="21">
        <f t="shared" si="197"/>
        <v>9.110403397</v>
      </c>
      <c r="N2393" s="18">
        <v>10.0</v>
      </c>
      <c r="O2393" s="21">
        <f t="shared" si="185"/>
        <v>9.450125786</v>
      </c>
      <c r="P2393" s="18">
        <v>10.0</v>
      </c>
      <c r="Q2393" s="21">
        <f t="shared" si="200"/>
        <v>8.369906621</v>
      </c>
      <c r="R2393" s="18">
        <v>10.0</v>
      </c>
      <c r="S2393" s="21">
        <f t="shared" si="195"/>
        <v>8.439372083</v>
      </c>
      <c r="T2393" s="18">
        <v>7.5</v>
      </c>
      <c r="U2393" s="21">
        <f t="shared" si="128"/>
        <v>8.242038217</v>
      </c>
      <c r="V2393" s="18">
        <v>10.0</v>
      </c>
      <c r="W2393" s="21">
        <f t="shared" si="199"/>
        <v>8.849596774</v>
      </c>
      <c r="X2393" s="27">
        <f t="shared" si="170"/>
        <v>9.5</v>
      </c>
      <c r="Y2393" s="119"/>
      <c r="Z2393" s="24"/>
      <c r="AA2393" s="40"/>
      <c r="AB2393" s="40"/>
      <c r="AC2393" s="40"/>
      <c r="AD2393" s="40"/>
      <c r="AE2393" s="39"/>
      <c r="AF2393" s="5"/>
      <c r="AG2393" s="1"/>
    </row>
    <row r="2394" ht="15.75" customHeight="1">
      <c r="A2394" s="1"/>
      <c r="B2394" s="5"/>
      <c r="C2394" s="16">
        <v>45315.0</v>
      </c>
      <c r="D2394" s="17">
        <v>4.227774901E9</v>
      </c>
      <c r="E2394" s="150" t="s">
        <v>4441</v>
      </c>
      <c r="F2394" s="5" t="s">
        <v>84</v>
      </c>
      <c r="G2394" s="5" t="s">
        <v>2017</v>
      </c>
      <c r="H2394" s="5">
        <v>216.0</v>
      </c>
      <c r="I2394" s="33" t="s">
        <v>1782</v>
      </c>
      <c r="J2394" s="18">
        <v>10.0</v>
      </c>
      <c r="K2394" s="169">
        <f t="shared" si="202"/>
        <v>8.295348837</v>
      </c>
      <c r="L2394" s="18">
        <v>10.0</v>
      </c>
      <c r="M2394" s="21">
        <f t="shared" si="197"/>
        <v>9.110780985</v>
      </c>
      <c r="N2394" s="18">
        <v>10.0</v>
      </c>
      <c r="O2394" s="21">
        <f t="shared" si="185"/>
        <v>9.450356245</v>
      </c>
      <c r="P2394" s="18">
        <v>10.0</v>
      </c>
      <c r="Q2394" s="21">
        <f t="shared" si="200"/>
        <v>8.370598218</v>
      </c>
      <c r="R2394" s="18">
        <v>10.0</v>
      </c>
      <c r="S2394" s="21">
        <f t="shared" si="195"/>
        <v>8.440033927</v>
      </c>
      <c r="T2394" s="18">
        <v>10.0</v>
      </c>
      <c r="U2394" s="21">
        <f t="shared" si="128"/>
        <v>8.24278438</v>
      </c>
      <c r="V2394" s="18">
        <v>10.0</v>
      </c>
      <c r="W2394" s="21">
        <f t="shared" si="199"/>
        <v>8.850084854</v>
      </c>
      <c r="X2394" s="27">
        <f t="shared" si="170"/>
        <v>10</v>
      </c>
      <c r="Y2394" s="119"/>
      <c r="Z2394" s="24"/>
      <c r="AA2394" s="40"/>
      <c r="AB2394" s="40"/>
      <c r="AC2394" s="40"/>
      <c r="AD2394" s="40"/>
      <c r="AE2394" s="39"/>
      <c r="AF2394" s="5"/>
      <c r="AG2394" s="1"/>
    </row>
    <row r="2395" ht="15.75" customHeight="1">
      <c r="A2395" s="1"/>
      <c r="B2395" s="5"/>
      <c r="C2395" s="16">
        <v>45316.0</v>
      </c>
      <c r="D2395" s="17">
        <v>4.007098305E9</v>
      </c>
      <c r="E2395" s="150" t="s">
        <v>4442</v>
      </c>
      <c r="F2395" s="5" t="s">
        <v>48</v>
      </c>
      <c r="G2395" s="5" t="s">
        <v>2017</v>
      </c>
      <c r="H2395" s="5">
        <v>217.0</v>
      </c>
      <c r="I2395" s="33" t="s">
        <v>1782</v>
      </c>
      <c r="J2395" s="18">
        <v>8.0</v>
      </c>
      <c r="K2395" s="169">
        <f t="shared" si="202"/>
        <v>8.294684385</v>
      </c>
      <c r="L2395" s="18">
        <v>10.0</v>
      </c>
      <c r="M2395" s="21">
        <f t="shared" si="197"/>
        <v>9.111158252</v>
      </c>
      <c r="N2395" s="18">
        <v>10.0</v>
      </c>
      <c r="O2395" s="21">
        <f t="shared" si="185"/>
        <v>9.45058651</v>
      </c>
      <c r="P2395" s="18">
        <v>7.5</v>
      </c>
      <c r="Q2395" s="21">
        <f t="shared" si="200"/>
        <v>8.370229008</v>
      </c>
      <c r="R2395" s="18">
        <v>5.0</v>
      </c>
      <c r="S2395" s="21">
        <f t="shared" si="195"/>
        <v>8.438575668</v>
      </c>
      <c r="T2395" s="18">
        <v>7.5</v>
      </c>
      <c r="U2395" s="21">
        <f t="shared" si="128"/>
        <v>8.242469241</v>
      </c>
      <c r="V2395" s="18">
        <v>7.5</v>
      </c>
      <c r="W2395" s="21">
        <f t="shared" si="199"/>
        <v>8.849512299</v>
      </c>
      <c r="X2395" s="27">
        <f t="shared" si="170"/>
        <v>7.928571429</v>
      </c>
      <c r="Y2395" s="119"/>
      <c r="Z2395" s="24"/>
      <c r="AA2395" s="40"/>
      <c r="AB2395" s="40"/>
      <c r="AC2395" s="40"/>
      <c r="AD2395" s="40"/>
      <c r="AE2395" s="39"/>
      <c r="AF2395" s="5"/>
      <c r="AG2395" s="1"/>
    </row>
    <row r="2396" ht="15.75" customHeight="1">
      <c r="A2396" s="1"/>
      <c r="B2396" s="5"/>
      <c r="C2396" s="16">
        <v>45316.0</v>
      </c>
      <c r="D2396" s="17">
        <v>4.025930732E9</v>
      </c>
      <c r="E2396" s="150" t="s">
        <v>4443</v>
      </c>
      <c r="F2396" s="5" t="s">
        <v>32</v>
      </c>
      <c r="G2396" s="5" t="s">
        <v>2017</v>
      </c>
      <c r="H2396" s="5" t="s">
        <v>3592</v>
      </c>
      <c r="I2396" s="33" t="s">
        <v>60</v>
      </c>
      <c r="J2396" s="18">
        <v>8.0</v>
      </c>
      <c r="K2396" s="169">
        <f t="shared" si="202"/>
        <v>8.293355482</v>
      </c>
      <c r="L2396" s="18">
        <v>7.5</v>
      </c>
      <c r="M2396" s="21">
        <f t="shared" si="197"/>
        <v>9.110474979</v>
      </c>
      <c r="N2396" s="18">
        <v>10.0</v>
      </c>
      <c r="O2396" s="21">
        <f t="shared" si="185"/>
        <v>9.450816583</v>
      </c>
      <c r="P2396" s="18">
        <v>7.5</v>
      </c>
      <c r="Q2396" s="21">
        <f t="shared" si="200"/>
        <v>8.36986011</v>
      </c>
      <c r="R2396" s="18">
        <v>7.5</v>
      </c>
      <c r="S2396" s="21">
        <f t="shared" si="195"/>
        <v>8.438177966</v>
      </c>
      <c r="T2396" s="18">
        <v>7.5</v>
      </c>
      <c r="U2396" s="21">
        <f t="shared" si="128"/>
        <v>8.242154368</v>
      </c>
      <c r="V2396" s="18">
        <v>10.0</v>
      </c>
      <c r="W2396" s="21">
        <f t="shared" si="199"/>
        <v>8.85</v>
      </c>
      <c r="X2396" s="27">
        <f t="shared" si="170"/>
        <v>8.285714286</v>
      </c>
      <c r="Y2396" s="119"/>
      <c r="Z2396" s="24"/>
      <c r="AA2396" s="40"/>
      <c r="AB2396" s="40"/>
      <c r="AC2396" s="40"/>
      <c r="AD2396" s="40"/>
      <c r="AE2396" s="39"/>
      <c r="AF2396" s="5"/>
      <c r="AG2396" s="1"/>
    </row>
    <row r="2397" ht="15.75" customHeight="1">
      <c r="A2397" s="1"/>
      <c r="B2397" s="5"/>
      <c r="C2397" s="16">
        <v>45317.0</v>
      </c>
      <c r="D2397" s="17" t="s">
        <v>4444</v>
      </c>
      <c r="E2397" s="150" t="s">
        <v>4445</v>
      </c>
      <c r="F2397" s="5" t="s">
        <v>126</v>
      </c>
      <c r="G2397" s="5" t="s">
        <v>3261</v>
      </c>
      <c r="H2397" s="5">
        <v>204.0</v>
      </c>
      <c r="I2397" s="33" t="s">
        <v>45</v>
      </c>
      <c r="J2397" s="18">
        <v>8.0</v>
      </c>
      <c r="K2397" s="169">
        <f t="shared" si="202"/>
        <v>8.29269103</v>
      </c>
      <c r="L2397" s="18">
        <v>10.0</v>
      </c>
      <c r="M2397" s="21">
        <f t="shared" si="197"/>
        <v>9.110852056</v>
      </c>
      <c r="N2397" s="18">
        <v>10.0</v>
      </c>
      <c r="O2397" s="21">
        <f t="shared" si="185"/>
        <v>9.451046463</v>
      </c>
      <c r="P2397" s="18">
        <v>10.0</v>
      </c>
      <c r="Q2397" s="21">
        <f t="shared" si="200"/>
        <v>8.370550847</v>
      </c>
      <c r="R2397" s="18">
        <v>10.0</v>
      </c>
      <c r="S2397" s="21">
        <f t="shared" si="195"/>
        <v>8.438839475</v>
      </c>
      <c r="T2397" s="18">
        <v>7.5</v>
      </c>
      <c r="U2397" s="21">
        <f t="shared" si="128"/>
        <v>8.241839763</v>
      </c>
      <c r="V2397" s="18">
        <v>10.0</v>
      </c>
      <c r="W2397" s="21">
        <f t="shared" si="199"/>
        <v>8.850487288</v>
      </c>
      <c r="X2397" s="27">
        <f t="shared" si="170"/>
        <v>9.357142857</v>
      </c>
      <c r="Y2397" s="149" t="s">
        <v>4446</v>
      </c>
      <c r="Z2397" s="24"/>
      <c r="AA2397" s="40"/>
      <c r="AB2397" s="40"/>
      <c r="AC2397" s="40"/>
      <c r="AD2397" s="40"/>
      <c r="AE2397" s="39"/>
      <c r="AF2397" s="5"/>
      <c r="AG2397" s="1"/>
    </row>
    <row r="2398" ht="15.75" customHeight="1">
      <c r="A2398" s="1"/>
      <c r="B2398" s="5"/>
      <c r="C2398" s="16">
        <v>45319.0</v>
      </c>
      <c r="D2398" s="17">
        <v>3.687634046E9</v>
      </c>
      <c r="E2398" s="150" t="s">
        <v>4447</v>
      </c>
      <c r="F2398" s="5" t="s">
        <v>126</v>
      </c>
      <c r="G2398" s="5" t="s">
        <v>3261</v>
      </c>
      <c r="H2398" s="5">
        <v>312.0</v>
      </c>
      <c r="I2398" s="33" t="s">
        <v>1787</v>
      </c>
      <c r="J2398" s="18">
        <v>9.0</v>
      </c>
      <c r="K2398" s="169">
        <f t="shared" si="202"/>
        <v>8.293355482</v>
      </c>
      <c r="L2398" s="18">
        <v>10.0</v>
      </c>
      <c r="M2398" s="21">
        <f t="shared" si="197"/>
        <v>9.111228814</v>
      </c>
      <c r="N2398" s="18">
        <v>10.0</v>
      </c>
      <c r="O2398" s="21">
        <f t="shared" si="185"/>
        <v>9.451276151</v>
      </c>
      <c r="P2398" s="18">
        <v>10.0</v>
      </c>
      <c r="Q2398" s="21">
        <f t="shared" si="200"/>
        <v>8.371241</v>
      </c>
      <c r="R2398" s="18">
        <v>10.0</v>
      </c>
      <c r="S2398" s="21">
        <f t="shared" si="195"/>
        <v>8.439500423</v>
      </c>
      <c r="T2398" s="18">
        <v>10.0</v>
      </c>
      <c r="U2398" s="21">
        <f t="shared" si="128"/>
        <v>8.242584746</v>
      </c>
      <c r="V2398" s="18">
        <v>10.0</v>
      </c>
      <c r="W2398" s="21">
        <f t="shared" si="199"/>
        <v>8.850974163</v>
      </c>
      <c r="X2398" s="27">
        <f t="shared" si="170"/>
        <v>9.857142857</v>
      </c>
      <c r="Y2398" s="84" t="s">
        <v>4448</v>
      </c>
      <c r="Z2398" s="24"/>
      <c r="AA2398" s="40"/>
      <c r="AB2398" s="40"/>
      <c r="AC2398" s="40"/>
      <c r="AD2398" s="40"/>
      <c r="AE2398" s="39"/>
      <c r="AF2398" s="5"/>
      <c r="AG2398" s="1"/>
    </row>
    <row r="2399" ht="15.75" customHeight="1">
      <c r="A2399" s="1"/>
      <c r="B2399" s="5"/>
      <c r="C2399" s="16">
        <v>45319.0</v>
      </c>
      <c r="D2399" s="17">
        <v>4.007759256E9</v>
      </c>
      <c r="E2399" s="150" t="s">
        <v>4449</v>
      </c>
      <c r="F2399" s="5" t="s">
        <v>84</v>
      </c>
      <c r="G2399" s="5" t="s">
        <v>33</v>
      </c>
      <c r="H2399" s="5" t="s">
        <v>4450</v>
      </c>
      <c r="I2399" s="33" t="s">
        <v>2203</v>
      </c>
      <c r="J2399" s="18">
        <v>8.0</v>
      </c>
      <c r="K2399" s="169">
        <f t="shared" si="202"/>
        <v>8.292026578</v>
      </c>
      <c r="L2399" s="18">
        <v>10.0</v>
      </c>
      <c r="M2399" s="21">
        <f t="shared" si="197"/>
        <v>9.111605252</v>
      </c>
      <c r="N2399" s="18">
        <v>10.0</v>
      </c>
      <c r="O2399" s="21">
        <f t="shared" si="185"/>
        <v>9.451505646</v>
      </c>
      <c r="P2399" s="18">
        <v>7.5</v>
      </c>
      <c r="Q2399" s="21">
        <f t="shared" si="200"/>
        <v>8.370872142</v>
      </c>
      <c r="R2399" s="18">
        <v>7.5</v>
      </c>
      <c r="S2399" s="21">
        <f t="shared" si="195"/>
        <v>8.439102835</v>
      </c>
      <c r="T2399" s="18">
        <v>7.5</v>
      </c>
      <c r="U2399" s="21">
        <f t="shared" si="128"/>
        <v>8.242270224</v>
      </c>
      <c r="V2399" s="18">
        <v>7.5</v>
      </c>
      <c r="W2399" s="21">
        <f t="shared" si="199"/>
        <v>8.850402202</v>
      </c>
      <c r="X2399" s="27">
        <f t="shared" si="170"/>
        <v>8.285714286</v>
      </c>
      <c r="Y2399" s="84" t="s">
        <v>4451</v>
      </c>
      <c r="Z2399" s="24"/>
      <c r="AA2399" s="40"/>
      <c r="AB2399" s="40"/>
      <c r="AC2399" s="40"/>
      <c r="AD2399" s="40"/>
      <c r="AE2399" s="39"/>
      <c r="AF2399" s="5"/>
      <c r="AG2399" s="1"/>
    </row>
    <row r="2400" ht="15.75" customHeight="1">
      <c r="A2400" s="1"/>
      <c r="B2400" s="5"/>
      <c r="C2400" s="16">
        <v>45319.0</v>
      </c>
      <c r="D2400" s="17" t="s">
        <v>4452</v>
      </c>
      <c r="E2400" s="150" t="s">
        <v>4453</v>
      </c>
      <c r="F2400" s="5" t="s">
        <v>40</v>
      </c>
      <c r="G2400" s="5" t="s">
        <v>2017</v>
      </c>
      <c r="H2400" s="5" t="s">
        <v>428</v>
      </c>
      <c r="I2400" s="33" t="s">
        <v>261</v>
      </c>
      <c r="J2400" s="18">
        <v>10.0</v>
      </c>
      <c r="K2400" s="169">
        <f t="shared" si="202"/>
        <v>8.29269103</v>
      </c>
      <c r="L2400" s="18">
        <v>10.0</v>
      </c>
      <c r="M2400" s="21">
        <f t="shared" si="197"/>
        <v>9.111981372</v>
      </c>
      <c r="N2400" s="18">
        <v>10.0</v>
      </c>
      <c r="O2400" s="21">
        <f t="shared" si="185"/>
        <v>9.45173495</v>
      </c>
      <c r="P2400" s="18">
        <v>10.0</v>
      </c>
      <c r="Q2400" s="21">
        <f t="shared" si="200"/>
        <v>8.371561574</v>
      </c>
      <c r="R2400" s="18">
        <v>10.0</v>
      </c>
      <c r="S2400" s="21">
        <f t="shared" si="195"/>
        <v>8.439763113</v>
      </c>
      <c r="T2400" s="18">
        <v>10.0</v>
      </c>
      <c r="U2400" s="21">
        <f t="shared" si="128"/>
        <v>8.243014395</v>
      </c>
      <c r="V2400" s="18">
        <v>10.0</v>
      </c>
      <c r="W2400" s="21">
        <f t="shared" si="199"/>
        <v>8.850888701</v>
      </c>
      <c r="X2400" s="27">
        <f t="shared" si="170"/>
        <v>10</v>
      </c>
      <c r="Y2400" s="119"/>
      <c r="Z2400" s="24"/>
      <c r="AA2400" s="40"/>
      <c r="AB2400" s="40"/>
      <c r="AC2400" s="40"/>
      <c r="AD2400" s="40"/>
      <c r="AE2400" s="39"/>
      <c r="AF2400" s="5"/>
      <c r="AG2400" s="1"/>
    </row>
    <row r="2401" ht="15.75" customHeight="1">
      <c r="A2401" s="1"/>
      <c r="B2401" s="5"/>
      <c r="C2401" s="16">
        <v>45320.0</v>
      </c>
      <c r="D2401" s="17">
        <v>4.211118802E9</v>
      </c>
      <c r="E2401" s="150" t="s">
        <v>4454</v>
      </c>
      <c r="F2401" s="5" t="s">
        <v>100</v>
      </c>
      <c r="G2401" s="5" t="s">
        <v>33</v>
      </c>
      <c r="H2401" s="5">
        <v>314.0</v>
      </c>
      <c r="I2401" s="33" t="s">
        <v>79</v>
      </c>
      <c r="J2401" s="18">
        <v>6.0</v>
      </c>
      <c r="K2401" s="169">
        <f t="shared" si="202"/>
        <v>8.290033223</v>
      </c>
      <c r="L2401" s="18">
        <v>7.5</v>
      </c>
      <c r="M2401" s="21">
        <f t="shared" si="197"/>
        <v>9.111299196</v>
      </c>
      <c r="N2401" s="18">
        <v>10.0</v>
      </c>
      <c r="O2401" s="21">
        <f t="shared" si="185"/>
        <v>9.451964062</v>
      </c>
      <c r="P2401" s="18">
        <v>7.5</v>
      </c>
      <c r="Q2401" s="21">
        <f t="shared" si="200"/>
        <v>8.371192893</v>
      </c>
      <c r="R2401" s="18">
        <v>7.5</v>
      </c>
      <c r="S2401" s="21">
        <f t="shared" si="195"/>
        <v>8.439365751</v>
      </c>
      <c r="T2401" s="18">
        <v>7.5</v>
      </c>
      <c r="U2401" s="21">
        <f t="shared" si="128"/>
        <v>8.242699958</v>
      </c>
      <c r="V2401" s="18">
        <v>7.5</v>
      </c>
      <c r="W2401" s="21">
        <f t="shared" si="199"/>
        <v>8.850317259</v>
      </c>
      <c r="X2401" s="27">
        <f t="shared" si="170"/>
        <v>7.642857143</v>
      </c>
      <c r="Y2401" s="119"/>
      <c r="Z2401" s="24"/>
      <c r="AA2401" s="40"/>
      <c r="AB2401" s="40"/>
      <c r="AC2401" s="40"/>
      <c r="AD2401" s="40"/>
      <c r="AE2401" s="39"/>
      <c r="AF2401" s="5"/>
      <c r="AG2401" s="1"/>
    </row>
    <row r="2402" ht="15.75" customHeight="1">
      <c r="A2402" s="1"/>
      <c r="B2402" s="5"/>
      <c r="C2402" s="16">
        <v>45320.0</v>
      </c>
      <c r="D2402" s="17">
        <v>4.290292879E9</v>
      </c>
      <c r="E2402" s="150" t="s">
        <v>4455</v>
      </c>
      <c r="F2402" s="5" t="s">
        <v>567</v>
      </c>
      <c r="G2402" s="5" t="s">
        <v>2017</v>
      </c>
      <c r="H2402" s="5">
        <v>217.0</v>
      </c>
      <c r="I2402" s="33" t="s">
        <v>1782</v>
      </c>
      <c r="J2402" s="18">
        <v>9.0</v>
      </c>
      <c r="K2402" s="169">
        <f t="shared" si="202"/>
        <v>8.289368771</v>
      </c>
      <c r="L2402" s="18">
        <v>10.0</v>
      </c>
      <c r="M2402" s="21">
        <f t="shared" si="197"/>
        <v>9.111675127</v>
      </c>
      <c r="N2402" s="18">
        <v>10.0</v>
      </c>
      <c r="O2402" s="21">
        <f t="shared" si="185"/>
        <v>9.452192982</v>
      </c>
      <c r="P2402" s="18">
        <v>10.0</v>
      </c>
      <c r="Q2402" s="21">
        <f t="shared" si="200"/>
        <v>8.371881607</v>
      </c>
      <c r="R2402" s="18">
        <v>10.0</v>
      </c>
      <c r="S2402" s="21">
        <f t="shared" si="195"/>
        <v>8.440025359</v>
      </c>
      <c r="T2402" s="18">
        <v>7.5</v>
      </c>
      <c r="U2402" s="21">
        <f t="shared" si="128"/>
        <v>8.242385787</v>
      </c>
      <c r="V2402" s="18">
        <v>10.0</v>
      </c>
      <c r="W2402" s="21">
        <f t="shared" si="199"/>
        <v>8.850803383</v>
      </c>
      <c r="X2402" s="27">
        <f t="shared" si="170"/>
        <v>9.5</v>
      </c>
      <c r="Y2402" s="119"/>
      <c r="Z2402" s="24"/>
      <c r="AA2402" s="40"/>
      <c r="AB2402" s="40"/>
      <c r="AC2402" s="40"/>
      <c r="AD2402" s="40"/>
      <c r="AE2402" s="39"/>
      <c r="AF2402" s="5"/>
      <c r="AG2402" s="1"/>
    </row>
    <row r="2403" ht="15.75" customHeight="1">
      <c r="A2403" s="1"/>
      <c r="B2403" s="5"/>
      <c r="C2403" s="16">
        <v>45321.0</v>
      </c>
      <c r="D2403" s="17">
        <v>4.095998949E9</v>
      </c>
      <c r="E2403" s="150" t="s">
        <v>4456</v>
      </c>
      <c r="F2403" s="5" t="s">
        <v>126</v>
      </c>
      <c r="G2403" s="5" t="s">
        <v>33</v>
      </c>
      <c r="H2403" s="5">
        <v>210.0</v>
      </c>
      <c r="I2403" s="33" t="s">
        <v>1808</v>
      </c>
      <c r="J2403" s="18">
        <v>9.0</v>
      </c>
      <c r="K2403" s="169">
        <f t="shared" si="202"/>
        <v>8.288704319</v>
      </c>
      <c r="L2403" s="18">
        <v>7.5</v>
      </c>
      <c r="M2403" s="21">
        <f t="shared" si="197"/>
        <v>9.110993658</v>
      </c>
      <c r="N2403" s="18">
        <v>10.0</v>
      </c>
      <c r="O2403" s="21">
        <f t="shared" si="185"/>
        <v>9.452421712</v>
      </c>
      <c r="P2403" s="18">
        <v>7.5</v>
      </c>
      <c r="Q2403" s="21">
        <f t="shared" si="200"/>
        <v>8.371513102</v>
      </c>
      <c r="R2403" s="18">
        <v>10.0</v>
      </c>
      <c r="S2403" s="21">
        <f t="shared" si="195"/>
        <v>8.440684411</v>
      </c>
      <c r="T2403" s="18">
        <v>10.0</v>
      </c>
      <c r="U2403" s="21">
        <f t="shared" si="128"/>
        <v>8.243128964</v>
      </c>
      <c r="V2403" s="18">
        <v>7.5</v>
      </c>
      <c r="W2403" s="21">
        <f t="shared" si="199"/>
        <v>8.85023246</v>
      </c>
      <c r="X2403" s="27">
        <f t="shared" si="170"/>
        <v>8.785714286</v>
      </c>
      <c r="Y2403" s="119"/>
      <c r="Z2403" s="24"/>
      <c r="AA2403" s="40"/>
      <c r="AB2403" s="40"/>
      <c r="AC2403" s="40"/>
      <c r="AD2403" s="40"/>
      <c r="AE2403" s="39"/>
      <c r="AF2403" s="5"/>
      <c r="AG2403" s="1"/>
    </row>
    <row r="2404" ht="15.75" customHeight="1">
      <c r="A2404" s="1"/>
      <c r="B2404" s="5"/>
      <c r="C2404" s="16">
        <v>45322.0</v>
      </c>
      <c r="D2404" s="17">
        <v>4.269899119E9</v>
      </c>
      <c r="E2404" s="150" t="s">
        <v>4457</v>
      </c>
      <c r="F2404" s="5" t="s">
        <v>84</v>
      </c>
      <c r="G2404" s="5" t="s">
        <v>2017</v>
      </c>
      <c r="H2404" s="5">
        <v>311.0</v>
      </c>
      <c r="I2404" s="33" t="s">
        <v>1787</v>
      </c>
      <c r="J2404" s="18">
        <v>10.0</v>
      </c>
      <c r="K2404" s="169">
        <f t="shared" si="202"/>
        <v>8.288704319</v>
      </c>
      <c r="L2404" s="18">
        <v>10.0</v>
      </c>
      <c r="M2404" s="21">
        <f t="shared" si="197"/>
        <v>9.1113694</v>
      </c>
      <c r="N2404" s="18">
        <v>10.0</v>
      </c>
      <c r="O2404" s="21">
        <f t="shared" si="185"/>
        <v>9.45265025</v>
      </c>
      <c r="P2404" s="18">
        <v>10.0</v>
      </c>
      <c r="Q2404" s="21">
        <f t="shared" si="200"/>
        <v>8.372201098</v>
      </c>
      <c r="R2404" s="18">
        <v>7.5</v>
      </c>
      <c r="S2404" s="21">
        <f t="shared" si="195"/>
        <v>8.440287162</v>
      </c>
      <c r="T2404" s="18">
        <v>10.0</v>
      </c>
      <c r="U2404" s="21">
        <f t="shared" si="128"/>
        <v>8.243871513</v>
      </c>
      <c r="V2404" s="18">
        <v>10.0</v>
      </c>
      <c r="W2404" s="21">
        <f t="shared" si="199"/>
        <v>8.850718209</v>
      </c>
      <c r="X2404" s="27">
        <f t="shared" si="170"/>
        <v>9.642857143</v>
      </c>
      <c r="Y2404" s="119"/>
      <c r="Z2404" s="24"/>
      <c r="AA2404" s="40"/>
      <c r="AB2404" s="40"/>
      <c r="AC2404" s="40"/>
      <c r="AD2404" s="40"/>
      <c r="AE2404" s="39"/>
      <c r="AF2404" s="5"/>
      <c r="AG2404" s="1"/>
    </row>
    <row r="2405" ht="15.75" customHeight="1">
      <c r="A2405" s="1"/>
      <c r="B2405" s="5"/>
      <c r="C2405" s="16">
        <v>45322.0</v>
      </c>
      <c r="D2405" s="17">
        <v>4.066264114E9</v>
      </c>
      <c r="E2405" s="150" t="s">
        <v>4458</v>
      </c>
      <c r="F2405" s="5" t="s">
        <v>4459</v>
      </c>
      <c r="G2405" s="5" t="s">
        <v>2979</v>
      </c>
      <c r="H2405" s="5">
        <v>313.0</v>
      </c>
      <c r="I2405" s="33" t="s">
        <v>79</v>
      </c>
      <c r="J2405" s="18">
        <v>9.0</v>
      </c>
      <c r="K2405" s="169">
        <f t="shared" si="202"/>
        <v>8.288039867</v>
      </c>
      <c r="L2405" s="18">
        <v>10.0</v>
      </c>
      <c r="M2405" s="21">
        <f t="shared" si="197"/>
        <v>9.111744825</v>
      </c>
      <c r="N2405" s="18">
        <v>10.0</v>
      </c>
      <c r="O2405" s="21">
        <f t="shared" si="185"/>
        <v>9.452878598</v>
      </c>
      <c r="P2405" s="18">
        <v>10.0</v>
      </c>
      <c r="Q2405" s="21">
        <f t="shared" si="200"/>
        <v>8.372888514</v>
      </c>
      <c r="R2405" s="18">
        <v>10.0</v>
      </c>
      <c r="S2405" s="21">
        <f t="shared" si="195"/>
        <v>8.440945547</v>
      </c>
      <c r="T2405" s="18">
        <v>10.0</v>
      </c>
      <c r="U2405" s="21">
        <f t="shared" si="128"/>
        <v>8.244613435</v>
      </c>
      <c r="V2405" s="18">
        <v>10.0</v>
      </c>
      <c r="W2405" s="21">
        <f t="shared" si="199"/>
        <v>8.851203547</v>
      </c>
      <c r="X2405" s="27">
        <f t="shared" si="170"/>
        <v>9.857142857</v>
      </c>
      <c r="Y2405" s="84" t="s">
        <v>4460</v>
      </c>
      <c r="Z2405" s="24"/>
      <c r="AA2405" s="40"/>
      <c r="AB2405" s="40"/>
      <c r="AC2405" s="40"/>
      <c r="AD2405" s="40"/>
      <c r="AE2405" s="39"/>
      <c r="AF2405" s="5"/>
      <c r="AG2405" s="1"/>
    </row>
    <row r="2406" ht="15.75" customHeight="1">
      <c r="A2406" s="1"/>
      <c r="B2406" s="5"/>
      <c r="C2406" s="16">
        <v>45322.0</v>
      </c>
      <c r="D2406" s="17">
        <v>3.411423298E9</v>
      </c>
      <c r="E2406" s="150" t="s">
        <v>4461</v>
      </c>
      <c r="F2406" s="5" t="s">
        <v>563</v>
      </c>
      <c r="G2406" s="5" t="s">
        <v>2017</v>
      </c>
      <c r="H2406" s="5">
        <v>202.0</v>
      </c>
      <c r="I2406" s="33" t="s">
        <v>45</v>
      </c>
      <c r="J2406" s="18">
        <v>8.0</v>
      </c>
      <c r="K2406" s="169">
        <f t="shared" si="202"/>
        <v>8.288039867</v>
      </c>
      <c r="L2406" s="18">
        <v>7.5</v>
      </c>
      <c r="M2406" s="21">
        <f t="shared" si="197"/>
        <v>9.111064189</v>
      </c>
      <c r="N2406" s="18">
        <v>10.0</v>
      </c>
      <c r="O2406" s="21">
        <f t="shared" si="185"/>
        <v>9.453106756</v>
      </c>
      <c r="P2406" s="18">
        <v>7.5</v>
      </c>
      <c r="Q2406" s="21">
        <f t="shared" si="200"/>
        <v>8.372520051</v>
      </c>
      <c r="R2406" s="18">
        <v>7.5</v>
      </c>
      <c r="S2406" s="21">
        <f t="shared" si="195"/>
        <v>8.440548523</v>
      </c>
      <c r="T2406" s="18">
        <v>7.5</v>
      </c>
      <c r="U2406" s="21">
        <f t="shared" si="128"/>
        <v>8.244298986</v>
      </c>
      <c r="V2406" s="18">
        <v>10.0</v>
      </c>
      <c r="W2406" s="21">
        <f t="shared" si="199"/>
        <v>8.851688476</v>
      </c>
      <c r="X2406" s="27">
        <f t="shared" si="170"/>
        <v>8.285714286</v>
      </c>
      <c r="Y2406" s="84" t="s">
        <v>4462</v>
      </c>
      <c r="Z2406" s="24"/>
      <c r="AA2406" s="40"/>
      <c r="AB2406" s="40"/>
      <c r="AC2406" s="40"/>
      <c r="AD2406" s="40"/>
      <c r="AE2406" s="39"/>
      <c r="AF2406" s="5"/>
      <c r="AG2406" s="1"/>
    </row>
    <row r="2407" ht="15.75" customHeight="1">
      <c r="A2407" s="1"/>
      <c r="B2407" s="5"/>
      <c r="C2407" s="16">
        <v>45323.0</v>
      </c>
      <c r="D2407" s="17">
        <v>2.281846216E9</v>
      </c>
      <c r="E2407" s="150" t="s">
        <v>4461</v>
      </c>
      <c r="F2407" s="5" t="s">
        <v>563</v>
      </c>
      <c r="G2407" s="5" t="s">
        <v>2017</v>
      </c>
      <c r="H2407" s="5">
        <v>202.0</v>
      </c>
      <c r="I2407" s="33" t="s">
        <v>45</v>
      </c>
      <c r="J2407" s="18">
        <v>8.0</v>
      </c>
      <c r="K2407" s="169">
        <f t="shared" si="202"/>
        <v>8.287375415</v>
      </c>
      <c r="L2407" s="18">
        <v>7.5</v>
      </c>
      <c r="M2407" s="21">
        <f t="shared" si="197"/>
        <v>9.110384128</v>
      </c>
      <c r="N2407" s="18">
        <v>10.0</v>
      </c>
      <c r="O2407" s="21">
        <f t="shared" si="185"/>
        <v>9.453334723</v>
      </c>
      <c r="P2407" s="18">
        <v>7.5</v>
      </c>
      <c r="Q2407" s="21">
        <f t="shared" si="200"/>
        <v>8.372151899</v>
      </c>
      <c r="R2407" s="18">
        <v>7.5</v>
      </c>
      <c r="S2407" s="21">
        <f t="shared" si="195"/>
        <v>8.440151835</v>
      </c>
      <c r="T2407" s="18">
        <v>7.5</v>
      </c>
      <c r="U2407" s="21">
        <f t="shared" si="128"/>
        <v>8.243984804</v>
      </c>
      <c r="V2407" s="18">
        <v>10.0</v>
      </c>
      <c r="W2407" s="21">
        <f t="shared" si="199"/>
        <v>8.852172996</v>
      </c>
      <c r="X2407" s="27">
        <f t="shared" si="170"/>
        <v>8.285714286</v>
      </c>
      <c r="Y2407" s="84" t="s">
        <v>4463</v>
      </c>
      <c r="Z2407" s="24"/>
      <c r="AA2407" s="40"/>
      <c r="AB2407" s="40"/>
      <c r="AC2407" s="40"/>
      <c r="AD2407" s="40"/>
      <c r="AE2407" s="39"/>
      <c r="AF2407" s="5"/>
      <c r="AG2407" s="1"/>
    </row>
    <row r="2408" ht="15.75" customHeight="1">
      <c r="A2408" s="1"/>
      <c r="B2408" s="5"/>
      <c r="C2408" s="16">
        <v>45323.0</v>
      </c>
      <c r="D2408" s="17">
        <v>4.076806461E9</v>
      </c>
      <c r="E2408" s="150" t="s">
        <v>4464</v>
      </c>
      <c r="F2408" s="5" t="s">
        <v>3554</v>
      </c>
      <c r="G2408" s="5" t="s">
        <v>2979</v>
      </c>
      <c r="H2408" s="5">
        <v>304.0</v>
      </c>
      <c r="I2408" s="33" t="s">
        <v>45</v>
      </c>
      <c r="J2408" s="18">
        <v>10.0</v>
      </c>
      <c r="K2408" s="169">
        <f t="shared" si="202"/>
        <v>8.287375415</v>
      </c>
      <c r="L2408" s="18">
        <v>10.0</v>
      </c>
      <c r="M2408" s="21">
        <f t="shared" si="197"/>
        <v>9.110759494</v>
      </c>
      <c r="N2408" s="18">
        <v>10.0</v>
      </c>
      <c r="O2408" s="21">
        <f t="shared" si="185"/>
        <v>9.452520833</v>
      </c>
      <c r="P2408" s="18">
        <v>10.0</v>
      </c>
      <c r="Q2408" s="21">
        <f t="shared" si="200"/>
        <v>8.372838465</v>
      </c>
      <c r="R2408" s="18">
        <v>10.0</v>
      </c>
      <c r="S2408" s="21">
        <f t="shared" si="195"/>
        <v>8.440809444</v>
      </c>
      <c r="T2408" s="18">
        <v>10.0</v>
      </c>
      <c r="U2408" s="21">
        <f t="shared" si="128"/>
        <v>8.244725738</v>
      </c>
      <c r="V2408" s="18">
        <v>10.0</v>
      </c>
      <c r="W2408" s="21">
        <f t="shared" si="199"/>
        <v>8.852657107</v>
      </c>
      <c r="X2408" s="27">
        <f t="shared" si="170"/>
        <v>10</v>
      </c>
      <c r="Y2408" s="84" t="s">
        <v>4465</v>
      </c>
      <c r="Z2408" s="24"/>
      <c r="AA2408" s="40"/>
      <c r="AB2408" s="40"/>
      <c r="AC2408" s="40"/>
      <c r="AD2408" s="40"/>
      <c r="AE2408" s="39"/>
      <c r="AF2408" s="5"/>
      <c r="AG2408" s="1"/>
    </row>
    <row r="2409" ht="15.75" customHeight="1">
      <c r="A2409" s="1"/>
      <c r="B2409" s="5"/>
      <c r="C2409" s="16">
        <v>45323.0</v>
      </c>
      <c r="D2409" s="17">
        <v>4.249581364E9</v>
      </c>
      <c r="E2409" s="150" t="s">
        <v>4466</v>
      </c>
      <c r="F2409" s="5" t="s">
        <v>126</v>
      </c>
      <c r="G2409" s="5" t="s">
        <v>2017</v>
      </c>
      <c r="H2409" s="5">
        <v>209.0</v>
      </c>
      <c r="I2409" s="33" t="s">
        <v>1808</v>
      </c>
      <c r="J2409" s="18">
        <v>9.0</v>
      </c>
      <c r="K2409" s="169">
        <f t="shared" si="202"/>
        <v>8.288704319</v>
      </c>
      <c r="L2409" s="18">
        <v>10.0</v>
      </c>
      <c r="M2409" s="21">
        <f t="shared" si="197"/>
        <v>9.111134542</v>
      </c>
      <c r="N2409" s="18">
        <v>10.0</v>
      </c>
      <c r="O2409" s="21">
        <f t="shared" si="185"/>
        <v>9.452748855</v>
      </c>
      <c r="P2409" s="18">
        <v>10.0</v>
      </c>
      <c r="Q2409" s="21">
        <f t="shared" si="200"/>
        <v>8.373524452</v>
      </c>
      <c r="R2409" s="18">
        <v>10.0</v>
      </c>
      <c r="S2409" s="21">
        <f t="shared" si="195"/>
        <v>8.441466498</v>
      </c>
      <c r="T2409" s="18">
        <v>10.0</v>
      </c>
      <c r="U2409" s="21">
        <f t="shared" si="128"/>
        <v>8.245466048</v>
      </c>
      <c r="V2409" s="18">
        <v>10.0</v>
      </c>
      <c r="W2409" s="21">
        <f t="shared" si="199"/>
        <v>8.853140809</v>
      </c>
      <c r="X2409" s="27">
        <f t="shared" si="170"/>
        <v>9.857142857</v>
      </c>
      <c r="Y2409" s="119"/>
      <c r="Z2409" s="24"/>
      <c r="AA2409" s="40"/>
      <c r="AB2409" s="40"/>
      <c r="AC2409" s="40"/>
      <c r="AD2409" s="40"/>
      <c r="AE2409" s="39"/>
      <c r="AF2409" s="5"/>
      <c r="AG2409" s="1"/>
    </row>
    <row r="2410" ht="15.75" customHeight="1">
      <c r="A2410" s="1"/>
      <c r="B2410" s="5"/>
      <c r="C2410" s="16">
        <v>45324.0</v>
      </c>
      <c r="D2410" s="17" t="s">
        <v>4467</v>
      </c>
      <c r="E2410" s="150" t="s">
        <v>4468</v>
      </c>
      <c r="F2410" s="5" t="s">
        <v>72</v>
      </c>
      <c r="G2410" s="5" t="s">
        <v>3261</v>
      </c>
      <c r="H2410" s="5">
        <v>204.0</v>
      </c>
      <c r="I2410" s="33" t="s">
        <v>45</v>
      </c>
      <c r="J2410" s="18">
        <v>8.0</v>
      </c>
      <c r="K2410" s="169">
        <f t="shared" si="202"/>
        <v>8.287375415</v>
      </c>
      <c r="L2410" s="18">
        <v>10.0</v>
      </c>
      <c r="M2410" s="21">
        <f t="shared" si="197"/>
        <v>9.111509275</v>
      </c>
      <c r="N2410" s="18">
        <v>7.5</v>
      </c>
      <c r="O2410" s="21">
        <f t="shared" si="185"/>
        <v>9.452976686</v>
      </c>
      <c r="P2410" s="18">
        <v>7.5</v>
      </c>
      <c r="Q2410" s="21">
        <f t="shared" si="200"/>
        <v>8.373156342</v>
      </c>
      <c r="R2410" s="18">
        <v>7.5</v>
      </c>
      <c r="S2410" s="21">
        <f t="shared" si="195"/>
        <v>8.441069924</v>
      </c>
      <c r="T2410" s="18">
        <v>7.5</v>
      </c>
      <c r="U2410" s="21">
        <f t="shared" si="128"/>
        <v>8.245151771</v>
      </c>
      <c r="V2410" s="18">
        <v>7.5</v>
      </c>
      <c r="W2410" s="21">
        <f t="shared" si="199"/>
        <v>8.852570586</v>
      </c>
      <c r="X2410" s="27">
        <f t="shared" si="170"/>
        <v>7.928571429</v>
      </c>
      <c r="Y2410" s="84" t="s">
        <v>4469</v>
      </c>
      <c r="Z2410" s="24"/>
      <c r="AA2410" s="40"/>
      <c r="AB2410" s="40"/>
      <c r="AC2410" s="40"/>
      <c r="AD2410" s="40"/>
      <c r="AE2410" s="39"/>
      <c r="AF2410" s="5"/>
      <c r="AG2410" s="1"/>
    </row>
    <row r="2411" ht="15.75" customHeight="1">
      <c r="A2411" s="1"/>
      <c r="B2411" s="5"/>
      <c r="C2411" s="16">
        <v>45324.0</v>
      </c>
      <c r="D2411" s="17">
        <v>3.410221768E9</v>
      </c>
      <c r="E2411" s="150" t="s">
        <v>4470</v>
      </c>
      <c r="F2411" s="5" t="s">
        <v>72</v>
      </c>
      <c r="G2411" s="5" t="s">
        <v>33</v>
      </c>
      <c r="H2411" s="5">
        <v>312.0</v>
      </c>
      <c r="I2411" s="33" t="s">
        <v>1787</v>
      </c>
      <c r="J2411" s="18">
        <v>8.0</v>
      </c>
      <c r="K2411" s="169">
        <f t="shared" si="202"/>
        <v>8.286710963</v>
      </c>
      <c r="L2411" s="18">
        <v>7.5</v>
      </c>
      <c r="M2411" s="21">
        <f t="shared" si="197"/>
        <v>9.110830173</v>
      </c>
      <c r="N2411" s="18">
        <v>7.5</v>
      </c>
      <c r="O2411" s="21">
        <f t="shared" si="185"/>
        <v>9.453204328</v>
      </c>
      <c r="P2411" s="18">
        <v>7.5</v>
      </c>
      <c r="Q2411" s="21">
        <f t="shared" si="200"/>
        <v>8.372788543</v>
      </c>
      <c r="R2411" s="18">
        <v>7.5</v>
      </c>
      <c r="S2411" s="21">
        <f t="shared" si="195"/>
        <v>8.440673684</v>
      </c>
      <c r="T2411" s="18">
        <v>7.5</v>
      </c>
      <c r="U2411" s="21">
        <f t="shared" si="128"/>
        <v>8.244837758</v>
      </c>
      <c r="V2411" s="18">
        <v>7.5</v>
      </c>
      <c r="W2411" s="21">
        <f t="shared" si="199"/>
        <v>8.852000842</v>
      </c>
      <c r="X2411" s="27">
        <f t="shared" si="170"/>
        <v>7.571428571</v>
      </c>
      <c r="Y2411" s="119"/>
      <c r="Z2411" s="24"/>
      <c r="AA2411" s="40"/>
      <c r="AB2411" s="40"/>
      <c r="AC2411" s="40"/>
      <c r="AD2411" s="40"/>
      <c r="AE2411" s="39"/>
      <c r="AF2411" s="5"/>
      <c r="AG2411" s="1"/>
    </row>
    <row r="2412" ht="15.75" customHeight="1">
      <c r="A2412" s="1"/>
      <c r="B2412" s="5"/>
      <c r="C2412" s="16">
        <v>45325.0</v>
      </c>
      <c r="D2412" s="17">
        <v>4.126875117E9</v>
      </c>
      <c r="E2412" s="150" t="s">
        <v>4471</v>
      </c>
      <c r="F2412" s="5" t="s">
        <v>48</v>
      </c>
      <c r="G2412" s="5" t="s">
        <v>2017</v>
      </c>
      <c r="H2412" s="5" t="s">
        <v>3315</v>
      </c>
      <c r="I2412" s="33" t="s">
        <v>60</v>
      </c>
      <c r="J2412" s="18">
        <v>9.0</v>
      </c>
      <c r="K2412" s="169">
        <f t="shared" si="202"/>
        <v>8.288039867</v>
      </c>
      <c r="L2412" s="18">
        <v>7.5</v>
      </c>
      <c r="M2412" s="21">
        <f t="shared" si="197"/>
        <v>9.110151643</v>
      </c>
      <c r="N2412" s="18">
        <v>10.0</v>
      </c>
      <c r="O2412" s="21">
        <f t="shared" si="185"/>
        <v>9.45343178</v>
      </c>
      <c r="P2412" s="18">
        <v>10.0</v>
      </c>
      <c r="Q2412" s="21">
        <f t="shared" si="200"/>
        <v>8.373473684</v>
      </c>
      <c r="R2412" s="18">
        <v>7.5</v>
      </c>
      <c r="S2412" s="21">
        <f t="shared" si="195"/>
        <v>8.440277778</v>
      </c>
      <c r="T2412" s="18">
        <v>10.0</v>
      </c>
      <c r="U2412" s="21">
        <f t="shared" si="128"/>
        <v>8.245577085</v>
      </c>
      <c r="V2412" s="18">
        <v>10.0</v>
      </c>
      <c r="W2412" s="21">
        <f t="shared" si="199"/>
        <v>8.852484211</v>
      </c>
      <c r="X2412" s="27">
        <f t="shared" si="170"/>
        <v>9.142857143</v>
      </c>
      <c r="Y2412" s="149" t="s">
        <v>4472</v>
      </c>
      <c r="Z2412" s="24"/>
      <c r="AA2412" s="40"/>
      <c r="AB2412" s="40"/>
      <c r="AC2412" s="40"/>
      <c r="AD2412" s="40"/>
      <c r="AE2412" s="39"/>
      <c r="AF2412" s="5"/>
      <c r="AG2412" s="1"/>
    </row>
    <row r="2413" ht="15.75" customHeight="1">
      <c r="A2413" s="1"/>
      <c r="B2413" s="5"/>
      <c r="C2413" s="16">
        <v>45325.0</v>
      </c>
      <c r="D2413" s="17">
        <v>4.03297754E9</v>
      </c>
      <c r="E2413" s="150" t="s">
        <v>4473</v>
      </c>
      <c r="F2413" s="5" t="s">
        <v>1917</v>
      </c>
      <c r="G2413" s="5" t="s">
        <v>2017</v>
      </c>
      <c r="H2413" s="5" t="s">
        <v>3327</v>
      </c>
      <c r="I2413" s="33" t="s">
        <v>60</v>
      </c>
      <c r="J2413" s="18">
        <v>10.0</v>
      </c>
      <c r="K2413" s="169">
        <f t="shared" si="202"/>
        <v>8.290033223</v>
      </c>
      <c r="L2413" s="18">
        <v>10.0</v>
      </c>
      <c r="M2413" s="21">
        <f t="shared" si="197"/>
        <v>9.110526316</v>
      </c>
      <c r="N2413" s="18">
        <v>10.0</v>
      </c>
      <c r="O2413" s="21">
        <f t="shared" si="185"/>
        <v>9.453659044</v>
      </c>
      <c r="P2413" s="18">
        <v>10.0</v>
      </c>
      <c r="Q2413" s="21">
        <f t="shared" si="200"/>
        <v>8.374158249</v>
      </c>
      <c r="R2413" s="18">
        <v>10.0</v>
      </c>
      <c r="S2413" s="21">
        <f t="shared" si="195"/>
        <v>8.44093395</v>
      </c>
      <c r="T2413" s="18">
        <v>10.0</v>
      </c>
      <c r="U2413" s="21">
        <f t="shared" si="128"/>
        <v>8.246315789</v>
      </c>
      <c r="V2413" s="18">
        <v>10.0</v>
      </c>
      <c r="W2413" s="21">
        <f t="shared" si="199"/>
        <v>8.852967172</v>
      </c>
      <c r="X2413" s="27">
        <f t="shared" si="170"/>
        <v>10</v>
      </c>
      <c r="Y2413" s="119"/>
      <c r="Z2413" s="24"/>
      <c r="AA2413" s="40"/>
      <c r="AB2413" s="40"/>
      <c r="AC2413" s="40"/>
      <c r="AD2413" s="40"/>
      <c r="AE2413" s="39"/>
      <c r="AF2413" s="5"/>
      <c r="AG2413" s="1"/>
    </row>
    <row r="2414" ht="15.75" customHeight="1">
      <c r="A2414" s="1"/>
      <c r="B2414" s="5"/>
      <c r="C2414" s="16">
        <v>45325.0</v>
      </c>
      <c r="D2414" s="157">
        <v>4.162109925E9</v>
      </c>
      <c r="E2414" s="150" t="s">
        <v>4474</v>
      </c>
      <c r="F2414" s="5" t="s">
        <v>32</v>
      </c>
      <c r="G2414" s="5" t="s">
        <v>2017</v>
      </c>
      <c r="H2414" s="5">
        <v>207.0</v>
      </c>
      <c r="I2414" s="33" t="s">
        <v>1808</v>
      </c>
      <c r="J2414" s="18">
        <v>8.0</v>
      </c>
      <c r="K2414" s="169">
        <f t="shared" si="202"/>
        <v>8.288704319</v>
      </c>
      <c r="L2414" s="18">
        <v>10.0</v>
      </c>
      <c r="M2414" s="21">
        <f t="shared" si="197"/>
        <v>9.110900673</v>
      </c>
      <c r="N2414" s="18">
        <v>10.0</v>
      </c>
      <c r="O2414" s="21">
        <f t="shared" si="185"/>
        <v>9.452847049</v>
      </c>
      <c r="P2414" s="18">
        <v>7.5</v>
      </c>
      <c r="Q2414" s="21">
        <f t="shared" si="200"/>
        <v>8.373790492</v>
      </c>
      <c r="R2414" s="18">
        <v>7.5</v>
      </c>
      <c r="S2414" s="21">
        <f t="shared" si="195"/>
        <v>8.440538267</v>
      </c>
      <c r="T2414" s="18">
        <v>7.5</v>
      </c>
      <c r="U2414" s="21">
        <f t="shared" si="128"/>
        <v>8.246001684</v>
      </c>
      <c r="V2414" s="18">
        <v>7.5</v>
      </c>
      <c r="W2414" s="21">
        <f t="shared" si="199"/>
        <v>8.852397981</v>
      </c>
      <c r="X2414" s="27">
        <f t="shared" si="170"/>
        <v>8.285714286</v>
      </c>
      <c r="Y2414" s="119"/>
      <c r="Z2414" s="24"/>
      <c r="AA2414" s="40"/>
      <c r="AB2414" s="40"/>
      <c r="AC2414" s="40"/>
      <c r="AD2414" s="40"/>
      <c r="AE2414" s="39"/>
      <c r="AF2414" s="5"/>
      <c r="AG2414" s="1"/>
    </row>
    <row r="2415" ht="15.75" customHeight="1">
      <c r="A2415" s="1"/>
      <c r="B2415" s="5"/>
      <c r="C2415" s="16">
        <v>45326.0</v>
      </c>
      <c r="D2415" s="17">
        <v>4.13866994E9</v>
      </c>
      <c r="E2415" s="150" t="s">
        <v>4475</v>
      </c>
      <c r="F2415" s="5" t="s">
        <v>3554</v>
      </c>
      <c r="G2415" s="5" t="s">
        <v>2017</v>
      </c>
      <c r="H2415" s="5" t="s">
        <v>3347</v>
      </c>
      <c r="I2415" s="33" t="s">
        <v>60</v>
      </c>
      <c r="J2415" s="18">
        <v>10.0</v>
      </c>
      <c r="K2415" s="169">
        <f t="shared" si="202"/>
        <v>8.290697674</v>
      </c>
      <c r="L2415" s="18">
        <v>10.0</v>
      </c>
      <c r="M2415" s="21">
        <f t="shared" si="197"/>
        <v>9.111274716</v>
      </c>
      <c r="N2415" s="18">
        <v>10.0</v>
      </c>
      <c r="O2415" s="21">
        <f t="shared" si="185"/>
        <v>9.453074366</v>
      </c>
      <c r="P2415" s="18">
        <v>10.0</v>
      </c>
      <c r="Q2415" s="21">
        <f t="shared" si="200"/>
        <v>8.374474348</v>
      </c>
      <c r="R2415" s="18">
        <v>10.0</v>
      </c>
      <c r="S2415" s="21">
        <f t="shared" si="195"/>
        <v>8.441193779</v>
      </c>
      <c r="T2415" s="18">
        <v>10.0</v>
      </c>
      <c r="U2415" s="21">
        <f t="shared" si="128"/>
        <v>8.246739588</v>
      </c>
      <c r="V2415" s="18">
        <v>10.0</v>
      </c>
      <c r="W2415" s="21">
        <f t="shared" si="199"/>
        <v>8.852880572</v>
      </c>
      <c r="X2415" s="27">
        <f t="shared" si="170"/>
        <v>10</v>
      </c>
      <c r="Y2415" s="119"/>
      <c r="Z2415" s="24"/>
      <c r="AA2415" s="40"/>
      <c r="AB2415" s="40"/>
      <c r="AC2415" s="40"/>
      <c r="AD2415" s="40"/>
      <c r="AE2415" s="39"/>
      <c r="AF2415" s="5"/>
      <c r="AG2415" s="1"/>
    </row>
    <row r="2416" ht="15.75" customHeight="1">
      <c r="A2416" s="1"/>
      <c r="B2416" s="5"/>
      <c r="C2416" s="16">
        <v>45327.0</v>
      </c>
      <c r="D2416" s="17">
        <v>4.08836696E9</v>
      </c>
      <c r="E2416" s="150" t="s">
        <v>4476</v>
      </c>
      <c r="F2416" s="5" t="s">
        <v>2731</v>
      </c>
      <c r="G2416" s="5" t="s">
        <v>3261</v>
      </c>
      <c r="H2416" s="5">
        <v>204.0</v>
      </c>
      <c r="I2416" s="33" t="s">
        <v>45</v>
      </c>
      <c r="J2416" s="18">
        <v>8.0</v>
      </c>
      <c r="K2416" s="169">
        <f t="shared" si="202"/>
        <v>8.289368771</v>
      </c>
      <c r="L2416" s="18">
        <v>10.0</v>
      </c>
      <c r="M2416" s="21">
        <f t="shared" si="197"/>
        <v>9.111648444</v>
      </c>
      <c r="N2416" s="18">
        <v>10.0</v>
      </c>
      <c r="O2416" s="21">
        <f t="shared" si="185"/>
        <v>9.452263289</v>
      </c>
      <c r="P2416" s="18">
        <v>10.0</v>
      </c>
      <c r="Q2416" s="21">
        <f t="shared" si="200"/>
        <v>8.375157629</v>
      </c>
      <c r="R2416" s="18">
        <v>7.5</v>
      </c>
      <c r="S2416" s="21">
        <f t="shared" si="195"/>
        <v>8.440798319</v>
      </c>
      <c r="T2416" s="18">
        <v>10.0</v>
      </c>
      <c r="U2416" s="21">
        <f t="shared" si="128"/>
        <v>8.247476871</v>
      </c>
      <c r="V2416" s="18">
        <v>10.0</v>
      </c>
      <c r="W2416" s="21">
        <f t="shared" si="199"/>
        <v>8.853362757</v>
      </c>
      <c r="X2416" s="27">
        <f t="shared" si="170"/>
        <v>9.357142857</v>
      </c>
      <c r="Y2416" s="119"/>
      <c r="Z2416" s="24"/>
      <c r="AA2416" s="40"/>
      <c r="AB2416" s="40"/>
      <c r="AC2416" s="40"/>
      <c r="AD2416" s="40"/>
      <c r="AE2416" s="39"/>
      <c r="AF2416" s="5"/>
      <c r="AG2416" s="1"/>
    </row>
    <row r="2417" ht="15.75" customHeight="1">
      <c r="A2417" s="1"/>
      <c r="B2417" s="5"/>
      <c r="C2417" s="16">
        <v>45327.0</v>
      </c>
      <c r="D2417" s="17">
        <v>4.213851473E9</v>
      </c>
      <c r="E2417" s="150" t="s">
        <v>4477</v>
      </c>
      <c r="F2417" s="5" t="s">
        <v>72</v>
      </c>
      <c r="G2417" s="5" t="s">
        <v>2017</v>
      </c>
      <c r="H2417" s="5" t="s">
        <v>3252</v>
      </c>
      <c r="I2417" s="33" t="s">
        <v>2203</v>
      </c>
      <c r="J2417" s="18">
        <v>10.0</v>
      </c>
      <c r="K2417" s="169">
        <f t="shared" si="202"/>
        <v>8.289368771</v>
      </c>
      <c r="L2417" s="18">
        <v>7.5</v>
      </c>
      <c r="M2417" s="21">
        <f t="shared" si="197"/>
        <v>9.110970996</v>
      </c>
      <c r="N2417" s="18">
        <v>10.0</v>
      </c>
      <c r="O2417" s="21">
        <f t="shared" si="185"/>
        <v>9.45249066</v>
      </c>
      <c r="P2417" s="18">
        <v>7.5</v>
      </c>
      <c r="Q2417" s="21">
        <f t="shared" si="200"/>
        <v>8.374789916</v>
      </c>
      <c r="R2417" s="18">
        <v>10.0</v>
      </c>
      <c r="S2417" s="21">
        <f t="shared" si="195"/>
        <v>8.441453171</v>
      </c>
      <c r="T2417" s="18">
        <v>10.0</v>
      </c>
      <c r="U2417" s="21">
        <f t="shared" si="128"/>
        <v>8.248213535</v>
      </c>
      <c r="V2417" s="18">
        <v>10.0</v>
      </c>
      <c r="W2417" s="21">
        <f t="shared" si="199"/>
        <v>8.853844538</v>
      </c>
      <c r="X2417" s="27">
        <f t="shared" si="170"/>
        <v>9.285714286</v>
      </c>
      <c r="Y2417" s="152" t="s">
        <v>4478</v>
      </c>
      <c r="Z2417" s="24"/>
      <c r="AA2417" s="40"/>
      <c r="AB2417" s="40"/>
      <c r="AC2417" s="40"/>
      <c r="AD2417" s="40"/>
      <c r="AE2417" s="39"/>
      <c r="AF2417" s="5"/>
      <c r="AG2417" s="1"/>
    </row>
    <row r="2418" ht="15.75" customHeight="1">
      <c r="A2418" s="1"/>
      <c r="B2418" s="5"/>
      <c r="C2418" s="16">
        <v>45327.0</v>
      </c>
      <c r="D2418" s="17">
        <v>4.04146073E9</v>
      </c>
      <c r="E2418" s="150" t="s">
        <v>4479</v>
      </c>
      <c r="F2418" s="5" t="s">
        <v>950</v>
      </c>
      <c r="G2418" s="5" t="s">
        <v>3261</v>
      </c>
      <c r="H2418" s="5">
        <v>304.0</v>
      </c>
      <c r="I2418" s="33" t="s">
        <v>45</v>
      </c>
      <c r="J2418" s="18">
        <v>9.0</v>
      </c>
      <c r="K2418" s="169">
        <f t="shared" si="202"/>
        <v>8.289368771</v>
      </c>
      <c r="L2418" s="18">
        <v>10.0</v>
      </c>
      <c r="M2418" s="21">
        <f t="shared" si="197"/>
        <v>9.111344538</v>
      </c>
      <c r="N2418" s="18">
        <v>10.0</v>
      </c>
      <c r="O2418" s="21">
        <f t="shared" si="185"/>
        <v>9.452717842</v>
      </c>
      <c r="P2418" s="18">
        <v>10.0</v>
      </c>
      <c r="Q2418" s="21">
        <f t="shared" si="200"/>
        <v>8.375472491</v>
      </c>
      <c r="R2418" s="18">
        <v>10.0</v>
      </c>
      <c r="S2418" s="21">
        <f t="shared" si="195"/>
        <v>8.442107473</v>
      </c>
      <c r="T2418" s="18">
        <v>7.5</v>
      </c>
      <c r="U2418" s="21">
        <f t="shared" si="128"/>
        <v>8.24789916</v>
      </c>
      <c r="V2418" s="18">
        <v>10.0</v>
      </c>
      <c r="W2418" s="21">
        <f t="shared" si="199"/>
        <v>8.854325913</v>
      </c>
      <c r="X2418" s="27">
        <f t="shared" si="170"/>
        <v>9.5</v>
      </c>
      <c r="Y2418" s="149" t="s">
        <v>4480</v>
      </c>
      <c r="Z2418" s="24"/>
      <c r="AA2418" s="40"/>
      <c r="AB2418" s="40"/>
      <c r="AC2418" s="40"/>
      <c r="AD2418" s="40"/>
      <c r="AE2418" s="39"/>
      <c r="AF2418" s="5"/>
      <c r="AG2418" s="1"/>
    </row>
    <row r="2419" ht="15.75" customHeight="1">
      <c r="A2419" s="1"/>
      <c r="B2419" s="5"/>
      <c r="C2419" s="16">
        <v>45328.0</v>
      </c>
      <c r="D2419" s="17">
        <v>4.154186664E9</v>
      </c>
      <c r="E2419" s="150" t="s">
        <v>4481</v>
      </c>
      <c r="F2419" s="5" t="s">
        <v>72</v>
      </c>
      <c r="G2419" s="5" t="s">
        <v>2017</v>
      </c>
      <c r="H2419" s="5">
        <v>313.0</v>
      </c>
      <c r="I2419" s="33" t="s">
        <v>79</v>
      </c>
      <c r="J2419" s="18">
        <v>7.0</v>
      </c>
      <c r="K2419" s="169">
        <f t="shared" si="202"/>
        <v>8.290033223</v>
      </c>
      <c r="L2419" s="18">
        <v>10.0</v>
      </c>
      <c r="M2419" s="21">
        <f t="shared" si="197"/>
        <v>9.111717766</v>
      </c>
      <c r="N2419" s="18">
        <v>10.0</v>
      </c>
      <c r="O2419" s="21">
        <f t="shared" si="185"/>
        <v>9.452944836</v>
      </c>
      <c r="P2419" s="18">
        <v>10.0</v>
      </c>
      <c r="Q2419" s="21">
        <f t="shared" si="200"/>
        <v>8.376154492</v>
      </c>
      <c r="R2419" s="18">
        <v>7.5</v>
      </c>
      <c r="S2419" s="21">
        <f t="shared" si="195"/>
        <v>8.441712128</v>
      </c>
      <c r="T2419" s="18">
        <v>7.5</v>
      </c>
      <c r="U2419" s="21">
        <f t="shared" si="128"/>
        <v>8.247585048</v>
      </c>
      <c r="V2419" s="18">
        <v>10.0</v>
      </c>
      <c r="W2419" s="21">
        <f t="shared" si="199"/>
        <v>8.854806885</v>
      </c>
      <c r="X2419" s="27">
        <f t="shared" si="170"/>
        <v>8.857142857</v>
      </c>
      <c r="Y2419" s="119"/>
      <c r="Z2419" s="24"/>
      <c r="AA2419" s="40"/>
      <c r="AB2419" s="40"/>
      <c r="AC2419" s="40"/>
      <c r="AD2419" s="40"/>
      <c r="AE2419" s="39"/>
      <c r="AF2419" s="5"/>
      <c r="AG2419" s="1"/>
    </row>
    <row r="2420" ht="15.75" customHeight="1">
      <c r="A2420" s="1"/>
      <c r="B2420" s="5"/>
      <c r="C2420" s="16">
        <v>45328.0</v>
      </c>
      <c r="D2420" s="17">
        <v>4.211227313E9</v>
      </c>
      <c r="E2420" s="150" t="s">
        <v>4482</v>
      </c>
      <c r="F2420" s="5" t="s">
        <v>56</v>
      </c>
      <c r="G2420" s="5" t="s">
        <v>2017</v>
      </c>
      <c r="H2420" s="5" t="s">
        <v>3270</v>
      </c>
      <c r="I2420" s="33" t="s">
        <v>60</v>
      </c>
      <c r="J2420" s="18">
        <v>8.0</v>
      </c>
      <c r="K2420" s="169">
        <f t="shared" si="202"/>
        <v>8.291362126</v>
      </c>
      <c r="L2420" s="18">
        <v>10.0</v>
      </c>
      <c r="M2420" s="21">
        <f t="shared" si="197"/>
        <v>9.11209068</v>
      </c>
      <c r="N2420" s="18">
        <v>10.0</v>
      </c>
      <c r="O2420" s="21">
        <f t="shared" si="185"/>
        <v>9.453171642</v>
      </c>
      <c r="P2420" s="18">
        <v>7.5</v>
      </c>
      <c r="Q2420" s="21">
        <f t="shared" si="200"/>
        <v>8.375786823</v>
      </c>
      <c r="R2420" s="18">
        <v>7.5</v>
      </c>
      <c r="S2420" s="21">
        <f t="shared" si="195"/>
        <v>8.441317114</v>
      </c>
      <c r="T2420" s="18">
        <v>10.0</v>
      </c>
      <c r="U2420" s="21">
        <f t="shared" si="128"/>
        <v>8.248320739</v>
      </c>
      <c r="V2420" s="18">
        <v>10.0</v>
      </c>
      <c r="W2420" s="21">
        <f t="shared" si="199"/>
        <v>8.855287453</v>
      </c>
      <c r="X2420" s="27">
        <f t="shared" si="170"/>
        <v>9</v>
      </c>
      <c r="Y2420" s="119"/>
      <c r="Z2420" s="24"/>
      <c r="AA2420" s="40"/>
      <c r="AB2420" s="40"/>
      <c r="AC2420" s="40"/>
      <c r="AD2420" s="40"/>
      <c r="AE2420" s="39"/>
      <c r="AF2420" s="5"/>
      <c r="AG2420" s="1"/>
    </row>
    <row r="2421" ht="15.75" customHeight="1">
      <c r="A2421" s="1"/>
      <c r="B2421" s="5"/>
      <c r="C2421" s="16">
        <v>45328.0</v>
      </c>
      <c r="D2421" s="17">
        <v>4.083398272E9</v>
      </c>
      <c r="E2421" s="150" t="s">
        <v>4481</v>
      </c>
      <c r="F2421" s="5" t="s">
        <v>72</v>
      </c>
      <c r="G2421" s="5" t="s">
        <v>3261</v>
      </c>
      <c r="H2421" s="5">
        <v>206.0</v>
      </c>
      <c r="I2421" s="33" t="s">
        <v>1868</v>
      </c>
      <c r="J2421" s="18">
        <v>8.0</v>
      </c>
      <c r="K2421" s="169">
        <f t="shared" si="202"/>
        <v>8.290033223</v>
      </c>
      <c r="L2421" s="18">
        <v>10.0</v>
      </c>
      <c r="M2421" s="21">
        <f t="shared" si="197"/>
        <v>9.112463282</v>
      </c>
      <c r="N2421" s="18">
        <v>10.0</v>
      </c>
      <c r="O2421" s="21">
        <f t="shared" si="185"/>
        <v>9.453398259</v>
      </c>
      <c r="P2421" s="18">
        <v>10.0</v>
      </c>
      <c r="Q2421" s="21">
        <f t="shared" si="200"/>
        <v>8.376468121</v>
      </c>
      <c r="R2421" s="18">
        <v>7.5</v>
      </c>
      <c r="S2421" s="21">
        <f t="shared" si="195"/>
        <v>8.440922432</v>
      </c>
      <c r="T2421" s="18">
        <v>7.5</v>
      </c>
      <c r="U2421" s="21">
        <f t="shared" si="128"/>
        <v>8.248006714</v>
      </c>
      <c r="V2421" s="18">
        <v>10.0</v>
      </c>
      <c r="W2421" s="21">
        <f t="shared" si="199"/>
        <v>8.855767617</v>
      </c>
      <c r="X2421" s="27">
        <f t="shared" si="170"/>
        <v>9</v>
      </c>
      <c r="Y2421" s="119"/>
      <c r="Z2421" s="24"/>
      <c r="AA2421" s="40"/>
      <c r="AB2421" s="40"/>
      <c r="AC2421" s="40"/>
      <c r="AD2421" s="40"/>
      <c r="AE2421" s="39"/>
      <c r="AF2421" s="5"/>
      <c r="AG2421" s="1"/>
    </row>
    <row r="2422" ht="15.75" customHeight="1">
      <c r="A2422" s="1"/>
      <c r="B2422" s="5"/>
      <c r="C2422" s="16">
        <v>45329.0</v>
      </c>
      <c r="D2422" s="17">
        <v>4.234599001E9</v>
      </c>
      <c r="E2422" s="150" t="s">
        <v>4483</v>
      </c>
      <c r="F2422" s="5" t="s">
        <v>72</v>
      </c>
      <c r="G2422" s="5" t="s">
        <v>3261</v>
      </c>
      <c r="H2422" s="5">
        <v>202.0</v>
      </c>
      <c r="I2422" s="33" t="s">
        <v>45</v>
      </c>
      <c r="J2422" s="18">
        <v>10.0</v>
      </c>
      <c r="K2422" s="169">
        <f t="shared" si="202"/>
        <v>8.290033223</v>
      </c>
      <c r="L2422" s="18">
        <v>10.0</v>
      </c>
      <c r="M2422" s="21">
        <f t="shared" si="197"/>
        <v>9.11283557</v>
      </c>
      <c r="N2422" s="18">
        <v>10.0</v>
      </c>
      <c r="O2422" s="21">
        <f t="shared" si="185"/>
        <v>9.453624689</v>
      </c>
      <c r="P2422" s="18">
        <v>10.0</v>
      </c>
      <c r="Q2422" s="21">
        <f t="shared" si="200"/>
        <v>8.377148847</v>
      </c>
      <c r="R2422" s="18">
        <v>10.0</v>
      </c>
      <c r="S2422" s="21">
        <f t="shared" si="195"/>
        <v>8.441575859</v>
      </c>
      <c r="T2422" s="18">
        <v>10.0</v>
      </c>
      <c r="U2422" s="21">
        <f t="shared" si="128"/>
        <v>8.248741611</v>
      </c>
      <c r="V2422" s="18">
        <v>10.0</v>
      </c>
      <c r="W2422" s="21">
        <f t="shared" si="199"/>
        <v>8.856247379</v>
      </c>
      <c r="X2422" s="27">
        <f t="shared" si="170"/>
        <v>10</v>
      </c>
      <c r="Y2422" s="149" t="s">
        <v>4484</v>
      </c>
      <c r="Z2422" s="24"/>
      <c r="AA2422" s="40"/>
      <c r="AB2422" s="40"/>
      <c r="AC2422" s="40"/>
      <c r="AD2422" s="40"/>
      <c r="AE2422" s="39"/>
      <c r="AF2422" s="5"/>
      <c r="AG2422" s="1"/>
    </row>
    <row r="2423" ht="15.75" customHeight="1">
      <c r="A2423" s="1"/>
      <c r="B2423" s="5"/>
      <c r="C2423" s="16">
        <v>45329.0</v>
      </c>
      <c r="D2423" s="17">
        <v>4.009939148E9</v>
      </c>
      <c r="E2423" s="150" t="s">
        <v>4485</v>
      </c>
      <c r="F2423" s="5" t="s">
        <v>48</v>
      </c>
      <c r="G2423" s="5" t="s">
        <v>3261</v>
      </c>
      <c r="H2423" s="5">
        <v>312.0</v>
      </c>
      <c r="I2423" s="33" t="s">
        <v>1787</v>
      </c>
      <c r="J2423" s="18">
        <v>8.0</v>
      </c>
      <c r="K2423" s="169">
        <f t="shared" si="202"/>
        <v>8.290697674</v>
      </c>
      <c r="L2423" s="18">
        <v>10.0</v>
      </c>
      <c r="M2423" s="21">
        <f t="shared" si="197"/>
        <v>9.113207547</v>
      </c>
      <c r="N2423" s="18">
        <v>10.0</v>
      </c>
      <c r="O2423" s="21">
        <f t="shared" si="185"/>
        <v>9.453850932</v>
      </c>
      <c r="P2423" s="18">
        <v>10.0</v>
      </c>
      <c r="Q2423" s="21">
        <f t="shared" si="200"/>
        <v>8.377829003</v>
      </c>
      <c r="R2423" s="18">
        <v>7.5</v>
      </c>
      <c r="S2423" s="21">
        <f t="shared" si="195"/>
        <v>8.441181399</v>
      </c>
      <c r="T2423" s="18">
        <v>7.5</v>
      </c>
      <c r="U2423" s="21">
        <f t="shared" si="128"/>
        <v>8.248427673</v>
      </c>
      <c r="V2423" s="18">
        <v>10.0</v>
      </c>
      <c r="W2423" s="21">
        <f t="shared" si="199"/>
        <v>8.856726739</v>
      </c>
      <c r="X2423" s="27">
        <f t="shared" si="170"/>
        <v>9</v>
      </c>
      <c r="Y2423" s="61"/>
      <c r="Z2423" s="24"/>
      <c r="AA2423" s="40"/>
      <c r="AB2423" s="40"/>
      <c r="AC2423" s="40"/>
      <c r="AD2423" s="40"/>
      <c r="AE2423" s="39"/>
      <c r="AF2423" s="5"/>
      <c r="AG2423" s="1"/>
    </row>
    <row r="2424" ht="15.75" customHeight="1">
      <c r="A2424" s="1"/>
      <c r="B2424" s="5"/>
      <c r="C2424" s="16">
        <v>45330.0</v>
      </c>
      <c r="D2424" s="17">
        <v>4.211314038E9</v>
      </c>
      <c r="E2424" s="150" t="s">
        <v>4486</v>
      </c>
      <c r="F2424" s="5" t="s">
        <v>107</v>
      </c>
      <c r="G2424" s="5" t="s">
        <v>3261</v>
      </c>
      <c r="H2424" s="5">
        <v>208.0</v>
      </c>
      <c r="I2424" s="33" t="s">
        <v>45</v>
      </c>
      <c r="J2424" s="18">
        <v>9.0</v>
      </c>
      <c r="K2424" s="169">
        <f t="shared" si="202"/>
        <v>8.290033223</v>
      </c>
      <c r="L2424" s="18">
        <v>10.0</v>
      </c>
      <c r="M2424" s="21">
        <f t="shared" si="197"/>
        <v>9.113579212</v>
      </c>
      <c r="N2424" s="18">
        <v>10.0</v>
      </c>
      <c r="O2424" s="21">
        <f t="shared" si="185"/>
        <v>9.454076987</v>
      </c>
      <c r="P2424" s="18">
        <v>10.0</v>
      </c>
      <c r="Q2424" s="21">
        <f t="shared" si="200"/>
        <v>8.378508588</v>
      </c>
      <c r="R2424" s="18">
        <v>10.0</v>
      </c>
      <c r="S2424" s="21">
        <f t="shared" si="195"/>
        <v>8.441834171</v>
      </c>
      <c r="T2424" s="18">
        <v>10.0</v>
      </c>
      <c r="U2424" s="21">
        <f t="shared" si="128"/>
        <v>8.249161777</v>
      </c>
      <c r="V2424" s="18">
        <v>10.0</v>
      </c>
      <c r="W2424" s="21">
        <f t="shared" si="199"/>
        <v>8.857205698</v>
      </c>
      <c r="X2424" s="27">
        <f t="shared" si="170"/>
        <v>9.857142857</v>
      </c>
      <c r="Y2424" s="119"/>
      <c r="Z2424" s="24"/>
      <c r="AA2424" s="40"/>
      <c r="AB2424" s="40"/>
      <c r="AC2424" s="40"/>
      <c r="AD2424" s="40"/>
      <c r="AE2424" s="39"/>
      <c r="AF2424" s="5"/>
      <c r="AG2424" s="1"/>
    </row>
    <row r="2425" ht="15.75" customHeight="1">
      <c r="A2425" s="1"/>
      <c r="B2425" s="5"/>
      <c r="C2425" s="16">
        <v>45330.0</v>
      </c>
      <c r="D2425" s="17">
        <v>4.262624199E9</v>
      </c>
      <c r="E2425" s="150" t="s">
        <v>4487</v>
      </c>
      <c r="F2425" s="5" t="s">
        <v>563</v>
      </c>
      <c r="G2425" s="5" t="s">
        <v>2017</v>
      </c>
      <c r="H2425" s="5">
        <v>202.0</v>
      </c>
      <c r="I2425" s="33" t="s">
        <v>45</v>
      </c>
      <c r="J2425" s="18">
        <v>10.0</v>
      </c>
      <c r="K2425" s="169">
        <f t="shared" si="202"/>
        <v>8.290697674</v>
      </c>
      <c r="L2425" s="18">
        <v>10.0</v>
      </c>
      <c r="M2425" s="21">
        <f t="shared" si="197"/>
        <v>9.113950566</v>
      </c>
      <c r="N2425" s="18">
        <v>10.0</v>
      </c>
      <c r="O2425" s="21">
        <f t="shared" si="185"/>
        <v>9.454302855</v>
      </c>
      <c r="P2425" s="18">
        <v>10.0</v>
      </c>
      <c r="Q2425" s="21">
        <f t="shared" si="200"/>
        <v>8.379187605</v>
      </c>
      <c r="R2425" s="18">
        <v>10.0</v>
      </c>
      <c r="S2425" s="21">
        <f t="shared" si="195"/>
        <v>8.442486396</v>
      </c>
      <c r="T2425" s="18">
        <v>10.0</v>
      </c>
      <c r="U2425" s="21">
        <f t="shared" si="128"/>
        <v>8.249895266</v>
      </c>
      <c r="V2425" s="18">
        <v>10.0</v>
      </c>
      <c r="W2425" s="21">
        <f t="shared" si="199"/>
        <v>8.857684255</v>
      </c>
      <c r="X2425" s="27">
        <f t="shared" si="170"/>
        <v>10</v>
      </c>
      <c r="Y2425" s="119"/>
      <c r="Z2425" s="24"/>
      <c r="AA2425" s="40"/>
      <c r="AB2425" s="40"/>
      <c r="AC2425" s="40"/>
      <c r="AD2425" s="40"/>
      <c r="AE2425" s="39"/>
      <c r="AF2425" s="5"/>
      <c r="AG2425" s="1"/>
    </row>
    <row r="2426" ht="15.75" customHeight="1">
      <c r="A2426" s="1"/>
      <c r="B2426" s="5"/>
      <c r="C2426" s="16">
        <v>45330.0</v>
      </c>
      <c r="D2426" s="17">
        <v>4.057371662E9</v>
      </c>
      <c r="E2426" s="171" t="s">
        <v>4488</v>
      </c>
      <c r="F2426" s="5" t="s">
        <v>72</v>
      </c>
      <c r="G2426" s="5" t="s">
        <v>2017</v>
      </c>
      <c r="H2426" s="5" t="s">
        <v>3440</v>
      </c>
      <c r="I2426" s="33" t="s">
        <v>2203</v>
      </c>
      <c r="J2426" s="18">
        <v>8.0</v>
      </c>
      <c r="K2426" s="169">
        <f t="shared" si="202"/>
        <v>8.289368771</v>
      </c>
      <c r="L2426" s="18">
        <v>10.0</v>
      </c>
      <c r="M2426" s="21">
        <f t="shared" si="197"/>
        <v>9.114321608</v>
      </c>
      <c r="N2426" s="18">
        <v>10.0</v>
      </c>
      <c r="O2426" s="21">
        <f t="shared" si="185"/>
        <v>9.454528536</v>
      </c>
      <c r="P2426" s="18">
        <v>7.5</v>
      </c>
      <c r="Q2426" s="21">
        <f t="shared" si="200"/>
        <v>8.37881959</v>
      </c>
      <c r="R2426" s="18">
        <v>7.5</v>
      </c>
      <c r="S2426" s="21">
        <f t="shared" si="195"/>
        <v>8.44209205</v>
      </c>
      <c r="T2426" s="18">
        <v>7.5</v>
      </c>
      <c r="U2426" s="21">
        <f t="shared" si="128"/>
        <v>8.24958124</v>
      </c>
      <c r="V2426" s="18">
        <v>7.5</v>
      </c>
      <c r="W2426" s="21">
        <f t="shared" si="199"/>
        <v>8.857115948</v>
      </c>
      <c r="X2426" s="27">
        <f t="shared" si="170"/>
        <v>8.285714286</v>
      </c>
      <c r="Y2426" s="119"/>
      <c r="Z2426" s="24"/>
      <c r="AA2426" s="40"/>
      <c r="AB2426" s="40"/>
      <c r="AC2426" s="40"/>
      <c r="AD2426" s="40"/>
      <c r="AE2426" s="39"/>
      <c r="AF2426" s="5"/>
      <c r="AG2426" s="1"/>
    </row>
    <row r="2427" ht="15.75" customHeight="1">
      <c r="A2427" s="1"/>
      <c r="B2427" s="5"/>
      <c r="C2427" s="16">
        <v>45330.0</v>
      </c>
      <c r="D2427" s="17">
        <v>4.038143844E9</v>
      </c>
      <c r="E2427" s="150" t="s">
        <v>4489</v>
      </c>
      <c r="F2427" s="5" t="s">
        <v>72</v>
      </c>
      <c r="G2427" s="5" t="s">
        <v>2017</v>
      </c>
      <c r="H2427" s="5">
        <v>217.0</v>
      </c>
      <c r="I2427" s="33" t="s">
        <v>1782</v>
      </c>
      <c r="J2427" s="18">
        <v>8.0</v>
      </c>
      <c r="K2427" s="169">
        <f t="shared" si="202"/>
        <v>8.289368771</v>
      </c>
      <c r="L2427" s="18">
        <v>7.5</v>
      </c>
      <c r="M2427" s="21">
        <f t="shared" si="197"/>
        <v>9.113645877</v>
      </c>
      <c r="N2427" s="18">
        <v>10.0</v>
      </c>
      <c r="O2427" s="21">
        <f t="shared" si="185"/>
        <v>9.454754031</v>
      </c>
      <c r="P2427" s="18">
        <v>10.0</v>
      </c>
      <c r="Q2427" s="21">
        <f t="shared" si="200"/>
        <v>8.379497908</v>
      </c>
      <c r="R2427" s="18">
        <v>5.0</v>
      </c>
      <c r="S2427" s="21">
        <f t="shared" si="195"/>
        <v>8.440652447</v>
      </c>
      <c r="T2427" s="18">
        <v>5.0</v>
      </c>
      <c r="U2427" s="21">
        <f t="shared" si="128"/>
        <v>8.248221013</v>
      </c>
      <c r="V2427" s="18">
        <v>7.5</v>
      </c>
      <c r="W2427" s="21">
        <f t="shared" si="199"/>
        <v>8.856548117</v>
      </c>
      <c r="X2427" s="27">
        <f t="shared" si="170"/>
        <v>7.571428571</v>
      </c>
      <c r="Y2427" s="149" t="s">
        <v>4490</v>
      </c>
      <c r="Z2427" s="24"/>
      <c r="AA2427" s="40"/>
      <c r="AB2427" s="40"/>
      <c r="AC2427" s="40"/>
      <c r="AD2427" s="40"/>
      <c r="AE2427" s="39"/>
      <c r="AF2427" s="5"/>
      <c r="AG2427" s="1"/>
    </row>
    <row r="2428" ht="15.75" customHeight="1">
      <c r="A2428" s="1"/>
      <c r="B2428" s="5"/>
      <c r="C2428" s="16">
        <v>45331.0</v>
      </c>
      <c r="D2428" s="17">
        <v>4.200892833E9</v>
      </c>
      <c r="E2428" s="150" t="s">
        <v>4491</v>
      </c>
      <c r="F2428" s="5" t="s">
        <v>52</v>
      </c>
      <c r="G2428" s="5" t="s">
        <v>3261</v>
      </c>
      <c r="H2428" s="5">
        <v>304.0</v>
      </c>
      <c r="I2428" s="33" t="s">
        <v>45</v>
      </c>
      <c r="J2428" s="18">
        <v>10.0</v>
      </c>
      <c r="K2428" s="169">
        <f t="shared" si="202"/>
        <v>8.292026578</v>
      </c>
      <c r="L2428" s="18">
        <v>10.0</v>
      </c>
      <c r="M2428" s="21">
        <f t="shared" si="197"/>
        <v>9.114016736</v>
      </c>
      <c r="N2428" s="18">
        <v>10.0</v>
      </c>
      <c r="O2428" s="21">
        <f t="shared" si="185"/>
        <v>9.454754031</v>
      </c>
      <c r="P2428" s="18">
        <v>10.0</v>
      </c>
      <c r="Q2428" s="21">
        <f t="shared" si="200"/>
        <v>8.380175659</v>
      </c>
      <c r="R2428" s="18">
        <v>10.0</v>
      </c>
      <c r="S2428" s="21">
        <f t="shared" si="195"/>
        <v>8.441304348</v>
      </c>
      <c r="T2428" s="18">
        <v>7.5</v>
      </c>
      <c r="U2428" s="21">
        <f t="shared" si="128"/>
        <v>8.24790795</v>
      </c>
      <c r="V2428" s="18">
        <v>10.0</v>
      </c>
      <c r="W2428" s="21">
        <f t="shared" si="199"/>
        <v>8.857026349</v>
      </c>
      <c r="X2428" s="27">
        <f t="shared" si="170"/>
        <v>9.642857143</v>
      </c>
      <c r="Y2428" s="149" t="s">
        <v>4492</v>
      </c>
      <c r="Z2428" s="24"/>
      <c r="AA2428" s="40"/>
      <c r="AB2428" s="40"/>
      <c r="AC2428" s="40"/>
      <c r="AD2428" s="40"/>
      <c r="AE2428" s="39"/>
      <c r="AF2428" s="5"/>
      <c r="AG2428" s="1"/>
    </row>
    <row r="2429" ht="15.75" customHeight="1">
      <c r="A2429" s="1"/>
      <c r="B2429" s="5"/>
      <c r="C2429" s="16">
        <v>45331.0</v>
      </c>
      <c r="D2429" s="17">
        <v>4.279381242E9</v>
      </c>
      <c r="E2429" s="150" t="s">
        <v>4493</v>
      </c>
      <c r="F2429" s="5" t="s">
        <v>56</v>
      </c>
      <c r="G2429" s="5" t="s">
        <v>2017</v>
      </c>
      <c r="H2429" s="5">
        <v>302.0</v>
      </c>
      <c r="I2429" s="33" t="s">
        <v>45</v>
      </c>
      <c r="J2429" s="18">
        <v>5.0</v>
      </c>
      <c r="K2429" s="169">
        <f t="shared" si="202"/>
        <v>8.288704319</v>
      </c>
      <c r="L2429" s="18">
        <v>7.5</v>
      </c>
      <c r="M2429" s="21">
        <f t="shared" si="197"/>
        <v>9.113341698</v>
      </c>
      <c r="N2429" s="18">
        <v>10.0</v>
      </c>
      <c r="O2429" s="21">
        <f t="shared" si="185"/>
        <v>9.453946281</v>
      </c>
      <c r="P2429" s="18">
        <v>5.0</v>
      </c>
      <c r="Q2429" s="21">
        <f t="shared" si="200"/>
        <v>8.378762542</v>
      </c>
      <c r="R2429" s="18">
        <v>5.0</v>
      </c>
      <c r="S2429" s="21">
        <f t="shared" si="195"/>
        <v>8.439866277</v>
      </c>
      <c r="T2429" s="18">
        <v>5.0</v>
      </c>
      <c r="U2429" s="21">
        <f t="shared" si="128"/>
        <v>8.246549561</v>
      </c>
      <c r="V2429" s="18">
        <v>7.5</v>
      </c>
      <c r="W2429" s="21">
        <f t="shared" si="199"/>
        <v>8.85645903</v>
      </c>
      <c r="X2429" s="27">
        <f t="shared" si="170"/>
        <v>6.428571429</v>
      </c>
      <c r="Y2429" s="119"/>
      <c r="Z2429" s="24"/>
      <c r="AA2429" s="40"/>
      <c r="AB2429" s="40"/>
      <c r="AC2429" s="40"/>
      <c r="AD2429" s="40"/>
      <c r="AE2429" s="39"/>
      <c r="AF2429" s="5"/>
      <c r="AG2429" s="1"/>
    </row>
    <row r="2430" ht="15.75" customHeight="1">
      <c r="A2430" s="1"/>
      <c r="B2430" s="5"/>
      <c r="C2430" s="16">
        <v>45333.0</v>
      </c>
      <c r="D2430" s="17">
        <v>4.023174675E9</v>
      </c>
      <c r="E2430" s="150" t="s">
        <v>4494</v>
      </c>
      <c r="F2430" s="5" t="s">
        <v>494</v>
      </c>
      <c r="G2430" s="5" t="s">
        <v>2017</v>
      </c>
      <c r="H2430" s="5" t="s">
        <v>3280</v>
      </c>
      <c r="I2430" s="33" t="s">
        <v>60</v>
      </c>
      <c r="J2430" s="18">
        <v>10.0</v>
      </c>
      <c r="K2430" s="169">
        <f t="shared" si="202"/>
        <v>8.288704319</v>
      </c>
      <c r="L2430" s="18">
        <v>7.5</v>
      </c>
      <c r="M2430" s="21">
        <f t="shared" si="197"/>
        <v>9.112667224</v>
      </c>
      <c r="N2430" s="18">
        <v>10.0</v>
      </c>
      <c r="O2430" s="21">
        <f t="shared" si="185"/>
        <v>9.45417183</v>
      </c>
      <c r="P2430" s="18">
        <v>10.0</v>
      </c>
      <c r="Q2430" s="21">
        <f t="shared" si="200"/>
        <v>8.379440033</v>
      </c>
      <c r="R2430" s="18">
        <v>10.0</v>
      </c>
      <c r="S2430" s="21">
        <f t="shared" si="195"/>
        <v>8.440517962</v>
      </c>
      <c r="T2430" s="18">
        <v>10.0</v>
      </c>
      <c r="U2430" s="21">
        <f t="shared" si="128"/>
        <v>8.247282609</v>
      </c>
      <c r="V2430" s="18">
        <v>10.0</v>
      </c>
      <c r="W2430" s="21">
        <f t="shared" si="199"/>
        <v>8.856936899</v>
      </c>
      <c r="X2430" s="27">
        <f t="shared" si="170"/>
        <v>9.642857143</v>
      </c>
      <c r="Y2430" s="149" t="s">
        <v>4495</v>
      </c>
      <c r="Z2430" s="24"/>
      <c r="AA2430" s="40"/>
      <c r="AB2430" s="40"/>
      <c r="AC2430" s="40"/>
      <c r="AD2430" s="40"/>
      <c r="AE2430" s="39"/>
      <c r="AF2430" s="5"/>
      <c r="AG2430" s="1"/>
    </row>
    <row r="2431" ht="15.75" customHeight="1">
      <c r="A2431" s="1"/>
      <c r="B2431" s="5"/>
      <c r="C2431" s="16">
        <v>45334.0</v>
      </c>
      <c r="D2431" s="17">
        <v>4.008175695E9</v>
      </c>
      <c r="E2431" s="150" t="s">
        <v>4496</v>
      </c>
      <c r="F2431" s="5" t="s">
        <v>43</v>
      </c>
      <c r="G2431" s="5" t="s">
        <v>3261</v>
      </c>
      <c r="H2431" s="5">
        <v>312.0</v>
      </c>
      <c r="I2431" s="33" t="s">
        <v>1787</v>
      </c>
      <c r="J2431" s="18">
        <v>10.0</v>
      </c>
      <c r="K2431" s="169">
        <f t="shared" si="202"/>
        <v>8.291362126</v>
      </c>
      <c r="L2431" s="18">
        <v>10.0</v>
      </c>
      <c r="M2431" s="21">
        <f t="shared" si="197"/>
        <v>9.113038028</v>
      </c>
      <c r="N2431" s="18">
        <v>10.0</v>
      </c>
      <c r="O2431" s="21">
        <f t="shared" si="185"/>
        <v>9.454397192</v>
      </c>
      <c r="P2431" s="18">
        <v>10.0</v>
      </c>
      <c r="Q2431" s="21">
        <f t="shared" si="200"/>
        <v>8.380116959</v>
      </c>
      <c r="R2431" s="18">
        <v>10.0</v>
      </c>
      <c r="S2431" s="21">
        <f t="shared" si="195"/>
        <v>8.441169102</v>
      </c>
      <c r="T2431" s="18">
        <v>10.0</v>
      </c>
      <c r="U2431" s="21">
        <f t="shared" si="128"/>
        <v>8.248015044</v>
      </c>
      <c r="V2431" s="18">
        <v>10.0</v>
      </c>
      <c r="W2431" s="21">
        <f t="shared" si="199"/>
        <v>8.857414369</v>
      </c>
      <c r="X2431" s="27">
        <f t="shared" si="170"/>
        <v>10</v>
      </c>
      <c r="Y2431" s="119"/>
      <c r="Z2431" s="24"/>
      <c r="AA2431" s="40"/>
      <c r="AB2431" s="40"/>
      <c r="AC2431" s="40"/>
      <c r="AD2431" s="40"/>
      <c r="AE2431" s="39"/>
      <c r="AF2431" s="5"/>
      <c r="AG2431" s="1"/>
    </row>
    <row r="2432" ht="15.75" customHeight="1">
      <c r="A2432" s="1"/>
      <c r="B2432" s="5"/>
      <c r="C2432" s="16">
        <v>45334.0</v>
      </c>
      <c r="D2432" s="17">
        <v>3.217596229E9</v>
      </c>
      <c r="E2432" s="150" t="s">
        <v>4497</v>
      </c>
      <c r="F2432" s="5" t="s">
        <v>84</v>
      </c>
      <c r="G2432" s="5" t="s">
        <v>2017</v>
      </c>
      <c r="H2432" s="5">
        <v>216.0</v>
      </c>
      <c r="I2432" s="33" t="s">
        <v>1782</v>
      </c>
      <c r="J2432" s="18">
        <v>10.0</v>
      </c>
      <c r="K2432" s="169">
        <f t="shared" si="202"/>
        <v>8.292026578</v>
      </c>
      <c r="L2432" s="18">
        <v>10.0</v>
      </c>
      <c r="M2432" s="21">
        <f t="shared" si="197"/>
        <v>9.113408521</v>
      </c>
      <c r="N2432" s="18">
        <v>10.0</v>
      </c>
      <c r="O2432" s="21">
        <f t="shared" si="185"/>
        <v>9.454622369</v>
      </c>
      <c r="P2432" s="18">
        <v>7.5</v>
      </c>
      <c r="Q2432" s="21">
        <f t="shared" si="200"/>
        <v>8.379749478</v>
      </c>
      <c r="R2432" s="18">
        <v>10.0</v>
      </c>
      <c r="S2432" s="21">
        <f t="shared" si="195"/>
        <v>8.441819699</v>
      </c>
      <c r="T2432" s="18">
        <v>7.5</v>
      </c>
      <c r="U2432" s="21">
        <f t="shared" si="128"/>
        <v>8.24770259</v>
      </c>
      <c r="V2432" s="18">
        <v>7.5</v>
      </c>
      <c r="W2432" s="21">
        <f t="shared" si="199"/>
        <v>8.856847599</v>
      </c>
      <c r="X2432" s="27">
        <f t="shared" si="170"/>
        <v>8.928571429</v>
      </c>
      <c r="Y2432" s="149" t="s">
        <v>4498</v>
      </c>
      <c r="Z2432" s="24"/>
      <c r="AA2432" s="40"/>
      <c r="AB2432" s="40"/>
      <c r="AC2432" s="40"/>
      <c r="AD2432" s="40"/>
      <c r="AE2432" s="39"/>
      <c r="AF2432" s="5"/>
      <c r="AG2432" s="1"/>
    </row>
    <row r="2433" ht="15.75" customHeight="1">
      <c r="A2433" s="1"/>
      <c r="B2433" s="5"/>
      <c r="C2433" s="16">
        <v>45334.0</v>
      </c>
      <c r="D2433" s="17">
        <v>4.184015531E9</v>
      </c>
      <c r="E2433" s="150" t="s">
        <v>4499</v>
      </c>
      <c r="F2433" s="5" t="s">
        <v>72</v>
      </c>
      <c r="G2433" s="5" t="s">
        <v>3261</v>
      </c>
      <c r="H2433" s="5">
        <v>313.0</v>
      </c>
      <c r="I2433" s="33" t="s">
        <v>79</v>
      </c>
      <c r="J2433" s="18">
        <v>9.0</v>
      </c>
      <c r="K2433" s="169">
        <f t="shared" si="202"/>
        <v>8.294684385</v>
      </c>
      <c r="L2433" s="18">
        <v>10.0</v>
      </c>
      <c r="M2433" s="21">
        <f t="shared" si="197"/>
        <v>9.113778706</v>
      </c>
      <c r="N2433" s="18">
        <v>10.0</v>
      </c>
      <c r="O2433" s="21">
        <f t="shared" si="185"/>
        <v>9.453816007</v>
      </c>
      <c r="P2433" s="18">
        <v>7.5</v>
      </c>
      <c r="Q2433" s="21">
        <f t="shared" si="200"/>
        <v>8.379382304</v>
      </c>
      <c r="R2433" s="18">
        <v>10.0</v>
      </c>
      <c r="S2433" s="21">
        <f t="shared" si="195"/>
        <v>8.442469754</v>
      </c>
      <c r="T2433" s="18">
        <v>7.5</v>
      </c>
      <c r="U2433" s="21">
        <f t="shared" si="128"/>
        <v>8.247390397</v>
      </c>
      <c r="V2433" s="18">
        <v>10.0</v>
      </c>
      <c r="W2433" s="21">
        <f t="shared" si="199"/>
        <v>8.857324708</v>
      </c>
      <c r="X2433" s="27">
        <f t="shared" si="170"/>
        <v>9.142857143</v>
      </c>
      <c r="Y2433" s="84" t="s">
        <v>4500</v>
      </c>
      <c r="Z2433" s="24"/>
      <c r="AA2433" s="40"/>
      <c r="AB2433" s="40"/>
      <c r="AC2433" s="40"/>
      <c r="AD2433" s="40"/>
      <c r="AE2433" s="39"/>
      <c r="AF2433" s="5"/>
      <c r="AG2433" s="1"/>
    </row>
    <row r="2434" ht="15.75" customHeight="1">
      <c r="A2434" s="1"/>
      <c r="B2434" s="5"/>
      <c r="C2434" s="16">
        <v>45335.0</v>
      </c>
      <c r="D2434" s="17">
        <v>4.287533025E9</v>
      </c>
      <c r="E2434" s="150" t="s">
        <v>4501</v>
      </c>
      <c r="F2434" s="5" t="s">
        <v>72</v>
      </c>
      <c r="G2434" s="5" t="s">
        <v>3261</v>
      </c>
      <c r="H2434" s="5">
        <v>202.0</v>
      </c>
      <c r="I2434" s="33" t="s">
        <v>45</v>
      </c>
      <c r="J2434" s="18">
        <v>8.0</v>
      </c>
      <c r="K2434" s="169">
        <f t="shared" si="202"/>
        <v>8.294684385</v>
      </c>
      <c r="L2434" s="18">
        <v>10.0</v>
      </c>
      <c r="M2434" s="21">
        <f t="shared" si="197"/>
        <v>9.114148581</v>
      </c>
      <c r="N2434" s="18">
        <v>10.0</v>
      </c>
      <c r="O2434" s="21">
        <f t="shared" si="185"/>
        <v>9.454041237</v>
      </c>
      <c r="P2434" s="18">
        <v>10.0</v>
      </c>
      <c r="Q2434" s="21">
        <f t="shared" si="200"/>
        <v>8.380058406</v>
      </c>
      <c r="R2434" s="18">
        <v>10.0</v>
      </c>
      <c r="S2434" s="21">
        <f t="shared" si="195"/>
        <v>8.443119266</v>
      </c>
      <c r="T2434" s="18">
        <v>10.0</v>
      </c>
      <c r="U2434" s="21">
        <f t="shared" si="128"/>
        <v>8.24812187</v>
      </c>
      <c r="V2434" s="18">
        <v>10.0</v>
      </c>
      <c r="W2434" s="21">
        <f t="shared" si="199"/>
        <v>8.857801418</v>
      </c>
      <c r="X2434" s="27">
        <f t="shared" si="170"/>
        <v>9.714285714</v>
      </c>
      <c r="Y2434" s="84" t="s">
        <v>4502</v>
      </c>
      <c r="Z2434" s="24"/>
      <c r="AA2434" s="40"/>
      <c r="AB2434" s="40"/>
      <c r="AC2434" s="40"/>
      <c r="AD2434" s="40"/>
      <c r="AE2434" s="39"/>
      <c r="AF2434" s="5"/>
      <c r="AG2434" s="1"/>
    </row>
    <row r="2435" ht="15.75" customHeight="1">
      <c r="A2435" s="1"/>
      <c r="B2435" s="5"/>
      <c r="C2435" s="16">
        <v>45335.0</v>
      </c>
      <c r="D2435" s="17">
        <v>4.180515892E9</v>
      </c>
      <c r="E2435" s="150" t="s">
        <v>4503</v>
      </c>
      <c r="F2435" s="5" t="s">
        <v>72</v>
      </c>
      <c r="G2435" s="5" t="s">
        <v>3261</v>
      </c>
      <c r="H2435" s="5">
        <v>206.0</v>
      </c>
      <c r="I2435" s="33" t="s">
        <v>1868</v>
      </c>
      <c r="J2435" s="18">
        <v>7.0</v>
      </c>
      <c r="K2435" s="169">
        <f t="shared" si="202"/>
        <v>8.294684385</v>
      </c>
      <c r="L2435" s="18">
        <v>5.0</v>
      </c>
      <c r="M2435" s="21">
        <f t="shared" si="197"/>
        <v>9.112432207</v>
      </c>
      <c r="N2435" s="18">
        <v>7.5</v>
      </c>
      <c r="O2435" s="21">
        <f t="shared" si="185"/>
        <v>9.454266282</v>
      </c>
      <c r="P2435" s="18">
        <v>7.5</v>
      </c>
      <c r="Q2435" s="21">
        <f t="shared" si="200"/>
        <v>8.37969141</v>
      </c>
      <c r="R2435" s="18">
        <v>7.5</v>
      </c>
      <c r="S2435" s="21">
        <f t="shared" si="195"/>
        <v>8.442726136</v>
      </c>
      <c r="T2435" s="18">
        <v>5.0</v>
      </c>
      <c r="U2435" s="21">
        <f t="shared" si="128"/>
        <v>8.246766792</v>
      </c>
      <c r="V2435" s="18">
        <v>7.5</v>
      </c>
      <c r="W2435" s="21">
        <f t="shared" si="199"/>
        <v>8.857235196</v>
      </c>
      <c r="X2435" s="27">
        <f t="shared" si="170"/>
        <v>6.714285714</v>
      </c>
      <c r="Y2435" s="119"/>
      <c r="Z2435" s="24"/>
      <c r="AA2435" s="40"/>
      <c r="AB2435" s="40"/>
      <c r="AC2435" s="40"/>
      <c r="AD2435" s="40"/>
      <c r="AE2435" s="39"/>
      <c r="AF2435" s="5"/>
      <c r="AG2435" s="1"/>
    </row>
    <row r="2436" ht="15.75" customHeight="1">
      <c r="A2436" s="1"/>
      <c r="B2436" s="5"/>
      <c r="C2436" s="16">
        <v>45335.0</v>
      </c>
      <c r="D2436" s="17">
        <v>4.040997607E9</v>
      </c>
      <c r="E2436" s="150" t="s">
        <v>4504</v>
      </c>
      <c r="F2436" s="5" t="s">
        <v>48</v>
      </c>
      <c r="G2436" s="5" t="s">
        <v>2979</v>
      </c>
      <c r="H2436" s="5">
        <v>204.0</v>
      </c>
      <c r="I2436" s="33" t="s">
        <v>45</v>
      </c>
      <c r="J2436" s="18">
        <v>8.0</v>
      </c>
      <c r="K2436" s="169">
        <f t="shared" si="202"/>
        <v>8.294019934</v>
      </c>
      <c r="L2436" s="18">
        <v>10.0</v>
      </c>
      <c r="M2436" s="21">
        <f t="shared" si="197"/>
        <v>9.112802335</v>
      </c>
      <c r="N2436" s="18">
        <v>10.0</v>
      </c>
      <c r="O2436" s="21">
        <f t="shared" si="185"/>
        <v>9.454491141</v>
      </c>
      <c r="P2436" s="18">
        <v>7.5</v>
      </c>
      <c r="Q2436" s="21">
        <f t="shared" si="200"/>
        <v>8.379324719</v>
      </c>
      <c r="R2436" s="18">
        <v>7.5</v>
      </c>
      <c r="S2436" s="21">
        <f t="shared" si="195"/>
        <v>8.442333333</v>
      </c>
      <c r="T2436" s="18">
        <v>7.5</v>
      </c>
      <c r="U2436" s="21">
        <f t="shared" si="128"/>
        <v>8.246455379</v>
      </c>
      <c r="V2436" s="18">
        <v>7.5</v>
      </c>
      <c r="W2436" s="21">
        <f t="shared" si="199"/>
        <v>8.856669446</v>
      </c>
      <c r="X2436" s="27">
        <f t="shared" si="170"/>
        <v>8.285714286</v>
      </c>
      <c r="Y2436" s="119"/>
      <c r="Z2436" s="24"/>
      <c r="AA2436" s="40"/>
      <c r="AB2436" s="40"/>
      <c r="AC2436" s="40"/>
      <c r="AD2436" s="40"/>
      <c r="AE2436" s="39"/>
      <c r="AF2436" s="5"/>
      <c r="AG2436" s="1"/>
    </row>
    <row r="2437" ht="15.75" customHeight="1">
      <c r="A2437" s="1"/>
      <c r="B2437" s="5"/>
      <c r="C2437" s="16">
        <v>45335.0</v>
      </c>
      <c r="D2437" s="17">
        <v>4.029582892E9</v>
      </c>
      <c r="E2437" s="150" t="s">
        <v>4505</v>
      </c>
      <c r="F2437" s="5" t="s">
        <v>1917</v>
      </c>
      <c r="G2437" s="5" t="s">
        <v>2017</v>
      </c>
      <c r="H2437" s="5" t="s">
        <v>166</v>
      </c>
      <c r="I2437" s="33" t="s">
        <v>60</v>
      </c>
      <c r="J2437" s="18">
        <v>10.0</v>
      </c>
      <c r="K2437" s="169">
        <f t="shared" si="202"/>
        <v>8.296013289</v>
      </c>
      <c r="L2437" s="18">
        <v>7.5</v>
      </c>
      <c r="M2437" s="21">
        <f t="shared" si="197"/>
        <v>9.112130054</v>
      </c>
      <c r="N2437" s="18">
        <v>10.0</v>
      </c>
      <c r="O2437" s="21">
        <f t="shared" si="185"/>
        <v>9.452656507</v>
      </c>
      <c r="P2437" s="18">
        <v>10.0</v>
      </c>
      <c r="Q2437" s="21">
        <f t="shared" si="200"/>
        <v>8.38</v>
      </c>
      <c r="R2437" s="18">
        <v>10.0</v>
      </c>
      <c r="S2437" s="21">
        <f t="shared" si="195"/>
        <v>8.442982091</v>
      </c>
      <c r="T2437" s="18">
        <v>10.0</v>
      </c>
      <c r="U2437" s="21">
        <f t="shared" si="128"/>
        <v>8.247186328</v>
      </c>
      <c r="V2437" s="18">
        <v>10.0</v>
      </c>
      <c r="W2437" s="21">
        <f t="shared" si="199"/>
        <v>8.857145833</v>
      </c>
      <c r="X2437" s="27">
        <f t="shared" si="170"/>
        <v>9.642857143</v>
      </c>
      <c r="Y2437" s="119"/>
      <c r="Z2437" s="24"/>
      <c r="AA2437" s="40"/>
      <c r="AB2437" s="40"/>
      <c r="AC2437" s="40"/>
      <c r="AD2437" s="40"/>
      <c r="AE2437" s="39"/>
      <c r="AF2437" s="5"/>
      <c r="AG2437" s="1"/>
    </row>
    <row r="2438" ht="15.75" customHeight="1">
      <c r="A2438" s="1"/>
      <c r="B2438" s="5"/>
      <c r="C2438" s="16">
        <v>45335.0</v>
      </c>
      <c r="D2438" s="17">
        <v>4.066219991E9</v>
      </c>
      <c r="E2438" s="150" t="s">
        <v>4506</v>
      </c>
      <c r="F2438" s="5" t="s">
        <v>126</v>
      </c>
      <c r="G2438" s="5" t="s">
        <v>33</v>
      </c>
      <c r="H2438" s="5">
        <v>217.0</v>
      </c>
      <c r="I2438" s="33" t="s">
        <v>1782</v>
      </c>
      <c r="J2438" s="18">
        <v>8.0</v>
      </c>
      <c r="K2438" s="169">
        <f t="shared" si="202"/>
        <v>8.296013289</v>
      </c>
      <c r="L2438" s="18">
        <v>7.5</v>
      </c>
      <c r="M2438" s="21">
        <f t="shared" si="197"/>
        <v>9.111458333</v>
      </c>
      <c r="N2438" s="18">
        <v>10.0</v>
      </c>
      <c r="O2438" s="21">
        <f t="shared" si="185"/>
        <v>9.452881844</v>
      </c>
      <c r="P2438" s="18">
        <v>10.0</v>
      </c>
      <c r="Q2438" s="21">
        <f t="shared" si="200"/>
        <v>8.380674719</v>
      </c>
      <c r="R2438" s="18">
        <v>10.0</v>
      </c>
      <c r="S2438" s="21">
        <f t="shared" si="195"/>
        <v>8.443630308</v>
      </c>
      <c r="T2438" s="18">
        <v>10.0</v>
      </c>
      <c r="U2438" s="21">
        <f t="shared" si="128"/>
        <v>8.247916667</v>
      </c>
      <c r="V2438" s="18">
        <v>10.0</v>
      </c>
      <c r="W2438" s="21">
        <f t="shared" si="199"/>
        <v>8.857621824</v>
      </c>
      <c r="X2438" s="27">
        <f t="shared" si="170"/>
        <v>9.357142857</v>
      </c>
      <c r="Y2438" s="84" t="s">
        <v>4507</v>
      </c>
      <c r="Z2438" s="24"/>
      <c r="AA2438" s="40"/>
      <c r="AB2438" s="40"/>
      <c r="AC2438" s="40"/>
      <c r="AD2438" s="40"/>
      <c r="AE2438" s="39"/>
      <c r="AF2438" s="5"/>
      <c r="AG2438" s="1"/>
    </row>
    <row r="2439" ht="15.75" customHeight="1">
      <c r="A2439" s="1"/>
      <c r="B2439" s="5"/>
      <c r="C2439" s="16">
        <v>45336.0</v>
      </c>
      <c r="D2439" s="17">
        <v>4.04676537E9</v>
      </c>
      <c r="E2439" s="150" t="s">
        <v>4508</v>
      </c>
      <c r="F2439" s="5" t="s">
        <v>72</v>
      </c>
      <c r="G2439" s="5" t="s">
        <v>2017</v>
      </c>
      <c r="H2439" s="5" t="s">
        <v>3350</v>
      </c>
      <c r="I2439" s="33" t="s">
        <v>60</v>
      </c>
      <c r="J2439" s="18">
        <v>10.0</v>
      </c>
      <c r="K2439" s="169">
        <f t="shared" si="202"/>
        <v>8.296013289</v>
      </c>
      <c r="L2439" s="18">
        <v>10.0</v>
      </c>
      <c r="M2439" s="21">
        <f t="shared" si="197"/>
        <v>9.111828405</v>
      </c>
      <c r="N2439" s="18">
        <v>10.0</v>
      </c>
      <c r="O2439" s="21">
        <f t="shared" si="185"/>
        <v>9.453106996</v>
      </c>
      <c r="P2439" s="18">
        <v>10.0</v>
      </c>
      <c r="Q2439" s="21">
        <f t="shared" si="200"/>
        <v>8.381348876</v>
      </c>
      <c r="R2439" s="18">
        <v>10.0</v>
      </c>
      <c r="S2439" s="21">
        <f t="shared" si="195"/>
        <v>8.444277986</v>
      </c>
      <c r="T2439" s="18">
        <v>10.0</v>
      </c>
      <c r="U2439" s="21">
        <f t="shared" si="128"/>
        <v>8.248646397</v>
      </c>
      <c r="V2439" s="18">
        <v>10.0</v>
      </c>
      <c r="W2439" s="21">
        <f t="shared" si="199"/>
        <v>8.858097419</v>
      </c>
      <c r="X2439" s="27">
        <f t="shared" si="170"/>
        <v>10</v>
      </c>
      <c r="Y2439" s="149" t="s">
        <v>4509</v>
      </c>
      <c r="Z2439" s="24"/>
      <c r="AA2439" s="40"/>
      <c r="AB2439" s="40"/>
      <c r="AC2439" s="40"/>
      <c r="AD2439" s="40"/>
      <c r="AE2439" s="39"/>
      <c r="AF2439" s="5"/>
      <c r="AG2439" s="1"/>
    </row>
    <row r="2440" ht="15.75" customHeight="1">
      <c r="A2440" s="1"/>
      <c r="B2440" s="5"/>
      <c r="C2440" s="16">
        <v>45338.0</v>
      </c>
      <c r="D2440" s="17">
        <v>4.191491378E9</v>
      </c>
      <c r="E2440" s="150" t="s">
        <v>4510</v>
      </c>
      <c r="F2440" s="5" t="s">
        <v>567</v>
      </c>
      <c r="G2440" s="5" t="s">
        <v>2017</v>
      </c>
      <c r="H2440" s="5" t="s">
        <v>3650</v>
      </c>
      <c r="I2440" s="33" t="s">
        <v>261</v>
      </c>
      <c r="J2440" s="18">
        <v>10.0</v>
      </c>
      <c r="K2440" s="169">
        <f t="shared" si="202"/>
        <v>8.296013289</v>
      </c>
      <c r="L2440" s="18">
        <v>10.0</v>
      </c>
      <c r="M2440" s="21">
        <f t="shared" si="197"/>
        <v>9.112198168</v>
      </c>
      <c r="N2440" s="18">
        <v>10.0</v>
      </c>
      <c r="O2440" s="21">
        <f t="shared" si="185"/>
        <v>9.452303579</v>
      </c>
      <c r="P2440" s="18">
        <v>10.0</v>
      </c>
      <c r="Q2440" s="21">
        <f t="shared" si="200"/>
        <v>8.382022472</v>
      </c>
      <c r="R2440" s="18">
        <v>10.0</v>
      </c>
      <c r="S2440" s="21">
        <f t="shared" si="195"/>
        <v>8.444925125</v>
      </c>
      <c r="T2440" s="18">
        <v>10.0</v>
      </c>
      <c r="U2440" s="21">
        <f t="shared" si="128"/>
        <v>8.24937552</v>
      </c>
      <c r="V2440" s="18">
        <v>10.0</v>
      </c>
      <c r="W2440" s="21">
        <f t="shared" si="199"/>
        <v>8.858572618</v>
      </c>
      <c r="X2440" s="27">
        <f t="shared" si="170"/>
        <v>10</v>
      </c>
      <c r="Y2440" s="119"/>
      <c r="Z2440" s="24"/>
      <c r="AA2440" s="40"/>
      <c r="AB2440" s="40"/>
      <c r="AC2440" s="40"/>
      <c r="AD2440" s="40"/>
      <c r="AE2440" s="39"/>
      <c r="AF2440" s="5"/>
      <c r="AG2440" s="1"/>
    </row>
    <row r="2441" ht="15.75" customHeight="1">
      <c r="A2441" s="1"/>
      <c r="B2441" s="5"/>
      <c r="C2441" s="16">
        <v>45338.0</v>
      </c>
      <c r="D2441" s="17">
        <v>4.066098344E9</v>
      </c>
      <c r="E2441" s="150" t="s">
        <v>4511</v>
      </c>
      <c r="F2441" s="5" t="s">
        <v>905</v>
      </c>
      <c r="G2441" s="5" t="s">
        <v>2017</v>
      </c>
      <c r="H2441" s="5">
        <v>216.0</v>
      </c>
      <c r="I2441" s="33" t="s">
        <v>1782</v>
      </c>
      <c r="J2441" s="18">
        <v>9.0</v>
      </c>
      <c r="K2441" s="169">
        <f t="shared" si="202"/>
        <v>8.295348837</v>
      </c>
      <c r="L2441" s="18">
        <v>7.5</v>
      </c>
      <c r="M2441" s="21">
        <f t="shared" si="197"/>
        <v>9.111527258</v>
      </c>
      <c r="N2441" s="18">
        <v>7.5</v>
      </c>
      <c r="O2441" s="21">
        <f t="shared" si="185"/>
        <v>9.451500822</v>
      </c>
      <c r="P2441" s="18">
        <v>7.5</v>
      </c>
      <c r="Q2441" s="21">
        <f t="shared" si="200"/>
        <v>8.381655574</v>
      </c>
      <c r="R2441" s="18">
        <v>10.0</v>
      </c>
      <c r="S2441" s="21">
        <f t="shared" si="195"/>
        <v>8.445571726</v>
      </c>
      <c r="T2441" s="18">
        <v>10.0</v>
      </c>
      <c r="U2441" s="21">
        <f t="shared" si="128"/>
        <v>8.250104037</v>
      </c>
      <c r="V2441" s="18">
        <v>10.0</v>
      </c>
      <c r="W2441" s="21">
        <f t="shared" si="199"/>
        <v>8.859047421</v>
      </c>
      <c r="X2441" s="27">
        <f t="shared" si="170"/>
        <v>8.785714286</v>
      </c>
      <c r="Y2441" s="84" t="s">
        <v>4512</v>
      </c>
      <c r="Z2441" s="24"/>
      <c r="AA2441" s="40"/>
      <c r="AB2441" s="40"/>
      <c r="AC2441" s="40"/>
      <c r="AD2441" s="40"/>
      <c r="AE2441" s="39"/>
      <c r="AF2441" s="5"/>
      <c r="AG2441" s="1"/>
    </row>
    <row r="2442" ht="15.75" customHeight="1">
      <c r="A2442" s="1"/>
      <c r="B2442" s="5"/>
      <c r="C2442" s="16">
        <v>45339.0</v>
      </c>
      <c r="D2442" s="17">
        <v>4.055952688E9</v>
      </c>
      <c r="E2442" s="150" t="s">
        <v>4513</v>
      </c>
      <c r="F2442" s="5" t="s">
        <v>48</v>
      </c>
      <c r="G2442" s="5" t="s">
        <v>2979</v>
      </c>
      <c r="H2442" s="5">
        <v>313.0</v>
      </c>
      <c r="I2442" s="33" t="s">
        <v>79</v>
      </c>
      <c r="J2442" s="18">
        <v>9.0</v>
      </c>
      <c r="K2442" s="169">
        <f t="shared" si="202"/>
        <v>8.294684385</v>
      </c>
      <c r="L2442" s="18">
        <v>10.0</v>
      </c>
      <c r="M2442" s="21">
        <f t="shared" si="197"/>
        <v>9.111896839</v>
      </c>
      <c r="N2442" s="18">
        <v>10.0</v>
      </c>
      <c r="O2442" s="21">
        <f t="shared" si="185"/>
        <v>9.451726264</v>
      </c>
      <c r="P2442" s="18">
        <v>10.0</v>
      </c>
      <c r="Q2442" s="21">
        <f t="shared" si="200"/>
        <v>8.382328482</v>
      </c>
      <c r="R2442" s="18">
        <v>7.5</v>
      </c>
      <c r="S2442" s="21">
        <f t="shared" si="195"/>
        <v>8.44517872</v>
      </c>
      <c r="T2442" s="18">
        <v>10.0</v>
      </c>
      <c r="U2442" s="21">
        <f t="shared" si="128"/>
        <v>8.250831947</v>
      </c>
      <c r="V2442" s="18">
        <v>10.0</v>
      </c>
      <c r="W2442" s="21">
        <f t="shared" si="199"/>
        <v>8.85952183</v>
      </c>
      <c r="X2442" s="27">
        <f t="shared" si="170"/>
        <v>9.5</v>
      </c>
      <c r="Y2442" s="84" t="s">
        <v>4514</v>
      </c>
      <c r="Z2442" s="24"/>
      <c r="AA2442" s="40"/>
      <c r="AB2442" s="40"/>
      <c r="AC2442" s="40"/>
      <c r="AD2442" s="40"/>
      <c r="AE2442" s="39"/>
      <c r="AF2442" s="5"/>
      <c r="AG2442" s="1"/>
    </row>
    <row r="2443" ht="15.75" customHeight="1">
      <c r="A2443" s="1"/>
      <c r="B2443" s="5"/>
      <c r="C2443" s="16">
        <v>45339.0</v>
      </c>
      <c r="D2443" s="173">
        <v>4.143712773E9</v>
      </c>
      <c r="E2443" s="150" t="s">
        <v>4515</v>
      </c>
      <c r="F2443" s="5" t="s">
        <v>84</v>
      </c>
      <c r="G2443" s="5" t="s">
        <v>2979</v>
      </c>
      <c r="H2443" s="5">
        <v>202.0</v>
      </c>
      <c r="I2443" s="33" t="s">
        <v>45</v>
      </c>
      <c r="J2443" s="18">
        <v>8.0</v>
      </c>
      <c r="K2443" s="169">
        <f t="shared" si="202"/>
        <v>8.293355482</v>
      </c>
      <c r="L2443" s="18">
        <v>7.5</v>
      </c>
      <c r="M2443" s="21">
        <f t="shared" si="197"/>
        <v>9.111226611</v>
      </c>
      <c r="N2443" s="18">
        <v>7.5</v>
      </c>
      <c r="O2443" s="21">
        <f t="shared" si="185"/>
        <v>9.450924404</v>
      </c>
      <c r="P2443" s="18">
        <v>5.0</v>
      </c>
      <c r="Q2443" s="21">
        <f t="shared" si="200"/>
        <v>8.380922693</v>
      </c>
      <c r="R2443" s="18">
        <v>5.0</v>
      </c>
      <c r="S2443" s="21">
        <f t="shared" si="195"/>
        <v>8.443747403</v>
      </c>
      <c r="T2443" s="18">
        <v>7.5</v>
      </c>
      <c r="U2443" s="21">
        <f t="shared" si="128"/>
        <v>8.250519751</v>
      </c>
      <c r="V2443" s="18">
        <v>7.5</v>
      </c>
      <c r="W2443" s="21">
        <f t="shared" si="199"/>
        <v>8.858956775</v>
      </c>
      <c r="X2443" s="27">
        <f t="shared" si="170"/>
        <v>6.857142857</v>
      </c>
      <c r="Y2443" s="119"/>
      <c r="Z2443" s="24"/>
      <c r="AA2443" s="40"/>
      <c r="AB2443" s="40"/>
      <c r="AC2443" s="40"/>
      <c r="AD2443" s="40"/>
      <c r="AE2443" s="39"/>
      <c r="AF2443" s="5"/>
      <c r="AG2443" s="1"/>
    </row>
    <row r="2444" ht="15.75" customHeight="1">
      <c r="A2444" s="1"/>
      <c r="B2444" s="5"/>
      <c r="C2444" s="16">
        <v>45340.0</v>
      </c>
      <c r="D2444" s="173">
        <v>4.081238777E9</v>
      </c>
      <c r="E2444" s="150" t="s">
        <v>4468</v>
      </c>
      <c r="F2444" s="5" t="s">
        <v>72</v>
      </c>
      <c r="G2444" s="5" t="s">
        <v>3261</v>
      </c>
      <c r="H2444" s="5">
        <v>204.0</v>
      </c>
      <c r="I2444" s="33" t="s">
        <v>45</v>
      </c>
      <c r="J2444" s="18">
        <v>9.0</v>
      </c>
      <c r="K2444" s="169">
        <f t="shared" si="202"/>
        <v>8.294684385</v>
      </c>
      <c r="L2444" s="18">
        <v>10.0</v>
      </c>
      <c r="M2444" s="21">
        <f t="shared" si="197"/>
        <v>9.11159601</v>
      </c>
      <c r="N2444" s="18">
        <v>10.0</v>
      </c>
      <c r="O2444" s="21">
        <f t="shared" si="185"/>
        <v>9.451149897</v>
      </c>
      <c r="P2444" s="18">
        <v>7.5</v>
      </c>
      <c r="Q2444" s="21">
        <f t="shared" si="200"/>
        <v>8.38055671</v>
      </c>
      <c r="R2444" s="18">
        <v>7.5</v>
      </c>
      <c r="S2444" s="21">
        <f t="shared" si="195"/>
        <v>8.443355482</v>
      </c>
      <c r="T2444" s="18">
        <v>7.5</v>
      </c>
      <c r="U2444" s="21">
        <f t="shared" si="128"/>
        <v>8.250207814</v>
      </c>
      <c r="V2444" s="18">
        <v>7.5</v>
      </c>
      <c r="W2444" s="21">
        <f t="shared" si="199"/>
        <v>8.858392189</v>
      </c>
      <c r="X2444" s="27">
        <f t="shared" si="170"/>
        <v>8.428571429</v>
      </c>
      <c r="Y2444" s="148" t="s">
        <v>4516</v>
      </c>
      <c r="Z2444" s="24"/>
      <c r="AA2444" s="40"/>
      <c r="AB2444" s="40"/>
      <c r="AC2444" s="40"/>
      <c r="AD2444" s="40"/>
      <c r="AE2444" s="39"/>
      <c r="AF2444" s="5"/>
      <c r="AG2444" s="1"/>
    </row>
    <row r="2445" ht="15.75" customHeight="1">
      <c r="A2445" s="1"/>
      <c r="B2445" s="5"/>
      <c r="C2445" s="16">
        <v>45340.0</v>
      </c>
      <c r="D2445" s="173" t="s">
        <v>4517</v>
      </c>
      <c r="E2445" s="150" t="s">
        <v>4518</v>
      </c>
      <c r="F2445" s="5" t="s">
        <v>72</v>
      </c>
      <c r="G2445" s="5" t="s">
        <v>2017</v>
      </c>
      <c r="H2445" s="5">
        <v>210.0</v>
      </c>
      <c r="I2445" s="33" t="s">
        <v>1808</v>
      </c>
      <c r="J2445" s="18">
        <v>9.0</v>
      </c>
      <c r="K2445" s="169">
        <f t="shared" si="202"/>
        <v>8.296013289</v>
      </c>
      <c r="L2445" s="18">
        <v>10.0</v>
      </c>
      <c r="M2445" s="21">
        <f t="shared" si="197"/>
        <v>9.111965102</v>
      </c>
      <c r="N2445" s="18">
        <v>10.0</v>
      </c>
      <c r="O2445" s="21">
        <f t="shared" si="185"/>
        <v>9.451375205</v>
      </c>
      <c r="P2445" s="18">
        <v>10.0</v>
      </c>
      <c r="Q2445" s="21">
        <f t="shared" si="200"/>
        <v>8.381229236</v>
      </c>
      <c r="R2445" s="18">
        <v>7.5</v>
      </c>
      <c r="S2445" s="21">
        <f t="shared" si="195"/>
        <v>8.442963885</v>
      </c>
      <c r="T2445" s="18">
        <v>7.5</v>
      </c>
      <c r="U2445" s="21">
        <f t="shared" si="128"/>
        <v>8.249896136</v>
      </c>
      <c r="V2445" s="18">
        <v>10.0</v>
      </c>
      <c r="W2445" s="21">
        <f t="shared" si="199"/>
        <v>8.858866279</v>
      </c>
      <c r="X2445" s="27">
        <f t="shared" si="170"/>
        <v>9.142857143</v>
      </c>
      <c r="Y2445" s="119"/>
      <c r="Z2445" s="24"/>
      <c r="AA2445" s="40"/>
      <c r="AB2445" s="40"/>
      <c r="AC2445" s="40"/>
      <c r="AD2445" s="40"/>
      <c r="AE2445" s="39"/>
      <c r="AF2445" s="5"/>
      <c r="AG2445" s="1"/>
    </row>
    <row r="2446" ht="15.75" customHeight="1">
      <c r="A2446" s="1"/>
      <c r="B2446" s="5"/>
      <c r="C2446" s="16">
        <v>45340.0</v>
      </c>
      <c r="D2446" s="173">
        <v>4.143622754E9</v>
      </c>
      <c r="E2446" s="150" t="s">
        <v>4519</v>
      </c>
      <c r="F2446" s="5" t="s">
        <v>40</v>
      </c>
      <c r="G2446" s="5" t="s">
        <v>2979</v>
      </c>
      <c r="H2446" s="5">
        <v>311.0</v>
      </c>
      <c r="I2446" s="33" t="s">
        <v>1787</v>
      </c>
      <c r="J2446" s="18">
        <v>8.0</v>
      </c>
      <c r="K2446" s="169">
        <f t="shared" si="202"/>
        <v>8.296013289</v>
      </c>
      <c r="L2446" s="18">
        <v>7.5</v>
      </c>
      <c r="M2446" s="21">
        <f t="shared" si="197"/>
        <v>9.111295681</v>
      </c>
      <c r="N2446" s="18">
        <v>10.0</v>
      </c>
      <c r="O2446" s="21">
        <f t="shared" si="185"/>
        <v>9.450574477</v>
      </c>
      <c r="P2446" s="18">
        <v>7.5</v>
      </c>
      <c r="Q2446" s="21">
        <f t="shared" si="200"/>
        <v>8.380863429</v>
      </c>
      <c r="R2446" s="18">
        <v>7.5</v>
      </c>
      <c r="S2446" s="21">
        <f t="shared" si="195"/>
        <v>8.442572614</v>
      </c>
      <c r="T2446" s="18">
        <v>7.5</v>
      </c>
      <c r="U2446" s="21">
        <f t="shared" si="128"/>
        <v>8.249584718</v>
      </c>
      <c r="V2446" s="18">
        <v>7.5</v>
      </c>
      <c r="W2446" s="21">
        <f t="shared" si="199"/>
        <v>8.8583022</v>
      </c>
      <c r="X2446" s="27">
        <f t="shared" si="170"/>
        <v>7.928571429</v>
      </c>
      <c r="Y2446" s="84" t="s">
        <v>4520</v>
      </c>
      <c r="Z2446" s="24"/>
      <c r="AA2446" s="40"/>
      <c r="AB2446" s="40"/>
      <c r="AC2446" s="40"/>
      <c r="AD2446" s="40"/>
      <c r="AE2446" s="39"/>
      <c r="AF2446" s="5"/>
      <c r="AG2446" s="1"/>
    </row>
    <row r="2447" ht="15.75" customHeight="1">
      <c r="A2447" s="1"/>
      <c r="B2447" s="5"/>
      <c r="C2447" s="16">
        <v>45340.0</v>
      </c>
      <c r="D2447" s="173">
        <v>4.078690544E9</v>
      </c>
      <c r="E2447" s="150" t="s">
        <v>4521</v>
      </c>
      <c r="F2447" s="5" t="s">
        <v>2731</v>
      </c>
      <c r="G2447" s="5" t="s">
        <v>33</v>
      </c>
      <c r="H2447" s="5" t="s">
        <v>1077</v>
      </c>
      <c r="I2447" s="33" t="s">
        <v>2203</v>
      </c>
      <c r="J2447" s="18">
        <v>9.0</v>
      </c>
      <c r="K2447" s="169">
        <f t="shared" si="202"/>
        <v>8.295348837</v>
      </c>
      <c r="L2447" s="18">
        <v>7.5</v>
      </c>
      <c r="M2447" s="21">
        <f t="shared" si="197"/>
        <v>9.110626816</v>
      </c>
      <c r="N2447" s="18">
        <v>10.0</v>
      </c>
      <c r="O2447" s="21">
        <f t="shared" si="185"/>
        <v>9.450799836</v>
      </c>
      <c r="P2447" s="18">
        <v>7.5</v>
      </c>
      <c r="Q2447" s="21">
        <f t="shared" si="200"/>
        <v>8.380497925</v>
      </c>
      <c r="R2447" s="18">
        <v>10.0</v>
      </c>
      <c r="S2447" s="21">
        <f t="shared" si="195"/>
        <v>8.443218582</v>
      </c>
      <c r="T2447" s="18">
        <v>7.5</v>
      </c>
      <c r="U2447" s="21">
        <f t="shared" si="128"/>
        <v>8.249273557</v>
      </c>
      <c r="V2447" s="18">
        <v>10.0</v>
      </c>
      <c r="W2447" s="21">
        <f t="shared" si="199"/>
        <v>8.858775934</v>
      </c>
      <c r="X2447" s="27">
        <f t="shared" si="170"/>
        <v>8.785714286</v>
      </c>
      <c r="Y2447" s="61" t="s">
        <v>4522</v>
      </c>
      <c r="Z2447" s="24"/>
      <c r="AA2447" s="40"/>
      <c r="AB2447" s="40"/>
      <c r="AC2447" s="40"/>
      <c r="AD2447" s="40"/>
      <c r="AE2447" s="39"/>
      <c r="AF2447" s="5"/>
      <c r="AG2447" s="1"/>
    </row>
    <row r="2448" ht="15.75" customHeight="1">
      <c r="A2448" s="1"/>
      <c r="B2448" s="5"/>
      <c r="C2448" s="16">
        <v>45341.0</v>
      </c>
      <c r="D2448" s="173">
        <v>4.005558241E9</v>
      </c>
      <c r="E2448" s="150" t="s">
        <v>4523</v>
      </c>
      <c r="F2448" s="5" t="s">
        <v>100</v>
      </c>
      <c r="G2448" s="5" t="s">
        <v>33</v>
      </c>
      <c r="H2448" s="5" t="s">
        <v>239</v>
      </c>
      <c r="I2448" s="33" t="s">
        <v>60</v>
      </c>
      <c r="J2448" s="18">
        <v>9.0</v>
      </c>
      <c r="K2448" s="169">
        <f t="shared" si="202"/>
        <v>8.295348837</v>
      </c>
      <c r="L2448" s="18">
        <v>10.0</v>
      </c>
      <c r="M2448" s="21">
        <f t="shared" si="197"/>
        <v>9.110995851</v>
      </c>
      <c r="N2448" s="18">
        <v>10.0</v>
      </c>
      <c r="O2448" s="21">
        <f t="shared" si="185"/>
        <v>9.45102501</v>
      </c>
      <c r="P2448" s="18">
        <v>10.0</v>
      </c>
      <c r="Q2448" s="21">
        <f t="shared" si="200"/>
        <v>8.381169639</v>
      </c>
      <c r="R2448" s="18">
        <v>10.0</v>
      </c>
      <c r="S2448" s="21">
        <f t="shared" si="195"/>
        <v>8.443864013</v>
      </c>
      <c r="T2448" s="18">
        <v>10.0</v>
      </c>
      <c r="U2448" s="21">
        <f t="shared" si="128"/>
        <v>8.25</v>
      </c>
      <c r="V2448" s="18">
        <v>7.5</v>
      </c>
      <c r="W2448" s="21">
        <f t="shared" si="199"/>
        <v>8.85821236</v>
      </c>
      <c r="X2448" s="27">
        <f t="shared" si="170"/>
        <v>9.5</v>
      </c>
      <c r="Y2448" s="61"/>
      <c r="Z2448" s="24"/>
      <c r="AA2448" s="40"/>
      <c r="AB2448" s="40"/>
      <c r="AC2448" s="40"/>
      <c r="AD2448" s="40"/>
      <c r="AE2448" s="39"/>
      <c r="AF2448" s="5"/>
      <c r="AG2448" s="1"/>
    </row>
    <row r="2449" ht="15.75" customHeight="1">
      <c r="A2449" s="1"/>
      <c r="B2449" s="5"/>
      <c r="C2449" s="16">
        <v>45341.0</v>
      </c>
      <c r="D2449" s="173">
        <v>4.117959291E9</v>
      </c>
      <c r="E2449" s="150" t="s">
        <v>4524</v>
      </c>
      <c r="F2449" s="5" t="s">
        <v>84</v>
      </c>
      <c r="G2449" s="5" t="s">
        <v>3261</v>
      </c>
      <c r="H2449" s="5">
        <v>302.0</v>
      </c>
      <c r="I2449" s="33" t="s">
        <v>45</v>
      </c>
      <c r="J2449" s="18">
        <v>9.0</v>
      </c>
      <c r="K2449" s="169">
        <f t="shared" si="202"/>
        <v>8.294684385</v>
      </c>
      <c r="L2449" s="18">
        <v>10.0</v>
      </c>
      <c r="M2449" s="21">
        <f t="shared" si="197"/>
        <v>9.111364579</v>
      </c>
      <c r="N2449" s="18">
        <v>10.0</v>
      </c>
      <c r="O2449" s="21">
        <f t="shared" si="185"/>
        <v>9.45125</v>
      </c>
      <c r="P2449" s="18">
        <v>10.0</v>
      </c>
      <c r="Q2449" s="21">
        <f t="shared" si="200"/>
        <v>8.381840796</v>
      </c>
      <c r="R2449" s="18">
        <v>10.0</v>
      </c>
      <c r="S2449" s="21">
        <f t="shared" si="195"/>
        <v>8.44450891</v>
      </c>
      <c r="T2449" s="18">
        <v>10.0</v>
      </c>
      <c r="U2449" s="21">
        <f t="shared" si="128"/>
        <v>8.25072584</v>
      </c>
      <c r="V2449" s="18">
        <v>10.0</v>
      </c>
      <c r="W2449" s="21">
        <f t="shared" si="199"/>
        <v>8.858685738</v>
      </c>
      <c r="X2449" s="27">
        <f t="shared" si="170"/>
        <v>9.857142857</v>
      </c>
      <c r="Y2449" s="119"/>
      <c r="Z2449" s="24"/>
      <c r="AA2449" s="40"/>
      <c r="AB2449" s="40"/>
      <c r="AC2449" s="40"/>
      <c r="AD2449" s="40"/>
      <c r="AE2449" s="39"/>
      <c r="AF2449" s="5"/>
      <c r="AG2449" s="1"/>
    </row>
    <row r="2450" ht="15.75" customHeight="1">
      <c r="A2450" s="1"/>
      <c r="B2450" s="5"/>
      <c r="C2450" s="16">
        <v>45341.0</v>
      </c>
      <c r="D2450" s="173">
        <v>4.097384008E9</v>
      </c>
      <c r="E2450" s="150" t="s">
        <v>4525</v>
      </c>
      <c r="F2450" s="5" t="s">
        <v>48</v>
      </c>
      <c r="G2450" s="5" t="s">
        <v>2979</v>
      </c>
      <c r="H2450" s="5">
        <v>313.0</v>
      </c>
      <c r="I2450" s="33" t="s">
        <v>79</v>
      </c>
      <c r="J2450" s="18">
        <v>8.0</v>
      </c>
      <c r="K2450" s="169">
        <f t="shared" si="202"/>
        <v>8.293355482</v>
      </c>
      <c r="L2450" s="18">
        <v>7.5</v>
      </c>
      <c r="M2450" s="21">
        <f t="shared" si="197"/>
        <v>9.110696517</v>
      </c>
      <c r="N2450" s="18">
        <v>10.0</v>
      </c>
      <c r="O2450" s="21">
        <f t="shared" si="185"/>
        <v>9.451474805</v>
      </c>
      <c r="P2450" s="18">
        <v>7.5</v>
      </c>
      <c r="Q2450" s="21">
        <f t="shared" si="200"/>
        <v>8.381475342</v>
      </c>
      <c r="R2450" s="18">
        <v>7.5</v>
      </c>
      <c r="S2450" s="21">
        <f t="shared" si="195"/>
        <v>8.444117647</v>
      </c>
      <c r="T2450" s="18">
        <v>7.5</v>
      </c>
      <c r="U2450" s="21">
        <f t="shared" si="128"/>
        <v>8.250414594</v>
      </c>
      <c r="V2450" s="18">
        <v>7.5</v>
      </c>
      <c r="W2450" s="21">
        <f t="shared" si="199"/>
        <v>8.858122669</v>
      </c>
      <c r="X2450" s="27">
        <f t="shared" si="170"/>
        <v>7.928571429</v>
      </c>
      <c r="Y2450" s="119"/>
      <c r="Z2450" s="24"/>
      <c r="AA2450" s="40"/>
      <c r="AB2450" s="40"/>
      <c r="AC2450" s="40"/>
      <c r="AD2450" s="40"/>
      <c r="AE2450" s="39"/>
      <c r="AF2450" s="5"/>
      <c r="AG2450" s="1"/>
    </row>
    <row r="2451" ht="15.75" customHeight="1">
      <c r="A2451" s="1"/>
      <c r="B2451" s="5"/>
      <c r="C2451" s="16">
        <v>45341.0</v>
      </c>
      <c r="D2451" s="17">
        <v>4.168021793E9</v>
      </c>
      <c r="E2451" s="150" t="s">
        <v>4526</v>
      </c>
      <c r="F2451" s="5" t="s">
        <v>72</v>
      </c>
      <c r="G2451" s="5" t="s">
        <v>2017</v>
      </c>
      <c r="H2451" s="5" t="s">
        <v>3350</v>
      </c>
      <c r="I2451" s="33" t="s">
        <v>60</v>
      </c>
      <c r="J2451" s="18">
        <v>9.0</v>
      </c>
      <c r="K2451" s="169">
        <f t="shared" si="202"/>
        <v>8.293355482</v>
      </c>
      <c r="L2451" s="18">
        <v>10.0</v>
      </c>
      <c r="M2451" s="21">
        <f t="shared" si="197"/>
        <v>9.111065064</v>
      </c>
      <c r="N2451" s="18">
        <v>10.0</v>
      </c>
      <c r="O2451" s="21">
        <f t="shared" si="185"/>
        <v>9.451699427</v>
      </c>
      <c r="P2451" s="18">
        <v>10.0</v>
      </c>
      <c r="Q2451" s="21">
        <f t="shared" si="200"/>
        <v>8.382145816</v>
      </c>
      <c r="R2451" s="18">
        <v>10.0</v>
      </c>
      <c r="S2451" s="21">
        <f t="shared" si="195"/>
        <v>8.444761905</v>
      </c>
      <c r="T2451" s="18">
        <v>7.5</v>
      </c>
      <c r="U2451" s="21">
        <f t="shared" si="128"/>
        <v>8.250103605</v>
      </c>
      <c r="V2451" s="18">
        <v>10.0</v>
      </c>
      <c r="W2451" s="21">
        <f t="shared" si="199"/>
        <v>8.858595692</v>
      </c>
      <c r="X2451" s="27">
        <f t="shared" si="170"/>
        <v>9.5</v>
      </c>
      <c r="Y2451" s="119"/>
      <c r="Z2451" s="24"/>
      <c r="AA2451" s="40"/>
      <c r="AB2451" s="40"/>
      <c r="AC2451" s="40"/>
      <c r="AD2451" s="40"/>
      <c r="AE2451" s="39"/>
      <c r="AF2451" s="5"/>
      <c r="AG2451" s="1"/>
    </row>
    <row r="2452" ht="15.75" customHeight="1">
      <c r="A2452" s="1"/>
      <c r="B2452" s="5"/>
      <c r="C2452" s="16">
        <v>45342.0</v>
      </c>
      <c r="D2452" s="17" t="s">
        <v>4527</v>
      </c>
      <c r="E2452" s="150" t="s">
        <v>4528</v>
      </c>
      <c r="F2452" s="5" t="s">
        <v>72</v>
      </c>
      <c r="G2452" s="5" t="s">
        <v>2017</v>
      </c>
      <c r="H2452" s="5" t="s">
        <v>3347</v>
      </c>
      <c r="I2452" s="33" t="s">
        <v>60</v>
      </c>
      <c r="J2452" s="18">
        <v>10.0</v>
      </c>
      <c r="K2452" s="169">
        <f t="shared" si="202"/>
        <v>8.295348837</v>
      </c>
      <c r="L2452" s="18">
        <v>10.0</v>
      </c>
      <c r="M2452" s="21">
        <f t="shared" si="197"/>
        <v>9.111433306</v>
      </c>
      <c r="N2452" s="18">
        <v>10.0</v>
      </c>
      <c r="O2452" s="21">
        <f t="shared" si="185"/>
        <v>9.451923864</v>
      </c>
      <c r="P2452" s="18">
        <v>10.0</v>
      </c>
      <c r="Q2452" s="21">
        <f t="shared" si="200"/>
        <v>8.382815735</v>
      </c>
      <c r="R2452" s="18">
        <v>10.0</v>
      </c>
      <c r="S2452" s="21">
        <f t="shared" si="195"/>
        <v>8.445405629</v>
      </c>
      <c r="T2452" s="18">
        <v>10.0</v>
      </c>
      <c r="U2452" s="21">
        <f t="shared" si="128"/>
        <v>8.2508285</v>
      </c>
      <c r="V2452" s="18">
        <v>10.0</v>
      </c>
      <c r="W2452" s="21">
        <f t="shared" si="199"/>
        <v>8.859068323</v>
      </c>
      <c r="X2452" s="27">
        <f t="shared" si="170"/>
        <v>10</v>
      </c>
      <c r="Y2452" s="119"/>
      <c r="Z2452" s="24"/>
      <c r="AA2452" s="40"/>
      <c r="AB2452" s="40"/>
      <c r="AC2452" s="40"/>
      <c r="AD2452" s="40"/>
      <c r="AE2452" s="39"/>
      <c r="AF2452" s="5"/>
      <c r="AG2452" s="1"/>
    </row>
    <row r="2453" ht="15.75" customHeight="1">
      <c r="A2453" s="1"/>
      <c r="B2453" s="5"/>
      <c r="C2453" s="16">
        <v>45342.0</v>
      </c>
      <c r="D2453" s="17">
        <v>4.126369559E9</v>
      </c>
      <c r="E2453" s="150" t="s">
        <v>4529</v>
      </c>
      <c r="F2453" s="5" t="s">
        <v>4223</v>
      </c>
      <c r="G2453" s="5" t="s">
        <v>2017</v>
      </c>
      <c r="H2453" s="5" t="s">
        <v>3406</v>
      </c>
      <c r="I2453" s="33" t="s">
        <v>60</v>
      </c>
      <c r="J2453" s="18">
        <v>9.0</v>
      </c>
      <c r="K2453" s="169">
        <f t="shared" si="202"/>
        <v>8.294684385</v>
      </c>
      <c r="L2453" s="18">
        <v>10.0</v>
      </c>
      <c r="M2453" s="21">
        <f t="shared" si="197"/>
        <v>9.111801242</v>
      </c>
      <c r="N2453" s="18">
        <v>10.0</v>
      </c>
      <c r="O2453" s="21">
        <f t="shared" si="185"/>
        <v>9.452148118</v>
      </c>
      <c r="P2453" s="18">
        <v>7.5</v>
      </c>
      <c r="Q2453" s="21">
        <f t="shared" si="200"/>
        <v>8.382450331</v>
      </c>
      <c r="R2453" s="18">
        <v>7.5</v>
      </c>
      <c r="S2453" s="21">
        <f t="shared" si="195"/>
        <v>8.445014481</v>
      </c>
      <c r="T2453" s="18">
        <v>10.0</v>
      </c>
      <c r="U2453" s="21">
        <f t="shared" si="128"/>
        <v>8.251552795</v>
      </c>
      <c r="V2453" s="18">
        <v>10.0</v>
      </c>
      <c r="W2453" s="21">
        <f t="shared" si="199"/>
        <v>8.859540563</v>
      </c>
      <c r="X2453" s="27">
        <f t="shared" si="170"/>
        <v>9.142857143</v>
      </c>
      <c r="Y2453" s="149" t="s">
        <v>4530</v>
      </c>
      <c r="Z2453" s="24"/>
      <c r="AA2453" s="40"/>
      <c r="AB2453" s="40"/>
      <c r="AC2453" s="40"/>
      <c r="AD2453" s="40"/>
      <c r="AE2453" s="39"/>
      <c r="AF2453" s="5"/>
      <c r="AG2453" s="1"/>
    </row>
    <row r="2454" ht="15.75" customHeight="1">
      <c r="A2454" s="1"/>
      <c r="B2454" s="5"/>
      <c r="C2454" s="16">
        <v>45342.0</v>
      </c>
      <c r="D2454" s="17" t="s">
        <v>4531</v>
      </c>
      <c r="E2454" s="150" t="s">
        <v>4532</v>
      </c>
      <c r="F2454" s="5" t="s">
        <v>960</v>
      </c>
      <c r="G2454" s="5" t="s">
        <v>2017</v>
      </c>
      <c r="H2454" s="5">
        <v>215.0</v>
      </c>
      <c r="I2454" s="33" t="s">
        <v>1808</v>
      </c>
      <c r="J2454" s="18">
        <v>8.0</v>
      </c>
      <c r="K2454" s="169">
        <f t="shared" si="202"/>
        <v>8.294019934</v>
      </c>
      <c r="L2454" s="18">
        <v>7.5</v>
      </c>
      <c r="M2454" s="21">
        <f t="shared" si="197"/>
        <v>9.111134106</v>
      </c>
      <c r="N2454" s="18">
        <v>10.0</v>
      </c>
      <c r="O2454" s="21">
        <f t="shared" si="185"/>
        <v>9.452372188</v>
      </c>
      <c r="P2454" s="18">
        <v>5.0</v>
      </c>
      <c r="Q2454" s="21">
        <f t="shared" si="200"/>
        <v>8.38105089</v>
      </c>
      <c r="R2454" s="18">
        <v>7.5</v>
      </c>
      <c r="S2454" s="21">
        <f t="shared" si="195"/>
        <v>8.444623656</v>
      </c>
      <c r="T2454" s="18">
        <v>7.5</v>
      </c>
      <c r="U2454" s="21">
        <f t="shared" si="128"/>
        <v>8.251241722</v>
      </c>
      <c r="V2454" s="18">
        <v>7.5</v>
      </c>
      <c r="W2454" s="21">
        <f t="shared" si="199"/>
        <v>8.858978072</v>
      </c>
      <c r="X2454" s="27">
        <f t="shared" si="170"/>
        <v>7.571428571</v>
      </c>
      <c r="Y2454" s="119"/>
      <c r="Z2454" s="24"/>
      <c r="AA2454" s="40"/>
      <c r="AB2454" s="40"/>
      <c r="AC2454" s="40"/>
      <c r="AD2454" s="40"/>
      <c r="AE2454" s="39"/>
      <c r="AF2454" s="5"/>
      <c r="AG2454" s="1"/>
    </row>
    <row r="2455" ht="15.75" customHeight="1">
      <c r="A2455" s="1"/>
      <c r="B2455" s="5"/>
      <c r="C2455" s="16">
        <v>45343.0</v>
      </c>
      <c r="D2455" s="17">
        <v>4.010422664E9</v>
      </c>
      <c r="E2455" s="150" t="s">
        <v>4533</v>
      </c>
      <c r="F2455" s="5" t="s">
        <v>3514</v>
      </c>
      <c r="G2455" s="5" t="s">
        <v>2017</v>
      </c>
      <c r="H2455" s="5" t="s">
        <v>3347</v>
      </c>
      <c r="I2455" s="33" t="s">
        <v>60</v>
      </c>
      <c r="J2455" s="18">
        <v>8.0</v>
      </c>
      <c r="K2455" s="169">
        <f t="shared" si="202"/>
        <v>8.29269103</v>
      </c>
      <c r="L2455" s="18"/>
      <c r="M2455" s="21">
        <f t="shared" si="197"/>
        <v>9.111134106</v>
      </c>
      <c r="N2455" s="18"/>
      <c r="O2455" s="21">
        <f t="shared" si="185"/>
        <v>9.452596075</v>
      </c>
      <c r="P2455" s="18"/>
      <c r="Q2455" s="21">
        <f t="shared" si="200"/>
        <v>8.38105089</v>
      </c>
      <c r="R2455" s="18"/>
      <c r="S2455" s="21">
        <f t="shared" si="195"/>
        <v>8.444623656</v>
      </c>
      <c r="T2455" s="18"/>
      <c r="U2455" s="21">
        <f t="shared" si="128"/>
        <v>8.251241722</v>
      </c>
      <c r="V2455" s="18"/>
      <c r="W2455" s="21">
        <f t="shared" si="199"/>
        <v>8.858978072</v>
      </c>
      <c r="X2455" s="27">
        <f t="shared" si="170"/>
        <v>8</v>
      </c>
      <c r="Y2455" s="119"/>
      <c r="Z2455" s="24"/>
      <c r="AA2455" s="40"/>
      <c r="AB2455" s="40"/>
      <c r="AC2455" s="40"/>
      <c r="AD2455" s="40"/>
      <c r="AE2455" s="39"/>
      <c r="AF2455" s="5"/>
      <c r="AG2455" s="1"/>
    </row>
    <row r="2456" ht="15.75" customHeight="1">
      <c r="A2456" s="1"/>
      <c r="B2456" s="5"/>
      <c r="C2456" s="16">
        <v>45343.0</v>
      </c>
      <c r="D2456" s="17">
        <v>4.259800749E9</v>
      </c>
      <c r="E2456" s="150" t="s">
        <v>4534</v>
      </c>
      <c r="F2456" s="5" t="s">
        <v>4223</v>
      </c>
      <c r="G2456" s="5" t="s">
        <v>2017</v>
      </c>
      <c r="H2456" s="5" t="s">
        <v>3387</v>
      </c>
      <c r="I2456" s="33" t="s">
        <v>2203</v>
      </c>
      <c r="J2456" s="18">
        <v>10.0</v>
      </c>
      <c r="K2456" s="169">
        <f t="shared" si="202"/>
        <v>8.29269103</v>
      </c>
      <c r="L2456" s="18">
        <v>10.0</v>
      </c>
      <c r="M2456" s="21">
        <f t="shared" si="197"/>
        <v>9.111501862</v>
      </c>
      <c r="N2456" s="18">
        <v>7.5</v>
      </c>
      <c r="O2456" s="21">
        <f t="shared" si="185"/>
        <v>9.452819779</v>
      </c>
      <c r="P2456" s="18">
        <v>10.0</v>
      </c>
      <c r="Q2456" s="21">
        <f t="shared" si="200"/>
        <v>8.38172043</v>
      </c>
      <c r="R2456" s="18">
        <v>10.0</v>
      </c>
      <c r="S2456" s="21">
        <f t="shared" si="195"/>
        <v>8.445266639</v>
      </c>
      <c r="T2456" s="18">
        <v>10.0</v>
      </c>
      <c r="U2456" s="21">
        <f t="shared" si="128"/>
        <v>8.251965246</v>
      </c>
      <c r="V2456" s="18">
        <v>10.0</v>
      </c>
      <c r="W2456" s="21">
        <f t="shared" si="199"/>
        <v>8.859449959</v>
      </c>
      <c r="X2456" s="27">
        <f t="shared" si="170"/>
        <v>9.642857143</v>
      </c>
      <c r="Y2456" s="149" t="s">
        <v>4535</v>
      </c>
      <c r="Z2456" s="24"/>
      <c r="AA2456" s="40"/>
      <c r="AB2456" s="40"/>
      <c r="AC2456" s="40"/>
      <c r="AD2456" s="40"/>
      <c r="AE2456" s="39"/>
      <c r="AF2456" s="5"/>
      <c r="AG2456" s="1"/>
    </row>
    <row r="2457" ht="15.75" customHeight="1">
      <c r="A2457" s="1"/>
      <c r="B2457" s="5"/>
      <c r="C2457" s="16">
        <v>45343.0</v>
      </c>
      <c r="D2457" s="17">
        <v>4.281107865E9</v>
      </c>
      <c r="E2457" s="150" t="s">
        <v>4536</v>
      </c>
      <c r="F2457" s="5" t="s">
        <v>126</v>
      </c>
      <c r="G2457" s="5" t="s">
        <v>2017</v>
      </c>
      <c r="H2457" s="5" t="s">
        <v>3406</v>
      </c>
      <c r="I2457" s="33" t="s">
        <v>60</v>
      </c>
      <c r="J2457" s="18">
        <v>7.0</v>
      </c>
      <c r="K2457" s="169">
        <f t="shared" si="202"/>
        <v>8.290697674</v>
      </c>
      <c r="L2457" s="18">
        <v>7.5</v>
      </c>
      <c r="M2457" s="21">
        <f t="shared" si="197"/>
        <v>9.110835401</v>
      </c>
      <c r="N2457" s="18">
        <v>10.0</v>
      </c>
      <c r="O2457" s="21">
        <f t="shared" si="185"/>
        <v>9.452022059</v>
      </c>
      <c r="P2457" s="18">
        <v>7.5</v>
      </c>
      <c r="Q2457" s="21">
        <f t="shared" si="200"/>
        <v>8.381355932</v>
      </c>
      <c r="R2457" s="18">
        <v>7.5</v>
      </c>
      <c r="S2457" s="21">
        <f t="shared" si="195"/>
        <v>8.444876033</v>
      </c>
      <c r="T2457" s="18">
        <v>7.5</v>
      </c>
      <c r="U2457" s="21">
        <f t="shared" si="128"/>
        <v>8.25165426</v>
      </c>
      <c r="V2457" s="18">
        <v>7.5</v>
      </c>
      <c r="W2457" s="21">
        <f t="shared" si="199"/>
        <v>8.85888797</v>
      </c>
      <c r="X2457" s="27">
        <f t="shared" si="170"/>
        <v>7.785714286</v>
      </c>
      <c r="Y2457" s="149" t="s">
        <v>4537</v>
      </c>
      <c r="Z2457" s="24"/>
      <c r="AA2457" s="40"/>
      <c r="AB2457" s="40"/>
      <c r="AC2457" s="40"/>
      <c r="AD2457" s="40"/>
      <c r="AE2457" s="39"/>
      <c r="AF2457" s="5"/>
      <c r="AG2457" s="1"/>
    </row>
    <row r="2458" ht="15.75" customHeight="1">
      <c r="A2458" s="1"/>
      <c r="B2458" s="5"/>
      <c r="C2458" s="16">
        <v>45343.0</v>
      </c>
      <c r="D2458" s="17">
        <v>4.262562622E9</v>
      </c>
      <c r="E2458" s="150" t="s">
        <v>4538</v>
      </c>
      <c r="F2458" s="5" t="s">
        <v>32</v>
      </c>
      <c r="G2458" s="5" t="s">
        <v>3261</v>
      </c>
      <c r="H2458" s="5">
        <v>304.0</v>
      </c>
      <c r="I2458" s="33" t="s">
        <v>45</v>
      </c>
      <c r="J2458" s="18">
        <v>4.0</v>
      </c>
      <c r="K2458" s="169">
        <f t="shared" si="202"/>
        <v>8.286710963</v>
      </c>
      <c r="L2458" s="18">
        <v>7.5</v>
      </c>
      <c r="M2458" s="21">
        <f t="shared" si="197"/>
        <v>9.110169492</v>
      </c>
      <c r="N2458" s="18">
        <v>10.0</v>
      </c>
      <c r="O2458" s="21">
        <f t="shared" si="185"/>
        <v>9.452245815</v>
      </c>
      <c r="P2458" s="18">
        <v>5.0</v>
      </c>
      <c r="Q2458" s="21">
        <f t="shared" si="200"/>
        <v>8.379958678</v>
      </c>
      <c r="R2458" s="18">
        <v>5.0</v>
      </c>
      <c r="S2458" s="21">
        <f t="shared" si="195"/>
        <v>8.443453119</v>
      </c>
      <c r="T2458" s="18">
        <v>5.0</v>
      </c>
      <c r="U2458" s="21">
        <f t="shared" si="128"/>
        <v>8.250310045</v>
      </c>
      <c r="V2458" s="18">
        <v>2.5</v>
      </c>
      <c r="W2458" s="21">
        <f t="shared" si="199"/>
        <v>8.856260331</v>
      </c>
      <c r="X2458" s="27">
        <f t="shared" si="170"/>
        <v>5.571428571</v>
      </c>
      <c r="Y2458" s="149" t="s">
        <v>4539</v>
      </c>
      <c r="Z2458" s="24"/>
      <c r="AA2458" s="40"/>
      <c r="AB2458" s="40"/>
      <c r="AC2458" s="40"/>
      <c r="AD2458" s="40"/>
      <c r="AE2458" s="39"/>
      <c r="AF2458" s="5"/>
      <c r="AG2458" s="1"/>
    </row>
    <row r="2459" ht="15.75" customHeight="1">
      <c r="A2459" s="1"/>
      <c r="B2459" s="5"/>
      <c r="C2459" s="16">
        <v>45344.0</v>
      </c>
      <c r="D2459" s="17" t="s">
        <v>4540</v>
      </c>
      <c r="E2459" s="150" t="s">
        <v>4541</v>
      </c>
      <c r="F2459" s="5" t="s">
        <v>4223</v>
      </c>
      <c r="G2459" s="5" t="s">
        <v>3261</v>
      </c>
      <c r="H2459" s="5">
        <v>208.0</v>
      </c>
      <c r="I2459" s="33" t="s">
        <v>45</v>
      </c>
      <c r="J2459" s="18">
        <v>10.0</v>
      </c>
      <c r="K2459" s="169">
        <f t="shared" si="202"/>
        <v>8.286710963</v>
      </c>
      <c r="L2459" s="18">
        <v>10.0</v>
      </c>
      <c r="M2459" s="21">
        <f t="shared" si="197"/>
        <v>9.11053719</v>
      </c>
      <c r="N2459" s="18">
        <v>10.0</v>
      </c>
      <c r="O2459" s="21">
        <f t="shared" si="185"/>
        <v>9.452469388</v>
      </c>
      <c r="P2459" s="18">
        <v>10.0</v>
      </c>
      <c r="Q2459" s="21">
        <f t="shared" si="200"/>
        <v>8.38062784</v>
      </c>
      <c r="R2459" s="18">
        <v>10.0</v>
      </c>
      <c r="S2459" s="21">
        <f t="shared" si="195"/>
        <v>8.444095789</v>
      </c>
      <c r="T2459" s="18">
        <v>10.0</v>
      </c>
      <c r="U2459" s="21">
        <f t="shared" si="128"/>
        <v>8.251033058</v>
      </c>
      <c r="V2459" s="18">
        <v>10.0</v>
      </c>
      <c r="W2459" s="21">
        <f t="shared" si="199"/>
        <v>8.856732755</v>
      </c>
      <c r="X2459" s="27">
        <f t="shared" si="170"/>
        <v>10</v>
      </c>
      <c r="Y2459" s="149" t="s">
        <v>4542</v>
      </c>
      <c r="Z2459" s="24"/>
      <c r="AA2459" s="40"/>
      <c r="AB2459" s="40"/>
      <c r="AC2459" s="40"/>
      <c r="AD2459" s="40"/>
      <c r="AE2459" s="39"/>
      <c r="AF2459" s="5"/>
      <c r="AG2459" s="1"/>
    </row>
    <row r="2460" ht="15.75" customHeight="1">
      <c r="A2460" s="1"/>
      <c r="B2460" s="5"/>
      <c r="C2460" s="16">
        <v>45345.0</v>
      </c>
      <c r="D2460" s="17" t="s">
        <v>4543</v>
      </c>
      <c r="E2460" s="150" t="s">
        <v>4544</v>
      </c>
      <c r="F2460" s="5" t="s">
        <v>494</v>
      </c>
      <c r="G2460" s="5" t="s">
        <v>2017</v>
      </c>
      <c r="H2460" s="5">
        <v>217.0</v>
      </c>
      <c r="I2460" s="33" t="s">
        <v>1782</v>
      </c>
      <c r="J2460" s="18">
        <v>10.0</v>
      </c>
      <c r="K2460" s="169">
        <f t="shared" si="202"/>
        <v>8.288704319</v>
      </c>
      <c r="L2460" s="18">
        <v>10.0</v>
      </c>
      <c r="M2460" s="21">
        <f t="shared" si="197"/>
        <v>9.110904585</v>
      </c>
      <c r="N2460" s="18">
        <v>7.5</v>
      </c>
      <c r="O2460" s="21">
        <f t="shared" si="185"/>
        <v>9.452692778</v>
      </c>
      <c r="P2460" s="18">
        <v>10.0</v>
      </c>
      <c r="Q2460" s="21">
        <f t="shared" si="200"/>
        <v>8.381296449</v>
      </c>
      <c r="R2460" s="18">
        <v>10.0</v>
      </c>
      <c r="S2460" s="21">
        <f t="shared" si="195"/>
        <v>8.444737928</v>
      </c>
      <c r="T2460" s="18">
        <v>7.5</v>
      </c>
      <c r="U2460" s="21">
        <f t="shared" si="128"/>
        <v>8.250722842</v>
      </c>
      <c r="V2460" s="18">
        <v>10.0</v>
      </c>
      <c r="W2460" s="21">
        <f t="shared" si="199"/>
        <v>8.857204789</v>
      </c>
      <c r="X2460" s="27">
        <f t="shared" si="170"/>
        <v>9.285714286</v>
      </c>
      <c r="Y2460" s="149" t="s">
        <v>4545</v>
      </c>
      <c r="Z2460" s="24"/>
      <c r="AA2460" s="40"/>
      <c r="AB2460" s="40"/>
      <c r="AC2460" s="40"/>
      <c r="AD2460" s="40"/>
      <c r="AE2460" s="39"/>
      <c r="AF2460" s="5"/>
      <c r="AG2460" s="1"/>
    </row>
    <row r="2461" ht="15.75" customHeight="1">
      <c r="A2461" s="1"/>
      <c r="B2461" s="5"/>
      <c r="C2461" s="16">
        <v>45345.0</v>
      </c>
      <c r="D2461" s="17">
        <v>4.143653875E9</v>
      </c>
      <c r="E2461" s="150" t="s">
        <v>4546</v>
      </c>
      <c r="F2461" s="5" t="s">
        <v>48</v>
      </c>
      <c r="G2461" s="5" t="s">
        <v>2017</v>
      </c>
      <c r="H2461" s="5" t="s">
        <v>3543</v>
      </c>
      <c r="I2461" s="33" t="s">
        <v>60</v>
      </c>
      <c r="J2461" s="18">
        <v>10.0</v>
      </c>
      <c r="K2461" s="169">
        <f t="shared" si="202"/>
        <v>8.288704319</v>
      </c>
      <c r="L2461" s="18">
        <v>10.0</v>
      </c>
      <c r="M2461" s="21">
        <f t="shared" si="197"/>
        <v>9.111271676</v>
      </c>
      <c r="N2461" s="18">
        <v>10.0</v>
      </c>
      <c r="O2461" s="21">
        <f t="shared" si="185"/>
        <v>9.452915987</v>
      </c>
      <c r="P2461" s="18">
        <v>10.0</v>
      </c>
      <c r="Q2461" s="21">
        <f t="shared" si="200"/>
        <v>8.381964507</v>
      </c>
      <c r="R2461" s="18">
        <v>10.0</v>
      </c>
      <c r="S2461" s="21">
        <f t="shared" si="195"/>
        <v>8.445379538</v>
      </c>
      <c r="T2461" s="18">
        <v>10.0</v>
      </c>
      <c r="U2461" s="21">
        <f t="shared" si="128"/>
        <v>8.251445087</v>
      </c>
      <c r="V2461" s="18">
        <v>10.0</v>
      </c>
      <c r="W2461" s="21">
        <f t="shared" si="199"/>
        <v>8.857676434</v>
      </c>
      <c r="X2461" s="27">
        <f t="shared" si="170"/>
        <v>10</v>
      </c>
      <c r="Y2461" s="149" t="s">
        <v>4547</v>
      </c>
      <c r="Z2461" s="24"/>
      <c r="AA2461" s="40"/>
      <c r="AB2461" s="40"/>
      <c r="AC2461" s="40"/>
      <c r="AD2461" s="40"/>
      <c r="AE2461" s="39"/>
      <c r="AF2461" s="5"/>
      <c r="AG2461" s="1"/>
    </row>
    <row r="2462" ht="15.75" customHeight="1">
      <c r="A2462" s="1"/>
      <c r="B2462" s="5"/>
      <c r="C2462" s="16">
        <v>45345.0</v>
      </c>
      <c r="D2462" s="17">
        <v>4.177711922E9</v>
      </c>
      <c r="E2462" s="150" t="s">
        <v>4548</v>
      </c>
      <c r="F2462" s="5" t="s">
        <v>2186</v>
      </c>
      <c r="G2462" s="5" t="s">
        <v>2017</v>
      </c>
      <c r="H2462" s="5" t="s">
        <v>3404</v>
      </c>
      <c r="I2462" s="33" t="s">
        <v>261</v>
      </c>
      <c r="J2462" s="18">
        <v>10.0</v>
      </c>
      <c r="K2462" s="169">
        <f t="shared" si="202"/>
        <v>8.288704319</v>
      </c>
      <c r="L2462" s="18">
        <v>10.0</v>
      </c>
      <c r="M2462" s="21">
        <f t="shared" si="197"/>
        <v>9.111638465</v>
      </c>
      <c r="N2462" s="18">
        <v>10.0</v>
      </c>
      <c r="O2462" s="21">
        <f t="shared" si="185"/>
        <v>9.453139013</v>
      </c>
      <c r="P2462" s="18">
        <v>10.0</v>
      </c>
      <c r="Q2462" s="21">
        <f t="shared" si="200"/>
        <v>8.382632013</v>
      </c>
      <c r="R2462" s="18">
        <v>10.0</v>
      </c>
      <c r="S2462" s="21">
        <f t="shared" si="195"/>
        <v>8.446020619</v>
      </c>
      <c r="T2462" s="18">
        <v>10.0</v>
      </c>
      <c r="U2462" s="21">
        <f t="shared" si="128"/>
        <v>8.252166735</v>
      </c>
      <c r="V2462" s="18">
        <v>10.0</v>
      </c>
      <c r="W2462" s="21">
        <f t="shared" si="199"/>
        <v>8.85814769</v>
      </c>
      <c r="X2462" s="27">
        <f t="shared" si="170"/>
        <v>10</v>
      </c>
      <c r="Y2462" s="149" t="s">
        <v>4549</v>
      </c>
      <c r="Z2462" s="24"/>
      <c r="AA2462" s="40"/>
      <c r="AB2462" s="40"/>
      <c r="AC2462" s="40"/>
      <c r="AD2462" s="40"/>
      <c r="AE2462" s="39"/>
      <c r="AF2462" s="5"/>
      <c r="AG2462" s="1"/>
    </row>
    <row r="2463" ht="15.75" customHeight="1">
      <c r="A2463" s="1"/>
      <c r="B2463" s="5"/>
      <c r="C2463" s="16">
        <v>45345.0</v>
      </c>
      <c r="D2463" s="17" t="s">
        <v>4550</v>
      </c>
      <c r="E2463" s="150" t="s">
        <v>4551</v>
      </c>
      <c r="F2463" s="5" t="s">
        <v>52</v>
      </c>
      <c r="G2463" s="5" t="s">
        <v>3261</v>
      </c>
      <c r="H2463" s="5">
        <v>206.0</v>
      </c>
      <c r="I2463" s="33" t="s">
        <v>1868</v>
      </c>
      <c r="J2463" s="18">
        <v>7.0</v>
      </c>
      <c r="K2463" s="169">
        <f t="shared" si="202"/>
        <v>8.287375415</v>
      </c>
      <c r="L2463" s="18">
        <v>7.5</v>
      </c>
      <c r="M2463" s="21">
        <f t="shared" si="197"/>
        <v>9.110973597</v>
      </c>
      <c r="N2463" s="18">
        <v>10.0</v>
      </c>
      <c r="O2463" s="21">
        <f t="shared" si="185"/>
        <v>9.453361858</v>
      </c>
      <c r="P2463" s="18">
        <v>7.5</v>
      </c>
      <c r="Q2463" s="21">
        <f t="shared" si="200"/>
        <v>8.382268041</v>
      </c>
      <c r="R2463" s="18">
        <v>7.5</v>
      </c>
      <c r="S2463" s="21">
        <f t="shared" si="195"/>
        <v>8.445630668</v>
      </c>
      <c r="T2463" s="18">
        <v>7.5</v>
      </c>
      <c r="U2463" s="21">
        <f t="shared" si="128"/>
        <v>8.251856436</v>
      </c>
      <c r="V2463" s="18">
        <v>7.5</v>
      </c>
      <c r="W2463" s="21">
        <f t="shared" si="199"/>
        <v>8.857587629</v>
      </c>
      <c r="X2463" s="27">
        <f t="shared" si="170"/>
        <v>7.785714286</v>
      </c>
      <c r="Y2463" s="149" t="s">
        <v>4552</v>
      </c>
      <c r="Z2463" s="24"/>
      <c r="AA2463" s="40"/>
      <c r="AB2463" s="40"/>
      <c r="AC2463" s="40"/>
      <c r="AD2463" s="40"/>
      <c r="AE2463" s="39"/>
      <c r="AF2463" s="5"/>
      <c r="AG2463" s="1"/>
    </row>
    <row r="2464" ht="15.75" customHeight="1">
      <c r="A2464" s="1"/>
      <c r="B2464" s="5"/>
      <c r="C2464" s="16">
        <v>45347.0</v>
      </c>
      <c r="D2464" s="17">
        <v>4.257607419E9</v>
      </c>
      <c r="E2464" s="150" t="s">
        <v>4553</v>
      </c>
      <c r="F2464" s="5" t="s">
        <v>401</v>
      </c>
      <c r="G2464" s="5" t="s">
        <v>2017</v>
      </c>
      <c r="H2464" s="5" t="s">
        <v>3252</v>
      </c>
      <c r="I2464" s="33" t="s">
        <v>2203</v>
      </c>
      <c r="J2464" s="18">
        <v>5.0</v>
      </c>
      <c r="K2464" s="169">
        <f t="shared" si="202"/>
        <v>8.284053156</v>
      </c>
      <c r="L2464" s="18">
        <v>5.0</v>
      </c>
      <c r="M2464" s="21">
        <f t="shared" si="197"/>
        <v>9.109278351</v>
      </c>
      <c r="N2464" s="18">
        <v>5.0</v>
      </c>
      <c r="O2464" s="21">
        <f t="shared" si="185"/>
        <v>9.453584521</v>
      </c>
      <c r="P2464" s="18">
        <v>2.5</v>
      </c>
      <c r="Q2464" s="21">
        <f t="shared" si="200"/>
        <v>8.379843364</v>
      </c>
      <c r="R2464" s="18">
        <v>2.5</v>
      </c>
      <c r="S2464" s="21">
        <f t="shared" si="195"/>
        <v>8.443180882</v>
      </c>
      <c r="T2464" s="18">
        <v>2.5</v>
      </c>
      <c r="U2464" s="21">
        <f t="shared" si="128"/>
        <v>8.249484536</v>
      </c>
      <c r="V2464" s="18">
        <v>5.0</v>
      </c>
      <c r="W2464" s="21">
        <f t="shared" si="199"/>
        <v>8.855997527</v>
      </c>
      <c r="X2464" s="27">
        <f t="shared" si="170"/>
        <v>3.928571429</v>
      </c>
      <c r="Y2464" s="149" t="s">
        <v>4554</v>
      </c>
      <c r="Z2464" s="24"/>
      <c r="AA2464" s="40"/>
      <c r="AB2464" s="40"/>
      <c r="AC2464" s="40"/>
      <c r="AD2464" s="40"/>
      <c r="AE2464" s="39"/>
      <c r="AF2464" s="5"/>
      <c r="AG2464" s="1"/>
    </row>
    <row r="2465" ht="15.75" customHeight="1">
      <c r="A2465" s="1"/>
      <c r="B2465" s="5"/>
      <c r="C2465" s="16">
        <v>45348.0</v>
      </c>
      <c r="D2465" s="17">
        <v>4.078952918E9</v>
      </c>
      <c r="E2465" s="150" t="s">
        <v>4442</v>
      </c>
      <c r="F2465" s="5" t="s">
        <v>48</v>
      </c>
      <c r="G2465" s="5" t="s">
        <v>2017</v>
      </c>
      <c r="H2465" s="5" t="s">
        <v>3372</v>
      </c>
      <c r="I2465" s="33" t="s">
        <v>261</v>
      </c>
      <c r="J2465" s="18">
        <v>9.0</v>
      </c>
      <c r="K2465" s="169">
        <f t="shared" si="202"/>
        <v>8.28538206</v>
      </c>
      <c r="L2465" s="18">
        <v>10.0</v>
      </c>
      <c r="M2465" s="21">
        <f t="shared" si="197"/>
        <v>9.109645507</v>
      </c>
      <c r="N2465" s="18">
        <v>10.0</v>
      </c>
      <c r="O2465" s="21">
        <f t="shared" si="185"/>
        <v>9.453807003</v>
      </c>
      <c r="P2465" s="18">
        <v>7.5</v>
      </c>
      <c r="Q2465" s="21">
        <f t="shared" si="200"/>
        <v>8.379480841</v>
      </c>
      <c r="R2465" s="18">
        <v>7.5</v>
      </c>
      <c r="S2465" s="21">
        <f t="shared" si="195"/>
        <v>8.442792422</v>
      </c>
      <c r="T2465" s="18">
        <v>7.5</v>
      </c>
      <c r="U2465" s="21">
        <f t="shared" si="128"/>
        <v>8.249175598</v>
      </c>
      <c r="V2465" s="18">
        <v>10.0</v>
      </c>
      <c r="W2465" s="21">
        <f t="shared" si="199"/>
        <v>8.856468892</v>
      </c>
      <c r="X2465" s="27">
        <f t="shared" si="170"/>
        <v>8.785714286</v>
      </c>
      <c r="Y2465" s="149" t="s">
        <v>4555</v>
      </c>
      <c r="Z2465" s="24"/>
      <c r="AA2465" s="40"/>
      <c r="AB2465" s="40"/>
      <c r="AC2465" s="40"/>
      <c r="AD2465" s="40"/>
      <c r="AE2465" s="39"/>
      <c r="AF2465" s="5"/>
      <c r="AG2465" s="1"/>
    </row>
    <row r="2466" ht="15.75" customHeight="1">
      <c r="A2466" s="1"/>
      <c r="B2466" s="5"/>
      <c r="C2466" s="16">
        <v>45348.0</v>
      </c>
      <c r="D2466" s="17">
        <v>4.176025838E9</v>
      </c>
      <c r="E2466" s="150" t="s">
        <v>4556</v>
      </c>
      <c r="F2466" s="5" t="s">
        <v>64</v>
      </c>
      <c r="G2466" s="5" t="s">
        <v>2017</v>
      </c>
      <c r="H2466" s="5">
        <v>307.0</v>
      </c>
      <c r="I2466" s="33" t="s">
        <v>1808</v>
      </c>
      <c r="J2466" s="18">
        <v>8.0</v>
      </c>
      <c r="K2466" s="169">
        <f t="shared" si="202"/>
        <v>8.287375415</v>
      </c>
      <c r="L2466" s="18">
        <v>10.0</v>
      </c>
      <c r="M2466" s="21">
        <f t="shared" si="197"/>
        <v>9.110012361</v>
      </c>
      <c r="N2466" s="18">
        <v>10.0</v>
      </c>
      <c r="O2466" s="21">
        <f t="shared" si="185"/>
        <v>9.453011803</v>
      </c>
      <c r="P2466" s="18">
        <v>7.5</v>
      </c>
      <c r="Q2466" s="21">
        <f t="shared" si="200"/>
        <v>8.379118616</v>
      </c>
      <c r="R2466" s="18">
        <v>7.5</v>
      </c>
      <c r="S2466" s="21">
        <f t="shared" si="195"/>
        <v>8.442404282</v>
      </c>
      <c r="T2466" s="18">
        <v>7.5</v>
      </c>
      <c r="U2466" s="21">
        <f t="shared" si="128"/>
        <v>8.248866914</v>
      </c>
      <c r="V2466" s="18">
        <v>7.5</v>
      </c>
      <c r="W2466" s="21">
        <f t="shared" si="199"/>
        <v>8.855910214</v>
      </c>
      <c r="X2466" s="27">
        <f t="shared" si="170"/>
        <v>8.285714286</v>
      </c>
      <c r="Y2466" s="119"/>
      <c r="Z2466" s="24"/>
      <c r="AA2466" s="40"/>
      <c r="AB2466" s="40"/>
      <c r="AC2466" s="40"/>
      <c r="AD2466" s="40"/>
      <c r="AE2466" s="39"/>
      <c r="AF2466" s="5"/>
      <c r="AG2466" s="1"/>
    </row>
    <row r="2467" ht="15.75" customHeight="1">
      <c r="A2467" s="1"/>
      <c r="B2467" s="5"/>
      <c r="C2467" s="16">
        <v>45348.0</v>
      </c>
      <c r="D2467" s="17">
        <v>4.154155687E9</v>
      </c>
      <c r="E2467" s="150" t="s">
        <v>4557</v>
      </c>
      <c r="F2467" s="5" t="s">
        <v>2731</v>
      </c>
      <c r="G2467" s="5" t="s">
        <v>3261</v>
      </c>
      <c r="H2467" s="5">
        <v>202.0</v>
      </c>
      <c r="I2467" s="33" t="s">
        <v>45</v>
      </c>
      <c r="J2467" s="18">
        <v>5.0</v>
      </c>
      <c r="K2467" s="169">
        <f t="shared" si="202"/>
        <v>8.286046512</v>
      </c>
      <c r="L2467" s="18">
        <v>7.5</v>
      </c>
      <c r="M2467" s="21">
        <f t="shared" si="197"/>
        <v>9.109349259</v>
      </c>
      <c r="N2467" s="18">
        <v>7.5</v>
      </c>
      <c r="O2467" s="21">
        <f t="shared" si="185"/>
        <v>9.453234337</v>
      </c>
      <c r="P2467" s="18">
        <v>5.0</v>
      </c>
      <c r="Q2467" s="21">
        <f t="shared" si="200"/>
        <v>8.37772746</v>
      </c>
      <c r="R2467" s="18">
        <v>5.0</v>
      </c>
      <c r="S2467" s="21">
        <f t="shared" si="195"/>
        <v>8.440987654</v>
      </c>
      <c r="T2467" s="18">
        <v>5.0</v>
      </c>
      <c r="U2467" s="21">
        <f t="shared" si="128"/>
        <v>8.24752883</v>
      </c>
      <c r="V2467" s="18">
        <v>7.5</v>
      </c>
      <c r="W2467" s="21">
        <f t="shared" si="199"/>
        <v>8.855351997</v>
      </c>
      <c r="X2467" s="27">
        <f t="shared" si="170"/>
        <v>6.071428571</v>
      </c>
      <c r="Y2467" s="119"/>
      <c r="Z2467" s="24"/>
      <c r="AA2467" s="40"/>
      <c r="AB2467" s="40"/>
      <c r="AC2467" s="40"/>
      <c r="AD2467" s="40"/>
      <c r="AE2467" s="39"/>
      <c r="AF2467" s="5"/>
      <c r="AG2467" s="1"/>
    </row>
    <row r="2468" ht="15.75" customHeight="1">
      <c r="A2468" s="1"/>
      <c r="B2468" s="5"/>
      <c r="C2468" s="16">
        <v>45349.0</v>
      </c>
      <c r="D2468" s="17">
        <v>4.187794964E9</v>
      </c>
      <c r="E2468" s="150" t="s">
        <v>4558</v>
      </c>
      <c r="F2468" s="5" t="s">
        <v>40</v>
      </c>
      <c r="G2468" s="5" t="s">
        <v>3261</v>
      </c>
      <c r="H2468" s="5">
        <v>312.0</v>
      </c>
      <c r="I2468" s="33" t="s">
        <v>1787</v>
      </c>
      <c r="J2468" s="18">
        <v>8.0</v>
      </c>
      <c r="K2468" s="169">
        <f t="shared" si="202"/>
        <v>8.284717608</v>
      </c>
      <c r="L2468" s="18">
        <v>7.5</v>
      </c>
      <c r="M2468" s="21">
        <f t="shared" si="197"/>
        <v>9.108686702</v>
      </c>
      <c r="N2468" s="18">
        <v>7.5</v>
      </c>
      <c r="O2468" s="21">
        <f t="shared" si="185"/>
        <v>9.45345669</v>
      </c>
      <c r="P2468" s="18">
        <v>7.5</v>
      </c>
      <c r="Q2468" s="21">
        <f t="shared" si="200"/>
        <v>8.377366255</v>
      </c>
      <c r="R2468" s="18">
        <v>7.5</v>
      </c>
      <c r="S2468" s="21">
        <f t="shared" si="195"/>
        <v>8.440600576</v>
      </c>
      <c r="T2468" s="18">
        <v>7.5</v>
      </c>
      <c r="U2468" s="21">
        <f t="shared" si="128"/>
        <v>8.247221079</v>
      </c>
      <c r="V2468" s="18">
        <v>7.5</v>
      </c>
      <c r="W2468" s="21">
        <f t="shared" si="199"/>
        <v>8.854794239</v>
      </c>
      <c r="X2468" s="27">
        <f t="shared" si="170"/>
        <v>7.571428571</v>
      </c>
      <c r="Y2468" s="149" t="s">
        <v>4559</v>
      </c>
      <c r="Z2468" s="24"/>
      <c r="AA2468" s="40"/>
      <c r="AB2468" s="40"/>
      <c r="AC2468" s="40"/>
      <c r="AD2468" s="40"/>
      <c r="AE2468" s="39"/>
      <c r="AF2468" s="5"/>
      <c r="AG2468" s="1"/>
    </row>
    <row r="2469" ht="15.75" customHeight="1">
      <c r="A2469" s="1"/>
      <c r="B2469" s="5"/>
      <c r="C2469" s="16">
        <v>45349.0</v>
      </c>
      <c r="D2469" s="17">
        <v>4.179593016E9</v>
      </c>
      <c r="E2469" s="150" t="s">
        <v>4560</v>
      </c>
      <c r="F2469" s="5" t="s">
        <v>126</v>
      </c>
      <c r="G2469" s="5" t="s">
        <v>2017</v>
      </c>
      <c r="H2469" s="5" t="s">
        <v>3387</v>
      </c>
      <c r="I2469" s="33" t="s">
        <v>2203</v>
      </c>
      <c r="J2469" s="18">
        <v>8.0</v>
      </c>
      <c r="K2469" s="169">
        <f t="shared" si="202"/>
        <v>8.283388704</v>
      </c>
      <c r="L2469" s="18">
        <v>10.0</v>
      </c>
      <c r="M2469" s="21">
        <f t="shared" si="197"/>
        <v>9.109053498</v>
      </c>
      <c r="N2469" s="18">
        <v>10.0</v>
      </c>
      <c r="O2469" s="21">
        <f t="shared" si="185"/>
        <v>9.453678862</v>
      </c>
      <c r="P2469" s="18">
        <v>7.5</v>
      </c>
      <c r="Q2469" s="21">
        <f t="shared" si="200"/>
        <v>8.377005348</v>
      </c>
      <c r="R2469" s="18">
        <v>7.5</v>
      </c>
      <c r="S2469" s="21">
        <f t="shared" si="195"/>
        <v>8.440213816</v>
      </c>
      <c r="T2469" s="18">
        <v>7.5</v>
      </c>
      <c r="U2469" s="21">
        <f t="shared" si="128"/>
        <v>8.24691358</v>
      </c>
      <c r="V2469" s="18">
        <v>7.5</v>
      </c>
      <c r="W2469" s="21">
        <f t="shared" si="199"/>
        <v>8.85423694</v>
      </c>
      <c r="X2469" s="27">
        <f t="shared" si="170"/>
        <v>8.285714286</v>
      </c>
      <c r="Y2469" s="149" t="s">
        <v>4561</v>
      </c>
      <c r="Z2469" s="24"/>
      <c r="AA2469" s="40"/>
      <c r="AB2469" s="40"/>
      <c r="AC2469" s="40"/>
      <c r="AD2469" s="40"/>
      <c r="AE2469" s="39"/>
      <c r="AF2469" s="5"/>
      <c r="AG2469" s="1"/>
    </row>
    <row r="2470" ht="15.75" customHeight="1">
      <c r="A2470" s="1"/>
      <c r="B2470" s="5"/>
      <c r="C2470" s="16">
        <v>45350.0</v>
      </c>
      <c r="D2470" s="17">
        <v>4.294349646E9</v>
      </c>
      <c r="E2470" s="150" t="s">
        <v>4562</v>
      </c>
      <c r="F2470" s="5" t="s">
        <v>3514</v>
      </c>
      <c r="G2470" s="5" t="s">
        <v>2017</v>
      </c>
      <c r="H2470" s="5">
        <v>215.0</v>
      </c>
      <c r="I2470" s="33" t="s">
        <v>1808</v>
      </c>
      <c r="J2470" s="18">
        <v>7.0</v>
      </c>
      <c r="K2470" s="169">
        <f t="shared" si="202"/>
        <v>8.283388704</v>
      </c>
      <c r="L2470" s="18">
        <v>10.0</v>
      </c>
      <c r="M2470" s="21">
        <f t="shared" si="197"/>
        <v>9.109419992</v>
      </c>
      <c r="N2470" s="18">
        <v>7.5</v>
      </c>
      <c r="O2470" s="21">
        <f t="shared" si="185"/>
        <v>9.452885006</v>
      </c>
      <c r="P2470" s="18">
        <v>5.0</v>
      </c>
      <c r="Q2470" s="21">
        <f t="shared" si="200"/>
        <v>8.375616776</v>
      </c>
      <c r="R2470" s="18">
        <v>7.5</v>
      </c>
      <c r="S2470" s="21">
        <f t="shared" si="195"/>
        <v>8.439827374</v>
      </c>
      <c r="T2470" s="18">
        <v>7.5</v>
      </c>
      <c r="U2470" s="21">
        <f t="shared" si="128"/>
        <v>8.246606335</v>
      </c>
      <c r="V2470" s="18">
        <v>10.0</v>
      </c>
      <c r="W2470" s="21">
        <f t="shared" si="199"/>
        <v>8.854708059</v>
      </c>
      <c r="X2470" s="27">
        <f t="shared" si="170"/>
        <v>7.785714286</v>
      </c>
      <c r="Y2470" s="149" t="s">
        <v>4563</v>
      </c>
      <c r="Z2470" s="24"/>
      <c r="AA2470" s="40"/>
      <c r="AB2470" s="40"/>
      <c r="AC2470" s="40"/>
      <c r="AD2470" s="40"/>
      <c r="AE2470" s="39"/>
      <c r="AF2470" s="5"/>
      <c r="AG2470" s="1"/>
    </row>
    <row r="2471" ht="15.75" customHeight="1">
      <c r="A2471" s="1"/>
      <c r="B2471" s="5"/>
      <c r="C2471" s="16">
        <v>45350.0</v>
      </c>
      <c r="D2471" s="17">
        <v>4.108337945E9</v>
      </c>
      <c r="E2471" s="160" t="s">
        <v>4564</v>
      </c>
      <c r="F2471" s="5" t="s">
        <v>72</v>
      </c>
      <c r="G2471" s="5" t="s">
        <v>3261</v>
      </c>
      <c r="H2471" s="5">
        <v>313.0</v>
      </c>
      <c r="I2471" s="33" t="s">
        <v>79</v>
      </c>
      <c r="J2471" s="18">
        <v>10.0</v>
      </c>
      <c r="K2471" s="169">
        <f t="shared" si="202"/>
        <v>8.283388704</v>
      </c>
      <c r="L2471" s="18">
        <v>7.5</v>
      </c>
      <c r="M2471" s="21">
        <f t="shared" si="197"/>
        <v>9.108758224</v>
      </c>
      <c r="N2471" s="18">
        <v>10.0</v>
      </c>
      <c r="O2471" s="21">
        <f t="shared" si="185"/>
        <v>9.45310723</v>
      </c>
      <c r="P2471" s="18">
        <v>7.5</v>
      </c>
      <c r="Q2471" s="21">
        <f t="shared" si="200"/>
        <v>8.375256885</v>
      </c>
      <c r="R2471" s="18">
        <v>10.0</v>
      </c>
      <c r="S2471" s="21">
        <f t="shared" si="195"/>
        <v>8.440468365</v>
      </c>
      <c r="T2471" s="18">
        <v>7.5</v>
      </c>
      <c r="U2471" s="21">
        <f t="shared" si="128"/>
        <v>8.246299342</v>
      </c>
      <c r="V2471" s="18">
        <v>10.0</v>
      </c>
      <c r="W2471" s="21">
        <f t="shared" si="199"/>
        <v>8.855178792</v>
      </c>
      <c r="X2471" s="27">
        <f t="shared" si="170"/>
        <v>8.928571429</v>
      </c>
      <c r="Y2471" s="149" t="s">
        <v>4565</v>
      </c>
      <c r="Z2471" s="24"/>
      <c r="AA2471" s="40"/>
      <c r="AB2471" s="40"/>
      <c r="AC2471" s="40"/>
      <c r="AD2471" s="40"/>
      <c r="AE2471" s="39"/>
      <c r="AF2471" s="5"/>
      <c r="AG2471" s="1"/>
    </row>
    <row r="2472" ht="15.75" customHeight="1">
      <c r="A2472" s="1"/>
      <c r="B2472" s="5"/>
      <c r="C2472" s="16">
        <v>45350.0</v>
      </c>
      <c r="D2472" s="17" t="s">
        <v>4566</v>
      </c>
      <c r="E2472" s="150" t="s">
        <v>4567</v>
      </c>
      <c r="F2472" s="5" t="s">
        <v>32</v>
      </c>
      <c r="G2472" s="5" t="s">
        <v>3261</v>
      </c>
      <c r="H2472" s="5">
        <v>312.0</v>
      </c>
      <c r="I2472" s="33" t="s">
        <v>1787</v>
      </c>
      <c r="J2472" s="18">
        <v>10.0</v>
      </c>
      <c r="K2472" s="169">
        <f t="shared" si="202"/>
        <v>8.28538206</v>
      </c>
      <c r="L2472" s="18">
        <v>7.5</v>
      </c>
      <c r="M2472" s="21">
        <f t="shared" si="197"/>
        <v>9.108097</v>
      </c>
      <c r="N2472" s="18">
        <v>10.0</v>
      </c>
      <c r="O2472" s="21">
        <f t="shared" si="185"/>
        <v>9.453329273</v>
      </c>
      <c r="P2472" s="18">
        <v>7.5</v>
      </c>
      <c r="Q2472" s="21">
        <f t="shared" si="200"/>
        <v>8.374897288</v>
      </c>
      <c r="R2472" s="18">
        <v>10.0</v>
      </c>
      <c r="S2472" s="21">
        <f t="shared" si="195"/>
        <v>8.44110883</v>
      </c>
      <c r="T2472" s="18">
        <v>7.5</v>
      </c>
      <c r="U2472" s="21">
        <f t="shared" si="128"/>
        <v>8.245992602</v>
      </c>
      <c r="V2472" s="18">
        <v>10.0</v>
      </c>
      <c r="W2472" s="21">
        <f t="shared" si="199"/>
        <v>8.855649137</v>
      </c>
      <c r="X2472" s="27">
        <f t="shared" si="170"/>
        <v>8.928571429</v>
      </c>
      <c r="Y2472" s="119"/>
      <c r="Z2472" s="24"/>
      <c r="AA2472" s="40"/>
      <c r="AB2472" s="40"/>
      <c r="AC2472" s="40"/>
      <c r="AD2472" s="40"/>
      <c r="AE2472" s="39"/>
      <c r="AF2472" s="5"/>
      <c r="AG2472" s="1"/>
    </row>
    <row r="2473" ht="15.75" customHeight="1">
      <c r="A2473" s="1"/>
      <c r="B2473" s="5"/>
      <c r="C2473" s="16">
        <v>45351.0</v>
      </c>
      <c r="D2473" s="17">
        <v>4.2662753E9</v>
      </c>
      <c r="E2473" s="150" t="s">
        <v>4568</v>
      </c>
      <c r="F2473" s="5" t="s">
        <v>84</v>
      </c>
      <c r="G2473" s="5" t="s">
        <v>2017</v>
      </c>
      <c r="H2473" s="5">
        <v>207.0</v>
      </c>
      <c r="I2473" s="33" t="s">
        <v>1808</v>
      </c>
      <c r="J2473" s="18">
        <v>6.0</v>
      </c>
      <c r="K2473" s="169">
        <f t="shared" si="202"/>
        <v>8.282724252</v>
      </c>
      <c r="L2473" s="18">
        <v>7.5</v>
      </c>
      <c r="M2473" s="21">
        <f t="shared" si="197"/>
        <v>9.107436319</v>
      </c>
      <c r="N2473" s="18">
        <v>7.5</v>
      </c>
      <c r="O2473" s="21">
        <f t="shared" si="185"/>
        <v>9.453551136</v>
      </c>
      <c r="P2473" s="18">
        <v>5.0</v>
      </c>
      <c r="Q2473" s="21">
        <f t="shared" si="200"/>
        <v>8.373511294</v>
      </c>
      <c r="R2473" s="18">
        <v>5.0</v>
      </c>
      <c r="S2473" s="21">
        <f t="shared" si="195"/>
        <v>8.439696223</v>
      </c>
      <c r="T2473" s="18">
        <v>7.5</v>
      </c>
      <c r="U2473" s="21">
        <f t="shared" si="128"/>
        <v>8.245686113</v>
      </c>
      <c r="V2473" s="18">
        <v>7.5</v>
      </c>
      <c r="W2473" s="21">
        <f t="shared" si="199"/>
        <v>8.855092402</v>
      </c>
      <c r="X2473" s="27">
        <f t="shared" si="170"/>
        <v>6.571428571</v>
      </c>
      <c r="Y2473" s="149" t="s">
        <v>4569</v>
      </c>
      <c r="Z2473" s="24"/>
      <c r="AA2473" s="40"/>
      <c r="AB2473" s="40"/>
      <c r="AC2473" s="40"/>
      <c r="AD2473" s="40"/>
      <c r="AE2473" s="39"/>
      <c r="AF2473" s="5"/>
      <c r="AG2473" s="1"/>
    </row>
    <row r="2474" ht="15.75" customHeight="1">
      <c r="A2474" s="1"/>
      <c r="B2474" s="5"/>
      <c r="C2474" s="16">
        <v>45352.0</v>
      </c>
      <c r="D2474" s="17">
        <v>4.235104202E9</v>
      </c>
      <c r="E2474" s="150" t="s">
        <v>4570</v>
      </c>
      <c r="F2474" s="5" t="s">
        <v>3636</v>
      </c>
      <c r="G2474" s="5" t="s">
        <v>2017</v>
      </c>
      <c r="H2474" s="5" t="s">
        <v>3345</v>
      </c>
      <c r="I2474" s="33" t="s">
        <v>261</v>
      </c>
      <c r="J2474" s="18">
        <v>7.0</v>
      </c>
      <c r="K2474" s="169">
        <f t="shared" si="202"/>
        <v>8.281395349</v>
      </c>
      <c r="L2474" s="18">
        <v>7.5</v>
      </c>
      <c r="M2474" s="21">
        <f t="shared" si="197"/>
        <v>9.106776181</v>
      </c>
      <c r="N2474" s="18">
        <v>10.0</v>
      </c>
      <c r="O2474" s="21">
        <f t="shared" si="185"/>
        <v>9.453772819</v>
      </c>
      <c r="P2474" s="18">
        <v>5.0</v>
      </c>
      <c r="Q2474" s="21">
        <f t="shared" si="200"/>
        <v>8.372126437</v>
      </c>
      <c r="R2474" s="18">
        <v>5.0</v>
      </c>
      <c r="S2474" s="21">
        <f t="shared" si="195"/>
        <v>8.438284776</v>
      </c>
      <c r="T2474" s="18">
        <v>7.5</v>
      </c>
      <c r="U2474" s="21">
        <f t="shared" si="128"/>
        <v>8.245379877</v>
      </c>
      <c r="V2474" s="18">
        <v>7.5</v>
      </c>
      <c r="W2474" s="21">
        <f t="shared" si="199"/>
        <v>8.854536125</v>
      </c>
      <c r="X2474" s="27">
        <f t="shared" si="170"/>
        <v>7.071428571</v>
      </c>
      <c r="Y2474" s="119"/>
      <c r="Z2474" s="24"/>
      <c r="AA2474" s="40"/>
      <c r="AB2474" s="40"/>
      <c r="AC2474" s="40"/>
      <c r="AD2474" s="40"/>
      <c r="AE2474" s="39"/>
      <c r="AF2474" s="5"/>
      <c r="AG2474" s="1"/>
    </row>
    <row r="2475" ht="15.75" customHeight="1">
      <c r="A2475" s="1"/>
      <c r="B2475" s="5"/>
      <c r="C2475" s="16">
        <v>45352.0</v>
      </c>
      <c r="D2475" s="17">
        <v>4.042158963E9</v>
      </c>
      <c r="E2475" s="150" t="s">
        <v>4571</v>
      </c>
      <c r="F2475" s="5" t="s">
        <v>107</v>
      </c>
      <c r="G2475" s="5" t="s">
        <v>2017</v>
      </c>
      <c r="H2475" s="5">
        <v>307.0</v>
      </c>
      <c r="I2475" s="33" t="s">
        <v>1808</v>
      </c>
      <c r="J2475" s="18">
        <v>10.0</v>
      </c>
      <c r="K2475" s="169">
        <f t="shared" si="202"/>
        <v>8.282059801</v>
      </c>
      <c r="L2475" s="18">
        <v>10.0</v>
      </c>
      <c r="M2475" s="21">
        <f t="shared" si="197"/>
        <v>9.107142857</v>
      </c>
      <c r="N2475" s="18">
        <v>10.0</v>
      </c>
      <c r="O2475" s="21">
        <f t="shared" si="185"/>
        <v>9.453994323</v>
      </c>
      <c r="P2475" s="18">
        <v>10.0</v>
      </c>
      <c r="Q2475" s="21">
        <f t="shared" si="200"/>
        <v>8.372794419</v>
      </c>
      <c r="R2475" s="18">
        <v>10.0</v>
      </c>
      <c r="S2475" s="21">
        <f t="shared" si="195"/>
        <v>8.438925349</v>
      </c>
      <c r="T2475" s="18">
        <v>7.5</v>
      </c>
      <c r="U2475" s="21">
        <f t="shared" si="128"/>
        <v>8.245073892</v>
      </c>
      <c r="V2475" s="18">
        <v>10.0</v>
      </c>
      <c r="W2475" s="21">
        <f t="shared" si="199"/>
        <v>8.855006155</v>
      </c>
      <c r="X2475" s="27">
        <f t="shared" si="170"/>
        <v>9.642857143</v>
      </c>
      <c r="Y2475" s="149" t="s">
        <v>4572</v>
      </c>
      <c r="Z2475" s="24"/>
      <c r="AA2475" s="40"/>
      <c r="AB2475" s="40"/>
      <c r="AC2475" s="40"/>
      <c r="AD2475" s="40"/>
      <c r="AE2475" s="39"/>
      <c r="AF2475" s="5"/>
      <c r="AG2475" s="1"/>
    </row>
    <row r="2476" ht="15.75" customHeight="1">
      <c r="A2476" s="1"/>
      <c r="B2476" s="5"/>
      <c r="C2476" s="16">
        <v>45353.0</v>
      </c>
      <c r="D2476" s="17">
        <v>4.293400563E9</v>
      </c>
      <c r="E2476" s="150" t="s">
        <v>4573</v>
      </c>
      <c r="F2476" s="5" t="s">
        <v>72</v>
      </c>
      <c r="G2476" s="5" t="s">
        <v>2017</v>
      </c>
      <c r="H2476" s="5" t="s">
        <v>3252</v>
      </c>
      <c r="I2476" s="33" t="s">
        <v>2203</v>
      </c>
      <c r="J2476" s="18">
        <v>9.0</v>
      </c>
      <c r="K2476" s="169">
        <f t="shared" si="202"/>
        <v>8.281395349</v>
      </c>
      <c r="L2476" s="18">
        <v>10.0</v>
      </c>
      <c r="M2476" s="21">
        <f t="shared" si="197"/>
        <v>9.107509233</v>
      </c>
      <c r="N2476" s="18">
        <v>10.0</v>
      </c>
      <c r="O2476" s="21">
        <f t="shared" si="185"/>
        <v>9.454215647</v>
      </c>
      <c r="P2476" s="18">
        <v>10.0</v>
      </c>
      <c r="Q2476" s="21">
        <f t="shared" si="200"/>
        <v>8.373461854</v>
      </c>
      <c r="R2476" s="18">
        <v>10.0</v>
      </c>
      <c r="S2476" s="21">
        <f t="shared" si="195"/>
        <v>8.439565396</v>
      </c>
      <c r="T2476" s="18">
        <v>10.0</v>
      </c>
      <c r="U2476" s="21">
        <f t="shared" si="128"/>
        <v>8.245794009</v>
      </c>
      <c r="V2476" s="18">
        <v>10.0</v>
      </c>
      <c r="W2476" s="21">
        <f t="shared" si="199"/>
        <v>8.8554758</v>
      </c>
      <c r="X2476" s="27">
        <f t="shared" si="170"/>
        <v>9.857142857</v>
      </c>
      <c r="Y2476" s="149" t="s">
        <v>4574</v>
      </c>
      <c r="Z2476" s="24"/>
      <c r="AA2476" s="40"/>
      <c r="AB2476" s="40"/>
      <c r="AC2476" s="40"/>
      <c r="AD2476" s="40"/>
      <c r="AE2476" s="39"/>
      <c r="AF2476" s="5"/>
      <c r="AG2476" s="1"/>
    </row>
    <row r="2477" ht="15.75" customHeight="1">
      <c r="A2477" s="1"/>
      <c r="B2477" s="5"/>
      <c r="C2477" s="16">
        <v>45353.0</v>
      </c>
      <c r="D2477" s="17">
        <v>4.13225801E9</v>
      </c>
      <c r="E2477" s="150" t="s">
        <v>4575</v>
      </c>
      <c r="F2477" s="5" t="s">
        <v>48</v>
      </c>
      <c r="G2477" s="5" t="s">
        <v>3261</v>
      </c>
      <c r="H2477" s="5">
        <v>202.0</v>
      </c>
      <c r="I2477" s="33" t="s">
        <v>45</v>
      </c>
      <c r="J2477" s="18">
        <v>8.0</v>
      </c>
      <c r="K2477" s="169">
        <f t="shared" si="202"/>
        <v>8.281395349</v>
      </c>
      <c r="L2477" s="18">
        <v>7.5</v>
      </c>
      <c r="M2477" s="21">
        <f t="shared" si="197"/>
        <v>9.106849877</v>
      </c>
      <c r="N2477" s="18">
        <v>10.0</v>
      </c>
      <c r="O2477" s="21">
        <f t="shared" si="185"/>
        <v>9.453423825</v>
      </c>
      <c r="P2477" s="18">
        <v>7.5</v>
      </c>
      <c r="Q2477" s="21">
        <f t="shared" si="200"/>
        <v>8.373103731</v>
      </c>
      <c r="R2477" s="18">
        <v>7.5</v>
      </c>
      <c r="S2477" s="21">
        <f t="shared" si="195"/>
        <v>8.439180328</v>
      </c>
      <c r="T2477" s="18">
        <v>5.0</v>
      </c>
      <c r="U2477" s="21">
        <f t="shared" si="128"/>
        <v>8.244462674</v>
      </c>
      <c r="V2477" s="18">
        <v>7.5</v>
      </c>
      <c r="W2477" s="21">
        <f t="shared" si="199"/>
        <v>8.854920049</v>
      </c>
      <c r="X2477" s="27">
        <f t="shared" si="170"/>
        <v>7.571428571</v>
      </c>
      <c r="Y2477" s="119"/>
      <c r="Z2477" s="24"/>
      <c r="AA2477" s="40"/>
      <c r="AB2477" s="40"/>
      <c r="AC2477" s="40"/>
      <c r="AD2477" s="40"/>
      <c r="AE2477" s="39"/>
      <c r="AF2477" s="5"/>
      <c r="AG2477" s="1"/>
    </row>
    <row r="2478" ht="15.75" customHeight="1">
      <c r="A2478" s="1"/>
      <c r="B2478" s="5"/>
      <c r="C2478" s="16">
        <v>45353.0</v>
      </c>
      <c r="D2478" s="17">
        <v>4.009249126E9</v>
      </c>
      <c r="E2478" s="171" t="s">
        <v>4576</v>
      </c>
      <c r="F2478" s="5" t="s">
        <v>32</v>
      </c>
      <c r="G2478" s="5" t="s">
        <v>2017</v>
      </c>
      <c r="H2478" s="5" t="s">
        <v>3327</v>
      </c>
      <c r="I2478" s="33" t="s">
        <v>60</v>
      </c>
      <c r="J2478" s="18">
        <v>10.0</v>
      </c>
      <c r="K2478" s="169">
        <f t="shared" si="202"/>
        <v>8.281395349</v>
      </c>
      <c r="L2478" s="18">
        <v>10.0</v>
      </c>
      <c r="M2478" s="21">
        <f t="shared" si="197"/>
        <v>9.107216072</v>
      </c>
      <c r="N2478" s="18">
        <v>10.0</v>
      </c>
      <c r="O2478" s="21">
        <f t="shared" si="185"/>
        <v>9.452632645</v>
      </c>
      <c r="P2478" s="18">
        <v>10.0</v>
      </c>
      <c r="Q2478" s="21">
        <f t="shared" si="200"/>
        <v>8.373770492</v>
      </c>
      <c r="R2478" s="18">
        <v>10.0</v>
      </c>
      <c r="S2478" s="21">
        <f t="shared" si="195"/>
        <v>8.439819746</v>
      </c>
      <c r="T2478" s="18">
        <v>10.0</v>
      </c>
      <c r="U2478" s="21">
        <f t="shared" si="128"/>
        <v>8.245182452</v>
      </c>
      <c r="V2478" s="18">
        <v>10.0</v>
      </c>
      <c r="W2478" s="21">
        <f t="shared" si="199"/>
        <v>8.855389344</v>
      </c>
      <c r="X2478" s="27">
        <f t="shared" si="170"/>
        <v>10</v>
      </c>
      <c r="Y2478" s="119"/>
      <c r="Z2478" s="24"/>
      <c r="AA2478" s="40"/>
      <c r="AB2478" s="40"/>
      <c r="AC2478" s="40"/>
      <c r="AD2478" s="40"/>
      <c r="AE2478" s="39"/>
      <c r="AF2478" s="5"/>
      <c r="AG2478" s="1"/>
    </row>
    <row r="2479" ht="15.75" customHeight="1">
      <c r="A2479" s="1"/>
      <c r="B2479" s="5"/>
      <c r="C2479" s="16">
        <v>45354.0</v>
      </c>
      <c r="D2479" s="17" t="s">
        <v>4577</v>
      </c>
      <c r="E2479" s="150" t="s">
        <v>4578</v>
      </c>
      <c r="F2479" s="5" t="s">
        <v>126</v>
      </c>
      <c r="G2479" s="5" t="s">
        <v>2017</v>
      </c>
      <c r="H2479" s="5" t="s">
        <v>3404</v>
      </c>
      <c r="I2479" s="33" t="s">
        <v>261</v>
      </c>
      <c r="J2479" s="18">
        <v>10.0</v>
      </c>
      <c r="K2479" s="169">
        <f t="shared" si="202"/>
        <v>8.281395349</v>
      </c>
      <c r="L2479" s="18">
        <v>10.0</v>
      </c>
      <c r="M2479" s="21">
        <f t="shared" si="197"/>
        <v>9.107581967</v>
      </c>
      <c r="N2479" s="18">
        <v>10.0</v>
      </c>
      <c r="O2479" s="21">
        <f t="shared" si="185"/>
        <v>9.452854251</v>
      </c>
      <c r="P2479" s="18">
        <v>10.0</v>
      </c>
      <c r="Q2479" s="21">
        <f t="shared" si="200"/>
        <v>8.374436706</v>
      </c>
      <c r="R2479" s="18">
        <v>10.0</v>
      </c>
      <c r="S2479" s="21">
        <f t="shared" si="195"/>
        <v>8.44045864</v>
      </c>
      <c r="T2479" s="18">
        <v>10.0</v>
      </c>
      <c r="U2479" s="21">
        <f t="shared" si="128"/>
        <v>8.245901639</v>
      </c>
      <c r="V2479" s="18">
        <v>10.0</v>
      </c>
      <c r="W2479" s="21">
        <f t="shared" si="199"/>
        <v>8.855858255</v>
      </c>
      <c r="X2479" s="27">
        <f t="shared" si="170"/>
        <v>10</v>
      </c>
      <c r="Y2479" s="149" t="s">
        <v>4579</v>
      </c>
      <c r="Z2479" s="24"/>
      <c r="AA2479" s="40"/>
      <c r="AB2479" s="40"/>
      <c r="AC2479" s="40"/>
      <c r="AD2479" s="40"/>
      <c r="AE2479" s="39"/>
      <c r="AF2479" s="5"/>
      <c r="AG2479" s="1"/>
    </row>
    <row r="2480" ht="15.75" customHeight="1">
      <c r="A2480" s="1"/>
      <c r="B2480" s="5"/>
      <c r="C2480" s="16">
        <v>45354.0</v>
      </c>
      <c r="D2480" s="17">
        <v>4.272876067E9</v>
      </c>
      <c r="E2480" s="150" t="s">
        <v>4580</v>
      </c>
      <c r="F2480" s="5" t="s">
        <v>48</v>
      </c>
      <c r="G2480" s="5" t="s">
        <v>3261</v>
      </c>
      <c r="H2480" s="5">
        <v>313.0</v>
      </c>
      <c r="I2480" s="33" t="s">
        <v>79</v>
      </c>
      <c r="J2480" s="18">
        <v>10.0</v>
      </c>
      <c r="K2480" s="169">
        <f t="shared" si="202"/>
        <v>8.286046512</v>
      </c>
      <c r="L2480" s="18">
        <v>7.5</v>
      </c>
      <c r="M2480" s="21">
        <f t="shared" si="197"/>
        <v>9.106923392</v>
      </c>
      <c r="N2480" s="18">
        <v>10.0</v>
      </c>
      <c r="O2480" s="21">
        <f t="shared" si="185"/>
        <v>9.453075678</v>
      </c>
      <c r="P2480" s="18">
        <v>7.5</v>
      </c>
      <c r="Q2480" s="21">
        <f t="shared" si="200"/>
        <v>8.374078624</v>
      </c>
      <c r="R2480" s="18">
        <v>5.0</v>
      </c>
      <c r="S2480" s="21">
        <f t="shared" si="195"/>
        <v>8.439050348</v>
      </c>
      <c r="T2480" s="18">
        <v>5.0</v>
      </c>
      <c r="U2480" s="21">
        <f t="shared" si="128"/>
        <v>8.244571897</v>
      </c>
      <c r="V2480" s="18">
        <v>7.5</v>
      </c>
      <c r="W2480" s="21">
        <f t="shared" si="199"/>
        <v>8.85530303</v>
      </c>
      <c r="X2480" s="27">
        <f t="shared" si="170"/>
        <v>7.5</v>
      </c>
      <c r="Y2480" s="149" t="s">
        <v>4581</v>
      </c>
      <c r="Z2480" s="24"/>
      <c r="AA2480" s="40"/>
      <c r="AB2480" s="40"/>
      <c r="AC2480" s="40"/>
      <c r="AD2480" s="40"/>
      <c r="AE2480" s="39"/>
      <c r="AF2480" s="5"/>
      <c r="AG2480" s="1"/>
    </row>
    <row r="2481" ht="15.75" customHeight="1">
      <c r="A2481" s="1"/>
      <c r="B2481" s="5"/>
      <c r="C2481" s="16">
        <v>45354.0</v>
      </c>
      <c r="D2481" s="17" t="s">
        <v>4582</v>
      </c>
      <c r="E2481" s="150" t="s">
        <v>4583</v>
      </c>
      <c r="F2481" s="5" t="s">
        <v>1180</v>
      </c>
      <c r="G2481" s="5" t="s">
        <v>2017</v>
      </c>
      <c r="H2481" s="5" t="s">
        <v>3406</v>
      </c>
      <c r="I2481" s="33" t="s">
        <v>60</v>
      </c>
      <c r="J2481" s="18">
        <v>9.0</v>
      </c>
      <c r="K2481" s="169">
        <f t="shared" si="202"/>
        <v>8.287375415</v>
      </c>
      <c r="L2481" s="18">
        <v>10.0</v>
      </c>
      <c r="M2481" s="21">
        <f t="shared" si="197"/>
        <v>9.107289107</v>
      </c>
      <c r="N2481" s="18">
        <v>10.0</v>
      </c>
      <c r="O2481" s="21">
        <f t="shared" si="185"/>
        <v>9.453296926</v>
      </c>
      <c r="P2481" s="18">
        <v>10.0</v>
      </c>
      <c r="Q2481" s="21">
        <f t="shared" si="200"/>
        <v>8.374744167</v>
      </c>
      <c r="R2481" s="18">
        <v>10.0</v>
      </c>
      <c r="S2481" s="21">
        <f t="shared" si="195"/>
        <v>8.439689034</v>
      </c>
      <c r="T2481" s="18">
        <v>7.5</v>
      </c>
      <c r="U2481" s="21">
        <f t="shared" si="128"/>
        <v>8.244266994</v>
      </c>
      <c r="V2481" s="18">
        <v>10.0</v>
      </c>
      <c r="W2481" s="21">
        <f t="shared" si="199"/>
        <v>8.855771592</v>
      </c>
      <c r="X2481" s="27">
        <f t="shared" si="170"/>
        <v>9.5</v>
      </c>
      <c r="Y2481" s="149" t="s">
        <v>4584</v>
      </c>
      <c r="Z2481" s="24"/>
      <c r="AA2481" s="40"/>
      <c r="AB2481" s="40"/>
      <c r="AC2481" s="40"/>
      <c r="AD2481" s="40"/>
      <c r="AE2481" s="39"/>
      <c r="AF2481" s="5"/>
      <c r="AG2481" s="1"/>
    </row>
    <row r="2482" ht="15.75" customHeight="1">
      <c r="A2482" s="1"/>
      <c r="B2482" s="5"/>
      <c r="C2482" s="16">
        <v>45355.0</v>
      </c>
      <c r="D2482" s="17">
        <v>4.23984347E9</v>
      </c>
      <c r="E2482" s="150" t="s">
        <v>4585</v>
      </c>
      <c r="F2482" s="5" t="s">
        <v>126</v>
      </c>
      <c r="G2482" s="5" t="s">
        <v>3261</v>
      </c>
      <c r="H2482" s="5">
        <v>311.0</v>
      </c>
      <c r="I2482" s="33" t="s">
        <v>1787</v>
      </c>
      <c r="J2482" s="18">
        <v>10.0</v>
      </c>
      <c r="K2482" s="169">
        <f t="shared" si="202"/>
        <v>8.289368771</v>
      </c>
      <c r="L2482" s="18">
        <v>7.5</v>
      </c>
      <c r="M2482" s="21">
        <f t="shared" si="197"/>
        <v>9.106631191</v>
      </c>
      <c r="N2482" s="18">
        <v>10.0</v>
      </c>
      <c r="O2482" s="21">
        <f t="shared" si="185"/>
        <v>9.453517994</v>
      </c>
      <c r="P2482" s="18">
        <v>10.0</v>
      </c>
      <c r="Q2482" s="21">
        <f t="shared" si="200"/>
        <v>8.375409165</v>
      </c>
      <c r="R2482" s="18">
        <v>10.0</v>
      </c>
      <c r="S2482" s="21">
        <f t="shared" si="195"/>
        <v>8.440327198</v>
      </c>
      <c r="T2482" s="18">
        <v>7.5</v>
      </c>
      <c r="U2482" s="21">
        <f t="shared" si="128"/>
        <v>8.243962341</v>
      </c>
      <c r="V2482" s="18">
        <v>10.0</v>
      </c>
      <c r="W2482" s="21">
        <f t="shared" si="199"/>
        <v>8.856239771</v>
      </c>
      <c r="X2482" s="27">
        <f t="shared" si="170"/>
        <v>9.285714286</v>
      </c>
      <c r="Y2482" s="149" t="s">
        <v>4586</v>
      </c>
      <c r="Z2482" s="24"/>
      <c r="AA2482" s="40"/>
      <c r="AB2482" s="40"/>
      <c r="AC2482" s="40"/>
      <c r="AD2482" s="40"/>
      <c r="AE2482" s="39"/>
      <c r="AF2482" s="5"/>
      <c r="AG2482" s="1"/>
    </row>
    <row r="2483" ht="15.75" customHeight="1">
      <c r="A2483" s="1"/>
      <c r="B2483" s="5"/>
      <c r="C2483" s="16">
        <v>45355.0</v>
      </c>
      <c r="D2483" s="17" t="s">
        <v>4587</v>
      </c>
      <c r="E2483" s="150" t="s">
        <v>4588</v>
      </c>
      <c r="F2483" s="5" t="s">
        <v>2731</v>
      </c>
      <c r="G2483" s="5" t="s">
        <v>2017</v>
      </c>
      <c r="H2483" s="5">
        <v>217.0</v>
      </c>
      <c r="I2483" s="33" t="s">
        <v>1782</v>
      </c>
      <c r="J2483" s="18">
        <v>8.0</v>
      </c>
      <c r="K2483" s="169">
        <f t="shared" si="202"/>
        <v>8.290697674</v>
      </c>
      <c r="L2483" s="18">
        <v>7.5</v>
      </c>
      <c r="M2483" s="21">
        <f t="shared" si="197"/>
        <v>9.105973813</v>
      </c>
      <c r="N2483" s="18">
        <v>10.0</v>
      </c>
      <c r="O2483" s="21">
        <f t="shared" si="185"/>
        <v>9.453738884</v>
      </c>
      <c r="P2483" s="18">
        <v>10.0</v>
      </c>
      <c r="Q2483" s="21">
        <f t="shared" si="200"/>
        <v>8.37607362</v>
      </c>
      <c r="R2483" s="18">
        <v>7.5</v>
      </c>
      <c r="S2483" s="21">
        <f t="shared" si="195"/>
        <v>8.439942764</v>
      </c>
      <c r="T2483" s="18">
        <v>7.5</v>
      </c>
      <c r="U2483" s="21">
        <f t="shared" si="128"/>
        <v>8.243657938</v>
      </c>
      <c r="V2483" s="18">
        <v>7.5</v>
      </c>
      <c r="W2483" s="21">
        <f t="shared" si="199"/>
        <v>8.855685072</v>
      </c>
      <c r="X2483" s="27">
        <f t="shared" si="170"/>
        <v>8.285714286</v>
      </c>
      <c r="Y2483" s="149" t="s">
        <v>4589</v>
      </c>
      <c r="Z2483" s="24"/>
      <c r="AA2483" s="40"/>
      <c r="AB2483" s="40"/>
      <c r="AC2483" s="40"/>
      <c r="AD2483" s="40"/>
      <c r="AE2483" s="39"/>
      <c r="AF2483" s="5"/>
      <c r="AG2483" s="1"/>
    </row>
    <row r="2484" ht="15.75" customHeight="1">
      <c r="A2484" s="1"/>
      <c r="B2484" s="5"/>
      <c r="C2484" s="16">
        <v>45355.0</v>
      </c>
      <c r="D2484" s="17">
        <v>4.172220029E9</v>
      </c>
      <c r="E2484" s="150" t="s">
        <v>4590</v>
      </c>
      <c r="F2484" s="5" t="s">
        <v>1100</v>
      </c>
      <c r="G2484" s="5" t="s">
        <v>3261</v>
      </c>
      <c r="H2484" s="5"/>
      <c r="I2484" s="33"/>
      <c r="J2484" s="18">
        <v>10.0</v>
      </c>
      <c r="K2484" s="169">
        <f t="shared" si="202"/>
        <v>8.292026578</v>
      </c>
      <c r="L2484" s="18">
        <v>10.0</v>
      </c>
      <c r="M2484" s="21">
        <f t="shared" si="197"/>
        <v>9.106339468</v>
      </c>
      <c r="N2484" s="18">
        <v>7.5</v>
      </c>
      <c r="O2484" s="21">
        <f t="shared" si="185"/>
        <v>9.452949495</v>
      </c>
      <c r="P2484" s="18">
        <v>10.0</v>
      </c>
      <c r="Q2484" s="21">
        <f t="shared" si="200"/>
        <v>8.376737531</v>
      </c>
      <c r="R2484" s="18">
        <v>10.0</v>
      </c>
      <c r="S2484" s="21">
        <f t="shared" si="195"/>
        <v>8.440580302</v>
      </c>
      <c r="T2484" s="18">
        <v>10.0</v>
      </c>
      <c r="U2484" s="21">
        <f t="shared" si="128"/>
        <v>8.244376278</v>
      </c>
      <c r="V2484" s="18">
        <v>10.0</v>
      </c>
      <c r="W2484" s="21">
        <f t="shared" si="199"/>
        <v>8.856152903</v>
      </c>
      <c r="X2484" s="27">
        <f t="shared" si="170"/>
        <v>9.642857143</v>
      </c>
      <c r="Y2484" s="149" t="s">
        <v>4591</v>
      </c>
      <c r="Z2484" s="24"/>
      <c r="AA2484" s="40"/>
      <c r="AB2484" s="40"/>
      <c r="AC2484" s="40"/>
      <c r="AD2484" s="40"/>
      <c r="AE2484" s="39"/>
      <c r="AF2484" s="5"/>
      <c r="AG2484" s="1"/>
    </row>
    <row r="2485" ht="15.75" customHeight="1">
      <c r="A2485" s="1"/>
      <c r="B2485" s="5"/>
      <c r="C2485" s="16">
        <v>45355.0</v>
      </c>
      <c r="D2485" s="17" t="s">
        <v>4592</v>
      </c>
      <c r="E2485" s="150" t="s">
        <v>4593</v>
      </c>
      <c r="F2485" s="5" t="s">
        <v>126</v>
      </c>
      <c r="G2485" s="5" t="s">
        <v>2017</v>
      </c>
      <c r="H2485" s="5" t="s">
        <v>3332</v>
      </c>
      <c r="I2485" s="33" t="s">
        <v>2203</v>
      </c>
      <c r="J2485" s="18">
        <v>8.0</v>
      </c>
      <c r="K2485" s="169">
        <f t="shared" si="202"/>
        <v>8.290697674</v>
      </c>
      <c r="L2485" s="18">
        <v>10.0</v>
      </c>
      <c r="M2485" s="21">
        <f t="shared" si="197"/>
        <v>9.106704824</v>
      </c>
      <c r="N2485" s="18">
        <v>10.0</v>
      </c>
      <c r="O2485" s="21">
        <f t="shared" si="185"/>
        <v>9.453170436</v>
      </c>
      <c r="P2485" s="18">
        <v>5.0</v>
      </c>
      <c r="Q2485" s="21">
        <f t="shared" si="200"/>
        <v>8.375357581</v>
      </c>
      <c r="R2485" s="18">
        <v>10.0</v>
      </c>
      <c r="S2485" s="21">
        <f t="shared" si="195"/>
        <v>8.44121732</v>
      </c>
      <c r="T2485" s="18">
        <v>10.0</v>
      </c>
      <c r="U2485" s="21">
        <f t="shared" si="128"/>
        <v>8.245094031</v>
      </c>
      <c r="V2485" s="18">
        <v>7.5</v>
      </c>
      <c r="W2485" s="21">
        <f t="shared" si="199"/>
        <v>8.855598692</v>
      </c>
      <c r="X2485" s="27">
        <f t="shared" si="170"/>
        <v>8.642857143</v>
      </c>
      <c r="Y2485" s="149" t="s">
        <v>4594</v>
      </c>
      <c r="Z2485" s="24"/>
      <c r="AA2485" s="40"/>
      <c r="AB2485" s="40"/>
      <c r="AC2485" s="40"/>
      <c r="AD2485" s="40"/>
      <c r="AE2485" s="39"/>
      <c r="AF2485" s="5"/>
      <c r="AG2485" s="1"/>
    </row>
    <row r="2486" ht="15.75" customHeight="1">
      <c r="A2486" s="1"/>
      <c r="B2486" s="5"/>
      <c r="C2486" s="16">
        <v>45357.0</v>
      </c>
      <c r="D2486" s="17" t="s">
        <v>4595</v>
      </c>
      <c r="E2486" s="150" t="s">
        <v>4596</v>
      </c>
      <c r="F2486" s="5" t="s">
        <v>43</v>
      </c>
      <c r="G2486" s="5" t="s">
        <v>3261</v>
      </c>
      <c r="H2486" s="5">
        <v>202.0</v>
      </c>
      <c r="I2486" s="33" t="s">
        <v>45</v>
      </c>
      <c r="J2486" s="18">
        <v>8.0</v>
      </c>
      <c r="K2486" s="169">
        <f t="shared" si="202"/>
        <v>8.295348837</v>
      </c>
      <c r="L2486" s="18">
        <v>10.0</v>
      </c>
      <c r="M2486" s="21">
        <f t="shared" si="197"/>
        <v>9.107069881</v>
      </c>
      <c r="N2486" s="18">
        <v>10.0</v>
      </c>
      <c r="O2486" s="21">
        <f t="shared" si="185"/>
        <v>9.453391199</v>
      </c>
      <c r="P2486" s="18">
        <v>7.5</v>
      </c>
      <c r="Q2486" s="21">
        <f t="shared" si="200"/>
        <v>8.375</v>
      </c>
      <c r="R2486" s="18">
        <v>7.5</v>
      </c>
      <c r="S2486" s="21">
        <f t="shared" si="195"/>
        <v>8.440832993</v>
      </c>
      <c r="T2486" s="18">
        <v>7.5</v>
      </c>
      <c r="U2486" s="21">
        <f t="shared" si="128"/>
        <v>8.244789538</v>
      </c>
      <c r="V2486" s="18">
        <v>7.5</v>
      </c>
      <c r="W2486" s="21">
        <f t="shared" si="199"/>
        <v>8.855044935</v>
      </c>
      <c r="X2486" s="27">
        <f t="shared" si="170"/>
        <v>8.285714286</v>
      </c>
      <c r="Y2486" s="149" t="s">
        <v>4597</v>
      </c>
      <c r="Z2486" s="24"/>
      <c r="AA2486" s="40"/>
      <c r="AB2486" s="40"/>
      <c r="AC2486" s="40"/>
      <c r="AD2486" s="40"/>
      <c r="AE2486" s="39"/>
      <c r="AF2486" s="5"/>
      <c r="AG2486" s="1"/>
    </row>
    <row r="2487" ht="15.75" customHeight="1">
      <c r="A2487" s="1"/>
      <c r="B2487" s="5"/>
      <c r="C2487" s="16">
        <v>45358.0</v>
      </c>
      <c r="D2487" s="17">
        <v>4.127306702E9</v>
      </c>
      <c r="E2487" s="150" t="s">
        <v>4598</v>
      </c>
      <c r="F2487" s="5" t="s">
        <v>2022</v>
      </c>
      <c r="G2487" s="5" t="s">
        <v>3261</v>
      </c>
      <c r="H2487" s="5">
        <v>302.0</v>
      </c>
      <c r="I2487" s="33" t="s">
        <v>45</v>
      </c>
      <c r="J2487" s="18">
        <v>10.0</v>
      </c>
      <c r="K2487" s="169">
        <f t="shared" si="202"/>
        <v>8.295348837</v>
      </c>
      <c r="L2487" s="18">
        <v>10.0</v>
      </c>
      <c r="M2487" s="21">
        <f t="shared" si="197"/>
        <v>9.107434641</v>
      </c>
      <c r="N2487" s="18">
        <v>10.0</v>
      </c>
      <c r="O2487" s="21">
        <f t="shared" si="185"/>
        <v>9.453611784</v>
      </c>
      <c r="P2487" s="18">
        <v>10.0</v>
      </c>
      <c r="Q2487" s="21">
        <f t="shared" si="200"/>
        <v>8.375663536</v>
      </c>
      <c r="R2487" s="18">
        <v>10.0</v>
      </c>
      <c r="S2487" s="21">
        <f t="shared" si="195"/>
        <v>8.441469388</v>
      </c>
      <c r="T2487" s="18">
        <v>7.5</v>
      </c>
      <c r="U2487" s="21">
        <f t="shared" si="128"/>
        <v>8.244485294</v>
      </c>
      <c r="V2487" s="18">
        <v>10.0</v>
      </c>
      <c r="W2487" s="21">
        <f t="shared" si="199"/>
        <v>8.855512454</v>
      </c>
      <c r="X2487" s="27">
        <f t="shared" si="170"/>
        <v>9.642857143</v>
      </c>
      <c r="Y2487" s="149" t="s">
        <v>4599</v>
      </c>
      <c r="Z2487" s="24"/>
      <c r="AA2487" s="40"/>
      <c r="AB2487" s="40"/>
      <c r="AC2487" s="40"/>
      <c r="AD2487" s="40"/>
      <c r="AE2487" s="39"/>
      <c r="AF2487" s="5"/>
      <c r="AG2487" s="1"/>
    </row>
    <row r="2488" ht="15.75" customHeight="1">
      <c r="A2488" s="1"/>
      <c r="B2488" s="5"/>
      <c r="C2488" s="16">
        <v>45358.0</v>
      </c>
      <c r="D2488" s="17">
        <v>4.018301131E9</v>
      </c>
      <c r="E2488" s="150" t="s">
        <v>4600</v>
      </c>
      <c r="F2488" s="5" t="s">
        <v>32</v>
      </c>
      <c r="G2488" s="5" t="s">
        <v>2017</v>
      </c>
      <c r="H2488" s="5" t="s">
        <v>3477</v>
      </c>
      <c r="I2488" s="33" t="s">
        <v>261</v>
      </c>
      <c r="J2488" s="18">
        <v>9.0</v>
      </c>
      <c r="K2488" s="169">
        <f t="shared" si="202"/>
        <v>8.294684385</v>
      </c>
      <c r="L2488" s="18">
        <v>10.0</v>
      </c>
      <c r="M2488" s="21">
        <f t="shared" si="197"/>
        <v>9.107799102</v>
      </c>
      <c r="N2488" s="18">
        <v>10.0</v>
      </c>
      <c r="O2488" s="21">
        <f t="shared" si="185"/>
        <v>9.45383219</v>
      </c>
      <c r="P2488" s="18">
        <v>10.0</v>
      </c>
      <c r="Q2488" s="21">
        <f t="shared" si="200"/>
        <v>8.376326531</v>
      </c>
      <c r="R2488" s="18">
        <v>10.0</v>
      </c>
      <c r="S2488" s="21">
        <f t="shared" si="195"/>
        <v>8.442105263</v>
      </c>
      <c r="T2488" s="18">
        <v>10.0</v>
      </c>
      <c r="U2488" s="21">
        <f t="shared" si="128"/>
        <v>8.245202123</v>
      </c>
      <c r="V2488" s="18">
        <v>10.0</v>
      </c>
      <c r="W2488" s="21">
        <f t="shared" si="199"/>
        <v>8.855979592</v>
      </c>
      <c r="X2488" s="27">
        <f t="shared" si="170"/>
        <v>9.857142857</v>
      </c>
      <c r="Y2488" s="119"/>
      <c r="Z2488" s="24"/>
      <c r="AA2488" s="40"/>
      <c r="AB2488" s="40"/>
      <c r="AC2488" s="40"/>
      <c r="AD2488" s="40"/>
      <c r="AE2488" s="39"/>
      <c r="AF2488" s="5"/>
      <c r="AG2488" s="1"/>
    </row>
    <row r="2489" ht="15.75" customHeight="1">
      <c r="A2489" s="1"/>
      <c r="B2489" s="5"/>
      <c r="C2489" s="16">
        <v>45358.0</v>
      </c>
      <c r="D2489" s="17">
        <v>4.243620305E9</v>
      </c>
      <c r="E2489" s="150" t="s">
        <v>4601</v>
      </c>
      <c r="F2489" s="5" t="s">
        <v>84</v>
      </c>
      <c r="G2489" s="5" t="s">
        <v>2017</v>
      </c>
      <c r="H2489" s="5">
        <v>314.0</v>
      </c>
      <c r="I2489" s="33" t="s">
        <v>79</v>
      </c>
      <c r="J2489" s="18">
        <v>8.0</v>
      </c>
      <c r="K2489" s="169">
        <f t="shared" si="202"/>
        <v>8.295348837</v>
      </c>
      <c r="L2489" s="18">
        <v>10.0</v>
      </c>
      <c r="M2489" s="21">
        <f t="shared" si="197"/>
        <v>9.108163265</v>
      </c>
      <c r="N2489" s="18">
        <v>10.0</v>
      </c>
      <c r="O2489" s="21">
        <f t="shared" si="185"/>
        <v>9.454052419</v>
      </c>
      <c r="P2489" s="18">
        <v>7.5</v>
      </c>
      <c r="Q2489" s="21">
        <f t="shared" si="200"/>
        <v>8.375968992</v>
      </c>
      <c r="R2489" s="18">
        <v>10.0</v>
      </c>
      <c r="S2489" s="21">
        <f t="shared" si="195"/>
        <v>8.44274062</v>
      </c>
      <c r="T2489" s="18">
        <v>7.5</v>
      </c>
      <c r="U2489" s="21">
        <f t="shared" si="128"/>
        <v>8.244897959</v>
      </c>
      <c r="V2489" s="18">
        <v>7.5</v>
      </c>
      <c r="W2489" s="21">
        <f t="shared" si="199"/>
        <v>8.855426357</v>
      </c>
      <c r="X2489" s="27">
        <f t="shared" si="170"/>
        <v>8.642857143</v>
      </c>
      <c r="Y2489" s="149" t="s">
        <v>4602</v>
      </c>
      <c r="Z2489" s="24"/>
      <c r="AA2489" s="40"/>
      <c r="AB2489" s="40"/>
      <c r="AC2489" s="40"/>
      <c r="AD2489" s="40"/>
      <c r="AE2489" s="39"/>
      <c r="AF2489" s="5"/>
      <c r="AG2489" s="1"/>
    </row>
    <row r="2490" ht="15.75" customHeight="1">
      <c r="A2490" s="1"/>
      <c r="B2490" s="5"/>
      <c r="C2490" s="16">
        <v>45359.0</v>
      </c>
      <c r="D2490" s="17" t="s">
        <v>4603</v>
      </c>
      <c r="E2490" s="150" t="s">
        <v>4604</v>
      </c>
      <c r="F2490" s="5" t="s">
        <v>72</v>
      </c>
      <c r="G2490" s="5" t="s">
        <v>3261</v>
      </c>
      <c r="H2490" s="5">
        <v>314.0</v>
      </c>
      <c r="I2490" s="33" t="s">
        <v>79</v>
      </c>
      <c r="J2490" s="18">
        <v>10.0</v>
      </c>
      <c r="K2490" s="169">
        <f t="shared" si="202"/>
        <v>8.298671096</v>
      </c>
      <c r="L2490" s="18">
        <v>10.0</v>
      </c>
      <c r="M2490" s="21">
        <f t="shared" si="197"/>
        <v>9.108527132</v>
      </c>
      <c r="N2490" s="18">
        <v>10.0</v>
      </c>
      <c r="O2490" s="21">
        <f t="shared" si="185"/>
        <v>9.454272471</v>
      </c>
      <c r="P2490" s="18">
        <v>10.0</v>
      </c>
      <c r="Q2490" s="21">
        <f t="shared" si="200"/>
        <v>8.376631321</v>
      </c>
      <c r="R2490" s="18">
        <v>10.0</v>
      </c>
      <c r="S2490" s="21">
        <f t="shared" si="195"/>
        <v>8.443375459</v>
      </c>
      <c r="T2490" s="18">
        <v>10.0</v>
      </c>
      <c r="U2490" s="21">
        <f t="shared" si="128"/>
        <v>8.245614035</v>
      </c>
      <c r="V2490" s="18">
        <v>10.0</v>
      </c>
      <c r="W2490" s="21">
        <f t="shared" si="199"/>
        <v>8.855893148</v>
      </c>
      <c r="X2490" s="27">
        <f t="shared" si="170"/>
        <v>10</v>
      </c>
      <c r="Y2490" s="149" t="s">
        <v>4605</v>
      </c>
      <c r="Z2490" s="24"/>
      <c r="AA2490" s="40"/>
      <c r="AB2490" s="40"/>
      <c r="AC2490" s="40"/>
      <c r="AD2490" s="40"/>
      <c r="AE2490" s="39"/>
      <c r="AF2490" s="5"/>
      <c r="AG2490" s="1"/>
    </row>
    <row r="2491" ht="15.75" customHeight="1">
      <c r="A2491" s="1"/>
      <c r="B2491" s="5"/>
      <c r="C2491" s="16">
        <v>45359.0</v>
      </c>
      <c r="D2491" s="17">
        <v>4.021817588E9</v>
      </c>
      <c r="E2491" s="150" t="s">
        <v>3808</v>
      </c>
      <c r="F2491" s="5" t="s">
        <v>56</v>
      </c>
      <c r="G2491" s="5" t="s">
        <v>2017</v>
      </c>
      <c r="H2491" s="5">
        <v>207.0</v>
      </c>
      <c r="I2491" s="33" t="s">
        <v>1808</v>
      </c>
      <c r="J2491" s="18">
        <v>10.0</v>
      </c>
      <c r="K2491" s="169">
        <f t="shared" si="202"/>
        <v>8.301129568</v>
      </c>
      <c r="L2491" s="18">
        <v>10.0</v>
      </c>
      <c r="M2491" s="21">
        <f t="shared" si="197"/>
        <v>9.108890701</v>
      </c>
      <c r="N2491" s="18">
        <v>10.0</v>
      </c>
      <c r="O2491" s="21">
        <f t="shared" si="185"/>
        <v>9.454492345</v>
      </c>
      <c r="P2491" s="18">
        <v>10.0</v>
      </c>
      <c r="Q2491" s="21">
        <f t="shared" si="200"/>
        <v>8.37729311</v>
      </c>
      <c r="R2491" s="18">
        <v>10.0</v>
      </c>
      <c r="S2491" s="21">
        <f t="shared" si="195"/>
        <v>8.44400978</v>
      </c>
      <c r="T2491" s="18">
        <v>7.5</v>
      </c>
      <c r="U2491" s="21">
        <f t="shared" si="128"/>
        <v>8.245309951</v>
      </c>
      <c r="V2491" s="18">
        <v>10.0</v>
      </c>
      <c r="W2491" s="21">
        <f t="shared" si="199"/>
        <v>8.85635956</v>
      </c>
      <c r="X2491" s="27">
        <f t="shared" si="170"/>
        <v>9.642857143</v>
      </c>
      <c r="Y2491" s="119"/>
      <c r="Z2491" s="24"/>
      <c r="AA2491" s="40"/>
      <c r="AB2491" s="40"/>
      <c r="AC2491" s="40"/>
      <c r="AD2491" s="40"/>
      <c r="AE2491" s="39"/>
      <c r="AF2491" s="5"/>
      <c r="AG2491" s="1"/>
    </row>
    <row r="2492" ht="15.75" customHeight="1">
      <c r="A2492" s="1"/>
      <c r="B2492" s="5"/>
      <c r="C2492" s="16">
        <v>45359.0</v>
      </c>
      <c r="D2492" s="17">
        <v>4.020152498E9</v>
      </c>
      <c r="E2492" s="150" t="s">
        <v>4606</v>
      </c>
      <c r="F2492" s="5" t="s">
        <v>600</v>
      </c>
      <c r="G2492" s="5" t="s">
        <v>2017</v>
      </c>
      <c r="H2492" s="5" t="s">
        <v>3332</v>
      </c>
      <c r="I2492" s="33" t="s">
        <v>2203</v>
      </c>
      <c r="J2492" s="18">
        <v>10.0</v>
      </c>
      <c r="K2492" s="169">
        <f t="shared" si="202"/>
        <v>8.302458472</v>
      </c>
      <c r="L2492" s="18">
        <v>10.0</v>
      </c>
      <c r="M2492" s="21">
        <f t="shared" si="197"/>
        <v>9.109253975</v>
      </c>
      <c r="N2492" s="18">
        <v>10.0</v>
      </c>
      <c r="O2492" s="21">
        <f t="shared" si="185"/>
        <v>9.454712042</v>
      </c>
      <c r="P2492" s="18">
        <v>10.0</v>
      </c>
      <c r="Q2492" s="21">
        <f t="shared" si="200"/>
        <v>8.37795436</v>
      </c>
      <c r="R2492" s="18">
        <v>10.0</v>
      </c>
      <c r="S2492" s="21">
        <f t="shared" si="195"/>
        <v>8.444643585</v>
      </c>
      <c r="T2492" s="18">
        <v>10.0</v>
      </c>
      <c r="U2492" s="21">
        <f t="shared" si="128"/>
        <v>8.246025275</v>
      </c>
      <c r="V2492" s="18">
        <v>10.0</v>
      </c>
      <c r="W2492" s="21">
        <f t="shared" si="199"/>
        <v>8.856825591</v>
      </c>
      <c r="X2492" s="27">
        <f t="shared" si="170"/>
        <v>10</v>
      </c>
      <c r="Y2492" s="149" t="s">
        <v>4607</v>
      </c>
      <c r="Z2492" s="24"/>
      <c r="AA2492" s="40"/>
      <c r="AB2492" s="40"/>
      <c r="AC2492" s="40"/>
      <c r="AD2492" s="40"/>
      <c r="AE2492" s="39"/>
      <c r="AF2492" s="5"/>
      <c r="AG2492" s="1"/>
    </row>
    <row r="2493" ht="15.75" customHeight="1">
      <c r="A2493" s="1"/>
      <c r="B2493" s="5"/>
      <c r="C2493" s="16">
        <v>45360.0</v>
      </c>
      <c r="D2493" s="17">
        <v>4.007627822E9</v>
      </c>
      <c r="E2493" s="157" t="s">
        <v>4608</v>
      </c>
      <c r="F2493" s="5" t="s">
        <v>32</v>
      </c>
      <c r="G2493" s="5" t="s">
        <v>2017</v>
      </c>
      <c r="H2493" s="5" t="s">
        <v>3280</v>
      </c>
      <c r="I2493" s="33" t="s">
        <v>60</v>
      </c>
      <c r="J2493" s="18">
        <v>8.0</v>
      </c>
      <c r="K2493" s="169">
        <f t="shared" si="202"/>
        <v>8.301129568</v>
      </c>
      <c r="L2493" s="18">
        <v>10.0</v>
      </c>
      <c r="M2493" s="21">
        <f t="shared" si="197"/>
        <v>9.109616952</v>
      </c>
      <c r="N2493" s="18">
        <v>7.5</v>
      </c>
      <c r="O2493" s="21">
        <f t="shared" si="185"/>
        <v>9.454931562</v>
      </c>
      <c r="P2493" s="18">
        <v>7.5</v>
      </c>
      <c r="Q2493" s="21">
        <f t="shared" si="200"/>
        <v>8.377596741</v>
      </c>
      <c r="R2493" s="18">
        <v>7.5</v>
      </c>
      <c r="S2493" s="21">
        <f t="shared" si="195"/>
        <v>8.444258958</v>
      </c>
      <c r="T2493" s="18">
        <v>7.5</v>
      </c>
      <c r="U2493" s="21">
        <f t="shared" si="128"/>
        <v>8.245721271</v>
      </c>
      <c r="V2493" s="18">
        <v>7.5</v>
      </c>
      <c r="W2493" s="21">
        <f t="shared" si="199"/>
        <v>8.856272912</v>
      </c>
      <c r="X2493" s="27">
        <f t="shared" si="170"/>
        <v>7.928571429</v>
      </c>
      <c r="Y2493" s="119"/>
      <c r="Z2493" s="24"/>
      <c r="AA2493" s="40"/>
      <c r="AB2493" s="40"/>
      <c r="AC2493" s="40"/>
      <c r="AD2493" s="40"/>
      <c r="AE2493" s="39"/>
      <c r="AF2493" s="5"/>
      <c r="AG2493" s="1"/>
    </row>
    <row r="2494" ht="15.75" customHeight="1">
      <c r="A2494" s="1"/>
      <c r="B2494" s="5"/>
      <c r="C2494" s="16">
        <v>45360.0</v>
      </c>
      <c r="D2494" s="17">
        <v>4.26815527E9</v>
      </c>
      <c r="E2494" s="150" t="s">
        <v>4609</v>
      </c>
      <c r="F2494" s="5" t="s">
        <v>40</v>
      </c>
      <c r="G2494" s="5" t="s">
        <v>2017</v>
      </c>
      <c r="H2494" s="5" t="s">
        <v>3699</v>
      </c>
      <c r="I2494" s="33" t="s">
        <v>60</v>
      </c>
      <c r="J2494" s="18">
        <v>9.0</v>
      </c>
      <c r="K2494" s="169">
        <f t="shared" si="202"/>
        <v>8.304451827</v>
      </c>
      <c r="L2494" s="18">
        <v>10.0</v>
      </c>
      <c r="M2494" s="21">
        <f t="shared" si="197"/>
        <v>9.109979633</v>
      </c>
      <c r="N2494" s="18">
        <v>10.0</v>
      </c>
      <c r="O2494" s="21">
        <f t="shared" si="185"/>
        <v>9.455150905</v>
      </c>
      <c r="P2494" s="18">
        <v>7.5</v>
      </c>
      <c r="Q2494" s="21">
        <f t="shared" si="200"/>
        <v>8.377239414</v>
      </c>
      <c r="R2494" s="18">
        <v>10.0</v>
      </c>
      <c r="S2494" s="21">
        <f t="shared" si="195"/>
        <v>8.444892145</v>
      </c>
      <c r="T2494" s="18">
        <v>7.5</v>
      </c>
      <c r="U2494" s="21">
        <f t="shared" si="128"/>
        <v>8.245417515</v>
      </c>
      <c r="V2494" s="18">
        <v>10.0</v>
      </c>
      <c r="W2494" s="21">
        <f t="shared" si="199"/>
        <v>8.856738599</v>
      </c>
      <c r="X2494" s="27">
        <f t="shared" si="170"/>
        <v>9.142857143</v>
      </c>
      <c r="Y2494" s="149" t="s">
        <v>4610</v>
      </c>
      <c r="Z2494" s="24"/>
      <c r="AA2494" s="40"/>
      <c r="AB2494" s="40"/>
      <c r="AC2494" s="40"/>
      <c r="AD2494" s="40"/>
      <c r="AE2494" s="39"/>
      <c r="AF2494" s="5"/>
      <c r="AG2494" s="1"/>
    </row>
    <row r="2495" ht="15.75" customHeight="1">
      <c r="A2495" s="1"/>
      <c r="B2495" s="5"/>
      <c r="C2495" s="16">
        <v>45361.0</v>
      </c>
      <c r="D2495" s="17">
        <v>4.285937666E9</v>
      </c>
      <c r="E2495" s="150" t="s">
        <v>4611</v>
      </c>
      <c r="F2495" s="5" t="s">
        <v>72</v>
      </c>
      <c r="G2495" s="5" t="s">
        <v>3261</v>
      </c>
      <c r="H2495" s="5">
        <v>202.0</v>
      </c>
      <c r="I2495" s="33" t="s">
        <v>45</v>
      </c>
      <c r="J2495" s="18">
        <v>10.0</v>
      </c>
      <c r="K2495" s="169">
        <f t="shared" si="202"/>
        <v>8.305116279</v>
      </c>
      <c r="L2495" s="18">
        <v>10.0</v>
      </c>
      <c r="M2495" s="21">
        <f t="shared" si="197"/>
        <v>9.11034202</v>
      </c>
      <c r="N2495" s="18">
        <v>10.0</v>
      </c>
      <c r="O2495" s="21">
        <f t="shared" si="185"/>
        <v>9.454364441</v>
      </c>
      <c r="P2495" s="18">
        <v>10.0</v>
      </c>
      <c r="Q2495" s="21">
        <f t="shared" si="200"/>
        <v>8.377899878</v>
      </c>
      <c r="R2495" s="18">
        <v>10.0</v>
      </c>
      <c r="S2495" s="21">
        <f t="shared" si="195"/>
        <v>8.445524817</v>
      </c>
      <c r="T2495" s="18">
        <v>10.0</v>
      </c>
      <c r="U2495" s="21">
        <f t="shared" si="128"/>
        <v>8.246131922</v>
      </c>
      <c r="V2495" s="18">
        <v>10.0</v>
      </c>
      <c r="W2495" s="21">
        <f t="shared" si="199"/>
        <v>8.857203907</v>
      </c>
      <c r="X2495" s="27">
        <f t="shared" si="170"/>
        <v>10</v>
      </c>
      <c r="Y2495" s="149" t="s">
        <v>4612</v>
      </c>
      <c r="Z2495" s="24"/>
      <c r="AA2495" s="40"/>
      <c r="AB2495" s="40"/>
      <c r="AC2495" s="40"/>
      <c r="AD2495" s="40"/>
      <c r="AE2495" s="39"/>
      <c r="AF2495" s="5"/>
      <c r="AG2495" s="1"/>
    </row>
    <row r="2496" ht="15.75" customHeight="1">
      <c r="A2496" s="1"/>
      <c r="B2496" s="5"/>
      <c r="C2496" s="16">
        <v>45361.0</v>
      </c>
      <c r="D2496" s="17">
        <v>4.193457292E9</v>
      </c>
      <c r="E2496" s="150" t="s">
        <v>4613</v>
      </c>
      <c r="F2496" s="5" t="s">
        <v>48</v>
      </c>
      <c r="G2496" s="5" t="s">
        <v>3261</v>
      </c>
      <c r="H2496" s="5">
        <v>206.0</v>
      </c>
      <c r="I2496" s="33" t="s">
        <v>1868</v>
      </c>
      <c r="J2496" s="18">
        <v>9.0</v>
      </c>
      <c r="K2496" s="169">
        <f t="shared" si="202"/>
        <v>8.305780731</v>
      </c>
      <c r="L2496" s="18">
        <v>10.0</v>
      </c>
      <c r="M2496" s="21">
        <f t="shared" si="197"/>
        <v>9.110704111</v>
      </c>
      <c r="N2496" s="18">
        <v>10.0</v>
      </c>
      <c r="O2496" s="21">
        <f t="shared" si="185"/>
        <v>9.453578609</v>
      </c>
      <c r="P2496" s="18">
        <v>7.5</v>
      </c>
      <c r="Q2496" s="21">
        <f t="shared" si="200"/>
        <v>8.377542718</v>
      </c>
      <c r="R2496" s="18">
        <v>7.5</v>
      </c>
      <c r="S2496" s="21">
        <f t="shared" si="195"/>
        <v>8.445140301</v>
      </c>
      <c r="T2496" s="18">
        <v>7.5</v>
      </c>
      <c r="U2496" s="21">
        <f t="shared" si="128"/>
        <v>8.245828246</v>
      </c>
      <c r="V2496" s="18">
        <v>7.5</v>
      </c>
      <c r="W2496" s="21">
        <f t="shared" si="199"/>
        <v>8.856651749</v>
      </c>
      <c r="X2496" s="27">
        <f t="shared" si="170"/>
        <v>8.428571429</v>
      </c>
      <c r="Y2496" s="119"/>
      <c r="Z2496" s="24"/>
      <c r="AA2496" s="40"/>
      <c r="AB2496" s="40"/>
      <c r="AC2496" s="40"/>
      <c r="AD2496" s="40"/>
      <c r="AE2496" s="39"/>
      <c r="AF2496" s="5"/>
      <c r="AG2496" s="1"/>
    </row>
    <row r="2497" ht="15.75" customHeight="1">
      <c r="A2497" s="1"/>
      <c r="B2497" s="5"/>
      <c r="C2497" s="16">
        <v>45362.0</v>
      </c>
      <c r="D2497" s="17">
        <v>4.255157217E9</v>
      </c>
      <c r="E2497" s="150" t="s">
        <v>4614</v>
      </c>
      <c r="F2497" s="5" t="s">
        <v>40</v>
      </c>
      <c r="G2497" s="5" t="s">
        <v>2017</v>
      </c>
      <c r="H2497" s="5" t="s">
        <v>3350</v>
      </c>
      <c r="I2497" s="33" t="s">
        <v>60</v>
      </c>
      <c r="J2497" s="18">
        <v>8.0</v>
      </c>
      <c r="K2497" s="169">
        <f t="shared" si="202"/>
        <v>8.304451827</v>
      </c>
      <c r="L2497" s="18">
        <v>10.0</v>
      </c>
      <c r="M2497" s="21">
        <f t="shared" si="197"/>
        <v>9.111065907</v>
      </c>
      <c r="N2497" s="18">
        <v>7.5</v>
      </c>
      <c r="O2497" s="21">
        <f t="shared" si="185"/>
        <v>9.453798232</v>
      </c>
      <c r="P2497" s="18">
        <v>5.0</v>
      </c>
      <c r="Q2497" s="21">
        <f t="shared" si="200"/>
        <v>8.376169174</v>
      </c>
      <c r="R2497" s="18">
        <v>10.0</v>
      </c>
      <c r="S2497" s="21">
        <f t="shared" si="195"/>
        <v>8.445772358</v>
      </c>
      <c r="T2497" s="18">
        <v>7.5</v>
      </c>
      <c r="U2497" s="21">
        <f t="shared" si="128"/>
        <v>8.245524817</v>
      </c>
      <c r="V2497" s="18">
        <v>7.5</v>
      </c>
      <c r="W2497" s="21">
        <f t="shared" si="199"/>
        <v>8.856100041</v>
      </c>
      <c r="X2497" s="27">
        <f t="shared" si="170"/>
        <v>7.928571429</v>
      </c>
      <c r="Y2497" s="149" t="s">
        <v>4615</v>
      </c>
      <c r="Z2497" s="24"/>
      <c r="AA2497" s="40"/>
      <c r="AB2497" s="40"/>
      <c r="AC2497" s="40"/>
      <c r="AD2497" s="40"/>
      <c r="AE2497" s="39"/>
      <c r="AF2497" s="5"/>
      <c r="AG2497" s="1"/>
    </row>
    <row r="2498" ht="15.75" customHeight="1">
      <c r="A2498" s="1"/>
      <c r="B2498" s="5"/>
      <c r="C2498" s="16">
        <v>45362.0</v>
      </c>
      <c r="D2498" s="17">
        <v>4.241325105E9</v>
      </c>
      <c r="E2498" s="150" t="s">
        <v>4616</v>
      </c>
      <c r="F2498" s="5" t="s">
        <v>72</v>
      </c>
      <c r="G2498" s="5" t="s">
        <v>3261</v>
      </c>
      <c r="H2498" s="5">
        <v>202.0</v>
      </c>
      <c r="I2498" s="33" t="s">
        <v>45</v>
      </c>
      <c r="J2498" s="18">
        <v>8.0</v>
      </c>
      <c r="K2498" s="169">
        <f t="shared" si="202"/>
        <v>8.304451827</v>
      </c>
      <c r="L2498" s="18">
        <v>10.0</v>
      </c>
      <c r="M2498" s="21">
        <f t="shared" si="197"/>
        <v>9.11142741</v>
      </c>
      <c r="N2498" s="18">
        <v>10.0</v>
      </c>
      <c r="O2498" s="21">
        <f t="shared" si="185"/>
        <v>9.454017678</v>
      </c>
      <c r="P2498" s="18">
        <v>10.0</v>
      </c>
      <c r="Q2498" s="21">
        <f t="shared" si="200"/>
        <v>8.376829268</v>
      </c>
      <c r="R2498" s="18">
        <v>7.5</v>
      </c>
      <c r="S2498" s="21">
        <f t="shared" si="195"/>
        <v>8.445388054</v>
      </c>
      <c r="T2498" s="18">
        <v>7.5</v>
      </c>
      <c r="U2498" s="21">
        <f t="shared" si="128"/>
        <v>8.245221635</v>
      </c>
      <c r="V2498" s="18">
        <v>7.5</v>
      </c>
      <c r="W2498" s="21">
        <f t="shared" si="199"/>
        <v>8.85554878</v>
      </c>
      <c r="X2498" s="27">
        <f t="shared" si="170"/>
        <v>8.642857143</v>
      </c>
      <c r="Y2498" s="119"/>
      <c r="Z2498" s="24"/>
      <c r="AA2498" s="40"/>
      <c r="AB2498" s="40"/>
      <c r="AC2498" s="40"/>
      <c r="AD2498" s="40"/>
      <c r="AE2498" s="39"/>
      <c r="AF2498" s="5"/>
      <c r="AG2498" s="1"/>
    </row>
    <row r="2499" ht="15.75" customHeight="1">
      <c r="A2499" s="1"/>
      <c r="B2499" s="5"/>
      <c r="C2499" s="16">
        <v>45363.0</v>
      </c>
      <c r="D2499" s="17">
        <v>4.241933445E9</v>
      </c>
      <c r="E2499" s="150" t="s">
        <v>4617</v>
      </c>
      <c r="F2499" s="5" t="s">
        <v>48</v>
      </c>
      <c r="G2499" s="5" t="s">
        <v>2979</v>
      </c>
      <c r="H2499" s="5">
        <v>312.0</v>
      </c>
      <c r="I2499" s="33" t="s">
        <v>1787</v>
      </c>
      <c r="J2499" s="18">
        <v>10.0</v>
      </c>
      <c r="K2499" s="169">
        <f t="shared" si="202"/>
        <v>8.305116279</v>
      </c>
      <c r="L2499" s="18">
        <v>10.0</v>
      </c>
      <c r="M2499" s="21">
        <f t="shared" si="197"/>
        <v>9.111788618</v>
      </c>
      <c r="N2499" s="18">
        <v>10.0</v>
      </c>
      <c r="O2499" s="21">
        <f t="shared" si="185"/>
        <v>9.453232932</v>
      </c>
      <c r="P2499" s="18">
        <v>10.0</v>
      </c>
      <c r="Q2499" s="21">
        <f t="shared" si="200"/>
        <v>8.377488826</v>
      </c>
      <c r="R2499" s="18">
        <v>7.5</v>
      </c>
      <c r="S2499" s="21">
        <f t="shared" si="195"/>
        <v>8.445004062</v>
      </c>
      <c r="T2499" s="18">
        <v>7.5</v>
      </c>
      <c r="U2499" s="21">
        <f t="shared" si="128"/>
        <v>8.244918699</v>
      </c>
      <c r="V2499" s="18">
        <v>10.0</v>
      </c>
      <c r="W2499" s="21">
        <f t="shared" si="199"/>
        <v>8.856013816</v>
      </c>
      <c r="X2499" s="27">
        <f t="shared" si="170"/>
        <v>9.285714286</v>
      </c>
      <c r="Y2499" s="119"/>
      <c r="Z2499" s="24"/>
      <c r="AA2499" s="40"/>
      <c r="AB2499" s="40"/>
      <c r="AC2499" s="40"/>
      <c r="AD2499" s="40"/>
      <c r="AE2499" s="39"/>
      <c r="AF2499" s="5"/>
      <c r="AG2499" s="1"/>
    </row>
    <row r="2500" ht="15.75" customHeight="1">
      <c r="A2500" s="1"/>
      <c r="B2500" s="5"/>
      <c r="C2500" s="16">
        <v>45363.0</v>
      </c>
      <c r="D2500" s="17">
        <v>4.074455556E9</v>
      </c>
      <c r="E2500" s="150" t="s">
        <v>4618</v>
      </c>
      <c r="F2500" s="5" t="s">
        <v>40</v>
      </c>
      <c r="G2500" s="5" t="s">
        <v>4260</v>
      </c>
      <c r="H2500" s="5" t="s">
        <v>1077</v>
      </c>
      <c r="I2500" s="33" t="s">
        <v>2203</v>
      </c>
      <c r="J2500" s="18">
        <v>10.0</v>
      </c>
      <c r="K2500" s="169">
        <f t="shared" si="202"/>
        <v>8.305116279</v>
      </c>
      <c r="L2500" s="18">
        <v>10.0</v>
      </c>
      <c r="M2500" s="21">
        <f t="shared" si="197"/>
        <v>9.112149533</v>
      </c>
      <c r="N2500" s="18">
        <v>10.0</v>
      </c>
      <c r="O2500" s="21">
        <f t="shared" si="185"/>
        <v>9.453452429</v>
      </c>
      <c r="P2500" s="18">
        <v>10.0</v>
      </c>
      <c r="Q2500" s="21">
        <f t="shared" si="200"/>
        <v>8.378147847</v>
      </c>
      <c r="R2500" s="18">
        <v>10.0</v>
      </c>
      <c r="S2500" s="21">
        <f t="shared" si="195"/>
        <v>8.445635404</v>
      </c>
      <c r="T2500" s="18">
        <v>10.0</v>
      </c>
      <c r="U2500" s="21">
        <f t="shared" si="128"/>
        <v>8.245631857</v>
      </c>
      <c r="V2500" s="18">
        <v>10.0</v>
      </c>
      <c r="W2500" s="21">
        <f t="shared" si="199"/>
        <v>8.856478473</v>
      </c>
      <c r="X2500" s="27">
        <f t="shared" si="170"/>
        <v>10</v>
      </c>
      <c r="Y2500" s="148" t="s">
        <v>4619</v>
      </c>
      <c r="Z2500" s="24"/>
      <c r="AA2500" s="40"/>
      <c r="AB2500" s="40"/>
      <c r="AC2500" s="40"/>
      <c r="AD2500" s="40"/>
      <c r="AE2500" s="39"/>
      <c r="AF2500" s="5"/>
      <c r="AG2500" s="1"/>
    </row>
    <row r="2501" ht="15.75" customHeight="1">
      <c r="A2501" s="1"/>
      <c r="B2501" s="5"/>
      <c r="C2501" s="16">
        <v>45364.0</v>
      </c>
      <c r="D2501" s="17">
        <v>3.228535979E9</v>
      </c>
      <c r="E2501" s="150" t="s">
        <v>4620</v>
      </c>
      <c r="F2501" s="5" t="s">
        <v>563</v>
      </c>
      <c r="G2501" s="5" t="s">
        <v>2979</v>
      </c>
      <c r="H2501" s="5">
        <v>202.0</v>
      </c>
      <c r="I2501" s="33" t="s">
        <v>45</v>
      </c>
      <c r="J2501" s="18">
        <v>8.0</v>
      </c>
      <c r="K2501" s="169">
        <f t="shared" si="202"/>
        <v>8.303787375</v>
      </c>
      <c r="L2501" s="18">
        <v>10.0</v>
      </c>
      <c r="M2501" s="21">
        <f t="shared" si="197"/>
        <v>9.112510154</v>
      </c>
      <c r="N2501" s="18">
        <v>10.0</v>
      </c>
      <c r="O2501" s="21">
        <f t="shared" si="185"/>
        <v>9.45367175</v>
      </c>
      <c r="P2501" s="18">
        <v>7.5</v>
      </c>
      <c r="Q2501" s="21">
        <f t="shared" si="200"/>
        <v>8.377791311</v>
      </c>
      <c r="R2501" s="18">
        <v>7.5</v>
      </c>
      <c r="S2501" s="21">
        <f t="shared" si="195"/>
        <v>8.445251623</v>
      </c>
      <c r="T2501" s="18">
        <v>7.5</v>
      </c>
      <c r="U2501" s="21">
        <f t="shared" si="128"/>
        <v>8.245329001</v>
      </c>
      <c r="V2501" s="18">
        <v>10.0</v>
      </c>
      <c r="W2501" s="21">
        <f t="shared" si="199"/>
        <v>8.856942753</v>
      </c>
      <c r="X2501" s="27">
        <f t="shared" si="170"/>
        <v>8.642857143</v>
      </c>
      <c r="Y2501" s="84" t="s">
        <v>4621</v>
      </c>
      <c r="Z2501" s="24"/>
      <c r="AA2501" s="40"/>
      <c r="AB2501" s="40"/>
      <c r="AC2501" s="40"/>
      <c r="AD2501" s="40"/>
      <c r="AE2501" s="39"/>
      <c r="AF2501" s="5"/>
      <c r="AG2501" s="1"/>
    </row>
    <row r="2502" ht="15.75" customHeight="1">
      <c r="A2502" s="1"/>
      <c r="B2502" s="5"/>
      <c r="C2502" s="16">
        <v>45364.0</v>
      </c>
      <c r="D2502" s="17">
        <v>4.189850025E9</v>
      </c>
      <c r="E2502" s="150" t="s">
        <v>4622</v>
      </c>
      <c r="F2502" s="5" t="s">
        <v>126</v>
      </c>
      <c r="G2502" s="5" t="s">
        <v>33</v>
      </c>
      <c r="H2502" s="5">
        <v>217.0</v>
      </c>
      <c r="I2502" s="33" t="s">
        <v>1782</v>
      </c>
      <c r="J2502" s="18">
        <v>8.0</v>
      </c>
      <c r="K2502" s="169">
        <f t="shared" si="202"/>
        <v>8.302458472</v>
      </c>
      <c r="L2502" s="18">
        <v>10.0</v>
      </c>
      <c r="M2502" s="21">
        <f t="shared" si="197"/>
        <v>9.112870483</v>
      </c>
      <c r="N2502" s="18">
        <v>10.0</v>
      </c>
      <c r="O2502" s="21">
        <f t="shared" si="185"/>
        <v>9.453890895</v>
      </c>
      <c r="P2502" s="18">
        <v>7.5</v>
      </c>
      <c r="Q2502" s="21">
        <f t="shared" si="200"/>
        <v>8.377435065</v>
      </c>
      <c r="R2502" s="18">
        <v>7.5</v>
      </c>
      <c r="S2502" s="21">
        <f t="shared" si="195"/>
        <v>8.444868154</v>
      </c>
      <c r="T2502" s="18">
        <v>7.5</v>
      </c>
      <c r="U2502" s="21">
        <f t="shared" si="128"/>
        <v>8.245026391</v>
      </c>
      <c r="V2502" s="18">
        <v>10.0</v>
      </c>
      <c r="W2502" s="21">
        <f t="shared" si="199"/>
        <v>8.857406656</v>
      </c>
      <c r="X2502" s="27">
        <f t="shared" si="170"/>
        <v>8.642857143</v>
      </c>
      <c r="Y2502" s="119"/>
      <c r="Z2502" s="24"/>
      <c r="AA2502" s="40"/>
      <c r="AB2502" s="40"/>
      <c r="AC2502" s="40"/>
      <c r="AD2502" s="40"/>
      <c r="AE2502" s="39"/>
      <c r="AF2502" s="5"/>
      <c r="AG2502" s="1"/>
    </row>
    <row r="2503" ht="15.75" customHeight="1">
      <c r="A2503" s="1"/>
      <c r="B2503" s="5"/>
      <c r="C2503" s="16">
        <v>45365.0</v>
      </c>
      <c r="D2503" s="17">
        <v>4.052683528E9</v>
      </c>
      <c r="E2503" s="150" t="s">
        <v>4623</v>
      </c>
      <c r="F2503" s="5" t="s">
        <v>32</v>
      </c>
      <c r="G2503" s="5" t="s">
        <v>2017</v>
      </c>
      <c r="H2503" s="5">
        <v>217.0</v>
      </c>
      <c r="I2503" s="33" t="s">
        <v>1782</v>
      </c>
      <c r="J2503" s="18">
        <v>8.0</v>
      </c>
      <c r="K2503" s="169">
        <f t="shared" ref="K2503:K2597" si="203">+AVERAGE(J914:J2503)</f>
        <v>8.309899117</v>
      </c>
      <c r="L2503" s="18">
        <v>10.0</v>
      </c>
      <c r="M2503" s="21">
        <f t="shared" si="197"/>
        <v>9.113230519</v>
      </c>
      <c r="N2503" s="18">
        <v>10.0</v>
      </c>
      <c r="O2503" s="21">
        <f t="shared" si="185"/>
        <v>9.453107458</v>
      </c>
      <c r="P2503" s="18">
        <v>10.0</v>
      </c>
      <c r="Q2503" s="21">
        <f t="shared" si="200"/>
        <v>8.378093306</v>
      </c>
      <c r="R2503" s="18">
        <v>7.5</v>
      </c>
      <c r="S2503" s="21">
        <f t="shared" si="195"/>
        <v>8.444484996</v>
      </c>
      <c r="T2503" s="18">
        <v>7.5</v>
      </c>
      <c r="U2503" s="21">
        <f t="shared" si="128"/>
        <v>8.244724026</v>
      </c>
      <c r="V2503" s="18">
        <v>7.5</v>
      </c>
      <c r="W2503" s="21">
        <f t="shared" si="199"/>
        <v>8.856855984</v>
      </c>
      <c r="X2503" s="27">
        <f t="shared" si="170"/>
        <v>8.642857143</v>
      </c>
      <c r="Y2503" s="119"/>
      <c r="Z2503" s="24"/>
      <c r="AA2503" s="40"/>
      <c r="AB2503" s="40"/>
      <c r="AC2503" s="40"/>
      <c r="AD2503" s="40"/>
      <c r="AE2503" s="39"/>
      <c r="AF2503" s="5"/>
      <c r="AG2503" s="1"/>
    </row>
    <row r="2504" ht="15.75" customHeight="1">
      <c r="A2504" s="1"/>
      <c r="B2504" s="5"/>
      <c r="C2504" s="16">
        <v>45365.0</v>
      </c>
      <c r="D2504" s="17">
        <v>4.11743096E9</v>
      </c>
      <c r="E2504" s="150" t="s">
        <v>4624</v>
      </c>
      <c r="F2504" s="5" t="s">
        <v>4459</v>
      </c>
      <c r="G2504" s="5" t="s">
        <v>2017</v>
      </c>
      <c r="H2504" s="5">
        <v>302.0</v>
      </c>
      <c r="I2504" s="33" t="s">
        <v>45</v>
      </c>
      <c r="J2504" s="18">
        <v>8.0</v>
      </c>
      <c r="K2504" s="169">
        <f t="shared" si="203"/>
        <v>8.310529634</v>
      </c>
      <c r="L2504" s="18">
        <v>7.5</v>
      </c>
      <c r="M2504" s="21">
        <f t="shared" si="197"/>
        <v>9.112576065</v>
      </c>
      <c r="N2504" s="18">
        <v>7.5</v>
      </c>
      <c r="O2504" s="21">
        <f t="shared" si="185"/>
        <v>9.453326653</v>
      </c>
      <c r="P2504" s="18">
        <v>5.0</v>
      </c>
      <c r="Q2504" s="21">
        <f t="shared" si="200"/>
        <v>8.376723439</v>
      </c>
      <c r="R2504" s="18">
        <v>5.0</v>
      </c>
      <c r="S2504" s="21">
        <f t="shared" si="195"/>
        <v>8.443088772</v>
      </c>
      <c r="T2504" s="18">
        <v>5.0</v>
      </c>
      <c r="U2504" s="21">
        <f t="shared" si="128"/>
        <v>8.243407708</v>
      </c>
      <c r="V2504" s="18">
        <v>7.5</v>
      </c>
      <c r="W2504" s="21">
        <f t="shared" si="199"/>
        <v>8.856305758</v>
      </c>
      <c r="X2504" s="27">
        <f t="shared" si="170"/>
        <v>6.5</v>
      </c>
      <c r="Y2504" s="149" t="s">
        <v>4625</v>
      </c>
      <c r="Z2504" s="24"/>
      <c r="AA2504" s="40"/>
      <c r="AB2504" s="40"/>
      <c r="AC2504" s="40"/>
      <c r="AD2504" s="40"/>
      <c r="AE2504" s="39"/>
      <c r="AF2504" s="5"/>
      <c r="AG2504" s="1"/>
    </row>
    <row r="2505" ht="15.75" customHeight="1">
      <c r="A2505" s="1"/>
      <c r="B2505" s="5"/>
      <c r="C2505" s="16">
        <v>45365.0</v>
      </c>
      <c r="D2505" s="17">
        <v>4.110552451E9</v>
      </c>
      <c r="E2505" s="150" t="s">
        <v>4626</v>
      </c>
      <c r="F2505" s="5" t="s">
        <v>32</v>
      </c>
      <c r="G2505" s="5" t="s">
        <v>3261</v>
      </c>
      <c r="H2505" s="5">
        <v>313.0</v>
      </c>
      <c r="I2505" s="33" t="s">
        <v>79</v>
      </c>
      <c r="J2505" s="18">
        <v>8.0</v>
      </c>
      <c r="K2505" s="169">
        <f t="shared" si="203"/>
        <v>8.3092686</v>
      </c>
      <c r="L2505" s="18">
        <v>7.5</v>
      </c>
      <c r="M2505" s="21">
        <f t="shared" si="197"/>
        <v>9.111922141</v>
      </c>
      <c r="N2505" s="18">
        <v>7.5</v>
      </c>
      <c r="O2505" s="21">
        <f t="shared" si="185"/>
        <v>9.453545673</v>
      </c>
      <c r="P2505" s="18">
        <v>7.5</v>
      </c>
      <c r="Q2505" s="21">
        <f t="shared" si="200"/>
        <v>8.376368058</v>
      </c>
      <c r="R2505" s="18">
        <v>7.5</v>
      </c>
      <c r="S2505" s="21">
        <f t="shared" si="195"/>
        <v>8.442706645</v>
      </c>
      <c r="T2505" s="18">
        <v>7.5</v>
      </c>
      <c r="U2505" s="21">
        <f t="shared" si="128"/>
        <v>8.243106245</v>
      </c>
      <c r="V2505" s="18">
        <v>7.5</v>
      </c>
      <c r="W2505" s="21">
        <f t="shared" si="199"/>
        <v>8.855755979</v>
      </c>
      <c r="X2505" s="27">
        <f t="shared" si="170"/>
        <v>7.571428571</v>
      </c>
      <c r="Y2505" s="149"/>
      <c r="Z2505" s="24"/>
      <c r="AA2505" s="40"/>
      <c r="AB2505" s="40"/>
      <c r="AC2505" s="40"/>
      <c r="AD2505" s="40"/>
      <c r="AE2505" s="39"/>
      <c r="AF2505" s="5"/>
      <c r="AG2505" s="1"/>
    </row>
    <row r="2506" ht="15.75" customHeight="1">
      <c r="A2506" s="1"/>
      <c r="B2506" s="5"/>
      <c r="C2506" s="16">
        <v>45366.0</v>
      </c>
      <c r="D2506" s="17">
        <v>4.133977763E9</v>
      </c>
      <c r="E2506" s="150" t="s">
        <v>4627</v>
      </c>
      <c r="F2506" s="5" t="s">
        <v>126</v>
      </c>
      <c r="G2506" s="5" t="s">
        <v>2979</v>
      </c>
      <c r="H2506" s="5">
        <v>314.0</v>
      </c>
      <c r="I2506" s="33" t="s">
        <v>79</v>
      </c>
      <c r="J2506" s="18">
        <v>9.0</v>
      </c>
      <c r="K2506" s="169">
        <f t="shared" si="203"/>
        <v>8.3092686</v>
      </c>
      <c r="L2506" s="18">
        <v>10.0</v>
      </c>
      <c r="M2506" s="21">
        <f t="shared" si="197"/>
        <v>9.112282124</v>
      </c>
      <c r="N2506" s="18">
        <v>10.0</v>
      </c>
      <c r="O2506" s="21">
        <f t="shared" si="185"/>
        <v>9.453764517</v>
      </c>
      <c r="P2506" s="18">
        <v>7.5</v>
      </c>
      <c r="Q2506" s="21">
        <f t="shared" si="200"/>
        <v>8.376012966</v>
      </c>
      <c r="R2506" s="18">
        <v>10.0</v>
      </c>
      <c r="S2506" s="21">
        <f t="shared" si="195"/>
        <v>8.443337384</v>
      </c>
      <c r="T2506" s="18">
        <v>7.5</v>
      </c>
      <c r="U2506" s="21">
        <f t="shared" si="128"/>
        <v>8.242805026</v>
      </c>
      <c r="V2506" s="18">
        <v>10.0</v>
      </c>
      <c r="W2506" s="21">
        <f t="shared" si="199"/>
        <v>8.856219611</v>
      </c>
      <c r="X2506" s="27">
        <f t="shared" si="170"/>
        <v>9.142857143</v>
      </c>
      <c r="Y2506" s="148" t="s">
        <v>4628</v>
      </c>
      <c r="Z2506" s="24"/>
      <c r="AA2506" s="40"/>
      <c r="AB2506" s="40"/>
      <c r="AC2506" s="40"/>
      <c r="AD2506" s="40"/>
      <c r="AE2506" s="39"/>
      <c r="AF2506" s="5"/>
      <c r="AG2506" s="1"/>
    </row>
    <row r="2507" ht="15.75" customHeight="1">
      <c r="A2507" s="1"/>
      <c r="B2507" s="5"/>
      <c r="C2507" s="16">
        <v>45366.0</v>
      </c>
      <c r="D2507" s="17">
        <v>4.223351276E9</v>
      </c>
      <c r="E2507" s="150" t="s">
        <v>4629</v>
      </c>
      <c r="F2507" s="5" t="s">
        <v>2194</v>
      </c>
      <c r="G2507" s="5" t="s">
        <v>2979</v>
      </c>
      <c r="H2507" s="5">
        <v>313.0</v>
      </c>
      <c r="I2507" s="33" t="s">
        <v>79</v>
      </c>
      <c r="J2507" s="18">
        <v>10.0</v>
      </c>
      <c r="K2507" s="169">
        <f t="shared" si="203"/>
        <v>8.3092686</v>
      </c>
      <c r="L2507" s="18">
        <v>10.0</v>
      </c>
      <c r="M2507" s="21">
        <f t="shared" si="197"/>
        <v>9.112641815</v>
      </c>
      <c r="N2507" s="18">
        <v>10.0</v>
      </c>
      <c r="O2507" s="21">
        <f t="shared" si="185"/>
        <v>9.453983187</v>
      </c>
      <c r="P2507" s="18">
        <v>7.5</v>
      </c>
      <c r="Q2507" s="21">
        <f t="shared" si="200"/>
        <v>8.375658161</v>
      </c>
      <c r="R2507" s="18">
        <v>10.0</v>
      </c>
      <c r="S2507" s="21">
        <f t="shared" si="195"/>
        <v>8.443967611</v>
      </c>
      <c r="T2507" s="18">
        <v>10.0</v>
      </c>
      <c r="U2507" s="21">
        <f t="shared" si="128"/>
        <v>8.243517018</v>
      </c>
      <c r="V2507" s="18">
        <v>10.0</v>
      </c>
      <c r="W2507" s="21">
        <f t="shared" si="199"/>
        <v>8.856682868</v>
      </c>
      <c r="X2507" s="27">
        <f t="shared" si="170"/>
        <v>9.642857143</v>
      </c>
      <c r="Y2507" s="119"/>
      <c r="Z2507" s="24"/>
      <c r="AA2507" s="40"/>
      <c r="AB2507" s="40"/>
      <c r="AC2507" s="40"/>
      <c r="AD2507" s="40"/>
      <c r="AE2507" s="39"/>
      <c r="AF2507" s="5"/>
      <c r="AG2507" s="1"/>
    </row>
    <row r="2508" ht="15.75" customHeight="1">
      <c r="A2508" s="1"/>
      <c r="B2508" s="5"/>
      <c r="C2508" s="16">
        <v>45366.0</v>
      </c>
      <c r="D2508" s="17">
        <v>4.075076539E9</v>
      </c>
      <c r="E2508" s="150" t="s">
        <v>4630</v>
      </c>
      <c r="F2508" s="5" t="s">
        <v>126</v>
      </c>
      <c r="G2508" s="5" t="s">
        <v>2979</v>
      </c>
      <c r="H2508" s="5">
        <v>210.0</v>
      </c>
      <c r="I2508" s="33" t="s">
        <v>1808</v>
      </c>
      <c r="J2508" s="18">
        <v>10.0</v>
      </c>
      <c r="K2508" s="169">
        <f t="shared" si="203"/>
        <v>8.310529634</v>
      </c>
      <c r="L2508" s="18">
        <v>10.0</v>
      </c>
      <c r="M2508" s="21">
        <f t="shared" si="197"/>
        <v>9.113001215</v>
      </c>
      <c r="N2508" s="18">
        <v>10.0</v>
      </c>
      <c r="O2508" s="21">
        <f t="shared" si="185"/>
        <v>9.454201681</v>
      </c>
      <c r="P2508" s="18">
        <v>10.0</v>
      </c>
      <c r="Q2508" s="21">
        <f t="shared" si="200"/>
        <v>8.376315789</v>
      </c>
      <c r="R2508" s="18">
        <v>7.5</v>
      </c>
      <c r="S2508" s="21">
        <f t="shared" si="195"/>
        <v>8.443585593</v>
      </c>
      <c r="T2508" s="18">
        <v>7.5</v>
      </c>
      <c r="U2508" s="21">
        <f t="shared" si="128"/>
        <v>8.243215877</v>
      </c>
      <c r="V2508" s="18">
        <v>10.0</v>
      </c>
      <c r="W2508" s="21">
        <f t="shared" si="199"/>
        <v>8.857145749</v>
      </c>
      <c r="X2508" s="27">
        <f t="shared" si="170"/>
        <v>9.285714286</v>
      </c>
      <c r="Y2508" s="84" t="s">
        <v>4631</v>
      </c>
      <c r="Z2508" s="24"/>
      <c r="AA2508" s="40"/>
      <c r="AB2508" s="40"/>
      <c r="AC2508" s="40"/>
      <c r="AD2508" s="40"/>
      <c r="AE2508" s="39"/>
      <c r="AF2508" s="5"/>
      <c r="AG2508" s="1"/>
    </row>
    <row r="2509" ht="15.75" customHeight="1">
      <c r="A2509" s="1"/>
      <c r="B2509" s="5"/>
      <c r="C2509" s="16">
        <v>45366.0</v>
      </c>
      <c r="D2509" s="17">
        <v>4.290215385E9</v>
      </c>
      <c r="E2509" s="150" t="s">
        <v>4632</v>
      </c>
      <c r="F2509" s="5" t="s">
        <v>48</v>
      </c>
      <c r="G2509" s="5" t="s">
        <v>2979</v>
      </c>
      <c r="H2509" s="5">
        <v>202.0</v>
      </c>
      <c r="I2509" s="33" t="s">
        <v>45</v>
      </c>
      <c r="J2509" s="18">
        <v>9.0</v>
      </c>
      <c r="K2509" s="169">
        <f t="shared" si="203"/>
        <v>8.312421185</v>
      </c>
      <c r="L2509" s="18">
        <v>10.0</v>
      </c>
      <c r="M2509" s="21">
        <f t="shared" si="197"/>
        <v>9.113360324</v>
      </c>
      <c r="N2509" s="18">
        <v>10.0</v>
      </c>
      <c r="O2509" s="21">
        <f t="shared" si="185"/>
        <v>9.45442</v>
      </c>
      <c r="P2509" s="18">
        <v>10.0</v>
      </c>
      <c r="Q2509" s="21">
        <f t="shared" si="200"/>
        <v>8.376972885</v>
      </c>
      <c r="R2509" s="18">
        <v>10.0</v>
      </c>
      <c r="S2509" s="21">
        <f t="shared" si="195"/>
        <v>8.44421521</v>
      </c>
      <c r="T2509" s="18">
        <v>7.5</v>
      </c>
      <c r="U2509" s="21">
        <f t="shared" si="128"/>
        <v>8.24291498</v>
      </c>
      <c r="V2509" s="18">
        <v>7.5</v>
      </c>
      <c r="W2509" s="21">
        <f t="shared" si="199"/>
        <v>8.85659652</v>
      </c>
      <c r="X2509" s="27">
        <f t="shared" si="170"/>
        <v>9.142857143</v>
      </c>
      <c r="Y2509" s="84" t="s">
        <v>4633</v>
      </c>
      <c r="Z2509" s="24"/>
      <c r="AA2509" s="40"/>
      <c r="AB2509" s="40"/>
      <c r="AC2509" s="40"/>
      <c r="AD2509" s="40"/>
      <c r="AE2509" s="39"/>
      <c r="AF2509" s="5"/>
      <c r="AG2509" s="1"/>
    </row>
    <row r="2510" ht="15.75" customHeight="1">
      <c r="A2510" s="1"/>
      <c r="B2510" s="5"/>
      <c r="C2510" s="16">
        <v>45366.0</v>
      </c>
      <c r="D2510" s="17">
        <v>4.108252081E9</v>
      </c>
      <c r="E2510" s="150" t="s">
        <v>4634</v>
      </c>
      <c r="F2510" s="5" t="s">
        <v>950</v>
      </c>
      <c r="G2510" s="5" t="s">
        <v>33</v>
      </c>
      <c r="H2510" s="5">
        <v>313.0</v>
      </c>
      <c r="I2510" s="33" t="s">
        <v>79</v>
      </c>
      <c r="J2510" s="18">
        <v>8.0</v>
      </c>
      <c r="K2510" s="169">
        <f t="shared" si="203"/>
        <v>8.311160151</v>
      </c>
      <c r="L2510" s="18">
        <v>10.0</v>
      </c>
      <c r="M2510" s="21">
        <f t="shared" si="197"/>
        <v>9.113719142</v>
      </c>
      <c r="N2510" s="18">
        <v>10.0</v>
      </c>
      <c r="O2510" s="21">
        <f t="shared" si="185"/>
        <v>9.454638145</v>
      </c>
      <c r="P2510" s="18">
        <v>5.0</v>
      </c>
      <c r="Q2510" s="21">
        <f t="shared" si="200"/>
        <v>8.375606796</v>
      </c>
      <c r="R2510" s="18">
        <v>7.5</v>
      </c>
      <c r="S2510" s="21">
        <f t="shared" si="195"/>
        <v>8.443833401</v>
      </c>
      <c r="T2510" s="18">
        <v>5.0</v>
      </c>
      <c r="U2510" s="21">
        <f t="shared" si="128"/>
        <v>8.24160259</v>
      </c>
      <c r="V2510" s="18">
        <v>7.5</v>
      </c>
      <c r="W2510" s="21">
        <f t="shared" si="199"/>
        <v>8.856047735</v>
      </c>
      <c r="X2510" s="27">
        <f t="shared" si="170"/>
        <v>7.571428571</v>
      </c>
      <c r="Y2510" s="119"/>
      <c r="Z2510" s="24"/>
      <c r="AA2510" s="40"/>
      <c r="AB2510" s="40"/>
      <c r="AC2510" s="40"/>
      <c r="AD2510" s="40"/>
      <c r="AE2510" s="39"/>
      <c r="AF2510" s="5"/>
      <c r="AG2510" s="1"/>
    </row>
    <row r="2511" ht="15.75" customHeight="1">
      <c r="A2511" s="1"/>
      <c r="B2511" s="5"/>
      <c r="C2511" s="16">
        <v>45367.0</v>
      </c>
      <c r="D2511" s="17">
        <v>4.183107357E9</v>
      </c>
      <c r="E2511" s="150" t="s">
        <v>4635</v>
      </c>
      <c r="F2511" s="5" t="s">
        <v>48</v>
      </c>
      <c r="G2511" s="5" t="s">
        <v>2979</v>
      </c>
      <c r="H2511" s="5">
        <v>304.0</v>
      </c>
      <c r="I2511" s="33" t="s">
        <v>45</v>
      </c>
      <c r="J2511" s="18">
        <v>8.0</v>
      </c>
      <c r="K2511" s="169">
        <f t="shared" si="203"/>
        <v>8.309899117</v>
      </c>
      <c r="L2511" s="18">
        <v>7.5</v>
      </c>
      <c r="M2511" s="21">
        <f t="shared" si="197"/>
        <v>9.113066343</v>
      </c>
      <c r="N2511" s="18">
        <v>7.5</v>
      </c>
      <c r="O2511" s="21">
        <f t="shared" si="185"/>
        <v>9.454856115</v>
      </c>
      <c r="P2511" s="18">
        <v>7.5</v>
      </c>
      <c r="Q2511" s="21">
        <f t="shared" si="200"/>
        <v>8.375252729</v>
      </c>
      <c r="R2511" s="18">
        <v>5.0</v>
      </c>
      <c r="S2511" s="21">
        <f t="shared" si="195"/>
        <v>8.44244139</v>
      </c>
      <c r="T2511" s="18">
        <v>7.5</v>
      </c>
      <c r="U2511" s="21">
        <f t="shared" si="128"/>
        <v>8.241302589</v>
      </c>
      <c r="V2511" s="18">
        <v>7.5</v>
      </c>
      <c r="W2511" s="21">
        <f t="shared" si="199"/>
        <v>8.855499393</v>
      </c>
      <c r="X2511" s="27">
        <f t="shared" si="170"/>
        <v>7.214285714</v>
      </c>
      <c r="Y2511" s="119"/>
      <c r="Z2511" s="24"/>
      <c r="AA2511" s="40"/>
      <c r="AB2511" s="40"/>
      <c r="AC2511" s="40"/>
      <c r="AD2511" s="40"/>
      <c r="AE2511" s="39"/>
      <c r="AF2511" s="5"/>
      <c r="AG2511" s="1"/>
    </row>
    <row r="2512" ht="15.75" customHeight="1">
      <c r="A2512" s="1"/>
      <c r="B2512" s="5"/>
      <c r="C2512" s="16">
        <v>45367.0</v>
      </c>
      <c r="D2512" s="17">
        <v>4.137043297E9</v>
      </c>
      <c r="E2512" s="150" t="s">
        <v>4636</v>
      </c>
      <c r="F2512" s="5" t="s">
        <v>373</v>
      </c>
      <c r="G2512" s="5" t="s">
        <v>4260</v>
      </c>
      <c r="H2512" s="5">
        <v>217.0</v>
      </c>
      <c r="I2512" s="33" t="s">
        <v>1782</v>
      </c>
      <c r="J2512" s="18">
        <v>8.0</v>
      </c>
      <c r="K2512" s="169">
        <f t="shared" si="203"/>
        <v>8.311160151</v>
      </c>
      <c r="L2512" s="18">
        <v>10.0</v>
      </c>
      <c r="M2512" s="21">
        <f t="shared" si="197"/>
        <v>9.11342499</v>
      </c>
      <c r="N2512" s="18">
        <v>10.0</v>
      </c>
      <c r="O2512" s="21">
        <f t="shared" si="185"/>
        <v>9.455073911</v>
      </c>
      <c r="P2512" s="18">
        <v>7.5</v>
      </c>
      <c r="Q2512" s="21">
        <f t="shared" si="200"/>
        <v>8.374898949</v>
      </c>
      <c r="R2512" s="18">
        <v>7.5</v>
      </c>
      <c r="S2512" s="21">
        <f t="shared" si="195"/>
        <v>8.442060606</v>
      </c>
      <c r="T2512" s="18">
        <v>7.5</v>
      </c>
      <c r="U2512" s="21">
        <f t="shared" si="128"/>
        <v>8.241002831</v>
      </c>
      <c r="V2512" s="18">
        <v>10.0</v>
      </c>
      <c r="W2512" s="21">
        <f t="shared" si="199"/>
        <v>8.855962005</v>
      </c>
      <c r="X2512" s="27">
        <f t="shared" si="170"/>
        <v>8.642857143</v>
      </c>
      <c r="Y2512" s="84" t="s">
        <v>4637</v>
      </c>
      <c r="Z2512" s="24"/>
      <c r="AA2512" s="40"/>
      <c r="AB2512" s="40"/>
      <c r="AC2512" s="40"/>
      <c r="AD2512" s="40"/>
      <c r="AE2512" s="39"/>
      <c r="AF2512" s="5"/>
      <c r="AG2512" s="1"/>
    </row>
    <row r="2513" ht="15.75" customHeight="1">
      <c r="A2513" s="1"/>
      <c r="B2513" s="5"/>
      <c r="C2513" s="16">
        <v>45367.0</v>
      </c>
      <c r="D2513" s="17">
        <v>4.110566915E9</v>
      </c>
      <c r="E2513" s="150" t="s">
        <v>4638</v>
      </c>
      <c r="F2513" s="5" t="s">
        <v>960</v>
      </c>
      <c r="G2513" s="5" t="s">
        <v>4639</v>
      </c>
      <c r="H2513" s="5">
        <v>311.0</v>
      </c>
      <c r="I2513" s="33" t="s">
        <v>1787</v>
      </c>
      <c r="J2513" s="18">
        <v>9.0</v>
      </c>
      <c r="K2513" s="169">
        <f t="shared" si="203"/>
        <v>8.311160151</v>
      </c>
      <c r="L2513" s="18">
        <v>10.0</v>
      </c>
      <c r="M2513" s="21">
        <f t="shared" si="197"/>
        <v>9.113783347</v>
      </c>
      <c r="N2513" s="18">
        <v>10.0</v>
      </c>
      <c r="O2513" s="21">
        <f t="shared" si="185"/>
        <v>9.454293131</v>
      </c>
      <c r="P2513" s="18">
        <v>10.0</v>
      </c>
      <c r="Q2513" s="21">
        <f t="shared" si="200"/>
        <v>8.375555556</v>
      </c>
      <c r="R2513" s="18">
        <v>7.5</v>
      </c>
      <c r="S2513" s="21">
        <f t="shared" si="195"/>
        <v>8.441680129</v>
      </c>
      <c r="T2513" s="18">
        <v>7.5</v>
      </c>
      <c r="U2513" s="21">
        <f t="shared" si="128"/>
        <v>8.240703314</v>
      </c>
      <c r="V2513" s="18">
        <v>10.0</v>
      </c>
      <c r="W2513" s="21">
        <f t="shared" si="199"/>
        <v>8.856424242</v>
      </c>
      <c r="X2513" s="27">
        <f t="shared" si="170"/>
        <v>9.142857143</v>
      </c>
      <c r="Y2513" s="84" t="s">
        <v>4640</v>
      </c>
      <c r="Z2513" s="24"/>
      <c r="AA2513" s="40"/>
      <c r="AB2513" s="40"/>
      <c r="AC2513" s="40"/>
      <c r="AD2513" s="40"/>
      <c r="AE2513" s="39"/>
      <c r="AF2513" s="5"/>
      <c r="AG2513" s="1"/>
    </row>
    <row r="2514" ht="15.75" customHeight="1">
      <c r="A2514" s="1"/>
      <c r="B2514" s="5"/>
      <c r="C2514" s="16">
        <v>45367.0</v>
      </c>
      <c r="D2514" s="17">
        <v>4.164492811E9</v>
      </c>
      <c r="E2514" s="150" t="s">
        <v>4641</v>
      </c>
      <c r="F2514" s="5" t="s">
        <v>72</v>
      </c>
      <c r="G2514" s="5" t="s">
        <v>2979</v>
      </c>
      <c r="H2514" s="5" t="s">
        <v>388</v>
      </c>
      <c r="I2514" s="33" t="s">
        <v>261</v>
      </c>
      <c r="J2514" s="18">
        <v>10.0</v>
      </c>
      <c r="K2514" s="169">
        <f t="shared" si="203"/>
        <v>8.314312736</v>
      </c>
      <c r="L2514" s="18">
        <v>10.0</v>
      </c>
      <c r="M2514" s="21">
        <f t="shared" si="197"/>
        <v>9.114141414</v>
      </c>
      <c r="N2514" s="18">
        <v>10.0</v>
      </c>
      <c r="O2514" s="21">
        <f t="shared" si="185"/>
        <v>9.454510978</v>
      </c>
      <c r="P2514" s="18">
        <v>7.5</v>
      </c>
      <c r="Q2514" s="21">
        <f t="shared" si="200"/>
        <v>8.375201939</v>
      </c>
      <c r="R2514" s="18">
        <v>7.5</v>
      </c>
      <c r="S2514" s="21">
        <f t="shared" si="195"/>
        <v>8.44129996</v>
      </c>
      <c r="T2514" s="18">
        <v>7.5</v>
      </c>
      <c r="U2514" s="21">
        <f t="shared" si="128"/>
        <v>8.24040404</v>
      </c>
      <c r="V2514" s="18">
        <v>10.0</v>
      </c>
      <c r="W2514" s="21">
        <f t="shared" si="199"/>
        <v>8.856886107</v>
      </c>
      <c r="X2514" s="27">
        <f t="shared" si="170"/>
        <v>8.928571429</v>
      </c>
      <c r="Y2514" s="84" t="s">
        <v>4642</v>
      </c>
      <c r="Z2514" s="24"/>
      <c r="AA2514" s="40"/>
      <c r="AB2514" s="40"/>
      <c r="AC2514" s="40"/>
      <c r="AD2514" s="40"/>
      <c r="AE2514" s="39"/>
      <c r="AF2514" s="5"/>
      <c r="AG2514" s="1"/>
    </row>
    <row r="2515" ht="15.75" customHeight="1">
      <c r="A2515" s="1"/>
      <c r="B2515" s="5"/>
      <c r="C2515" s="16">
        <v>45368.0</v>
      </c>
      <c r="D2515" s="17">
        <v>4.160295473E9</v>
      </c>
      <c r="E2515" s="150" t="s">
        <v>4643</v>
      </c>
      <c r="F2515" s="5" t="s">
        <v>600</v>
      </c>
      <c r="G2515" s="5" t="s">
        <v>2979</v>
      </c>
      <c r="H2515" s="5">
        <v>204.0</v>
      </c>
      <c r="I2515" s="33" t="s">
        <v>45</v>
      </c>
      <c r="J2515" s="18">
        <v>9.0</v>
      </c>
      <c r="K2515" s="169">
        <f t="shared" si="203"/>
        <v>8.314943253</v>
      </c>
      <c r="L2515" s="18">
        <v>10.0</v>
      </c>
      <c r="M2515" s="21">
        <f t="shared" si="197"/>
        <v>9.114499192</v>
      </c>
      <c r="N2515" s="18">
        <v>10.0</v>
      </c>
      <c r="O2515" s="21">
        <f t="shared" si="185"/>
        <v>9.454728651</v>
      </c>
      <c r="P2515" s="18">
        <v>10.0</v>
      </c>
      <c r="Q2515" s="21">
        <f t="shared" si="200"/>
        <v>8.375857893</v>
      </c>
      <c r="R2515" s="18">
        <v>10.0</v>
      </c>
      <c r="S2515" s="21">
        <f t="shared" si="195"/>
        <v>8.441928975</v>
      </c>
      <c r="T2515" s="18">
        <v>10.0</v>
      </c>
      <c r="U2515" s="21">
        <f t="shared" si="128"/>
        <v>8.241114701</v>
      </c>
      <c r="V2515" s="18">
        <v>7.5</v>
      </c>
      <c r="W2515" s="21">
        <f t="shared" si="199"/>
        <v>8.856338312</v>
      </c>
      <c r="X2515" s="27">
        <f t="shared" si="170"/>
        <v>9.5</v>
      </c>
      <c r="Y2515" s="84" t="s">
        <v>4644</v>
      </c>
      <c r="Z2515" s="24"/>
      <c r="AA2515" s="40"/>
      <c r="AB2515" s="40"/>
      <c r="AC2515" s="40"/>
      <c r="AD2515" s="40"/>
      <c r="AE2515" s="39"/>
      <c r="AF2515" s="5"/>
      <c r="AG2515" s="1"/>
    </row>
    <row r="2516" ht="15.75" customHeight="1">
      <c r="A2516" s="1"/>
      <c r="B2516" s="5"/>
      <c r="C2516" s="16">
        <v>45368.0</v>
      </c>
      <c r="D2516" s="17">
        <v>4.209215943E9</v>
      </c>
      <c r="E2516" s="150" t="s">
        <v>4645</v>
      </c>
      <c r="F2516" s="5" t="s">
        <v>48</v>
      </c>
      <c r="G2516" s="5" t="s">
        <v>4260</v>
      </c>
      <c r="H2516" s="5">
        <v>217.0</v>
      </c>
      <c r="I2516" s="33" t="s">
        <v>1782</v>
      </c>
      <c r="J2516" s="18">
        <v>7.0</v>
      </c>
      <c r="K2516" s="169">
        <f t="shared" si="203"/>
        <v>8.314943253</v>
      </c>
      <c r="L2516" s="18">
        <v>7.5</v>
      </c>
      <c r="M2516" s="21">
        <f t="shared" si="197"/>
        <v>9.113847396</v>
      </c>
      <c r="N2516" s="18">
        <v>10.0</v>
      </c>
      <c r="O2516" s="21">
        <f t="shared" si="185"/>
        <v>9.452951735</v>
      </c>
      <c r="P2516" s="18">
        <v>5.0</v>
      </c>
      <c r="Q2516" s="21">
        <f t="shared" si="200"/>
        <v>8.374495561</v>
      </c>
      <c r="R2516" s="18">
        <v>7.5</v>
      </c>
      <c r="S2516" s="21">
        <f t="shared" si="195"/>
        <v>8.441549012</v>
      </c>
      <c r="T2516" s="18">
        <v>5.0</v>
      </c>
      <c r="U2516" s="21">
        <f t="shared" si="128"/>
        <v>8.239806217</v>
      </c>
      <c r="V2516" s="18">
        <v>7.5</v>
      </c>
      <c r="W2516" s="21">
        <f t="shared" si="199"/>
        <v>8.85579096</v>
      </c>
      <c r="X2516" s="27">
        <f t="shared" si="170"/>
        <v>7.071428571</v>
      </c>
      <c r="Y2516" s="84" t="s">
        <v>4646</v>
      </c>
      <c r="Z2516" s="24"/>
      <c r="AA2516" s="40"/>
      <c r="AB2516" s="40"/>
      <c r="AC2516" s="40"/>
      <c r="AD2516" s="40"/>
      <c r="AE2516" s="39"/>
      <c r="AF2516" s="5"/>
      <c r="AG2516" s="1"/>
    </row>
    <row r="2517" ht="15.75" customHeight="1">
      <c r="A2517" s="1"/>
      <c r="B2517" s="5"/>
      <c r="C2517" s="16">
        <v>45369.0</v>
      </c>
      <c r="D2517" s="17">
        <v>3.448371347E9</v>
      </c>
      <c r="E2517" s="150" t="s">
        <v>4647</v>
      </c>
      <c r="F2517" s="5" t="s">
        <v>2731</v>
      </c>
      <c r="G2517" s="5" t="s">
        <v>33</v>
      </c>
      <c r="H2517" s="5">
        <v>312.0</v>
      </c>
      <c r="I2517" s="33" t="s">
        <v>1787</v>
      </c>
      <c r="J2517" s="18">
        <v>6.0</v>
      </c>
      <c r="K2517" s="169">
        <f t="shared" si="203"/>
        <v>8.313051702</v>
      </c>
      <c r="L2517" s="18">
        <v>5.0</v>
      </c>
      <c r="M2517" s="21">
        <f t="shared" si="197"/>
        <v>9.112187248</v>
      </c>
      <c r="N2517" s="18">
        <v>10.0</v>
      </c>
      <c r="O2517" s="21">
        <f t="shared" si="185"/>
        <v>9.453169856</v>
      </c>
      <c r="P2517" s="18">
        <v>7.5</v>
      </c>
      <c r="Q2517" s="21">
        <f t="shared" si="200"/>
        <v>8.3741428</v>
      </c>
      <c r="R2517" s="18">
        <v>7.5</v>
      </c>
      <c r="S2517" s="21">
        <f t="shared" si="195"/>
        <v>8.441169355</v>
      </c>
      <c r="T2517" s="18">
        <v>5.0</v>
      </c>
      <c r="U2517" s="21">
        <f t="shared" si="128"/>
        <v>8.238498789</v>
      </c>
      <c r="V2517" s="18">
        <v>10.0</v>
      </c>
      <c r="W2517" s="21">
        <f t="shared" si="199"/>
        <v>8.856252521</v>
      </c>
      <c r="X2517" s="27">
        <f t="shared" si="170"/>
        <v>7.285714286</v>
      </c>
      <c r="Y2517" s="119"/>
      <c r="Z2517" s="24"/>
      <c r="AA2517" s="40"/>
      <c r="AB2517" s="40"/>
      <c r="AC2517" s="40"/>
      <c r="AD2517" s="40"/>
      <c r="AE2517" s="39"/>
      <c r="AF2517" s="5"/>
      <c r="AG2517" s="1"/>
    </row>
    <row r="2518" ht="15.75" customHeight="1">
      <c r="A2518" s="1"/>
      <c r="B2518" s="5"/>
      <c r="C2518" s="16">
        <v>45369.0</v>
      </c>
      <c r="D2518" s="173" t="s">
        <v>4648</v>
      </c>
      <c r="E2518" s="150" t="s">
        <v>4649</v>
      </c>
      <c r="F2518" s="5" t="s">
        <v>40</v>
      </c>
      <c r="G2518" s="5" t="s">
        <v>2979</v>
      </c>
      <c r="H2518" s="5">
        <v>314.0</v>
      </c>
      <c r="I2518" s="33" t="s">
        <v>79</v>
      </c>
      <c r="J2518" s="18">
        <v>8.0</v>
      </c>
      <c r="K2518" s="169">
        <f t="shared" si="203"/>
        <v>8.313682219</v>
      </c>
      <c r="L2518" s="18">
        <v>7.5</v>
      </c>
      <c r="M2518" s="21">
        <f t="shared" si="197"/>
        <v>9.11153691</v>
      </c>
      <c r="N2518" s="18">
        <v>10.0</v>
      </c>
      <c r="O2518" s="21">
        <f t="shared" si="185"/>
        <v>9.453387804</v>
      </c>
      <c r="P2518" s="18">
        <v>7.5</v>
      </c>
      <c r="Q2518" s="21">
        <f t="shared" si="200"/>
        <v>8.373790323</v>
      </c>
      <c r="R2518" s="18">
        <v>7.5</v>
      </c>
      <c r="S2518" s="21">
        <f t="shared" si="195"/>
        <v>8.440790004</v>
      </c>
      <c r="T2518" s="18">
        <v>7.5</v>
      </c>
      <c r="U2518" s="21">
        <f t="shared" si="128"/>
        <v>8.238200887</v>
      </c>
      <c r="V2518" s="18">
        <v>7.5</v>
      </c>
      <c r="W2518" s="21">
        <f t="shared" si="199"/>
        <v>8.855705645</v>
      </c>
      <c r="X2518" s="27">
        <f t="shared" si="170"/>
        <v>7.928571429</v>
      </c>
      <c r="Y2518" s="84" t="s">
        <v>4650</v>
      </c>
      <c r="Z2518" s="24"/>
      <c r="AA2518" s="40"/>
      <c r="AB2518" s="40"/>
      <c r="AC2518" s="40"/>
      <c r="AD2518" s="40"/>
      <c r="AE2518" s="39"/>
      <c r="AF2518" s="5"/>
      <c r="AG2518" s="1"/>
    </row>
    <row r="2519" ht="15.75" customHeight="1">
      <c r="A2519" s="1"/>
      <c r="B2519" s="5"/>
      <c r="C2519" s="16">
        <v>45369.0</v>
      </c>
      <c r="D2519" s="173">
        <v>4.0621281E9</v>
      </c>
      <c r="E2519" s="150" t="s">
        <v>4651</v>
      </c>
      <c r="F2519" s="5" t="s">
        <v>600</v>
      </c>
      <c r="G2519" s="5" t="s">
        <v>2979</v>
      </c>
      <c r="H2519" s="5">
        <v>304.0</v>
      </c>
      <c r="I2519" s="33" t="s">
        <v>45</v>
      </c>
      <c r="J2519" s="18">
        <v>8.0</v>
      </c>
      <c r="K2519" s="169">
        <f t="shared" si="203"/>
        <v>8.313682219</v>
      </c>
      <c r="L2519" s="18">
        <v>10.0</v>
      </c>
      <c r="M2519" s="21">
        <f t="shared" si="197"/>
        <v>9.111895161</v>
      </c>
      <c r="N2519" s="18">
        <v>10.0</v>
      </c>
      <c r="O2519" s="21">
        <f t="shared" si="185"/>
        <v>9.453605578</v>
      </c>
      <c r="P2519" s="18">
        <v>7.5</v>
      </c>
      <c r="Q2519" s="21">
        <f t="shared" si="200"/>
        <v>8.37343813</v>
      </c>
      <c r="R2519" s="18">
        <v>10.0</v>
      </c>
      <c r="S2519" s="21">
        <f t="shared" si="195"/>
        <v>8.441418211</v>
      </c>
      <c r="T2519" s="18">
        <v>7.5</v>
      </c>
      <c r="U2519" s="21">
        <f t="shared" si="128"/>
        <v>8.237903226</v>
      </c>
      <c r="V2519" s="18">
        <v>7.5</v>
      </c>
      <c r="W2519" s="21">
        <f t="shared" si="199"/>
        <v>8.85515921</v>
      </c>
      <c r="X2519" s="27">
        <f t="shared" si="170"/>
        <v>8.642857143</v>
      </c>
      <c r="Y2519" s="61" t="s">
        <v>4652</v>
      </c>
      <c r="Z2519" s="24"/>
      <c r="AA2519" s="40"/>
      <c r="AB2519" s="40"/>
      <c r="AC2519" s="40"/>
      <c r="AD2519" s="40"/>
      <c r="AE2519" s="39"/>
      <c r="AF2519" s="5"/>
      <c r="AG2519" s="1"/>
    </row>
    <row r="2520" ht="15.75" customHeight="1">
      <c r="A2520" s="1"/>
      <c r="B2520" s="5"/>
      <c r="C2520" s="16">
        <v>45369.0</v>
      </c>
      <c r="D2520" s="173">
        <v>4.287568353E9</v>
      </c>
      <c r="E2520" s="150" t="s">
        <v>4653</v>
      </c>
      <c r="F2520" s="5" t="s">
        <v>563</v>
      </c>
      <c r="G2520" s="5" t="s">
        <v>2017</v>
      </c>
      <c r="H2520" s="5">
        <v>216.0</v>
      </c>
      <c r="I2520" s="33" t="s">
        <v>1782</v>
      </c>
      <c r="J2520" s="18">
        <v>9.0</v>
      </c>
      <c r="K2520" s="169">
        <f t="shared" si="203"/>
        <v>8.313051702</v>
      </c>
      <c r="L2520" s="18">
        <v>7.5</v>
      </c>
      <c r="M2520" s="21">
        <f t="shared" si="197"/>
        <v>9.111245466</v>
      </c>
      <c r="N2520" s="18">
        <v>10.0</v>
      </c>
      <c r="O2520" s="21">
        <f t="shared" si="185"/>
        <v>9.453823178</v>
      </c>
      <c r="P2520" s="18">
        <v>7.5</v>
      </c>
      <c r="Q2520" s="21">
        <f t="shared" si="200"/>
        <v>8.373086221</v>
      </c>
      <c r="R2520" s="18">
        <v>7.5</v>
      </c>
      <c r="S2520" s="21">
        <f t="shared" si="195"/>
        <v>8.441039066</v>
      </c>
      <c r="T2520" s="18">
        <v>7.5</v>
      </c>
      <c r="U2520" s="21">
        <f t="shared" si="128"/>
        <v>8.237605804</v>
      </c>
      <c r="V2520" s="18">
        <v>7.5</v>
      </c>
      <c r="W2520" s="21">
        <f t="shared" si="199"/>
        <v>8.854613215</v>
      </c>
      <c r="X2520" s="27">
        <f t="shared" si="170"/>
        <v>8.071428571</v>
      </c>
      <c r="Y2520" s="61"/>
      <c r="Z2520" s="24"/>
      <c r="AA2520" s="40"/>
      <c r="AB2520" s="40"/>
      <c r="AC2520" s="40"/>
      <c r="AD2520" s="40"/>
      <c r="AE2520" s="39"/>
      <c r="AF2520" s="5"/>
      <c r="AG2520" s="1"/>
    </row>
    <row r="2521" ht="15.75" customHeight="1">
      <c r="A2521" s="1"/>
      <c r="B2521" s="5"/>
      <c r="C2521" s="16">
        <v>45369.0</v>
      </c>
      <c r="D2521" s="173">
        <v>4.025268215E9</v>
      </c>
      <c r="E2521" s="150" t="s">
        <v>4653</v>
      </c>
      <c r="F2521" s="5" t="s">
        <v>563</v>
      </c>
      <c r="G2521" s="5" t="s">
        <v>2017</v>
      </c>
      <c r="H2521" s="5">
        <v>216.0</v>
      </c>
      <c r="I2521" s="33" t="s">
        <v>1782</v>
      </c>
      <c r="J2521" s="18">
        <v>9.0</v>
      </c>
      <c r="K2521" s="169">
        <f t="shared" si="203"/>
        <v>8.312421185</v>
      </c>
      <c r="L2521" s="18">
        <v>7.5</v>
      </c>
      <c r="M2521" s="21">
        <f t="shared" si="197"/>
        <v>9.110596293</v>
      </c>
      <c r="N2521" s="18">
        <v>10.0</v>
      </c>
      <c r="O2521" s="21">
        <f t="shared" si="185"/>
        <v>9.453045382</v>
      </c>
      <c r="P2521" s="18">
        <v>7.5</v>
      </c>
      <c r="Q2521" s="21">
        <f t="shared" si="200"/>
        <v>8.372734595</v>
      </c>
      <c r="R2521" s="18">
        <v>7.5</v>
      </c>
      <c r="S2521" s="21">
        <f t="shared" si="195"/>
        <v>8.440660225</v>
      </c>
      <c r="T2521" s="18">
        <v>7.5</v>
      </c>
      <c r="U2521" s="21">
        <f t="shared" si="128"/>
        <v>8.237308622</v>
      </c>
      <c r="V2521" s="18">
        <v>7.5</v>
      </c>
      <c r="W2521" s="21">
        <f t="shared" si="199"/>
        <v>8.85406766</v>
      </c>
      <c r="X2521" s="27">
        <f t="shared" si="170"/>
        <v>8.071428571</v>
      </c>
      <c r="Y2521" s="119"/>
      <c r="Z2521" s="24"/>
      <c r="AA2521" s="40"/>
      <c r="AB2521" s="40"/>
      <c r="AC2521" s="40"/>
      <c r="AD2521" s="40"/>
      <c r="AE2521" s="39"/>
      <c r="AF2521" s="5"/>
      <c r="AG2521" s="1"/>
    </row>
    <row r="2522" ht="15.75" customHeight="1">
      <c r="A2522" s="1"/>
      <c r="B2522" s="5"/>
      <c r="C2522" s="16">
        <v>45369.0</v>
      </c>
      <c r="D2522" s="173">
        <v>4.243679955E9</v>
      </c>
      <c r="E2522" s="150" t="s">
        <v>4654</v>
      </c>
      <c r="F2522" s="5" t="s">
        <v>2731</v>
      </c>
      <c r="G2522" s="5" t="s">
        <v>33</v>
      </c>
      <c r="H2522" s="5">
        <v>215.0</v>
      </c>
      <c r="I2522" s="33" t="s">
        <v>1808</v>
      </c>
      <c r="J2522" s="18">
        <v>7.0</v>
      </c>
      <c r="K2522" s="169">
        <f t="shared" si="203"/>
        <v>8.310529634</v>
      </c>
      <c r="L2522" s="18">
        <v>7.5</v>
      </c>
      <c r="M2522" s="21">
        <f t="shared" si="197"/>
        <v>9.109947644</v>
      </c>
      <c r="N2522" s="18">
        <v>7.5</v>
      </c>
      <c r="O2522" s="21">
        <f t="shared" si="185"/>
        <v>9.453263032</v>
      </c>
      <c r="P2522" s="18">
        <v>7.5</v>
      </c>
      <c r="Q2522" s="21">
        <f t="shared" si="200"/>
        <v>8.372383253</v>
      </c>
      <c r="R2522" s="18">
        <v>5.0</v>
      </c>
      <c r="S2522" s="21">
        <f t="shared" si="195"/>
        <v>8.439275654</v>
      </c>
      <c r="T2522" s="18">
        <v>7.5</v>
      </c>
      <c r="U2522" s="21">
        <f t="shared" si="128"/>
        <v>8.237011679</v>
      </c>
      <c r="V2522" s="18">
        <v>7.5</v>
      </c>
      <c r="W2522" s="21">
        <f t="shared" si="199"/>
        <v>8.853522544</v>
      </c>
      <c r="X2522" s="27">
        <f t="shared" si="170"/>
        <v>7.071428571</v>
      </c>
      <c r="Y2522" s="84" t="s">
        <v>4655</v>
      </c>
      <c r="Z2522" s="24"/>
      <c r="AA2522" s="40"/>
      <c r="AB2522" s="40"/>
      <c r="AC2522" s="40"/>
      <c r="AD2522" s="40"/>
      <c r="AE2522" s="39"/>
      <c r="AF2522" s="5"/>
      <c r="AG2522" s="1"/>
    </row>
    <row r="2523" ht="15.75" customHeight="1">
      <c r="A2523" s="1"/>
      <c r="B2523" s="5"/>
      <c r="C2523" s="16">
        <v>45369.0</v>
      </c>
      <c r="D2523" s="173">
        <v>4.091509225E9</v>
      </c>
      <c r="E2523" s="150" t="s">
        <v>4656</v>
      </c>
      <c r="F2523" s="5" t="s">
        <v>40</v>
      </c>
      <c r="G2523" s="5" t="s">
        <v>4657</v>
      </c>
      <c r="H2523" s="5">
        <v>311.0</v>
      </c>
      <c r="I2523" s="33" t="s">
        <v>1787</v>
      </c>
      <c r="J2523" s="18">
        <v>9.0</v>
      </c>
      <c r="K2523" s="169">
        <f t="shared" si="203"/>
        <v>8.309899117</v>
      </c>
      <c r="L2523" s="18">
        <v>10.0</v>
      </c>
      <c r="M2523" s="21">
        <f t="shared" si="197"/>
        <v>9.110305958</v>
      </c>
      <c r="N2523" s="18">
        <v>7.5</v>
      </c>
      <c r="O2523" s="21">
        <f t="shared" si="185"/>
        <v>9.453480509</v>
      </c>
      <c r="P2523" s="18">
        <v>10.0</v>
      </c>
      <c r="Q2523" s="21">
        <f t="shared" si="200"/>
        <v>8.373038229</v>
      </c>
      <c r="R2523" s="18">
        <v>10.0</v>
      </c>
      <c r="S2523" s="21">
        <f t="shared" si="195"/>
        <v>8.439903459</v>
      </c>
      <c r="T2523" s="18">
        <v>10.0</v>
      </c>
      <c r="U2523" s="21">
        <f t="shared" si="128"/>
        <v>8.237721417</v>
      </c>
      <c r="V2523" s="18">
        <v>10.0</v>
      </c>
      <c r="W2523" s="21">
        <f t="shared" si="199"/>
        <v>8.853983903</v>
      </c>
      <c r="X2523" s="27">
        <f t="shared" si="170"/>
        <v>9.5</v>
      </c>
      <c r="Y2523" s="119"/>
      <c r="Z2523" s="24"/>
      <c r="AA2523" s="40"/>
      <c r="AB2523" s="40"/>
      <c r="AC2523" s="40"/>
      <c r="AD2523" s="40"/>
      <c r="AE2523" s="39"/>
      <c r="AF2523" s="5"/>
      <c r="AG2523" s="1"/>
    </row>
    <row r="2524" ht="15.75" customHeight="1">
      <c r="A2524" s="1"/>
      <c r="B2524" s="5"/>
      <c r="C2524" s="16">
        <v>45369.0</v>
      </c>
      <c r="D2524" s="173">
        <v>4.110565089E9</v>
      </c>
      <c r="E2524" s="150" t="s">
        <v>4658</v>
      </c>
      <c r="F2524" s="5" t="s">
        <v>52</v>
      </c>
      <c r="G2524" s="5" t="s">
        <v>33</v>
      </c>
      <c r="H2524" s="5">
        <v>211.0</v>
      </c>
      <c r="I2524" s="33" t="s">
        <v>1808</v>
      </c>
      <c r="J2524" s="18">
        <v>9.0</v>
      </c>
      <c r="K2524" s="169">
        <f t="shared" si="203"/>
        <v>8.3092686</v>
      </c>
      <c r="L2524" s="18">
        <v>10.0</v>
      </c>
      <c r="M2524" s="21">
        <f t="shared" si="197"/>
        <v>9.110663984</v>
      </c>
      <c r="N2524" s="18">
        <v>10.0</v>
      </c>
      <c r="O2524" s="21">
        <f t="shared" si="185"/>
        <v>9.453697813</v>
      </c>
      <c r="P2524" s="18">
        <v>7.5</v>
      </c>
      <c r="Q2524" s="21">
        <f t="shared" si="200"/>
        <v>8.372687047</v>
      </c>
      <c r="R2524" s="18">
        <v>10.0</v>
      </c>
      <c r="S2524" s="21">
        <f t="shared" si="195"/>
        <v>8.44053076</v>
      </c>
      <c r="T2524" s="18">
        <v>10.0</v>
      </c>
      <c r="U2524" s="21">
        <f t="shared" si="128"/>
        <v>8.238430584</v>
      </c>
      <c r="V2524" s="18">
        <v>10.0</v>
      </c>
      <c r="W2524" s="21">
        <f t="shared" si="199"/>
        <v>8.854444891</v>
      </c>
      <c r="X2524" s="27">
        <f t="shared" si="170"/>
        <v>9.5</v>
      </c>
      <c r="Y2524" s="84" t="s">
        <v>4659</v>
      </c>
      <c r="Z2524" s="24"/>
      <c r="AA2524" s="40"/>
      <c r="AB2524" s="40"/>
      <c r="AC2524" s="40"/>
      <c r="AD2524" s="40"/>
      <c r="AE2524" s="39"/>
      <c r="AF2524" s="5"/>
      <c r="AG2524" s="1"/>
    </row>
    <row r="2525" ht="15.75" customHeight="1">
      <c r="A2525" s="1"/>
      <c r="B2525" s="5"/>
      <c r="C2525" s="16">
        <v>45370.0</v>
      </c>
      <c r="D2525" s="173">
        <v>4.26255846E9</v>
      </c>
      <c r="E2525" s="150" t="s">
        <v>4660</v>
      </c>
      <c r="F2525" s="5" t="s">
        <v>72</v>
      </c>
      <c r="G2525" s="5" t="s">
        <v>3261</v>
      </c>
      <c r="H2525" s="5">
        <v>204.0</v>
      </c>
      <c r="I2525" s="33" t="s">
        <v>45</v>
      </c>
      <c r="J2525" s="18">
        <v>7.0</v>
      </c>
      <c r="K2525" s="169">
        <f t="shared" si="203"/>
        <v>8.3092686</v>
      </c>
      <c r="L2525" s="18">
        <v>7.5</v>
      </c>
      <c r="M2525" s="21">
        <f t="shared" si="197"/>
        <v>9.11001609</v>
      </c>
      <c r="N2525" s="18">
        <v>10.0</v>
      </c>
      <c r="O2525" s="21">
        <f t="shared" si="185"/>
        <v>9.453914944</v>
      </c>
      <c r="P2525" s="18">
        <v>5.0</v>
      </c>
      <c r="Q2525" s="21">
        <f t="shared" si="200"/>
        <v>8.371330921</v>
      </c>
      <c r="R2525" s="18">
        <v>7.5</v>
      </c>
      <c r="S2525" s="21">
        <f t="shared" si="195"/>
        <v>8.440152733</v>
      </c>
      <c r="T2525" s="18">
        <v>7.5</v>
      </c>
      <c r="U2525" s="21">
        <f t="shared" si="128"/>
        <v>8.238133548</v>
      </c>
      <c r="V2525" s="18">
        <v>7.5</v>
      </c>
      <c r="W2525" s="21">
        <f t="shared" si="199"/>
        <v>8.853900281</v>
      </c>
      <c r="X2525" s="27">
        <f t="shared" si="170"/>
        <v>7.428571429</v>
      </c>
      <c r="Y2525" s="119"/>
      <c r="Z2525" s="24"/>
      <c r="AA2525" s="40"/>
      <c r="AB2525" s="40"/>
      <c r="AC2525" s="40"/>
      <c r="AD2525" s="40"/>
      <c r="AE2525" s="39"/>
      <c r="AF2525" s="5"/>
      <c r="AG2525" s="1"/>
    </row>
    <row r="2526" ht="15.75" customHeight="1">
      <c r="A2526" s="1"/>
      <c r="B2526" s="5"/>
      <c r="C2526" s="16">
        <v>45370.0</v>
      </c>
      <c r="D2526" s="173">
        <v>4.157338713E9</v>
      </c>
      <c r="E2526" s="150" t="s">
        <v>4661</v>
      </c>
      <c r="F2526" s="5" t="s">
        <v>32</v>
      </c>
      <c r="G2526" s="5" t="s">
        <v>2017</v>
      </c>
      <c r="H2526" s="5">
        <v>216.0</v>
      </c>
      <c r="I2526" s="33" t="s">
        <v>1782</v>
      </c>
      <c r="J2526" s="18">
        <v>5.0</v>
      </c>
      <c r="K2526" s="169">
        <f t="shared" si="203"/>
        <v>8.308007566</v>
      </c>
      <c r="L2526" s="18">
        <v>10.0</v>
      </c>
      <c r="M2526" s="21">
        <f t="shared" si="197"/>
        <v>9.110373945</v>
      </c>
      <c r="N2526" s="18">
        <v>7.5</v>
      </c>
      <c r="O2526" s="21">
        <f t="shared" si="185"/>
        <v>9.454131903</v>
      </c>
      <c r="P2526" s="18">
        <v>7.5</v>
      </c>
      <c r="Q2526" s="21">
        <f t="shared" si="200"/>
        <v>8.370980707</v>
      </c>
      <c r="R2526" s="18">
        <v>5.0</v>
      </c>
      <c r="S2526" s="21">
        <f t="shared" si="195"/>
        <v>8.438770591</v>
      </c>
      <c r="T2526" s="18">
        <v>5.0</v>
      </c>
      <c r="U2526" s="21">
        <f t="shared" si="128"/>
        <v>8.236831524</v>
      </c>
      <c r="V2526" s="18">
        <v>7.5</v>
      </c>
      <c r="W2526" s="21">
        <f t="shared" si="199"/>
        <v>8.853356109</v>
      </c>
      <c r="X2526" s="27">
        <f t="shared" si="170"/>
        <v>6.785714286</v>
      </c>
      <c r="Y2526" s="119"/>
      <c r="Z2526" s="24"/>
      <c r="AA2526" s="40"/>
      <c r="AB2526" s="40"/>
      <c r="AC2526" s="40"/>
      <c r="AD2526" s="40"/>
      <c r="AE2526" s="39"/>
      <c r="AF2526" s="5"/>
      <c r="AG2526" s="1"/>
    </row>
    <row r="2527" ht="15.75" customHeight="1">
      <c r="A2527" s="1"/>
      <c r="B2527" s="5"/>
      <c r="C2527" s="16">
        <v>45371.0</v>
      </c>
      <c r="D2527" s="173">
        <v>4.2010235E9</v>
      </c>
      <c r="E2527" s="150" t="s">
        <v>4662</v>
      </c>
      <c r="F2527" s="5" t="s">
        <v>2731</v>
      </c>
      <c r="G2527" s="5" t="s">
        <v>33</v>
      </c>
      <c r="H2527" s="5" t="s">
        <v>1039</v>
      </c>
      <c r="I2527" s="33" t="s">
        <v>2203</v>
      </c>
      <c r="J2527" s="18">
        <v>8.0</v>
      </c>
      <c r="K2527" s="169">
        <f t="shared" si="203"/>
        <v>8.308007566</v>
      </c>
      <c r="L2527" s="18">
        <v>7.5</v>
      </c>
      <c r="M2527" s="21">
        <f t="shared" si="197"/>
        <v>9.109726688</v>
      </c>
      <c r="N2527" s="18">
        <v>10.0</v>
      </c>
      <c r="O2527" s="21">
        <f t="shared" si="185"/>
        <v>9.454348689</v>
      </c>
      <c r="P2527" s="18">
        <v>7.5</v>
      </c>
      <c r="Q2527" s="21">
        <f t="shared" si="200"/>
        <v>8.370630775</v>
      </c>
      <c r="R2527" s="18">
        <v>7.5</v>
      </c>
      <c r="S2527" s="21">
        <f t="shared" si="195"/>
        <v>8.438393574</v>
      </c>
      <c r="T2527" s="18">
        <v>7.5</v>
      </c>
      <c r="U2527" s="21">
        <f t="shared" si="128"/>
        <v>8.23653537</v>
      </c>
      <c r="V2527" s="18">
        <v>7.5</v>
      </c>
      <c r="W2527" s="21">
        <f t="shared" si="199"/>
        <v>8.852812374</v>
      </c>
      <c r="X2527" s="27">
        <f t="shared" si="170"/>
        <v>7.928571429</v>
      </c>
      <c r="Y2527" s="84" t="s">
        <v>4663</v>
      </c>
      <c r="Z2527" s="24"/>
      <c r="AA2527" s="40"/>
      <c r="AB2527" s="40"/>
      <c r="AC2527" s="40"/>
      <c r="AD2527" s="40"/>
      <c r="AE2527" s="39"/>
      <c r="AF2527" s="5"/>
      <c r="AG2527" s="1"/>
    </row>
    <row r="2528" ht="15.75" customHeight="1">
      <c r="A2528" s="1"/>
      <c r="B2528" s="5"/>
      <c r="C2528" s="16">
        <v>45371.0</v>
      </c>
      <c r="D2528" s="173">
        <v>4.136320563E9</v>
      </c>
      <c r="E2528" s="150" t="s">
        <v>4664</v>
      </c>
      <c r="F2528" s="5" t="s">
        <v>4223</v>
      </c>
      <c r="G2528" s="5" t="s">
        <v>33</v>
      </c>
      <c r="H2528" s="5">
        <v>207.0</v>
      </c>
      <c r="I2528" s="33" t="s">
        <v>1808</v>
      </c>
      <c r="J2528" s="18">
        <v>7.0</v>
      </c>
      <c r="K2528" s="169">
        <f t="shared" si="203"/>
        <v>8.306116015</v>
      </c>
      <c r="L2528" s="18">
        <v>10.0</v>
      </c>
      <c r="M2528" s="21">
        <f t="shared" si="197"/>
        <v>9.110084371</v>
      </c>
      <c r="N2528" s="18">
        <v>10.0</v>
      </c>
      <c r="O2528" s="21">
        <f t="shared" si="185"/>
        <v>9.454565304</v>
      </c>
      <c r="P2528" s="18">
        <v>7.5</v>
      </c>
      <c r="Q2528" s="21">
        <f t="shared" si="200"/>
        <v>8.370281124</v>
      </c>
      <c r="R2528" s="18">
        <v>5.0</v>
      </c>
      <c r="S2528" s="21">
        <f t="shared" si="195"/>
        <v>8.437013248</v>
      </c>
      <c r="T2528" s="18">
        <v>5.0</v>
      </c>
      <c r="U2528" s="21">
        <f t="shared" si="128"/>
        <v>8.235235034</v>
      </c>
      <c r="V2528" s="18">
        <v>5.0</v>
      </c>
      <c r="W2528" s="21">
        <f t="shared" si="199"/>
        <v>8.85126506</v>
      </c>
      <c r="X2528" s="27">
        <f t="shared" si="170"/>
        <v>7.071428571</v>
      </c>
      <c r="Y2528" s="84" t="s">
        <v>4665</v>
      </c>
      <c r="Z2528" s="24"/>
      <c r="AA2528" s="40"/>
      <c r="AB2528" s="40"/>
      <c r="AC2528" s="40"/>
      <c r="AD2528" s="40"/>
      <c r="AE2528" s="39"/>
      <c r="AF2528" s="5"/>
      <c r="AG2528" s="1"/>
    </row>
    <row r="2529" ht="15.75" customHeight="1">
      <c r="A2529" s="1"/>
      <c r="B2529" s="5"/>
      <c r="C2529" s="16">
        <v>45372.0</v>
      </c>
      <c r="D2529" s="173">
        <v>4.217517282E9</v>
      </c>
      <c r="E2529" s="150" t="s">
        <v>4666</v>
      </c>
      <c r="F2529" s="5" t="s">
        <v>100</v>
      </c>
      <c r="G2529" s="5" t="s">
        <v>2017</v>
      </c>
      <c r="H2529" s="5">
        <v>216.0</v>
      </c>
      <c r="I2529" s="33" t="s">
        <v>1782</v>
      </c>
      <c r="J2529" s="18">
        <v>6.0</v>
      </c>
      <c r="K2529" s="169">
        <f t="shared" si="203"/>
        <v>8.304224464</v>
      </c>
      <c r="L2529" s="18">
        <v>7.5</v>
      </c>
      <c r="M2529" s="21">
        <f t="shared" si="197"/>
        <v>9.109437751</v>
      </c>
      <c r="N2529" s="18">
        <v>10.0</v>
      </c>
      <c r="O2529" s="21">
        <f t="shared" si="185"/>
        <v>9.454781746</v>
      </c>
      <c r="P2529" s="18">
        <v>7.5</v>
      </c>
      <c r="Q2529" s="21">
        <f t="shared" si="200"/>
        <v>8.369931754</v>
      </c>
      <c r="R2529" s="18">
        <v>7.5</v>
      </c>
      <c r="S2529" s="21">
        <f t="shared" si="195"/>
        <v>8.436637239</v>
      </c>
      <c r="T2529" s="18">
        <v>5.0</v>
      </c>
      <c r="U2529" s="21">
        <f t="shared" si="128"/>
        <v>8.233935743</v>
      </c>
      <c r="V2529" s="18">
        <v>10.0</v>
      </c>
      <c r="W2529" s="21">
        <f t="shared" si="199"/>
        <v>8.851726214</v>
      </c>
      <c r="X2529" s="27">
        <f t="shared" si="170"/>
        <v>7.642857143</v>
      </c>
      <c r="Y2529" s="119"/>
      <c r="Z2529" s="24"/>
      <c r="AA2529" s="40"/>
      <c r="AB2529" s="40"/>
      <c r="AC2529" s="40"/>
      <c r="AD2529" s="40"/>
      <c r="AE2529" s="39"/>
      <c r="AF2529" s="5"/>
      <c r="AG2529" s="1"/>
    </row>
    <row r="2530" ht="15.75" customHeight="1">
      <c r="A2530" s="1"/>
      <c r="B2530" s="5"/>
      <c r="C2530" s="16">
        <v>45372.0</v>
      </c>
      <c r="D2530" s="173">
        <v>4.034448166E9</v>
      </c>
      <c r="E2530" s="150" t="s">
        <v>4667</v>
      </c>
      <c r="F2530" s="5" t="s">
        <v>32</v>
      </c>
      <c r="G2530" s="5" t="s">
        <v>33</v>
      </c>
      <c r="H2530" s="5">
        <v>216.0</v>
      </c>
      <c r="I2530" s="33" t="s">
        <v>1782</v>
      </c>
      <c r="J2530" s="18">
        <v>7.0</v>
      </c>
      <c r="K2530" s="169">
        <f t="shared" si="203"/>
        <v>8.302332913</v>
      </c>
      <c r="L2530" s="18">
        <v>7.5</v>
      </c>
      <c r="M2530" s="21">
        <f t="shared" si="197"/>
        <v>9.10879165</v>
      </c>
      <c r="N2530" s="18">
        <v>7.5</v>
      </c>
      <c r="O2530" s="21">
        <f t="shared" si="185"/>
        <v>9.454998017</v>
      </c>
      <c r="P2530" s="18">
        <v>5.0</v>
      </c>
      <c r="Q2530" s="21">
        <f t="shared" si="200"/>
        <v>8.368579454</v>
      </c>
      <c r="R2530" s="18">
        <v>5.0</v>
      </c>
      <c r="S2530" s="21">
        <f t="shared" si="195"/>
        <v>8.435258724</v>
      </c>
      <c r="T2530" s="18">
        <v>7.5</v>
      </c>
      <c r="U2530" s="21">
        <f t="shared" si="128"/>
        <v>8.233641108</v>
      </c>
      <c r="V2530" s="18">
        <v>7.5</v>
      </c>
      <c r="W2530" s="21">
        <f t="shared" si="199"/>
        <v>8.851183788</v>
      </c>
      <c r="X2530" s="27">
        <f t="shared" si="170"/>
        <v>6.714285714</v>
      </c>
      <c r="Y2530" s="84" t="s">
        <v>4668</v>
      </c>
      <c r="Z2530" s="24"/>
      <c r="AA2530" s="40"/>
      <c r="AB2530" s="40"/>
      <c r="AC2530" s="40"/>
      <c r="AD2530" s="40"/>
      <c r="AE2530" s="39"/>
      <c r="AF2530" s="5"/>
      <c r="AG2530" s="1"/>
    </row>
    <row r="2531" ht="15.75" customHeight="1">
      <c r="A2531" s="1"/>
      <c r="B2531" s="5"/>
      <c r="C2531" s="174">
        <v>45373.0</v>
      </c>
      <c r="D2531" s="173">
        <v>4.199655571E9</v>
      </c>
      <c r="E2531" s="150" t="s">
        <v>4669</v>
      </c>
      <c r="F2531" s="5" t="s">
        <v>32</v>
      </c>
      <c r="G2531" s="5" t="s">
        <v>3261</v>
      </c>
      <c r="H2531" s="5">
        <v>204.0</v>
      </c>
      <c r="I2531" s="33" t="s">
        <v>45</v>
      </c>
      <c r="J2531" s="18">
        <v>10.0</v>
      </c>
      <c r="K2531" s="169">
        <f t="shared" si="203"/>
        <v>8.302332913</v>
      </c>
      <c r="L2531" s="18">
        <v>10.0</v>
      </c>
      <c r="M2531" s="21">
        <f t="shared" si="197"/>
        <v>9.109149278</v>
      </c>
      <c r="N2531" s="18">
        <v>10.0</v>
      </c>
      <c r="O2531" s="21">
        <f t="shared" si="185"/>
        <v>9.455214116</v>
      </c>
      <c r="P2531" s="18">
        <v>10.0</v>
      </c>
      <c r="Q2531" s="21">
        <f t="shared" si="200"/>
        <v>8.369233855</v>
      </c>
      <c r="R2531" s="18">
        <v>10.0</v>
      </c>
      <c r="S2531" s="21">
        <f t="shared" si="195"/>
        <v>8.435886127</v>
      </c>
      <c r="T2531" s="18">
        <v>10.0</v>
      </c>
      <c r="U2531" s="21">
        <f t="shared" si="128"/>
        <v>8.23434992</v>
      </c>
      <c r="V2531" s="18">
        <v>10.0</v>
      </c>
      <c r="W2531" s="21">
        <f t="shared" si="199"/>
        <v>8.851644605</v>
      </c>
      <c r="X2531" s="27">
        <f t="shared" si="170"/>
        <v>10</v>
      </c>
      <c r="Y2531" s="84" t="s">
        <v>4670</v>
      </c>
      <c r="Z2531" s="24"/>
      <c r="AA2531" s="40"/>
      <c r="AB2531" s="40"/>
      <c r="AC2531" s="40"/>
      <c r="AD2531" s="40"/>
      <c r="AE2531" s="39"/>
      <c r="AF2531" s="5"/>
      <c r="AG2531" s="1"/>
    </row>
    <row r="2532" ht="15.75" customHeight="1">
      <c r="A2532" s="1"/>
      <c r="B2532" s="5"/>
      <c r="C2532" s="174">
        <v>45375.0</v>
      </c>
      <c r="D2532" s="173" t="s">
        <v>4671</v>
      </c>
      <c r="E2532" s="150" t="s">
        <v>4672</v>
      </c>
      <c r="F2532" s="5" t="s">
        <v>600</v>
      </c>
      <c r="G2532" s="5" t="s">
        <v>2017</v>
      </c>
      <c r="H2532" s="5">
        <v>202.0</v>
      </c>
      <c r="I2532" s="33" t="s">
        <v>45</v>
      </c>
      <c r="J2532" s="18">
        <v>9.0</v>
      </c>
      <c r="K2532" s="169">
        <f t="shared" si="203"/>
        <v>8.302332913</v>
      </c>
      <c r="L2532" s="18">
        <v>10.0</v>
      </c>
      <c r="M2532" s="21">
        <f t="shared" si="197"/>
        <v>9.109506619</v>
      </c>
      <c r="N2532" s="18">
        <v>10.0</v>
      </c>
      <c r="O2532" s="21">
        <f t="shared" si="185"/>
        <v>9.455430044</v>
      </c>
      <c r="P2532" s="18">
        <v>7.5</v>
      </c>
      <c r="Q2532" s="21">
        <f t="shared" si="200"/>
        <v>8.368885325</v>
      </c>
      <c r="R2532" s="18">
        <v>7.5</v>
      </c>
      <c r="S2532" s="21">
        <f t="shared" si="195"/>
        <v>8.435511022</v>
      </c>
      <c r="T2532" s="18">
        <v>7.5</v>
      </c>
      <c r="U2532" s="21">
        <f t="shared" si="128"/>
        <v>8.234055355</v>
      </c>
      <c r="V2532" s="18">
        <v>10.0</v>
      </c>
      <c r="W2532" s="21">
        <f t="shared" si="199"/>
        <v>8.852105052</v>
      </c>
      <c r="X2532" s="27">
        <f t="shared" si="170"/>
        <v>8.785714286</v>
      </c>
      <c r="Y2532" s="84" t="s">
        <v>4673</v>
      </c>
      <c r="Z2532" s="24"/>
      <c r="AA2532" s="40"/>
      <c r="AB2532" s="40"/>
      <c r="AC2532" s="40"/>
      <c r="AD2532" s="40"/>
      <c r="AE2532" s="39"/>
      <c r="AF2532" s="5"/>
      <c r="AG2532" s="1"/>
    </row>
    <row r="2533" ht="22.5" customHeight="1">
      <c r="A2533" s="1"/>
      <c r="B2533" s="5"/>
      <c r="C2533" s="174">
        <v>45377.0</v>
      </c>
      <c r="D2533" s="173">
        <v>4.199769688E9</v>
      </c>
      <c r="E2533" s="150" t="s">
        <v>4674</v>
      </c>
      <c r="F2533" s="5" t="s">
        <v>200</v>
      </c>
      <c r="G2533" s="5" t="s">
        <v>33</v>
      </c>
      <c r="H2533" s="5">
        <v>216.0</v>
      </c>
      <c r="I2533" s="33" t="s">
        <v>1782</v>
      </c>
      <c r="J2533" s="18">
        <v>10.0</v>
      </c>
      <c r="K2533" s="169">
        <f t="shared" si="203"/>
        <v>8.304224464</v>
      </c>
      <c r="L2533" s="18">
        <v>10.0</v>
      </c>
      <c r="M2533" s="21">
        <f t="shared" si="197"/>
        <v>9.109863673</v>
      </c>
      <c r="N2533" s="18">
        <v>10.0</v>
      </c>
      <c r="O2533" s="21">
        <f t="shared" si="185"/>
        <v>9.4556458</v>
      </c>
      <c r="P2533" s="18">
        <v>10.0</v>
      </c>
      <c r="Q2533" s="21">
        <f t="shared" si="200"/>
        <v>8.369539078</v>
      </c>
      <c r="R2533" s="18">
        <v>10.0</v>
      </c>
      <c r="S2533" s="21">
        <f t="shared" si="195"/>
        <v>8.436137821</v>
      </c>
      <c r="T2533" s="18">
        <v>10.0</v>
      </c>
      <c r="U2533" s="21">
        <f t="shared" si="128"/>
        <v>8.234763432</v>
      </c>
      <c r="V2533" s="18">
        <v>10.0</v>
      </c>
      <c r="W2533" s="21">
        <f t="shared" si="199"/>
        <v>8.85256513</v>
      </c>
      <c r="X2533" s="27">
        <f t="shared" si="170"/>
        <v>10</v>
      </c>
      <c r="Y2533" s="84" t="s">
        <v>4675</v>
      </c>
      <c r="Z2533" s="24"/>
      <c r="AA2533" s="40"/>
      <c r="AB2533" s="40"/>
      <c r="AC2533" s="40"/>
      <c r="AD2533" s="40"/>
      <c r="AE2533" s="39"/>
      <c r="AF2533" s="5"/>
      <c r="AG2533" s="1"/>
    </row>
    <row r="2534" ht="15.75" customHeight="1">
      <c r="A2534" s="1"/>
      <c r="B2534" s="5"/>
      <c r="C2534" s="174">
        <v>45378.0</v>
      </c>
      <c r="D2534" s="173">
        <v>4.248083045E9</v>
      </c>
      <c r="E2534" s="150" t="s">
        <v>4676</v>
      </c>
      <c r="F2534" s="5" t="s">
        <v>40</v>
      </c>
      <c r="G2534" s="5" t="s">
        <v>33</v>
      </c>
      <c r="H2534" s="5" t="s">
        <v>166</v>
      </c>
      <c r="I2534" s="33" t="s">
        <v>60</v>
      </c>
      <c r="J2534" s="18">
        <v>10.0</v>
      </c>
      <c r="K2534" s="169">
        <f t="shared" si="203"/>
        <v>8.304224464</v>
      </c>
      <c r="L2534" s="18">
        <v>10.0</v>
      </c>
      <c r="M2534" s="21">
        <f t="shared" si="197"/>
        <v>9.110220441</v>
      </c>
      <c r="N2534" s="18">
        <v>10.0</v>
      </c>
      <c r="O2534" s="21">
        <f t="shared" si="185"/>
        <v>9.455861386</v>
      </c>
      <c r="P2534" s="18">
        <v>7.5</v>
      </c>
      <c r="Q2534" s="21">
        <f t="shared" si="200"/>
        <v>8.369190705</v>
      </c>
      <c r="R2534" s="18">
        <v>7.5</v>
      </c>
      <c r="S2534" s="21">
        <f t="shared" si="195"/>
        <v>8.435762915</v>
      </c>
      <c r="T2534" s="18">
        <v>7.5</v>
      </c>
      <c r="U2534" s="21">
        <f t="shared" si="128"/>
        <v>8.234468938</v>
      </c>
      <c r="V2534" s="18">
        <v>7.5</v>
      </c>
      <c r="W2534" s="21">
        <f t="shared" si="199"/>
        <v>8.852023237</v>
      </c>
      <c r="X2534" s="27">
        <f t="shared" si="170"/>
        <v>8.571428571</v>
      </c>
      <c r="Y2534" s="84" t="s">
        <v>4677</v>
      </c>
      <c r="Z2534" s="24"/>
      <c r="AA2534" s="40"/>
      <c r="AB2534" s="40"/>
      <c r="AC2534" s="40"/>
      <c r="AD2534" s="40"/>
      <c r="AE2534" s="39"/>
      <c r="AF2534" s="5"/>
      <c r="AG2534" s="1"/>
    </row>
    <row r="2535" ht="15.75" customHeight="1">
      <c r="A2535" s="1"/>
      <c r="B2535" s="5"/>
      <c r="C2535" s="174">
        <v>45378.0</v>
      </c>
      <c r="D2535" s="173">
        <v>4.083282485E9</v>
      </c>
      <c r="E2535" s="150" t="s">
        <v>4678</v>
      </c>
      <c r="F2535" s="5" t="s">
        <v>1649</v>
      </c>
      <c r="G2535" s="5" t="s">
        <v>3261</v>
      </c>
      <c r="H2535" s="5">
        <v>304.0</v>
      </c>
      <c r="I2535" s="33" t="s">
        <v>45</v>
      </c>
      <c r="J2535" s="18">
        <v>8.0</v>
      </c>
      <c r="K2535" s="169">
        <f t="shared" si="203"/>
        <v>8.303593947</v>
      </c>
      <c r="L2535" s="18">
        <v>10.0</v>
      </c>
      <c r="M2535" s="21">
        <f t="shared" si="197"/>
        <v>9.110576923</v>
      </c>
      <c r="N2535" s="18">
        <v>10.0</v>
      </c>
      <c r="O2535" s="21">
        <f t="shared" si="185"/>
        <v>9.455087094</v>
      </c>
      <c r="P2535" s="18">
        <v>7.5</v>
      </c>
      <c r="Q2535" s="21">
        <f t="shared" si="200"/>
        <v>8.368842611</v>
      </c>
      <c r="R2535" s="18">
        <v>7.5</v>
      </c>
      <c r="S2535" s="21">
        <f t="shared" si="195"/>
        <v>8.435388311</v>
      </c>
      <c r="T2535" s="18">
        <v>7.5</v>
      </c>
      <c r="U2535" s="21">
        <f t="shared" si="128"/>
        <v>8.234174679</v>
      </c>
      <c r="V2535" s="18">
        <v>7.5</v>
      </c>
      <c r="W2535" s="21">
        <f t="shared" si="199"/>
        <v>8.851481778</v>
      </c>
      <c r="X2535" s="27">
        <f t="shared" si="170"/>
        <v>8.285714286</v>
      </c>
      <c r="Y2535" s="84" t="s">
        <v>4679</v>
      </c>
      <c r="Z2535" s="24"/>
      <c r="AA2535" s="40"/>
      <c r="AB2535" s="40"/>
      <c r="AC2535" s="40"/>
      <c r="AD2535" s="40"/>
      <c r="AE2535" s="39"/>
      <c r="AF2535" s="5"/>
      <c r="AG2535" s="1"/>
    </row>
    <row r="2536" ht="15.75" customHeight="1">
      <c r="A2536" s="1"/>
      <c r="B2536" s="5"/>
      <c r="C2536" s="16">
        <v>45378.0</v>
      </c>
      <c r="D2536" s="173">
        <v>4.110940346E9</v>
      </c>
      <c r="E2536" s="150" t="s">
        <v>4680</v>
      </c>
      <c r="F2536" s="5" t="s">
        <v>126</v>
      </c>
      <c r="G2536" s="5" t="s">
        <v>33</v>
      </c>
      <c r="H2536" s="5" t="s">
        <v>1133</v>
      </c>
      <c r="I2536" s="33" t="s">
        <v>2203</v>
      </c>
      <c r="J2536" s="18">
        <v>7.0</v>
      </c>
      <c r="K2536" s="169">
        <f t="shared" si="203"/>
        <v>8.301702396</v>
      </c>
      <c r="L2536" s="18">
        <v>10.0</v>
      </c>
      <c r="M2536" s="21">
        <f t="shared" si="197"/>
        <v>9.11093312</v>
      </c>
      <c r="N2536" s="18">
        <v>10.0</v>
      </c>
      <c r="O2536" s="21">
        <f t="shared" si="185"/>
        <v>9.455302731</v>
      </c>
      <c r="P2536" s="18">
        <v>7.5</v>
      </c>
      <c r="Q2536" s="21">
        <f t="shared" si="200"/>
        <v>8.368494796</v>
      </c>
      <c r="R2536" s="18">
        <v>5.0</v>
      </c>
      <c r="S2536" s="21">
        <f t="shared" si="195"/>
        <v>8.434013605</v>
      </c>
      <c r="T2536" s="18">
        <v>5.0</v>
      </c>
      <c r="U2536" s="21">
        <f t="shared" si="128"/>
        <v>8.232879455</v>
      </c>
      <c r="V2536" s="18">
        <v>10.0</v>
      </c>
      <c r="W2536" s="21">
        <f t="shared" si="199"/>
        <v>8.851941553</v>
      </c>
      <c r="X2536" s="27">
        <f t="shared" si="170"/>
        <v>7.785714286</v>
      </c>
      <c r="Y2536" s="84" t="s">
        <v>4681</v>
      </c>
      <c r="Z2536" s="24"/>
      <c r="AA2536" s="40"/>
      <c r="AB2536" s="40"/>
      <c r="AC2536" s="40"/>
      <c r="AD2536" s="40"/>
      <c r="AE2536" s="39"/>
      <c r="AF2536" s="5"/>
      <c r="AG2536" s="1"/>
    </row>
    <row r="2537" ht="15.75" customHeight="1">
      <c r="A2537" s="1"/>
      <c r="B2537" s="5"/>
      <c r="C2537" s="16">
        <v>45379.0</v>
      </c>
      <c r="D2537" s="173">
        <v>4.202225464E9</v>
      </c>
      <c r="E2537" s="150" t="s">
        <v>4682</v>
      </c>
      <c r="F2537" s="5" t="s">
        <v>64</v>
      </c>
      <c r="G2537" s="5" t="s">
        <v>2979</v>
      </c>
      <c r="H2537" s="5" t="s">
        <v>1133</v>
      </c>
      <c r="I2537" s="33" t="s">
        <v>2203</v>
      </c>
      <c r="J2537" s="18">
        <v>10.0</v>
      </c>
      <c r="K2537" s="169">
        <f t="shared" si="203"/>
        <v>8.301702396</v>
      </c>
      <c r="L2537" s="18">
        <v>10.0</v>
      </c>
      <c r="M2537" s="21">
        <f t="shared" si="197"/>
        <v>9.111289031</v>
      </c>
      <c r="N2537" s="18">
        <v>10.0</v>
      </c>
      <c r="O2537" s="21">
        <f t="shared" si="185"/>
        <v>9.455518196</v>
      </c>
      <c r="P2537" s="18">
        <v>10.0</v>
      </c>
      <c r="Q2537" s="21">
        <f t="shared" si="200"/>
        <v>8.369147659</v>
      </c>
      <c r="R2537" s="18">
        <v>7.5</v>
      </c>
      <c r="S2537" s="21">
        <f t="shared" si="195"/>
        <v>8.43364</v>
      </c>
      <c r="T2537" s="18">
        <v>10.0</v>
      </c>
      <c r="U2537" s="21">
        <f t="shared" si="128"/>
        <v>8.233586869</v>
      </c>
      <c r="V2537" s="18">
        <v>10.0</v>
      </c>
      <c r="W2537" s="21">
        <f t="shared" si="199"/>
        <v>8.85240096</v>
      </c>
      <c r="X2537" s="27">
        <f t="shared" si="170"/>
        <v>9.642857143</v>
      </c>
      <c r="Y2537" s="84" t="s">
        <v>4683</v>
      </c>
      <c r="Z2537" s="24"/>
      <c r="AA2537" s="40"/>
      <c r="AB2537" s="40"/>
      <c r="AC2537" s="40"/>
      <c r="AD2537" s="40"/>
      <c r="AE2537" s="39"/>
      <c r="AF2537" s="5"/>
      <c r="AG2537" s="1"/>
    </row>
    <row r="2538" ht="15.75" customHeight="1">
      <c r="A2538" s="1"/>
      <c r="B2538" s="5"/>
      <c r="C2538" s="174">
        <v>45380.0</v>
      </c>
      <c r="D2538" s="17">
        <v>4.12208633E9</v>
      </c>
      <c r="E2538" s="150" t="s">
        <v>4684</v>
      </c>
      <c r="F2538" s="5" t="s">
        <v>905</v>
      </c>
      <c r="G2538" s="5" t="s">
        <v>4260</v>
      </c>
      <c r="H2538" s="5">
        <v>313.0</v>
      </c>
      <c r="I2538" s="33" t="s">
        <v>79</v>
      </c>
      <c r="J2538" s="18">
        <v>8.0</v>
      </c>
      <c r="K2538" s="169">
        <f t="shared" si="203"/>
        <v>8.300441362</v>
      </c>
      <c r="L2538" s="18">
        <v>10.0</v>
      </c>
      <c r="M2538" s="21">
        <f t="shared" si="197"/>
        <v>9.111644658</v>
      </c>
      <c r="N2538" s="18">
        <v>10.0</v>
      </c>
      <c r="O2538" s="21">
        <f t="shared" si="185"/>
        <v>9.454744958</v>
      </c>
      <c r="P2538" s="18">
        <v>7.5</v>
      </c>
      <c r="Q2538" s="21">
        <f t="shared" si="200"/>
        <v>8.3688</v>
      </c>
      <c r="R2538" s="18">
        <v>7.5</v>
      </c>
      <c r="S2538" s="21">
        <f t="shared" si="195"/>
        <v>8.433266693</v>
      </c>
      <c r="T2538" s="18">
        <v>10.0</v>
      </c>
      <c r="U2538" s="21">
        <f t="shared" si="128"/>
        <v>8.234293717</v>
      </c>
      <c r="V2538" s="18">
        <v>10.0</v>
      </c>
      <c r="W2538" s="21">
        <f t="shared" si="199"/>
        <v>8.85286</v>
      </c>
      <c r="X2538" s="27">
        <f t="shared" si="170"/>
        <v>9</v>
      </c>
      <c r="Y2538" s="119"/>
      <c r="Z2538" s="24"/>
      <c r="AA2538" s="40"/>
      <c r="AB2538" s="40"/>
      <c r="AC2538" s="40"/>
      <c r="AD2538" s="40"/>
      <c r="AE2538" s="39"/>
      <c r="AF2538" s="5"/>
      <c r="AG2538" s="1"/>
    </row>
    <row r="2539" ht="15.75" customHeight="1">
      <c r="A2539" s="1"/>
      <c r="B2539" s="5"/>
      <c r="C2539" s="174">
        <v>45381.0</v>
      </c>
      <c r="D2539" s="17">
        <v>4.061508627E9</v>
      </c>
      <c r="E2539" s="150" t="s">
        <v>4685</v>
      </c>
      <c r="F2539" s="5" t="s">
        <v>64</v>
      </c>
      <c r="G2539" s="5" t="s">
        <v>33</v>
      </c>
      <c r="H2539" s="5">
        <v>211.0</v>
      </c>
      <c r="I2539" s="33" t="s">
        <v>1808</v>
      </c>
      <c r="J2539" s="18">
        <v>10.0</v>
      </c>
      <c r="K2539" s="169">
        <f t="shared" si="203"/>
        <v>8.300441362</v>
      </c>
      <c r="L2539" s="18">
        <v>10.0</v>
      </c>
      <c r="M2539" s="21">
        <f t="shared" si="197"/>
        <v>9.112</v>
      </c>
      <c r="N2539" s="18">
        <v>10.0</v>
      </c>
      <c r="O2539" s="21">
        <f t="shared" si="185"/>
        <v>9.454960474</v>
      </c>
      <c r="P2539" s="18">
        <v>10.0</v>
      </c>
      <c r="Q2539" s="21">
        <f t="shared" si="200"/>
        <v>8.369452219</v>
      </c>
      <c r="R2539" s="18">
        <v>10.0</v>
      </c>
      <c r="S2539" s="21">
        <f t="shared" si="195"/>
        <v>8.433892886</v>
      </c>
      <c r="T2539" s="18">
        <v>10.0</v>
      </c>
      <c r="U2539" s="21">
        <f t="shared" si="128"/>
        <v>8.235</v>
      </c>
      <c r="V2539" s="18">
        <v>10.0</v>
      </c>
      <c r="W2539" s="21">
        <f t="shared" si="199"/>
        <v>8.853318673</v>
      </c>
      <c r="X2539" s="27">
        <f t="shared" si="170"/>
        <v>10</v>
      </c>
      <c r="Y2539" s="84" t="s">
        <v>4686</v>
      </c>
      <c r="Z2539" s="24"/>
      <c r="AA2539" s="40"/>
      <c r="AB2539" s="40"/>
      <c r="AC2539" s="40"/>
      <c r="AD2539" s="40"/>
      <c r="AE2539" s="39"/>
      <c r="AF2539" s="5"/>
      <c r="AG2539" s="1"/>
    </row>
    <row r="2540" ht="15.75" customHeight="1">
      <c r="A2540" s="1"/>
      <c r="B2540" s="5"/>
      <c r="C2540" s="174">
        <v>45382.0</v>
      </c>
      <c r="D2540" s="17">
        <v>4.301945806E9</v>
      </c>
      <c r="E2540" s="150" t="s">
        <v>4687</v>
      </c>
      <c r="F2540" s="5" t="s">
        <v>72</v>
      </c>
      <c r="G2540" s="5" t="s">
        <v>33</v>
      </c>
      <c r="H2540" s="5" t="s">
        <v>239</v>
      </c>
      <c r="I2540" s="33" t="s">
        <v>60</v>
      </c>
      <c r="J2540" s="18">
        <v>7.0</v>
      </c>
      <c r="K2540" s="169">
        <f t="shared" si="203"/>
        <v>8.298549811</v>
      </c>
      <c r="L2540" s="18">
        <v>5.0</v>
      </c>
      <c r="M2540" s="21">
        <f t="shared" si="197"/>
        <v>9.110355858</v>
      </c>
      <c r="N2540" s="18">
        <v>7.5</v>
      </c>
      <c r="O2540" s="21">
        <f t="shared" si="185"/>
        <v>9.45517582</v>
      </c>
      <c r="P2540" s="18">
        <v>7.5</v>
      </c>
      <c r="Q2540" s="21">
        <f t="shared" si="200"/>
        <v>8.369104716</v>
      </c>
      <c r="R2540" s="18">
        <v>5.0</v>
      </c>
      <c r="S2540" s="21">
        <f t="shared" si="195"/>
        <v>8.432520975</v>
      </c>
      <c r="T2540" s="18">
        <v>7.5</v>
      </c>
      <c r="U2540" s="21">
        <f t="shared" si="128"/>
        <v>8.234706118</v>
      </c>
      <c r="V2540" s="18">
        <v>7.5</v>
      </c>
      <c r="W2540" s="21">
        <f t="shared" si="199"/>
        <v>8.852777778</v>
      </c>
      <c r="X2540" s="27">
        <f t="shared" si="170"/>
        <v>6.714285714</v>
      </c>
      <c r="Y2540" s="84" t="s">
        <v>4688</v>
      </c>
      <c r="Z2540" s="84" t="s">
        <v>4689</v>
      </c>
      <c r="AA2540" s="40"/>
      <c r="AB2540" s="40"/>
      <c r="AC2540" s="40"/>
      <c r="AD2540" s="40"/>
      <c r="AE2540" s="39"/>
      <c r="AF2540" s="5"/>
      <c r="AG2540" s="1"/>
    </row>
    <row r="2541" ht="15.75" customHeight="1">
      <c r="A2541" s="1"/>
      <c r="B2541" s="5"/>
      <c r="C2541" s="174">
        <v>45382.0</v>
      </c>
      <c r="D2541" s="17">
        <v>3.074616686E9</v>
      </c>
      <c r="E2541" s="150" t="s">
        <v>4690</v>
      </c>
      <c r="F2541" s="5" t="s">
        <v>126</v>
      </c>
      <c r="G2541" s="5" t="s">
        <v>2017</v>
      </c>
      <c r="H2541" s="5">
        <v>312.0</v>
      </c>
      <c r="I2541" s="33" t="s">
        <v>1787</v>
      </c>
      <c r="J2541" s="18">
        <v>10.0</v>
      </c>
      <c r="K2541" s="169">
        <f t="shared" si="203"/>
        <v>8.300441362</v>
      </c>
      <c r="L2541" s="18">
        <v>10.0</v>
      </c>
      <c r="M2541" s="21">
        <f t="shared" si="197"/>
        <v>9.110711431</v>
      </c>
      <c r="N2541" s="18">
        <v>10.0</v>
      </c>
      <c r="O2541" s="21">
        <f t="shared" si="185"/>
        <v>9.455390995</v>
      </c>
      <c r="P2541" s="18">
        <v>10.0</v>
      </c>
      <c r="Q2541" s="21">
        <f t="shared" si="200"/>
        <v>8.369756292</v>
      </c>
      <c r="R2541" s="18">
        <v>10.0</v>
      </c>
      <c r="S2541" s="21">
        <f t="shared" si="195"/>
        <v>8.433146965</v>
      </c>
      <c r="T2541" s="18">
        <v>10.0</v>
      </c>
      <c r="U2541" s="21">
        <f t="shared" si="128"/>
        <v>8.235411671</v>
      </c>
      <c r="V2541" s="18">
        <v>10.0</v>
      </c>
      <c r="W2541" s="21">
        <f t="shared" si="199"/>
        <v>8.853236117</v>
      </c>
      <c r="X2541" s="27">
        <f t="shared" si="170"/>
        <v>10</v>
      </c>
      <c r="Y2541" s="84" t="s">
        <v>4691</v>
      </c>
      <c r="Z2541" s="84" t="s">
        <v>4692</v>
      </c>
      <c r="AA2541" s="40"/>
      <c r="AB2541" s="40"/>
      <c r="AC2541" s="40"/>
      <c r="AD2541" s="40"/>
      <c r="AE2541" s="39"/>
      <c r="AF2541" s="5"/>
      <c r="AG2541" s="1"/>
    </row>
    <row r="2542" ht="15.75" customHeight="1">
      <c r="A2542" s="1"/>
      <c r="B2542" s="5"/>
      <c r="C2542" s="174">
        <v>45382.0</v>
      </c>
      <c r="D2542" s="17">
        <v>4.008486557E9</v>
      </c>
      <c r="E2542" s="150" t="s">
        <v>4693</v>
      </c>
      <c r="F2542" s="5" t="s">
        <v>40</v>
      </c>
      <c r="G2542" s="5" t="s">
        <v>2017</v>
      </c>
      <c r="H2542" s="5" t="s">
        <v>221</v>
      </c>
      <c r="I2542" s="33" t="s">
        <v>60</v>
      </c>
      <c r="J2542" s="18">
        <v>9.0</v>
      </c>
      <c r="K2542" s="169">
        <f t="shared" si="203"/>
        <v>8.299810845</v>
      </c>
      <c r="L2542" s="18">
        <v>10.0</v>
      </c>
      <c r="M2542" s="21">
        <f t="shared" si="197"/>
        <v>9.11106672</v>
      </c>
      <c r="N2542" s="18">
        <v>10.0</v>
      </c>
      <c r="O2542" s="21">
        <f t="shared" si="185"/>
        <v>9.455606001</v>
      </c>
      <c r="P2542" s="18">
        <v>7.5</v>
      </c>
      <c r="Q2542" s="21">
        <f t="shared" si="200"/>
        <v>8.369408946</v>
      </c>
      <c r="R2542" s="18">
        <v>7.5</v>
      </c>
      <c r="S2542" s="21">
        <f t="shared" si="195"/>
        <v>8.432774451</v>
      </c>
      <c r="T2542" s="18">
        <v>7.5</v>
      </c>
      <c r="U2542" s="21">
        <f t="shared" si="128"/>
        <v>8.235117859</v>
      </c>
      <c r="V2542" s="18">
        <v>10.0</v>
      </c>
      <c r="W2542" s="21">
        <f t="shared" si="199"/>
        <v>8.853694089</v>
      </c>
      <c r="X2542" s="27">
        <f t="shared" si="170"/>
        <v>8.785714286</v>
      </c>
      <c r="Y2542" s="84" t="s">
        <v>4694</v>
      </c>
      <c r="Z2542" s="84" t="s">
        <v>4695</v>
      </c>
      <c r="AA2542" s="40"/>
      <c r="AB2542" s="40"/>
      <c r="AC2542" s="40"/>
      <c r="AD2542" s="40"/>
      <c r="AE2542" s="39"/>
      <c r="AF2542" s="5"/>
      <c r="AG2542" s="1"/>
    </row>
    <row r="2543" ht="15.75" customHeight="1">
      <c r="A2543" s="1"/>
      <c r="B2543" s="5"/>
      <c r="C2543" s="174">
        <v>45382.0</v>
      </c>
      <c r="D2543" s="17">
        <v>4.105222094E9</v>
      </c>
      <c r="E2543" s="150" t="s">
        <v>4696</v>
      </c>
      <c r="F2543" s="5" t="s">
        <v>126</v>
      </c>
      <c r="G2543" s="5" t="s">
        <v>33</v>
      </c>
      <c r="H2543" s="5">
        <v>215.0</v>
      </c>
      <c r="I2543" s="33" t="s">
        <v>1808</v>
      </c>
      <c r="J2543" s="18">
        <v>5.0</v>
      </c>
      <c r="K2543" s="169">
        <f t="shared" si="203"/>
        <v>8.29665826</v>
      </c>
      <c r="L2543" s="18">
        <v>2.5</v>
      </c>
      <c r="M2543" s="21">
        <f t="shared" si="197"/>
        <v>9.108426518</v>
      </c>
      <c r="N2543" s="18">
        <v>5.0</v>
      </c>
      <c r="O2543" s="21">
        <f t="shared" si="185"/>
        <v>9.455820837</v>
      </c>
      <c r="P2543" s="18">
        <v>2.5</v>
      </c>
      <c r="Q2543" s="21">
        <f t="shared" si="200"/>
        <v>8.367065868</v>
      </c>
      <c r="R2543" s="18">
        <v>5.0</v>
      </c>
      <c r="S2543" s="21">
        <f t="shared" si="195"/>
        <v>8.431404629</v>
      </c>
      <c r="T2543" s="18">
        <v>2.5</v>
      </c>
      <c r="U2543" s="21">
        <f t="shared" si="128"/>
        <v>8.232827476</v>
      </c>
      <c r="V2543" s="18">
        <v>7.5</v>
      </c>
      <c r="W2543" s="21">
        <f t="shared" si="199"/>
        <v>8.853153693</v>
      </c>
      <c r="X2543" s="27">
        <f t="shared" si="170"/>
        <v>4.285714286</v>
      </c>
      <c r="Y2543" s="84" t="s">
        <v>4697</v>
      </c>
      <c r="Z2543" s="84" t="s">
        <v>4698</v>
      </c>
      <c r="AA2543" s="40"/>
      <c r="AB2543" s="40"/>
      <c r="AC2543" s="40"/>
      <c r="AD2543" s="40"/>
      <c r="AE2543" s="39"/>
      <c r="AF2543" s="5"/>
      <c r="AG2543" s="1"/>
    </row>
    <row r="2544" ht="15.75" customHeight="1">
      <c r="A2544" s="1"/>
      <c r="B2544" s="5"/>
      <c r="C2544" s="174">
        <v>45383.0</v>
      </c>
      <c r="D2544" s="17">
        <v>4.185260985E9</v>
      </c>
      <c r="E2544" s="150" t="s">
        <v>4518</v>
      </c>
      <c r="F2544" s="5" t="s">
        <v>72</v>
      </c>
      <c r="G2544" s="5" t="s">
        <v>2017</v>
      </c>
      <c r="H2544" s="5">
        <v>211.0</v>
      </c>
      <c r="I2544" s="33" t="s">
        <v>1808</v>
      </c>
      <c r="J2544" s="18">
        <v>10.0</v>
      </c>
      <c r="K2544" s="169">
        <f t="shared" si="203"/>
        <v>8.297288777</v>
      </c>
      <c r="L2544" s="18">
        <v>10.0</v>
      </c>
      <c r="M2544" s="21">
        <f t="shared" si="197"/>
        <v>9.108782435</v>
      </c>
      <c r="N2544" s="18">
        <v>10.0</v>
      </c>
      <c r="O2544" s="21">
        <f t="shared" si="185"/>
        <v>9.456035503</v>
      </c>
      <c r="P2544" s="18">
        <v>10.0</v>
      </c>
      <c r="Q2544" s="21">
        <f t="shared" si="200"/>
        <v>8.367717478</v>
      </c>
      <c r="R2544" s="18">
        <v>10.0</v>
      </c>
      <c r="S2544" s="21">
        <f t="shared" si="195"/>
        <v>8.432030315</v>
      </c>
      <c r="T2544" s="18">
        <v>10.0</v>
      </c>
      <c r="U2544" s="21">
        <f t="shared" si="128"/>
        <v>8.233532934</v>
      </c>
      <c r="V2544" s="18">
        <v>10.0</v>
      </c>
      <c r="W2544" s="21">
        <f t="shared" si="199"/>
        <v>8.853611333</v>
      </c>
      <c r="X2544" s="27">
        <f t="shared" si="170"/>
        <v>10</v>
      </c>
      <c r="Y2544" s="119"/>
      <c r="Z2544" s="119"/>
      <c r="AA2544" s="40"/>
      <c r="AB2544" s="40"/>
      <c r="AC2544" s="40"/>
      <c r="AD2544" s="40"/>
      <c r="AE2544" s="39"/>
      <c r="AF2544" s="5"/>
      <c r="AG2544" s="1"/>
    </row>
    <row r="2545" ht="15.75" customHeight="1">
      <c r="A2545" s="1"/>
      <c r="B2545" s="5"/>
      <c r="C2545" s="174">
        <v>45383.0</v>
      </c>
      <c r="D2545" s="17">
        <v>1.723655616E9</v>
      </c>
      <c r="E2545" s="150" t="s">
        <v>4699</v>
      </c>
      <c r="F2545" s="5" t="s">
        <v>905</v>
      </c>
      <c r="G2545" s="5" t="s">
        <v>2017</v>
      </c>
      <c r="H2545" s="5" t="s">
        <v>90</v>
      </c>
      <c r="I2545" s="33" t="s">
        <v>60</v>
      </c>
      <c r="J2545" s="18">
        <v>10.0</v>
      </c>
      <c r="K2545" s="169">
        <f t="shared" si="203"/>
        <v>8.297288777</v>
      </c>
      <c r="L2545" s="18">
        <v>10.0</v>
      </c>
      <c r="M2545" s="21">
        <f t="shared" si="197"/>
        <v>9.109138069</v>
      </c>
      <c r="N2545" s="18">
        <v>10.0</v>
      </c>
      <c r="O2545" s="21">
        <f t="shared" si="185"/>
        <v>9.45625</v>
      </c>
      <c r="P2545" s="18">
        <v>10.0</v>
      </c>
      <c r="Q2545" s="21">
        <f t="shared" si="200"/>
        <v>8.368368568</v>
      </c>
      <c r="R2545" s="18">
        <v>10.0</v>
      </c>
      <c r="S2545" s="21">
        <f t="shared" si="195"/>
        <v>8.432655502</v>
      </c>
      <c r="T2545" s="18">
        <v>10.0</v>
      </c>
      <c r="U2545" s="21">
        <f t="shared" si="128"/>
        <v>8.234237829</v>
      </c>
      <c r="V2545" s="18">
        <v>10.0</v>
      </c>
      <c r="W2545" s="21">
        <f t="shared" si="199"/>
        <v>8.854068608</v>
      </c>
      <c r="X2545" s="27">
        <f t="shared" si="170"/>
        <v>10</v>
      </c>
      <c r="Y2545" s="84" t="s">
        <v>4700</v>
      </c>
      <c r="Z2545" s="119"/>
      <c r="AA2545" s="40"/>
      <c r="AB2545" s="40"/>
      <c r="AC2545" s="40"/>
      <c r="AD2545" s="40"/>
      <c r="AE2545" s="39"/>
      <c r="AF2545" s="5"/>
      <c r="AG2545" s="1"/>
    </row>
    <row r="2546" ht="15.75" customHeight="1">
      <c r="A2546" s="1"/>
      <c r="B2546" s="5"/>
      <c r="C2546" s="174">
        <v>45383.0</v>
      </c>
      <c r="D2546" s="17">
        <v>4.00582979E9</v>
      </c>
      <c r="E2546" s="150" t="s">
        <v>4701</v>
      </c>
      <c r="F2546" s="5" t="s">
        <v>48</v>
      </c>
      <c r="G2546" s="5" t="s">
        <v>33</v>
      </c>
      <c r="H2546" s="5">
        <v>312.0</v>
      </c>
      <c r="I2546" s="33" t="s">
        <v>1787</v>
      </c>
      <c r="J2546" s="18">
        <v>7.0</v>
      </c>
      <c r="K2546" s="169">
        <f t="shared" si="203"/>
        <v>8.297288777</v>
      </c>
      <c r="L2546" s="18">
        <v>10.0</v>
      </c>
      <c r="M2546" s="21">
        <f t="shared" si="197"/>
        <v>9.109493418</v>
      </c>
      <c r="N2546" s="18">
        <v>10.0</v>
      </c>
      <c r="O2546" s="21">
        <f t="shared" si="185"/>
        <v>9.456464328</v>
      </c>
      <c r="P2546" s="18">
        <v>10.0</v>
      </c>
      <c r="Q2546" s="21">
        <f t="shared" si="200"/>
        <v>8.369019139</v>
      </c>
      <c r="R2546" s="18">
        <v>5.0</v>
      </c>
      <c r="S2546" s="21">
        <f t="shared" si="195"/>
        <v>8.431287365</v>
      </c>
      <c r="T2546" s="18">
        <v>7.5</v>
      </c>
      <c r="U2546" s="21">
        <f t="shared" si="128"/>
        <v>8.233944954</v>
      </c>
      <c r="V2546" s="18">
        <v>10.0</v>
      </c>
      <c r="W2546" s="21">
        <f t="shared" si="199"/>
        <v>8.854525518</v>
      </c>
      <c r="X2546" s="27">
        <f t="shared" si="170"/>
        <v>8.5</v>
      </c>
      <c r="Y2546" s="84" t="s">
        <v>4702</v>
      </c>
      <c r="Z2546" s="84" t="s">
        <v>4703</v>
      </c>
      <c r="AA2546" s="40"/>
      <c r="AB2546" s="40"/>
      <c r="AC2546" s="40"/>
      <c r="AD2546" s="40"/>
      <c r="AE2546" s="39"/>
      <c r="AF2546" s="5"/>
      <c r="AG2546" s="1"/>
    </row>
    <row r="2547" ht="15.75" customHeight="1">
      <c r="A2547" s="1"/>
      <c r="B2547" s="5"/>
      <c r="C2547" s="174">
        <v>45383.0</v>
      </c>
      <c r="D2547" s="17">
        <v>4.095461851E9</v>
      </c>
      <c r="E2547" s="150" t="s">
        <v>4704</v>
      </c>
      <c r="F2547" s="5" t="s">
        <v>494</v>
      </c>
      <c r="G2547" s="5" t="s">
        <v>2017</v>
      </c>
      <c r="H2547" s="5">
        <v>216.0</v>
      </c>
      <c r="I2547" s="33" t="s">
        <v>1782</v>
      </c>
      <c r="J2547" s="18">
        <v>10.0</v>
      </c>
      <c r="K2547" s="169">
        <f t="shared" si="203"/>
        <v>8.300441362</v>
      </c>
      <c r="L2547" s="18">
        <v>7.5</v>
      </c>
      <c r="M2547" s="21">
        <f t="shared" si="197"/>
        <v>9.108851675</v>
      </c>
      <c r="N2547" s="18">
        <v>10.0</v>
      </c>
      <c r="O2547" s="21">
        <f t="shared" si="185"/>
        <v>9.456678487</v>
      </c>
      <c r="P2547" s="18">
        <v>10.0</v>
      </c>
      <c r="Q2547" s="21">
        <f t="shared" si="200"/>
        <v>8.369669191</v>
      </c>
      <c r="R2547" s="18">
        <v>10.0</v>
      </c>
      <c r="S2547" s="21">
        <f t="shared" si="195"/>
        <v>8.431912351</v>
      </c>
      <c r="T2547" s="18">
        <v>7.5</v>
      </c>
      <c r="U2547" s="21">
        <f t="shared" si="128"/>
        <v>8.233652313</v>
      </c>
      <c r="V2547" s="18">
        <v>10.0</v>
      </c>
      <c r="W2547" s="21">
        <f t="shared" si="199"/>
        <v>8.854982065</v>
      </c>
      <c r="X2547" s="27">
        <f t="shared" si="170"/>
        <v>9.285714286</v>
      </c>
      <c r="Y2547" s="119"/>
      <c r="Z2547" s="119"/>
      <c r="AA2547" s="40"/>
      <c r="AB2547" s="40"/>
      <c r="AC2547" s="40"/>
      <c r="AD2547" s="40"/>
      <c r="AE2547" s="39"/>
      <c r="AF2547" s="5"/>
      <c r="AG2547" s="1"/>
    </row>
    <row r="2548" ht="15.75" customHeight="1">
      <c r="A2548" s="1"/>
      <c r="B2548" s="5"/>
      <c r="C2548" s="174">
        <v>45383.0</v>
      </c>
      <c r="D2548" s="17">
        <v>4.016680122E9</v>
      </c>
      <c r="E2548" s="150" t="s">
        <v>4705</v>
      </c>
      <c r="F2548" s="5" t="s">
        <v>32</v>
      </c>
      <c r="G2548" s="5" t="s">
        <v>2017</v>
      </c>
      <c r="H2548" s="5">
        <v>215.0</v>
      </c>
      <c r="I2548" s="33" t="s">
        <v>1808</v>
      </c>
      <c r="J2548" s="18">
        <v>9.0</v>
      </c>
      <c r="K2548" s="169">
        <f t="shared" si="203"/>
        <v>8.301702396</v>
      </c>
      <c r="L2548" s="18">
        <v>7.5</v>
      </c>
      <c r="M2548" s="21">
        <f t="shared" si="197"/>
        <v>9.108210442</v>
      </c>
      <c r="N2548" s="18">
        <v>7.5</v>
      </c>
      <c r="O2548" s="21">
        <f t="shared" si="185"/>
        <v>9.456892477</v>
      </c>
      <c r="P2548" s="18">
        <v>10.0</v>
      </c>
      <c r="Q2548" s="21">
        <f t="shared" si="200"/>
        <v>8.370318725</v>
      </c>
      <c r="R2548" s="18">
        <v>7.5</v>
      </c>
      <c r="S2548" s="21">
        <f t="shared" si="195"/>
        <v>8.431541219</v>
      </c>
      <c r="T2548" s="18">
        <v>7.5</v>
      </c>
      <c r="U2548" s="21">
        <f t="shared" si="128"/>
        <v>8.233359904</v>
      </c>
      <c r="V2548" s="18">
        <v>7.5</v>
      </c>
      <c r="W2548" s="21">
        <f t="shared" si="199"/>
        <v>8.854442231</v>
      </c>
      <c r="X2548" s="27">
        <f t="shared" si="170"/>
        <v>8.071428571</v>
      </c>
      <c r="Y2548" s="119"/>
      <c r="Z2548" s="119"/>
      <c r="AA2548" s="40"/>
      <c r="AB2548" s="40"/>
      <c r="AC2548" s="40"/>
      <c r="AD2548" s="40"/>
      <c r="AE2548" s="39"/>
      <c r="AF2548" s="5"/>
      <c r="AG2548" s="1"/>
    </row>
    <row r="2549" ht="15.75" customHeight="1">
      <c r="A2549" s="1"/>
      <c r="B2549" s="5"/>
      <c r="C2549" s="174">
        <v>45383.0</v>
      </c>
      <c r="D2549" s="17">
        <v>4.225295411E9</v>
      </c>
      <c r="E2549" s="150" t="s">
        <v>4706</v>
      </c>
      <c r="F2549" s="5" t="s">
        <v>306</v>
      </c>
      <c r="G2549" s="5" t="s">
        <v>2979</v>
      </c>
      <c r="H2549" s="5">
        <v>313.0</v>
      </c>
      <c r="I2549" s="33" t="s">
        <v>79</v>
      </c>
      <c r="J2549" s="18">
        <v>10.0</v>
      </c>
      <c r="K2549" s="169">
        <f t="shared" si="203"/>
        <v>8.301702396</v>
      </c>
      <c r="L2549" s="18">
        <v>10.0</v>
      </c>
      <c r="M2549" s="21">
        <f t="shared" si="197"/>
        <v>9.108565737</v>
      </c>
      <c r="N2549" s="18">
        <v>10.0</v>
      </c>
      <c r="O2549" s="21">
        <f t="shared" si="185"/>
        <v>9.457106299</v>
      </c>
      <c r="P2549" s="18">
        <v>10.0</v>
      </c>
      <c r="Q2549" s="21">
        <f t="shared" si="200"/>
        <v>8.370967742</v>
      </c>
      <c r="R2549" s="18">
        <v>10.0</v>
      </c>
      <c r="S2549" s="21">
        <f t="shared" si="195"/>
        <v>8.432165605</v>
      </c>
      <c r="T2549" s="18">
        <v>10.0</v>
      </c>
      <c r="U2549" s="21">
        <f t="shared" si="128"/>
        <v>8.234063745</v>
      </c>
      <c r="V2549" s="18">
        <v>10.0</v>
      </c>
      <c r="W2549" s="21">
        <f t="shared" si="199"/>
        <v>8.854898447</v>
      </c>
      <c r="X2549" s="27">
        <f t="shared" si="170"/>
        <v>10</v>
      </c>
      <c r="Y2549" s="84" t="s">
        <v>4707</v>
      </c>
      <c r="Z2549" s="84" t="s">
        <v>4708</v>
      </c>
      <c r="AA2549" s="40"/>
      <c r="AB2549" s="40"/>
      <c r="AC2549" s="40"/>
      <c r="AD2549" s="40"/>
      <c r="AE2549" s="39"/>
      <c r="AF2549" s="5"/>
      <c r="AG2549" s="1"/>
    </row>
    <row r="2550" ht="15.75" customHeight="1">
      <c r="A2550" s="1"/>
      <c r="B2550" s="5"/>
      <c r="C2550" s="174">
        <v>45383.0</v>
      </c>
      <c r="D2550" s="17">
        <v>4.137973254E9</v>
      </c>
      <c r="E2550" s="150" t="s">
        <v>4709</v>
      </c>
      <c r="F2550" s="5" t="s">
        <v>126</v>
      </c>
      <c r="G2550" s="5" t="s">
        <v>2979</v>
      </c>
      <c r="H2550" s="5">
        <v>302.0</v>
      </c>
      <c r="I2550" s="33" t="s">
        <v>45</v>
      </c>
      <c r="J2550" s="18">
        <v>9.0</v>
      </c>
      <c r="K2550" s="169">
        <f t="shared" si="203"/>
        <v>8.301071879</v>
      </c>
      <c r="L2550" s="18">
        <v>10.0</v>
      </c>
      <c r="M2550" s="21">
        <f t="shared" si="197"/>
        <v>9.108920749</v>
      </c>
      <c r="N2550" s="18">
        <v>10.0</v>
      </c>
      <c r="O2550" s="21">
        <f t="shared" si="185"/>
        <v>9.457319953</v>
      </c>
      <c r="P2550" s="18">
        <v>7.5</v>
      </c>
      <c r="Q2550" s="21">
        <f t="shared" si="200"/>
        <v>8.370621019</v>
      </c>
      <c r="R2550" s="18">
        <v>10.0</v>
      </c>
      <c r="S2550" s="21">
        <f t="shared" si="195"/>
        <v>8.432789495</v>
      </c>
      <c r="T2550" s="18">
        <v>10.0</v>
      </c>
      <c r="U2550" s="21">
        <f t="shared" si="128"/>
        <v>8.234767025</v>
      </c>
      <c r="V2550" s="18">
        <v>10.0</v>
      </c>
      <c r="W2550" s="21">
        <f t="shared" si="199"/>
        <v>8.855354299</v>
      </c>
      <c r="X2550" s="27">
        <f t="shared" si="170"/>
        <v>9.5</v>
      </c>
      <c r="Y2550" s="84" t="s">
        <v>4710</v>
      </c>
      <c r="Z2550" s="84" t="s">
        <v>4711</v>
      </c>
      <c r="AA2550" s="40"/>
      <c r="AB2550" s="40"/>
      <c r="AC2550" s="40"/>
      <c r="AD2550" s="40"/>
      <c r="AE2550" s="39"/>
      <c r="AF2550" s="5"/>
      <c r="AG2550" s="1"/>
    </row>
    <row r="2551" ht="15.75" customHeight="1">
      <c r="A2551" s="1"/>
      <c r="B2551" s="5"/>
      <c r="C2551" s="174">
        <v>45384.0</v>
      </c>
      <c r="D2551" s="17">
        <v>4.102442562E9</v>
      </c>
      <c r="E2551" s="150" t="s">
        <v>4712</v>
      </c>
      <c r="F2551" s="5" t="s">
        <v>600</v>
      </c>
      <c r="G2551" s="5" t="s">
        <v>2017</v>
      </c>
      <c r="H2551" s="5">
        <v>214.0</v>
      </c>
      <c r="I2551" s="33" t="s">
        <v>1808</v>
      </c>
      <c r="J2551" s="18">
        <v>9.0</v>
      </c>
      <c r="K2551" s="169">
        <f t="shared" si="203"/>
        <v>8.302332913</v>
      </c>
      <c r="L2551" s="18">
        <v>10.0</v>
      </c>
      <c r="M2551" s="21">
        <f t="shared" si="197"/>
        <v>9.109275478</v>
      </c>
      <c r="N2551" s="18">
        <v>10.0</v>
      </c>
      <c r="O2551" s="21">
        <f t="shared" si="185"/>
        <v>9.457533438</v>
      </c>
      <c r="P2551" s="18">
        <v>10.0</v>
      </c>
      <c r="Q2551" s="21">
        <f t="shared" si="200"/>
        <v>8.371269399</v>
      </c>
      <c r="R2551" s="18">
        <v>10.0</v>
      </c>
      <c r="S2551" s="21">
        <f t="shared" si="195"/>
        <v>8.433412888</v>
      </c>
      <c r="T2551" s="18">
        <v>10.0</v>
      </c>
      <c r="U2551" s="21">
        <f t="shared" si="128"/>
        <v>8.235469745</v>
      </c>
      <c r="V2551" s="18">
        <v>10.0</v>
      </c>
      <c r="W2551" s="21">
        <f t="shared" si="199"/>
        <v>8.855809789</v>
      </c>
      <c r="X2551" s="27">
        <f t="shared" si="170"/>
        <v>9.857142857</v>
      </c>
      <c r="Y2551" s="119"/>
      <c r="Z2551" s="119"/>
      <c r="AA2551" s="40"/>
      <c r="AB2551" s="40"/>
      <c r="AC2551" s="40"/>
      <c r="AD2551" s="40"/>
      <c r="AE2551" s="39"/>
      <c r="AF2551" s="5"/>
      <c r="AG2551" s="1"/>
    </row>
    <row r="2552" ht="15.75" customHeight="1">
      <c r="A2552" s="1"/>
      <c r="B2552" s="5"/>
      <c r="C2552" s="174">
        <v>45385.0</v>
      </c>
      <c r="D2552" s="17">
        <v>4.416463153E9</v>
      </c>
      <c r="E2552" s="150" t="s">
        <v>4713</v>
      </c>
      <c r="F2552" s="5" t="s">
        <v>48</v>
      </c>
      <c r="G2552" s="5" t="s">
        <v>2017</v>
      </c>
      <c r="H2552" s="5" t="s">
        <v>332</v>
      </c>
      <c r="I2552" s="33" t="s">
        <v>261</v>
      </c>
      <c r="J2552" s="18">
        <v>8.0</v>
      </c>
      <c r="K2552" s="169">
        <f t="shared" si="203"/>
        <v>8.301071879</v>
      </c>
      <c r="L2552" s="18">
        <v>10.0</v>
      </c>
      <c r="M2552" s="21">
        <f t="shared" si="197"/>
        <v>9.109629924</v>
      </c>
      <c r="N2552" s="18">
        <v>10.0</v>
      </c>
      <c r="O2552" s="21">
        <f t="shared" si="185"/>
        <v>9.456763665</v>
      </c>
      <c r="P2552" s="18">
        <v>10.0</v>
      </c>
      <c r="Q2552" s="21">
        <f t="shared" si="200"/>
        <v>8.371917263</v>
      </c>
      <c r="R2552" s="18">
        <v>7.5</v>
      </c>
      <c r="S2552" s="21">
        <f t="shared" si="195"/>
        <v>8.43304175</v>
      </c>
      <c r="T2552" s="18">
        <v>7.5</v>
      </c>
      <c r="U2552" s="21">
        <f t="shared" si="128"/>
        <v>8.235177079</v>
      </c>
      <c r="V2552" s="18">
        <v>10.0</v>
      </c>
      <c r="W2552" s="21">
        <f t="shared" si="199"/>
        <v>8.856264916</v>
      </c>
      <c r="X2552" s="27">
        <f t="shared" si="170"/>
        <v>9</v>
      </c>
      <c r="Y2552" s="119"/>
      <c r="Z2552" s="119"/>
      <c r="AA2552" s="40"/>
      <c r="AB2552" s="40"/>
      <c r="AC2552" s="40"/>
      <c r="AD2552" s="40"/>
      <c r="AE2552" s="39"/>
      <c r="AF2552" s="5"/>
      <c r="AG2552" s="1"/>
    </row>
    <row r="2553" ht="15.75" customHeight="1">
      <c r="A2553" s="1"/>
      <c r="B2553" s="5"/>
      <c r="C2553" s="174">
        <v>45387.0</v>
      </c>
      <c r="D2553" s="17">
        <v>2.530316863E9</v>
      </c>
      <c r="E2553" s="150" t="s">
        <v>4714</v>
      </c>
      <c r="F2553" s="5" t="s">
        <v>64</v>
      </c>
      <c r="G2553" s="5" t="s">
        <v>3261</v>
      </c>
      <c r="H2553" s="5">
        <v>208.0</v>
      </c>
      <c r="I2553" s="33" t="s">
        <v>45</v>
      </c>
      <c r="J2553" s="18">
        <v>8.0</v>
      </c>
      <c r="K2553" s="169">
        <f t="shared" si="203"/>
        <v>8.301702396</v>
      </c>
      <c r="L2553" s="18">
        <v>10.0</v>
      </c>
      <c r="M2553" s="21">
        <f t="shared" si="197"/>
        <v>9.109984089</v>
      </c>
      <c r="N2553" s="18">
        <v>10.0</v>
      </c>
      <c r="O2553" s="21">
        <f t="shared" si="185"/>
        <v>9.456977201</v>
      </c>
      <c r="P2553" s="18">
        <v>7.5</v>
      </c>
      <c r="Q2553" s="21">
        <f t="shared" si="200"/>
        <v>8.371570577</v>
      </c>
      <c r="R2553" s="18">
        <v>10.0</v>
      </c>
      <c r="S2553" s="21">
        <f t="shared" si="195"/>
        <v>8.433664547</v>
      </c>
      <c r="T2553" s="18">
        <v>7.5</v>
      </c>
      <c r="U2553" s="21">
        <f t="shared" si="128"/>
        <v>8.234884646</v>
      </c>
      <c r="V2553" s="18">
        <v>7.5</v>
      </c>
      <c r="W2553" s="21">
        <f t="shared" si="199"/>
        <v>8.855725646</v>
      </c>
      <c r="X2553" s="27">
        <f t="shared" si="170"/>
        <v>8.642857143</v>
      </c>
      <c r="Y2553" s="84" t="s">
        <v>4715</v>
      </c>
      <c r="Z2553" s="84" t="s">
        <v>4716</v>
      </c>
      <c r="AA2553" s="40"/>
      <c r="AB2553" s="40"/>
      <c r="AC2553" s="40"/>
      <c r="AD2553" s="40"/>
      <c r="AE2553" s="39"/>
      <c r="AF2553" s="5"/>
      <c r="AG2553" s="1"/>
    </row>
    <row r="2554" ht="15.75" customHeight="1">
      <c r="A2554" s="1"/>
      <c r="B2554" s="5"/>
      <c r="C2554" s="174">
        <v>45387.0</v>
      </c>
      <c r="D2554" s="17">
        <v>4.064120656E9</v>
      </c>
      <c r="E2554" s="150" t="s">
        <v>4717</v>
      </c>
      <c r="F2554" s="5" t="s">
        <v>84</v>
      </c>
      <c r="G2554" s="5" t="s">
        <v>33</v>
      </c>
      <c r="H2554" s="5">
        <v>217.0</v>
      </c>
      <c r="I2554" s="33" t="s">
        <v>1782</v>
      </c>
      <c r="J2554" s="18">
        <v>8.0</v>
      </c>
      <c r="K2554" s="169">
        <f t="shared" si="203"/>
        <v>8.300441362</v>
      </c>
      <c r="L2554" s="18">
        <v>10.0</v>
      </c>
      <c r="M2554" s="21">
        <f t="shared" si="197"/>
        <v>9.110337972</v>
      </c>
      <c r="N2554" s="18">
        <v>10.0</v>
      </c>
      <c r="O2554" s="21">
        <f t="shared" si="185"/>
        <v>9.45719057</v>
      </c>
      <c r="P2554" s="18">
        <v>7.5</v>
      </c>
      <c r="Q2554" s="21">
        <f t="shared" si="200"/>
        <v>8.371224165</v>
      </c>
      <c r="R2554" s="18">
        <v>7.5</v>
      </c>
      <c r="S2554" s="21">
        <f t="shared" si="195"/>
        <v>8.433293603</v>
      </c>
      <c r="T2554" s="18">
        <v>7.5</v>
      </c>
      <c r="U2554" s="21">
        <f t="shared" si="128"/>
        <v>8.234592445</v>
      </c>
      <c r="V2554" s="18">
        <v>10.0</v>
      </c>
      <c r="W2554" s="21">
        <f t="shared" si="199"/>
        <v>8.856180445</v>
      </c>
      <c r="X2554" s="27">
        <f t="shared" si="170"/>
        <v>8.642857143</v>
      </c>
      <c r="Y2554" s="84" t="s">
        <v>4718</v>
      </c>
      <c r="Z2554" s="84" t="s">
        <v>4719</v>
      </c>
      <c r="AA2554" s="40"/>
      <c r="AB2554" s="40"/>
      <c r="AC2554" s="40"/>
      <c r="AD2554" s="40"/>
      <c r="AE2554" s="39"/>
      <c r="AF2554" s="5"/>
      <c r="AG2554" s="1"/>
    </row>
    <row r="2555" ht="15.75" customHeight="1">
      <c r="A2555" s="1"/>
      <c r="B2555" s="5"/>
      <c r="C2555" s="174">
        <v>45387.0</v>
      </c>
      <c r="D2555" s="17">
        <v>4.08285569E9</v>
      </c>
      <c r="E2555" s="150" t="s">
        <v>4720</v>
      </c>
      <c r="F2555" s="5" t="s">
        <v>48</v>
      </c>
      <c r="G2555" s="5" t="s">
        <v>2017</v>
      </c>
      <c r="H2555" s="5">
        <v>214.0</v>
      </c>
      <c r="I2555" s="33" t="s">
        <v>1808</v>
      </c>
      <c r="J2555" s="18">
        <v>7.0</v>
      </c>
      <c r="K2555" s="169">
        <f t="shared" si="203"/>
        <v>8.299180328</v>
      </c>
      <c r="L2555" s="18">
        <v>10.0</v>
      </c>
      <c r="M2555" s="21">
        <f t="shared" si="197"/>
        <v>9.110691574</v>
      </c>
      <c r="N2555" s="18">
        <v>10.0</v>
      </c>
      <c r="O2555" s="21">
        <f t="shared" si="185"/>
        <v>9.457403771</v>
      </c>
      <c r="P2555" s="18">
        <v>7.5</v>
      </c>
      <c r="Q2555" s="21">
        <f t="shared" si="200"/>
        <v>8.370878029</v>
      </c>
      <c r="R2555" s="18">
        <v>7.5</v>
      </c>
      <c r="S2555" s="21">
        <f t="shared" si="195"/>
        <v>8.432922955</v>
      </c>
      <c r="T2555" s="18">
        <v>7.5</v>
      </c>
      <c r="U2555" s="21">
        <f t="shared" si="128"/>
        <v>8.234300477</v>
      </c>
      <c r="V2555" s="18">
        <v>5.0</v>
      </c>
      <c r="W2555" s="21">
        <f t="shared" si="199"/>
        <v>8.854648391</v>
      </c>
      <c r="X2555" s="27">
        <f t="shared" si="170"/>
        <v>7.785714286</v>
      </c>
      <c r="Y2555" s="84" t="s">
        <v>4721</v>
      </c>
      <c r="Z2555" s="84" t="s">
        <v>4722</v>
      </c>
      <c r="AA2555" s="40"/>
      <c r="AB2555" s="40"/>
      <c r="AC2555" s="40"/>
      <c r="AD2555" s="40"/>
      <c r="AE2555" s="39"/>
      <c r="AF2555" s="5"/>
      <c r="AG2555" s="1"/>
    </row>
    <row r="2556" ht="15.75" customHeight="1">
      <c r="A2556" s="1"/>
      <c r="B2556" s="5"/>
      <c r="C2556" s="174">
        <v>45388.0</v>
      </c>
      <c r="D2556" s="17">
        <v>4.154199804E9</v>
      </c>
      <c r="E2556" s="150" t="s">
        <v>4723</v>
      </c>
      <c r="F2556" s="5" t="s">
        <v>72</v>
      </c>
      <c r="G2556" s="5" t="s">
        <v>3261</v>
      </c>
      <c r="H2556" s="5">
        <v>208.0</v>
      </c>
      <c r="I2556" s="33" t="s">
        <v>45</v>
      </c>
      <c r="J2556" s="18">
        <v>10.0</v>
      </c>
      <c r="K2556" s="169">
        <f t="shared" si="203"/>
        <v>8.299810845</v>
      </c>
      <c r="L2556" s="18">
        <v>10.0</v>
      </c>
      <c r="M2556" s="21">
        <f t="shared" si="197"/>
        <v>9.111044895</v>
      </c>
      <c r="N2556" s="18">
        <v>10.0</v>
      </c>
      <c r="O2556" s="21">
        <f t="shared" si="185"/>
        <v>9.457616804</v>
      </c>
      <c r="P2556" s="18">
        <v>10.0</v>
      </c>
      <c r="Q2556" s="21">
        <f t="shared" si="200"/>
        <v>8.37152502</v>
      </c>
      <c r="R2556" s="18">
        <v>10.0</v>
      </c>
      <c r="S2556" s="21">
        <f t="shared" si="195"/>
        <v>8.433545058</v>
      </c>
      <c r="T2556" s="18">
        <v>10.0</v>
      </c>
      <c r="U2556" s="21">
        <f t="shared" si="128"/>
        <v>8.235001986</v>
      </c>
      <c r="V2556" s="18">
        <v>10.0</v>
      </c>
      <c r="W2556" s="21">
        <f t="shared" si="199"/>
        <v>8.855103257</v>
      </c>
      <c r="X2556" s="27">
        <f t="shared" si="170"/>
        <v>10</v>
      </c>
      <c r="Y2556" s="84" t="s">
        <v>4724</v>
      </c>
      <c r="Z2556" s="119"/>
      <c r="AA2556" s="40"/>
      <c r="AB2556" s="40"/>
      <c r="AC2556" s="40"/>
      <c r="AD2556" s="40"/>
      <c r="AE2556" s="39"/>
      <c r="AF2556" s="5"/>
      <c r="AG2556" s="1"/>
    </row>
    <row r="2557" ht="15.75" customHeight="1">
      <c r="A2557" s="1"/>
      <c r="B2557" s="5"/>
      <c r="C2557" s="174">
        <v>45390.0</v>
      </c>
      <c r="D2557" s="17">
        <v>4.137687641E9</v>
      </c>
      <c r="E2557" s="150" t="s">
        <v>4725</v>
      </c>
      <c r="F2557" s="5" t="s">
        <v>52</v>
      </c>
      <c r="G2557" s="5" t="s">
        <v>2979</v>
      </c>
      <c r="H2557" s="5">
        <v>204.0</v>
      </c>
      <c r="I2557" s="33" t="s">
        <v>45</v>
      </c>
      <c r="J2557" s="18">
        <v>8.0</v>
      </c>
      <c r="K2557" s="169">
        <f t="shared" si="203"/>
        <v>8.298549811</v>
      </c>
      <c r="L2557" s="18">
        <v>10.0</v>
      </c>
      <c r="M2557" s="21">
        <f t="shared" si="197"/>
        <v>9.111397935</v>
      </c>
      <c r="N2557" s="18">
        <v>10.0</v>
      </c>
      <c r="O2557" s="21">
        <f t="shared" si="185"/>
        <v>9.45782967</v>
      </c>
      <c r="P2557" s="18">
        <v>5.0</v>
      </c>
      <c r="Q2557" s="21">
        <f t="shared" si="200"/>
        <v>8.370186582</v>
      </c>
      <c r="R2557" s="18">
        <v>7.5</v>
      </c>
      <c r="S2557" s="21">
        <f t="shared" si="195"/>
        <v>8.433174603</v>
      </c>
      <c r="T2557" s="18">
        <v>7.5</v>
      </c>
      <c r="U2557" s="21">
        <f t="shared" si="128"/>
        <v>8.234710087</v>
      </c>
      <c r="V2557" s="18">
        <v>7.5</v>
      </c>
      <c r="W2557" s="21">
        <f t="shared" si="199"/>
        <v>8.854565304</v>
      </c>
      <c r="X2557" s="27">
        <f t="shared" si="170"/>
        <v>7.928571429</v>
      </c>
      <c r="Y2557" s="84" t="s">
        <v>4726</v>
      </c>
      <c r="Z2557" s="84" t="s">
        <v>4727</v>
      </c>
      <c r="AA2557" s="40"/>
      <c r="AB2557" s="40"/>
      <c r="AC2557" s="40"/>
      <c r="AD2557" s="40"/>
      <c r="AE2557" s="39"/>
      <c r="AF2557" s="5"/>
      <c r="AG2557" s="1"/>
    </row>
    <row r="2558" ht="15.75" customHeight="1">
      <c r="A2558" s="1"/>
      <c r="B2558" s="5"/>
      <c r="C2558" s="174">
        <v>45390.0</v>
      </c>
      <c r="D2558" s="17">
        <v>4.041687873E9</v>
      </c>
      <c r="E2558" s="150" t="s">
        <v>4693</v>
      </c>
      <c r="F2558" s="5" t="s">
        <v>40</v>
      </c>
      <c r="G2558" s="5" t="s">
        <v>2017</v>
      </c>
      <c r="H2558" s="5">
        <v>217.0</v>
      </c>
      <c r="I2558" s="33" t="s">
        <v>1782</v>
      </c>
      <c r="J2558" s="18">
        <v>9.0</v>
      </c>
      <c r="K2558" s="169">
        <f t="shared" si="203"/>
        <v>8.299180328</v>
      </c>
      <c r="L2558" s="18">
        <v>10.0</v>
      </c>
      <c r="M2558" s="21">
        <f t="shared" si="197"/>
        <v>9.111750695</v>
      </c>
      <c r="N2558" s="18">
        <v>10.0</v>
      </c>
      <c r="O2558" s="21">
        <f t="shared" si="185"/>
        <v>9.45804237</v>
      </c>
      <c r="P2558" s="18">
        <v>7.5</v>
      </c>
      <c r="Q2558" s="21">
        <f t="shared" si="200"/>
        <v>8.36984127</v>
      </c>
      <c r="R2558" s="18">
        <v>5.0</v>
      </c>
      <c r="S2558" s="21">
        <f t="shared" si="195"/>
        <v>8.431812773</v>
      </c>
      <c r="T2558" s="18">
        <v>10.0</v>
      </c>
      <c r="U2558" s="21">
        <f t="shared" si="128"/>
        <v>8.235410877</v>
      </c>
      <c r="V2558" s="18">
        <v>10.0</v>
      </c>
      <c r="W2558" s="21">
        <f t="shared" si="199"/>
        <v>8.855019841</v>
      </c>
      <c r="X2558" s="27">
        <f t="shared" si="170"/>
        <v>8.785714286</v>
      </c>
      <c r="Y2558" s="84" t="s">
        <v>4728</v>
      </c>
      <c r="Z2558" s="84" t="s">
        <v>4729</v>
      </c>
      <c r="AA2558" s="40"/>
      <c r="AB2558" s="40"/>
      <c r="AC2558" s="40"/>
      <c r="AD2558" s="40"/>
      <c r="AE2558" s="39"/>
      <c r="AF2558" s="5"/>
      <c r="AG2558" s="1"/>
    </row>
    <row r="2559" ht="15.75" customHeight="1">
      <c r="A2559" s="1"/>
      <c r="B2559" s="5"/>
      <c r="C2559" s="174">
        <v>45390.0</v>
      </c>
      <c r="D2559" s="17">
        <v>4.11834055E9</v>
      </c>
      <c r="E2559" s="150" t="s">
        <v>4730</v>
      </c>
      <c r="F2559" s="5" t="s">
        <v>84</v>
      </c>
      <c r="G2559" s="5" t="s">
        <v>33</v>
      </c>
      <c r="H2559" s="5">
        <v>216.0</v>
      </c>
      <c r="I2559" s="33" t="s">
        <v>1782</v>
      </c>
      <c r="J2559" s="18">
        <v>10.0</v>
      </c>
      <c r="K2559" s="169">
        <f t="shared" si="203"/>
        <v>8.299180328</v>
      </c>
      <c r="L2559" s="18">
        <v>10.0</v>
      </c>
      <c r="M2559" s="21">
        <f t="shared" si="197"/>
        <v>9.112103175</v>
      </c>
      <c r="N2559" s="18">
        <v>10.0</v>
      </c>
      <c r="O2559" s="21">
        <f t="shared" si="185"/>
        <v>9.458254902</v>
      </c>
      <c r="P2559" s="18">
        <v>10.0</v>
      </c>
      <c r="Q2559" s="21">
        <f t="shared" si="200"/>
        <v>8.370487902</v>
      </c>
      <c r="R2559" s="18">
        <v>10.0</v>
      </c>
      <c r="S2559" s="21">
        <f t="shared" si="195"/>
        <v>8.432434576</v>
      </c>
      <c r="T2559" s="18">
        <v>10.0</v>
      </c>
      <c r="U2559" s="21">
        <f t="shared" si="128"/>
        <v>8.236111111</v>
      </c>
      <c r="V2559" s="18">
        <v>10.0</v>
      </c>
      <c r="W2559" s="21">
        <f t="shared" si="199"/>
        <v>8.855474018</v>
      </c>
      <c r="X2559" s="27">
        <f t="shared" si="170"/>
        <v>10</v>
      </c>
      <c r="Y2559" s="84" t="s">
        <v>4731</v>
      </c>
      <c r="Z2559" s="84" t="s">
        <v>4732</v>
      </c>
      <c r="AA2559" s="40"/>
      <c r="AB2559" s="40"/>
      <c r="AC2559" s="40"/>
      <c r="AD2559" s="40"/>
      <c r="AE2559" s="39"/>
      <c r="AF2559" s="5"/>
      <c r="AG2559" s="1"/>
    </row>
    <row r="2560" ht="15.75" customHeight="1">
      <c r="A2560" s="1"/>
      <c r="B2560" s="5"/>
      <c r="C2560" s="174">
        <v>45391.0</v>
      </c>
      <c r="D2560" s="17">
        <v>4.062678621E9</v>
      </c>
      <c r="E2560" s="150" t="s">
        <v>4733</v>
      </c>
      <c r="F2560" s="5" t="s">
        <v>100</v>
      </c>
      <c r="G2560" s="5" t="s">
        <v>3261</v>
      </c>
      <c r="H2560" s="5">
        <v>313.0</v>
      </c>
      <c r="I2560" s="33" t="s">
        <v>79</v>
      </c>
      <c r="J2560" s="18">
        <v>8.0</v>
      </c>
      <c r="K2560" s="169">
        <f t="shared" si="203"/>
        <v>8.297919294</v>
      </c>
      <c r="L2560" s="18">
        <v>7.5</v>
      </c>
      <c r="M2560" s="21">
        <f t="shared" si="197"/>
        <v>9.111463705</v>
      </c>
      <c r="N2560" s="18">
        <v>10.0</v>
      </c>
      <c r="O2560" s="21">
        <f t="shared" si="185"/>
        <v>9.458467268</v>
      </c>
      <c r="P2560" s="18">
        <v>10.0</v>
      </c>
      <c r="Q2560" s="21">
        <f t="shared" si="200"/>
        <v>8.371134021</v>
      </c>
      <c r="R2560" s="18">
        <v>10.0</v>
      </c>
      <c r="S2560" s="21">
        <f t="shared" si="195"/>
        <v>8.433055886</v>
      </c>
      <c r="T2560" s="18">
        <v>10.0</v>
      </c>
      <c r="U2560" s="21">
        <f t="shared" si="128"/>
        <v>8.236810789</v>
      </c>
      <c r="V2560" s="18">
        <v>10.0</v>
      </c>
      <c r="W2560" s="21">
        <f t="shared" si="199"/>
        <v>8.855927835</v>
      </c>
      <c r="X2560" s="27">
        <f t="shared" si="170"/>
        <v>9.357142857</v>
      </c>
      <c r="Y2560" s="119"/>
      <c r="Z2560" s="119"/>
      <c r="AA2560" s="40"/>
      <c r="AB2560" s="40"/>
      <c r="AC2560" s="40"/>
      <c r="AD2560" s="40"/>
      <c r="AE2560" s="39"/>
      <c r="AF2560" s="5"/>
      <c r="AG2560" s="1"/>
    </row>
    <row r="2561" ht="15.75" customHeight="1">
      <c r="A2561" s="1"/>
      <c r="B2561" s="5"/>
      <c r="C2561" s="174">
        <v>45391.0</v>
      </c>
      <c r="D2561" s="17">
        <v>4.149051648E9</v>
      </c>
      <c r="E2561" s="150" t="s">
        <v>4734</v>
      </c>
      <c r="F2561" s="5" t="s">
        <v>3554</v>
      </c>
      <c r="G2561" s="5" t="s">
        <v>4260</v>
      </c>
      <c r="H2561" s="5">
        <v>209.0</v>
      </c>
      <c r="I2561" s="33" t="s">
        <v>1808</v>
      </c>
      <c r="J2561" s="18">
        <v>8.0</v>
      </c>
      <c r="K2561" s="169">
        <f t="shared" si="203"/>
        <v>8.301071879</v>
      </c>
      <c r="L2561" s="18">
        <v>10.0</v>
      </c>
      <c r="M2561" s="21">
        <f t="shared" si="197"/>
        <v>9.111816019</v>
      </c>
      <c r="N2561" s="18">
        <v>10.0</v>
      </c>
      <c r="O2561" s="21">
        <f t="shared" si="185"/>
        <v>9.457699843</v>
      </c>
      <c r="P2561" s="18">
        <v>7.5</v>
      </c>
      <c r="Q2561" s="21">
        <f t="shared" si="200"/>
        <v>8.370788744</v>
      </c>
      <c r="R2561" s="18">
        <v>10.0</v>
      </c>
      <c r="S2561" s="21">
        <f t="shared" si="195"/>
        <v>8.433676704</v>
      </c>
      <c r="T2561" s="18">
        <v>7.5</v>
      </c>
      <c r="U2561" s="21">
        <f t="shared" si="128"/>
        <v>8.236518636</v>
      </c>
      <c r="V2561" s="18">
        <v>7.5</v>
      </c>
      <c r="W2561" s="21">
        <f t="shared" si="199"/>
        <v>8.855390408</v>
      </c>
      <c r="X2561" s="27">
        <f t="shared" si="170"/>
        <v>8.642857143</v>
      </c>
      <c r="Y2561" s="119"/>
      <c r="Z2561" s="119"/>
      <c r="AA2561" s="40"/>
      <c r="AB2561" s="40"/>
      <c r="AC2561" s="40"/>
      <c r="AD2561" s="40"/>
      <c r="AE2561" s="39"/>
      <c r="AF2561" s="5"/>
      <c r="AG2561" s="1"/>
    </row>
    <row r="2562" ht="15.75" customHeight="1">
      <c r="A2562" s="1"/>
      <c r="B2562" s="5"/>
      <c r="C2562" s="174">
        <v>45391.0</v>
      </c>
      <c r="D2562" s="17">
        <v>4.32118025E9</v>
      </c>
      <c r="E2562" s="150" t="s">
        <v>4735</v>
      </c>
      <c r="F2562" s="5" t="s">
        <v>52</v>
      </c>
      <c r="G2562" s="5" t="s">
        <v>33</v>
      </c>
      <c r="H2562" s="5">
        <v>202.0</v>
      </c>
      <c r="I2562" s="33" t="s">
        <v>45</v>
      </c>
      <c r="J2562" s="18">
        <v>8.0</v>
      </c>
      <c r="K2562" s="169">
        <f t="shared" si="203"/>
        <v>8.301702396</v>
      </c>
      <c r="L2562" s="18">
        <v>7.5</v>
      </c>
      <c r="M2562" s="21">
        <f t="shared" si="197"/>
        <v>9.11117717</v>
      </c>
      <c r="N2562" s="18">
        <v>7.5</v>
      </c>
      <c r="O2562" s="21">
        <f t="shared" si="185"/>
        <v>9.45791226</v>
      </c>
      <c r="P2562" s="18">
        <v>7.5</v>
      </c>
      <c r="Q2562" s="21">
        <f t="shared" si="200"/>
        <v>8.37044374</v>
      </c>
      <c r="R2562" s="18">
        <v>7.5</v>
      </c>
      <c r="S2562" s="21">
        <f t="shared" si="195"/>
        <v>8.433306931</v>
      </c>
      <c r="T2562" s="18">
        <v>7.5</v>
      </c>
      <c r="U2562" s="21">
        <f t="shared" si="128"/>
        <v>8.236226714</v>
      </c>
      <c r="V2562" s="18">
        <v>7.5</v>
      </c>
      <c r="W2562" s="21">
        <f t="shared" si="199"/>
        <v>8.854853407</v>
      </c>
      <c r="X2562" s="27">
        <f t="shared" si="170"/>
        <v>7.571428571</v>
      </c>
      <c r="Y2562" s="84" t="s">
        <v>4736</v>
      </c>
      <c r="Z2562" s="119"/>
      <c r="AA2562" s="40"/>
      <c r="AB2562" s="40"/>
      <c r="AC2562" s="40"/>
      <c r="AD2562" s="40"/>
      <c r="AE2562" s="39"/>
      <c r="AF2562" s="5"/>
      <c r="AG2562" s="1"/>
    </row>
    <row r="2563" ht="15.75" customHeight="1">
      <c r="A2563" s="1"/>
      <c r="B2563" s="5"/>
      <c r="C2563" s="174">
        <v>45392.0</v>
      </c>
      <c r="D2563" s="17">
        <v>4.664017317E9</v>
      </c>
      <c r="E2563" s="150" t="s">
        <v>4737</v>
      </c>
      <c r="F2563" s="5" t="s">
        <v>48</v>
      </c>
      <c r="G2563" s="5" t="s">
        <v>33</v>
      </c>
      <c r="H2563" s="5" t="s">
        <v>239</v>
      </c>
      <c r="I2563" s="33" t="s">
        <v>60</v>
      </c>
      <c r="J2563" s="18">
        <v>10.0</v>
      </c>
      <c r="K2563" s="169">
        <f t="shared" si="203"/>
        <v>8.303593947</v>
      </c>
      <c r="L2563" s="18">
        <v>10.0</v>
      </c>
      <c r="M2563" s="21">
        <f t="shared" si="197"/>
        <v>9.111529319</v>
      </c>
      <c r="N2563" s="18">
        <v>10.0</v>
      </c>
      <c r="O2563" s="21">
        <f t="shared" si="185"/>
        <v>9.458124511</v>
      </c>
      <c r="P2563" s="18">
        <v>10.0</v>
      </c>
      <c r="Q2563" s="21">
        <f t="shared" si="200"/>
        <v>8.371089109</v>
      </c>
      <c r="R2563" s="18">
        <v>10.0</v>
      </c>
      <c r="S2563" s="21">
        <f t="shared" si="195"/>
        <v>8.433927158</v>
      </c>
      <c r="T2563" s="18">
        <v>10.0</v>
      </c>
      <c r="U2563" s="21">
        <f t="shared" si="128"/>
        <v>8.236925515</v>
      </c>
      <c r="V2563" s="18">
        <v>10.0</v>
      </c>
      <c r="W2563" s="21">
        <f t="shared" si="199"/>
        <v>8.855306931</v>
      </c>
      <c r="X2563" s="27">
        <f t="shared" si="170"/>
        <v>10</v>
      </c>
      <c r="Y2563" s="84" t="s">
        <v>4738</v>
      </c>
      <c r="Z2563" s="119"/>
      <c r="AA2563" s="40"/>
      <c r="AB2563" s="40"/>
      <c r="AC2563" s="40"/>
      <c r="AD2563" s="40"/>
      <c r="AE2563" s="39"/>
      <c r="AF2563" s="5"/>
      <c r="AG2563" s="1"/>
    </row>
    <row r="2564" ht="15.75" customHeight="1">
      <c r="A2564" s="1"/>
      <c r="B2564" s="5"/>
      <c r="C2564" s="174">
        <v>45392.0</v>
      </c>
      <c r="D2564" s="17">
        <v>4.517512695E9</v>
      </c>
      <c r="E2564" s="150" t="s">
        <v>4737</v>
      </c>
      <c r="F2564" s="5" t="s">
        <v>48</v>
      </c>
      <c r="G2564" s="5" t="s">
        <v>33</v>
      </c>
      <c r="H2564" s="5" t="s">
        <v>239</v>
      </c>
      <c r="I2564" s="33" t="s">
        <v>60</v>
      </c>
      <c r="J2564" s="18">
        <v>10.0</v>
      </c>
      <c r="K2564" s="169">
        <f t="shared" si="203"/>
        <v>8.306116015</v>
      </c>
      <c r="L2564" s="18">
        <v>10.0</v>
      </c>
      <c r="M2564" s="21">
        <f t="shared" si="197"/>
        <v>9.111881188</v>
      </c>
      <c r="N2564" s="18">
        <v>10.0</v>
      </c>
      <c r="O2564" s="21">
        <f t="shared" si="185"/>
        <v>9.458336595</v>
      </c>
      <c r="P2564" s="18">
        <v>10.0</v>
      </c>
      <c r="Q2564" s="21">
        <f t="shared" si="200"/>
        <v>8.371733967</v>
      </c>
      <c r="R2564" s="18">
        <v>10.0</v>
      </c>
      <c r="S2564" s="21">
        <f t="shared" si="195"/>
        <v>8.434546894</v>
      </c>
      <c r="T2564" s="18">
        <v>10.0</v>
      </c>
      <c r="U2564" s="21">
        <f t="shared" si="128"/>
        <v>8.237623762</v>
      </c>
      <c r="V2564" s="18">
        <v>10.0</v>
      </c>
      <c r="W2564" s="21">
        <f t="shared" si="199"/>
        <v>8.855760095</v>
      </c>
      <c r="X2564" s="27">
        <f t="shared" si="170"/>
        <v>10</v>
      </c>
      <c r="Y2564" s="84"/>
      <c r="Z2564" s="119"/>
      <c r="AA2564" s="40"/>
      <c r="AB2564" s="40"/>
      <c r="AC2564" s="40"/>
      <c r="AD2564" s="40"/>
      <c r="AE2564" s="39"/>
      <c r="AF2564" s="5"/>
      <c r="AG2564" s="1"/>
    </row>
    <row r="2565" ht="15.75" customHeight="1">
      <c r="A2565" s="1"/>
      <c r="B2565" s="5"/>
      <c r="C2565" s="174">
        <v>45393.0</v>
      </c>
      <c r="D2565" s="17">
        <v>4.034993714E9</v>
      </c>
      <c r="E2565" s="150" t="s">
        <v>4739</v>
      </c>
      <c r="F2565" s="5" t="s">
        <v>190</v>
      </c>
      <c r="G2565" s="5" t="s">
        <v>33</v>
      </c>
      <c r="H2565" s="5">
        <v>311.0</v>
      </c>
      <c r="I2565" s="33" t="s">
        <v>1787</v>
      </c>
      <c r="J2565" s="18">
        <v>8.0</v>
      </c>
      <c r="K2565" s="169">
        <f t="shared" si="203"/>
        <v>8.306116015</v>
      </c>
      <c r="L2565" s="18">
        <v>7.5</v>
      </c>
      <c r="M2565" s="21">
        <f t="shared" si="197"/>
        <v>9.111243072</v>
      </c>
      <c r="N2565" s="18">
        <v>7.5</v>
      </c>
      <c r="O2565" s="21">
        <f t="shared" si="185"/>
        <v>9.458548513</v>
      </c>
      <c r="P2565" s="18">
        <v>7.5</v>
      </c>
      <c r="Q2565" s="21">
        <f t="shared" si="200"/>
        <v>8.371388999</v>
      </c>
      <c r="R2565" s="18">
        <v>10.0</v>
      </c>
      <c r="S2565" s="21">
        <f t="shared" si="195"/>
        <v>8.435166139</v>
      </c>
      <c r="T2565" s="18">
        <v>10.0</v>
      </c>
      <c r="U2565" s="21">
        <f t="shared" si="128"/>
        <v>8.238321457</v>
      </c>
      <c r="V2565" s="18">
        <v>10.0</v>
      </c>
      <c r="W2565" s="21">
        <f t="shared" si="199"/>
        <v>8.856212901</v>
      </c>
      <c r="X2565" s="27">
        <f t="shared" si="170"/>
        <v>8.642857143</v>
      </c>
      <c r="Y2565" s="84" t="s">
        <v>4740</v>
      </c>
      <c r="Z2565" s="84" t="s">
        <v>4741</v>
      </c>
      <c r="AA2565" s="40"/>
      <c r="AB2565" s="40"/>
      <c r="AC2565" s="40"/>
      <c r="AD2565" s="40"/>
      <c r="AE2565" s="39"/>
      <c r="AF2565" s="5"/>
      <c r="AG2565" s="1"/>
    </row>
    <row r="2566" ht="15.75" customHeight="1">
      <c r="A2566" s="1"/>
      <c r="B2566" s="5"/>
      <c r="C2566" s="174">
        <v>45394.0</v>
      </c>
      <c r="D2566" s="17">
        <v>4.177963066E9</v>
      </c>
      <c r="E2566" s="150" t="s">
        <v>4742</v>
      </c>
      <c r="F2566" s="5" t="s">
        <v>2731</v>
      </c>
      <c r="G2566" s="5" t="s">
        <v>33</v>
      </c>
      <c r="H2566" s="5">
        <v>215.0</v>
      </c>
      <c r="I2566" s="33" t="s">
        <v>1808</v>
      </c>
      <c r="J2566" s="18">
        <v>7.0</v>
      </c>
      <c r="K2566" s="169">
        <f t="shared" si="203"/>
        <v>8.304224464</v>
      </c>
      <c r="L2566" s="18">
        <v>7.5</v>
      </c>
      <c r="M2566" s="21">
        <f t="shared" si="197"/>
        <v>9.110605461</v>
      </c>
      <c r="N2566" s="18">
        <v>10.0</v>
      </c>
      <c r="O2566" s="21">
        <f t="shared" si="185"/>
        <v>9.458760266</v>
      </c>
      <c r="P2566" s="18">
        <v>5.0</v>
      </c>
      <c r="Q2566" s="21">
        <f t="shared" si="200"/>
        <v>8.37005538</v>
      </c>
      <c r="R2566" s="18">
        <v>7.5</v>
      </c>
      <c r="S2566" s="21">
        <f t="shared" si="195"/>
        <v>8.434796362</v>
      </c>
      <c r="T2566" s="18">
        <v>7.5</v>
      </c>
      <c r="U2566" s="21">
        <f t="shared" si="128"/>
        <v>8.238029284</v>
      </c>
      <c r="V2566" s="18">
        <v>7.5</v>
      </c>
      <c r="W2566" s="21">
        <f t="shared" si="199"/>
        <v>8.855676424</v>
      </c>
      <c r="X2566" s="27">
        <f t="shared" si="170"/>
        <v>7.428571429</v>
      </c>
      <c r="Y2566" s="84" t="s">
        <v>4743</v>
      </c>
      <c r="Z2566" s="84" t="s">
        <v>4744</v>
      </c>
      <c r="AA2566" s="40"/>
      <c r="AB2566" s="40"/>
      <c r="AC2566" s="40"/>
      <c r="AD2566" s="40"/>
      <c r="AE2566" s="39"/>
      <c r="AF2566" s="5"/>
      <c r="AG2566" s="1"/>
    </row>
    <row r="2567" ht="15.75" customHeight="1">
      <c r="A2567" s="1"/>
      <c r="B2567" s="5"/>
      <c r="C2567" s="174">
        <v>45394.0</v>
      </c>
      <c r="D2567" s="17">
        <v>4.889452288E9</v>
      </c>
      <c r="E2567" s="150" t="s">
        <v>4745</v>
      </c>
      <c r="F2567" s="5" t="s">
        <v>84</v>
      </c>
      <c r="G2567" s="5" t="s">
        <v>2979</v>
      </c>
      <c r="H2567" s="5">
        <v>313.0</v>
      </c>
      <c r="I2567" s="33" t="s">
        <v>79</v>
      </c>
      <c r="J2567" s="18">
        <v>9.0</v>
      </c>
      <c r="K2567" s="169">
        <f t="shared" si="203"/>
        <v>8.3092686</v>
      </c>
      <c r="L2567" s="18">
        <v>10.0</v>
      </c>
      <c r="M2567" s="21">
        <f t="shared" si="197"/>
        <v>9.110957278</v>
      </c>
      <c r="N2567" s="18">
        <v>10.0</v>
      </c>
      <c r="O2567" s="21">
        <f t="shared" si="185"/>
        <v>9.458971853</v>
      </c>
      <c r="P2567" s="18">
        <v>10.0</v>
      </c>
      <c r="Q2567" s="21">
        <f t="shared" si="200"/>
        <v>8.370699881</v>
      </c>
      <c r="R2567" s="18">
        <v>7.5</v>
      </c>
      <c r="S2567" s="21">
        <f t="shared" si="195"/>
        <v>8.434426877</v>
      </c>
      <c r="T2567" s="18">
        <v>7.5</v>
      </c>
      <c r="U2567" s="21">
        <f t="shared" si="128"/>
        <v>8.237737342</v>
      </c>
      <c r="V2567" s="18">
        <v>10.0</v>
      </c>
      <c r="W2567" s="21">
        <f t="shared" si="199"/>
        <v>8.856128905</v>
      </c>
      <c r="X2567" s="27">
        <f t="shared" si="170"/>
        <v>9.142857143</v>
      </c>
      <c r="Y2567" s="84" t="s">
        <v>1267</v>
      </c>
      <c r="Z2567" s="119"/>
      <c r="AA2567" s="40"/>
      <c r="AB2567" s="40"/>
      <c r="AC2567" s="40"/>
      <c r="AD2567" s="40"/>
      <c r="AE2567" s="39"/>
      <c r="AF2567" s="5"/>
      <c r="AG2567" s="1"/>
    </row>
    <row r="2568" ht="15.75" customHeight="1">
      <c r="A2568" s="1"/>
      <c r="B2568" s="5"/>
      <c r="C2568" s="174">
        <v>45394.0</v>
      </c>
      <c r="D2568" s="17">
        <v>4.361360821E9</v>
      </c>
      <c r="E2568" s="150" t="s">
        <v>4746</v>
      </c>
      <c r="F2568" s="5" t="s">
        <v>48</v>
      </c>
      <c r="G2568" s="5" t="s">
        <v>2017</v>
      </c>
      <c r="H2568" s="5">
        <v>214.0</v>
      </c>
      <c r="I2568" s="33" t="s">
        <v>1808</v>
      </c>
      <c r="J2568" s="18">
        <v>9.0</v>
      </c>
      <c r="K2568" s="169">
        <f t="shared" si="203"/>
        <v>8.308638083</v>
      </c>
      <c r="L2568" s="18">
        <v>10.0</v>
      </c>
      <c r="M2568" s="21">
        <f t="shared" si="197"/>
        <v>9.111308818</v>
      </c>
      <c r="N2568" s="18">
        <v>10.0</v>
      </c>
      <c r="O2568" s="21">
        <f t="shared" si="185"/>
        <v>9.459183275</v>
      </c>
      <c r="P2568" s="18">
        <v>7.5</v>
      </c>
      <c r="Q2568" s="21">
        <f t="shared" si="200"/>
        <v>8.370355731</v>
      </c>
      <c r="R2568" s="18">
        <v>10.0</v>
      </c>
      <c r="S2568" s="21">
        <f t="shared" si="195"/>
        <v>8.435045437</v>
      </c>
      <c r="T2568" s="18">
        <v>10.0</v>
      </c>
      <c r="U2568" s="21">
        <f t="shared" si="128"/>
        <v>8.238434164</v>
      </c>
      <c r="V2568" s="18">
        <v>10.0</v>
      </c>
      <c r="W2568" s="21">
        <f t="shared" si="199"/>
        <v>8.856581028</v>
      </c>
      <c r="X2568" s="27">
        <f t="shared" si="170"/>
        <v>9.5</v>
      </c>
      <c r="Y2568" s="84" t="s">
        <v>4747</v>
      </c>
      <c r="Z2568" s="84" t="s">
        <v>4748</v>
      </c>
      <c r="AA2568" s="40"/>
      <c r="AB2568" s="40"/>
      <c r="AC2568" s="40"/>
      <c r="AD2568" s="40"/>
      <c r="AE2568" s="39"/>
      <c r="AF2568" s="5"/>
      <c r="AG2568" s="1"/>
    </row>
    <row r="2569" ht="15.75" customHeight="1">
      <c r="A2569" s="1"/>
      <c r="B2569" s="5"/>
      <c r="C2569" s="174">
        <v>45395.0</v>
      </c>
      <c r="D2569" s="17">
        <v>4.036322964E9</v>
      </c>
      <c r="E2569" s="150" t="s">
        <v>4749</v>
      </c>
      <c r="F2569" s="5" t="s">
        <v>48</v>
      </c>
      <c r="G2569" s="5" t="s">
        <v>3261</v>
      </c>
      <c r="H2569" s="5">
        <v>313.0</v>
      </c>
      <c r="I2569" s="33" t="s">
        <v>79</v>
      </c>
      <c r="J2569" s="18">
        <v>10.0</v>
      </c>
      <c r="K2569" s="169">
        <f t="shared" si="203"/>
        <v>8.308638083</v>
      </c>
      <c r="L2569" s="18">
        <v>10.0</v>
      </c>
      <c r="M2569" s="21">
        <f t="shared" si="197"/>
        <v>9.111660079</v>
      </c>
      <c r="N2569" s="18">
        <v>10.0</v>
      </c>
      <c r="O2569" s="21">
        <f t="shared" si="185"/>
        <v>9.459394531</v>
      </c>
      <c r="P2569" s="18">
        <v>10.0</v>
      </c>
      <c r="Q2569" s="21">
        <f t="shared" si="200"/>
        <v>8.370999605</v>
      </c>
      <c r="R2569" s="18">
        <v>10.0</v>
      </c>
      <c r="S2569" s="21">
        <f t="shared" si="195"/>
        <v>8.435663507</v>
      </c>
      <c r="T2569" s="18">
        <v>10.0</v>
      </c>
      <c r="U2569" s="21">
        <f t="shared" si="128"/>
        <v>8.239130435</v>
      </c>
      <c r="V2569" s="18">
        <v>10.0</v>
      </c>
      <c r="W2569" s="21">
        <f t="shared" si="199"/>
        <v>8.857032793</v>
      </c>
      <c r="X2569" s="27">
        <f t="shared" si="170"/>
        <v>10</v>
      </c>
      <c r="Y2569" s="84" t="s">
        <v>4750</v>
      </c>
      <c r="Z2569" s="119"/>
      <c r="AA2569" s="40"/>
      <c r="AB2569" s="40"/>
      <c r="AC2569" s="40"/>
      <c r="AD2569" s="40"/>
      <c r="AE2569" s="39"/>
      <c r="AF2569" s="5"/>
      <c r="AG2569" s="1"/>
    </row>
    <row r="2570" ht="15.75" customHeight="1">
      <c r="A2570" s="1"/>
      <c r="B2570" s="5"/>
      <c r="C2570" s="174">
        <v>106.0</v>
      </c>
      <c r="D2570" s="17">
        <v>4.329056855E9</v>
      </c>
      <c r="E2570" s="150" t="s">
        <v>4751</v>
      </c>
      <c r="F2570" s="5" t="s">
        <v>950</v>
      </c>
      <c r="G2570" s="5" t="s">
        <v>2017</v>
      </c>
      <c r="H2570" s="5" t="s">
        <v>70</v>
      </c>
      <c r="I2570" s="33" t="s">
        <v>60</v>
      </c>
      <c r="J2570" s="18">
        <v>8.0</v>
      </c>
      <c r="K2570" s="169">
        <f t="shared" si="203"/>
        <v>8.3092686</v>
      </c>
      <c r="L2570" s="18">
        <v>10.0</v>
      </c>
      <c r="M2570" s="21">
        <f t="shared" si="197"/>
        <v>9.112011063</v>
      </c>
      <c r="N2570" s="18">
        <v>10.0</v>
      </c>
      <c r="O2570" s="21">
        <f t="shared" si="185"/>
        <v>9.459605623</v>
      </c>
      <c r="P2570" s="18">
        <v>7.5</v>
      </c>
      <c r="Q2570" s="21">
        <f t="shared" si="200"/>
        <v>8.370655608</v>
      </c>
      <c r="R2570" s="18">
        <v>10.0</v>
      </c>
      <c r="S2570" s="21">
        <f t="shared" si="195"/>
        <v>8.43628109</v>
      </c>
      <c r="T2570" s="18">
        <v>7.5</v>
      </c>
      <c r="U2570" s="21">
        <f t="shared" si="128"/>
        <v>8.238838404</v>
      </c>
      <c r="V2570" s="18">
        <v>7.5</v>
      </c>
      <c r="W2570" s="21">
        <f t="shared" si="199"/>
        <v>8.85649684</v>
      </c>
      <c r="X2570" s="27">
        <f t="shared" si="170"/>
        <v>8.642857143</v>
      </c>
      <c r="Y2570" s="84" t="s">
        <v>4752</v>
      </c>
      <c r="Z2570" s="119"/>
      <c r="AA2570" s="40"/>
      <c r="AB2570" s="40"/>
      <c r="AC2570" s="40"/>
      <c r="AD2570" s="40"/>
      <c r="AE2570" s="39"/>
      <c r="AF2570" s="5"/>
      <c r="AG2570" s="1"/>
    </row>
    <row r="2571" ht="15.75" customHeight="1">
      <c r="A2571" s="1"/>
      <c r="B2571" s="5"/>
      <c r="C2571" s="174">
        <v>45398.0</v>
      </c>
      <c r="D2571" s="17">
        <v>4.643886227E9</v>
      </c>
      <c r="E2571" s="150" t="s">
        <v>4753</v>
      </c>
      <c r="F2571" s="5" t="s">
        <v>905</v>
      </c>
      <c r="G2571" s="5" t="s">
        <v>2017</v>
      </c>
      <c r="H2571" s="5">
        <v>307.0</v>
      </c>
      <c r="I2571" s="5" t="s">
        <v>1808</v>
      </c>
      <c r="J2571" s="18">
        <v>10.0</v>
      </c>
      <c r="K2571" s="169">
        <f t="shared" si="203"/>
        <v>8.312421185</v>
      </c>
      <c r="L2571" s="18">
        <v>10.0</v>
      </c>
      <c r="M2571" s="21">
        <f t="shared" si="197"/>
        <v>9.112361769</v>
      </c>
      <c r="N2571" s="18">
        <v>10.0</v>
      </c>
      <c r="O2571" s="21">
        <f t="shared" si="185"/>
        <v>9.458840749</v>
      </c>
      <c r="P2571" s="18">
        <v>10.0</v>
      </c>
      <c r="Q2571" s="21">
        <f t="shared" si="200"/>
        <v>8.371298855</v>
      </c>
      <c r="R2571" s="18">
        <v>10.0</v>
      </c>
      <c r="S2571" s="21">
        <f t="shared" si="195"/>
        <v>8.436898185</v>
      </c>
      <c r="T2571" s="18">
        <v>7.5</v>
      </c>
      <c r="U2571" s="21">
        <f t="shared" si="128"/>
        <v>8.238546603</v>
      </c>
      <c r="V2571" s="18">
        <v>10.0</v>
      </c>
      <c r="W2571" s="21">
        <f t="shared" si="199"/>
        <v>8.856948283</v>
      </c>
      <c r="X2571" s="27">
        <f t="shared" si="170"/>
        <v>9.642857143</v>
      </c>
      <c r="Y2571" s="84" t="s">
        <v>4754</v>
      </c>
      <c r="Z2571" s="84" t="s">
        <v>4755</v>
      </c>
      <c r="AA2571" s="40"/>
      <c r="AB2571" s="40"/>
      <c r="AC2571" s="40"/>
      <c r="AD2571" s="40"/>
      <c r="AE2571" s="39"/>
      <c r="AF2571" s="5"/>
      <c r="AG2571" s="1"/>
    </row>
    <row r="2572" ht="15.75" customHeight="1">
      <c r="A2572" s="1"/>
      <c r="B2572" s="5"/>
      <c r="C2572" s="174">
        <v>45398.0</v>
      </c>
      <c r="D2572" s="17">
        <v>4.15735067E9</v>
      </c>
      <c r="E2572" s="150" t="s">
        <v>4756</v>
      </c>
      <c r="F2572" s="5" t="s">
        <v>72</v>
      </c>
      <c r="G2572" s="5" t="s">
        <v>2017</v>
      </c>
      <c r="H2572" s="5" t="s">
        <v>221</v>
      </c>
      <c r="I2572" s="33" t="s">
        <v>60</v>
      </c>
      <c r="J2572" s="18">
        <v>10.0</v>
      </c>
      <c r="K2572" s="169">
        <f t="shared" si="203"/>
        <v>8.314754098</v>
      </c>
      <c r="L2572" s="18">
        <v>10.0</v>
      </c>
      <c r="M2572" s="21">
        <f t="shared" si="197"/>
        <v>9.112712199</v>
      </c>
      <c r="N2572" s="18">
        <v>10.0</v>
      </c>
      <c r="O2572" s="21">
        <f t="shared" si="185"/>
        <v>9.459051892</v>
      </c>
      <c r="P2572" s="18">
        <v>7.5</v>
      </c>
      <c r="Q2572" s="21">
        <f t="shared" si="200"/>
        <v>8.370955012</v>
      </c>
      <c r="R2572" s="18">
        <v>10.0</v>
      </c>
      <c r="S2572" s="21">
        <f t="shared" si="195"/>
        <v>8.437514793</v>
      </c>
      <c r="T2572" s="18">
        <v>10.0</v>
      </c>
      <c r="U2572" s="21">
        <f t="shared" si="128"/>
        <v>8.239242006</v>
      </c>
      <c r="V2572" s="18">
        <v>10.0</v>
      </c>
      <c r="W2572" s="21">
        <f t="shared" si="199"/>
        <v>8.857399369</v>
      </c>
      <c r="X2572" s="27">
        <f t="shared" si="170"/>
        <v>9.642857143</v>
      </c>
      <c r="Y2572" s="84" t="s">
        <v>4757</v>
      </c>
      <c r="Z2572" s="119"/>
      <c r="AA2572" s="40"/>
      <c r="AB2572" s="40"/>
      <c r="AC2572" s="40"/>
      <c r="AD2572" s="40"/>
      <c r="AE2572" s="39"/>
      <c r="AF2572" s="5"/>
      <c r="AG2572" s="1"/>
    </row>
    <row r="2573" ht="15.75" customHeight="1">
      <c r="A2573" s="1"/>
      <c r="B2573" s="5"/>
      <c r="C2573" s="174">
        <v>45398.0</v>
      </c>
      <c r="D2573" s="47">
        <v>4.115005075E9</v>
      </c>
      <c r="E2573" s="150" t="s">
        <v>4758</v>
      </c>
      <c r="F2573" s="5" t="s">
        <v>32</v>
      </c>
      <c r="G2573" s="5" t="s">
        <v>2017</v>
      </c>
      <c r="H2573" s="5" t="s">
        <v>187</v>
      </c>
      <c r="I2573" s="33" t="s">
        <v>60</v>
      </c>
      <c r="J2573" s="18">
        <v>10.0</v>
      </c>
      <c r="K2573" s="169">
        <f t="shared" si="203"/>
        <v>8.316015132</v>
      </c>
      <c r="L2573" s="18">
        <v>10.0</v>
      </c>
      <c r="M2573" s="21">
        <f t="shared" si="197"/>
        <v>9.113062352</v>
      </c>
      <c r="N2573" s="18">
        <v>10.0</v>
      </c>
      <c r="O2573" s="21">
        <f t="shared" si="185"/>
        <v>9.458287832</v>
      </c>
      <c r="P2573" s="18">
        <v>10.0</v>
      </c>
      <c r="Q2573" s="21">
        <f t="shared" si="200"/>
        <v>8.371597633</v>
      </c>
      <c r="R2573" s="18">
        <v>10.0</v>
      </c>
      <c r="S2573" s="21">
        <f t="shared" si="195"/>
        <v>8.438130915</v>
      </c>
      <c r="T2573" s="18">
        <v>10.0</v>
      </c>
      <c r="U2573" s="21">
        <f t="shared" si="128"/>
        <v>8.239936859</v>
      </c>
      <c r="V2573" s="18">
        <v>10.0</v>
      </c>
      <c r="W2573" s="21">
        <f t="shared" si="199"/>
        <v>8.857850099</v>
      </c>
      <c r="X2573" s="27">
        <f t="shared" si="170"/>
        <v>10</v>
      </c>
      <c r="Y2573" s="119"/>
      <c r="Z2573" s="119"/>
      <c r="AA2573" s="40"/>
      <c r="AB2573" s="40"/>
      <c r="AC2573" s="40"/>
      <c r="AD2573" s="40"/>
      <c r="AE2573" s="39"/>
      <c r="AF2573" s="5"/>
      <c r="AG2573" s="1"/>
    </row>
    <row r="2574" ht="15.75" customHeight="1">
      <c r="A2574" s="1"/>
      <c r="B2574" s="5"/>
      <c r="C2574" s="174">
        <v>45399.0</v>
      </c>
      <c r="D2574" s="47">
        <v>4.160229306E9</v>
      </c>
      <c r="E2574" s="150" t="s">
        <v>4759</v>
      </c>
      <c r="F2574" s="5" t="s">
        <v>107</v>
      </c>
      <c r="G2574" s="5" t="s">
        <v>2979</v>
      </c>
      <c r="H2574" s="5">
        <v>304.0</v>
      </c>
      <c r="I2574" s="33" t="s">
        <v>45</v>
      </c>
      <c r="J2574" s="18">
        <v>8.0</v>
      </c>
      <c r="K2574" s="169">
        <f t="shared" si="203"/>
        <v>8.314754098</v>
      </c>
      <c r="L2574" s="18">
        <v>7.5</v>
      </c>
      <c r="M2574" s="21">
        <f t="shared" si="197"/>
        <v>9.112426036</v>
      </c>
      <c r="N2574" s="18">
        <v>10.0</v>
      </c>
      <c r="O2574" s="21">
        <f t="shared" si="185"/>
        <v>9.458499025</v>
      </c>
      <c r="P2574" s="18">
        <v>7.5</v>
      </c>
      <c r="Q2574" s="21">
        <f t="shared" si="200"/>
        <v>8.371253943</v>
      </c>
      <c r="R2574" s="18">
        <v>7.5</v>
      </c>
      <c r="S2574" s="21">
        <f t="shared" si="195"/>
        <v>8.437761135</v>
      </c>
      <c r="T2574" s="18">
        <v>7.5</v>
      </c>
      <c r="U2574" s="21">
        <f t="shared" si="128"/>
        <v>8.23964497</v>
      </c>
      <c r="V2574" s="18">
        <v>7.5</v>
      </c>
      <c r="W2574" s="21">
        <f t="shared" si="199"/>
        <v>8.857314669</v>
      </c>
      <c r="X2574" s="27">
        <f t="shared" si="170"/>
        <v>7.928571429</v>
      </c>
      <c r="Y2574" s="119"/>
      <c r="Z2574" s="119"/>
      <c r="AA2574" s="40"/>
      <c r="AB2574" s="40"/>
      <c r="AC2574" s="40"/>
      <c r="AD2574" s="40"/>
      <c r="AE2574" s="39"/>
      <c r="AF2574" s="5"/>
      <c r="AG2574" s="1"/>
    </row>
    <row r="2575" ht="15.75" customHeight="1">
      <c r="A2575" s="1"/>
      <c r="B2575" s="5"/>
      <c r="C2575" s="174">
        <v>45399.0</v>
      </c>
      <c r="D2575" s="47">
        <v>4.249182411E9</v>
      </c>
      <c r="E2575" s="150" t="s">
        <v>4760</v>
      </c>
      <c r="F2575" s="5" t="s">
        <v>72</v>
      </c>
      <c r="G2575" s="5" t="s">
        <v>2979</v>
      </c>
      <c r="H2575" s="5">
        <v>204.0</v>
      </c>
      <c r="I2575" s="33" t="s">
        <v>45</v>
      </c>
      <c r="J2575" s="18">
        <v>8.0</v>
      </c>
      <c r="K2575" s="169">
        <f t="shared" si="203"/>
        <v>8.317276166</v>
      </c>
      <c r="L2575" s="18">
        <v>10.0</v>
      </c>
      <c r="M2575" s="21">
        <f t="shared" si="197"/>
        <v>9.112776025</v>
      </c>
      <c r="N2575" s="18">
        <v>10.0</v>
      </c>
      <c r="O2575" s="21">
        <f t="shared" si="185"/>
        <v>9.458710055</v>
      </c>
      <c r="P2575" s="18">
        <v>7.5</v>
      </c>
      <c r="Q2575" s="21">
        <f t="shared" si="200"/>
        <v>8.370910524</v>
      </c>
      <c r="R2575" s="18">
        <v>7.5</v>
      </c>
      <c r="S2575" s="21">
        <f t="shared" si="195"/>
        <v>8.437391647</v>
      </c>
      <c r="T2575" s="18">
        <v>5.0</v>
      </c>
      <c r="U2575" s="21">
        <f t="shared" si="128"/>
        <v>8.238367508</v>
      </c>
      <c r="V2575" s="18">
        <v>10.0</v>
      </c>
      <c r="W2575" s="21">
        <f t="shared" si="199"/>
        <v>8.857765077</v>
      </c>
      <c r="X2575" s="27">
        <f t="shared" si="170"/>
        <v>8.285714286</v>
      </c>
      <c r="Y2575" s="84" t="s">
        <v>4761</v>
      </c>
      <c r="Z2575" s="84" t="s">
        <v>245</v>
      </c>
      <c r="AA2575" s="40"/>
      <c r="AB2575" s="40"/>
      <c r="AC2575" s="40"/>
      <c r="AD2575" s="40"/>
      <c r="AE2575" s="39"/>
      <c r="AF2575" s="5"/>
      <c r="AG2575" s="1"/>
    </row>
    <row r="2576" ht="15.75" customHeight="1">
      <c r="A2576" s="1"/>
      <c r="B2576" s="5"/>
      <c r="C2576" s="174">
        <v>45400.0</v>
      </c>
      <c r="D2576" s="47">
        <v>4.232943768E9</v>
      </c>
      <c r="E2576" s="150" t="s">
        <v>4762</v>
      </c>
      <c r="F2576" s="5" t="s">
        <v>2022</v>
      </c>
      <c r="G2576" s="5" t="s">
        <v>4763</v>
      </c>
      <c r="H2576" s="5">
        <v>216.0</v>
      </c>
      <c r="I2576" s="33" t="s">
        <v>1782</v>
      </c>
      <c r="J2576" s="18">
        <v>10.0</v>
      </c>
      <c r="K2576" s="169">
        <f t="shared" si="203"/>
        <v>8.317906683</v>
      </c>
      <c r="L2576" s="18">
        <v>10.0</v>
      </c>
      <c r="M2576" s="21">
        <f t="shared" si="197"/>
        <v>9.113125739</v>
      </c>
      <c r="N2576" s="18">
        <v>10.0</v>
      </c>
      <c r="O2576" s="21">
        <f t="shared" si="185"/>
        <v>9.45794702</v>
      </c>
      <c r="P2576" s="18">
        <v>10.0</v>
      </c>
      <c r="Q2576" s="21">
        <f t="shared" si="200"/>
        <v>8.371552403</v>
      </c>
      <c r="R2576" s="18">
        <v>7.5</v>
      </c>
      <c r="S2576" s="21">
        <f t="shared" si="195"/>
        <v>8.43702245</v>
      </c>
      <c r="T2576" s="18">
        <v>7.5</v>
      </c>
      <c r="U2576" s="21">
        <f t="shared" si="128"/>
        <v>8.238076468</v>
      </c>
      <c r="V2576" s="18">
        <v>10.0</v>
      </c>
      <c r="W2576" s="21">
        <f t="shared" si="199"/>
        <v>8.85821513</v>
      </c>
      <c r="X2576" s="27">
        <f t="shared" si="170"/>
        <v>9.285714286</v>
      </c>
      <c r="Y2576" s="84" t="s">
        <v>4764</v>
      </c>
      <c r="Z2576" s="84" t="s">
        <v>4765</v>
      </c>
      <c r="AA2576" s="40"/>
      <c r="AB2576" s="40"/>
      <c r="AC2576" s="40"/>
      <c r="AD2576" s="40"/>
      <c r="AE2576" s="39"/>
      <c r="AF2576" s="5"/>
      <c r="AG2576" s="1"/>
    </row>
    <row r="2577" ht="15.75" customHeight="1">
      <c r="A2577" s="1"/>
      <c r="B2577" s="5"/>
      <c r="C2577" s="174">
        <v>45400.0</v>
      </c>
      <c r="D2577" s="47">
        <v>4.4023185E9</v>
      </c>
      <c r="E2577" s="150" t="s">
        <v>4766</v>
      </c>
      <c r="F2577" s="5" t="s">
        <v>190</v>
      </c>
      <c r="G2577" s="5" t="s">
        <v>2017</v>
      </c>
      <c r="H2577" s="5">
        <v>209.0</v>
      </c>
      <c r="I2577" s="33" t="s">
        <v>1808</v>
      </c>
      <c r="J2577" s="18">
        <v>9.0</v>
      </c>
      <c r="K2577" s="169">
        <f t="shared" si="203"/>
        <v>8.318537201</v>
      </c>
      <c r="L2577" s="18">
        <v>10.0</v>
      </c>
      <c r="M2577" s="21">
        <f t="shared" si="197"/>
        <v>9.113475177</v>
      </c>
      <c r="N2577" s="18">
        <v>10.0</v>
      </c>
      <c r="O2577" s="21">
        <f t="shared" si="185"/>
        <v>9.4581581</v>
      </c>
      <c r="P2577" s="18">
        <v>10.0</v>
      </c>
      <c r="Q2577" s="21">
        <f t="shared" si="200"/>
        <v>8.372193777</v>
      </c>
      <c r="R2577" s="18">
        <v>10.0</v>
      </c>
      <c r="S2577" s="21">
        <f t="shared" si="195"/>
        <v>8.437637795</v>
      </c>
      <c r="T2577" s="18">
        <v>10.0</v>
      </c>
      <c r="U2577" s="21">
        <f t="shared" si="128"/>
        <v>8.238770686</v>
      </c>
      <c r="V2577" s="18">
        <v>10.0</v>
      </c>
      <c r="W2577" s="21">
        <f t="shared" si="199"/>
        <v>8.858664829</v>
      </c>
      <c r="X2577" s="27">
        <f t="shared" si="170"/>
        <v>9.857142857</v>
      </c>
      <c r="Y2577" s="84" t="s">
        <v>4767</v>
      </c>
      <c r="Z2577" s="84" t="s">
        <v>4768</v>
      </c>
      <c r="AA2577" s="40"/>
      <c r="AB2577" s="40"/>
      <c r="AC2577" s="40"/>
      <c r="AD2577" s="40"/>
      <c r="AE2577" s="39"/>
      <c r="AF2577" s="5"/>
      <c r="AG2577" s="1"/>
    </row>
    <row r="2578" ht="15.75" customHeight="1">
      <c r="A2578" s="1"/>
      <c r="B2578" s="5"/>
      <c r="C2578" s="174">
        <v>45400.0</v>
      </c>
      <c r="D2578" s="47">
        <v>4.351957202E9</v>
      </c>
      <c r="E2578" s="150" t="s">
        <v>4769</v>
      </c>
      <c r="F2578" s="5" t="s">
        <v>32</v>
      </c>
      <c r="G2578" s="5" t="s">
        <v>3261</v>
      </c>
      <c r="H2578" s="5">
        <v>206.0</v>
      </c>
      <c r="I2578" s="33" t="s">
        <v>1868</v>
      </c>
      <c r="J2578" s="18">
        <v>10.0</v>
      </c>
      <c r="K2578" s="169">
        <f t="shared" si="203"/>
        <v>8.318537201</v>
      </c>
      <c r="L2578" s="18">
        <v>10.0</v>
      </c>
      <c r="M2578" s="21">
        <f t="shared" si="197"/>
        <v>9.11382434</v>
      </c>
      <c r="N2578" s="18">
        <v>10.0</v>
      </c>
      <c r="O2578" s="21">
        <f t="shared" si="185"/>
        <v>9.458369015</v>
      </c>
      <c r="P2578" s="18">
        <v>10.0</v>
      </c>
      <c r="Q2578" s="21">
        <f t="shared" si="200"/>
        <v>8.372834646</v>
      </c>
      <c r="R2578" s="18">
        <v>7.5</v>
      </c>
      <c r="S2578" s="21">
        <f t="shared" si="195"/>
        <v>8.437268792</v>
      </c>
      <c r="T2578" s="18">
        <v>10.0</v>
      </c>
      <c r="U2578" s="21">
        <f t="shared" si="128"/>
        <v>8.239464356</v>
      </c>
      <c r="V2578" s="18">
        <v>10.0</v>
      </c>
      <c r="W2578" s="21">
        <f t="shared" si="199"/>
        <v>8.859114173</v>
      </c>
      <c r="X2578" s="27">
        <f t="shared" si="170"/>
        <v>9.642857143</v>
      </c>
      <c r="Y2578" s="119"/>
      <c r="Z2578" s="119"/>
      <c r="AA2578" s="40"/>
      <c r="AB2578" s="40"/>
      <c r="AC2578" s="40"/>
      <c r="AD2578" s="40"/>
      <c r="AE2578" s="39"/>
      <c r="AF2578" s="5"/>
      <c r="AG2578" s="1"/>
    </row>
    <row r="2579" ht="15.75" customHeight="1">
      <c r="A2579" s="1"/>
      <c r="B2579" s="5"/>
      <c r="C2579" s="174">
        <v>45402.0</v>
      </c>
      <c r="D2579" s="47">
        <v>4.834479447E9</v>
      </c>
      <c r="E2579" s="150" t="s">
        <v>4770</v>
      </c>
      <c r="F2579" s="5" t="s">
        <v>399</v>
      </c>
      <c r="G2579" s="5" t="s">
        <v>4771</v>
      </c>
      <c r="H2579" s="5" t="s">
        <v>163</v>
      </c>
      <c r="I2579" s="33" t="s">
        <v>60</v>
      </c>
      <c r="J2579" s="18">
        <v>7.0</v>
      </c>
      <c r="K2579" s="169">
        <f t="shared" si="203"/>
        <v>8.317906683</v>
      </c>
      <c r="L2579" s="18">
        <v>7.5</v>
      </c>
      <c r="M2579" s="21">
        <f t="shared" si="197"/>
        <v>9.113188976</v>
      </c>
      <c r="N2579" s="18">
        <v>7.5</v>
      </c>
      <c r="O2579" s="21">
        <f t="shared" si="185"/>
        <v>9.458579767</v>
      </c>
      <c r="P2579" s="18">
        <v>7.5</v>
      </c>
      <c r="Q2579" s="21">
        <f t="shared" si="200"/>
        <v>8.372491145</v>
      </c>
      <c r="R2579" s="18">
        <v>7.5</v>
      </c>
      <c r="S2579" s="21">
        <f t="shared" si="195"/>
        <v>8.436900079</v>
      </c>
      <c r="T2579" s="18">
        <v>7.5</v>
      </c>
      <c r="U2579" s="21">
        <f t="shared" si="128"/>
        <v>8.239173228</v>
      </c>
      <c r="V2579" s="18">
        <v>7.5</v>
      </c>
      <c r="W2579" s="21">
        <f t="shared" si="199"/>
        <v>8.858579299</v>
      </c>
      <c r="X2579" s="27">
        <f t="shared" si="170"/>
        <v>7.428571429</v>
      </c>
      <c r="Y2579" s="119"/>
      <c r="Z2579" s="119"/>
      <c r="AA2579" s="40"/>
      <c r="AB2579" s="40"/>
      <c r="AC2579" s="40"/>
      <c r="AD2579" s="40"/>
      <c r="AE2579" s="39"/>
      <c r="AF2579" s="5"/>
      <c r="AG2579" s="1"/>
    </row>
    <row r="2580" ht="15.75" customHeight="1">
      <c r="A2580" s="1"/>
      <c r="B2580" s="5"/>
      <c r="C2580" s="174">
        <v>45403.0</v>
      </c>
      <c r="D2580" s="47">
        <v>4.566730942E9</v>
      </c>
      <c r="E2580" s="150" t="s">
        <v>4772</v>
      </c>
      <c r="F2580" s="5" t="s">
        <v>2924</v>
      </c>
      <c r="G2580" s="5" t="s">
        <v>33</v>
      </c>
      <c r="H2580" s="5">
        <v>307.0</v>
      </c>
      <c r="I2580" s="33" t="s">
        <v>1808</v>
      </c>
      <c r="J2580" s="18">
        <v>9.0</v>
      </c>
      <c r="K2580" s="169">
        <f t="shared" si="203"/>
        <v>8.317906683</v>
      </c>
      <c r="L2580" s="18">
        <v>10.0</v>
      </c>
      <c r="M2580" s="21">
        <f t="shared" si="197"/>
        <v>9.113537977</v>
      </c>
      <c r="N2580" s="18">
        <v>10.0</v>
      </c>
      <c r="O2580" s="21">
        <f t="shared" si="185"/>
        <v>9.45781797</v>
      </c>
      <c r="P2580" s="18">
        <v>10.0</v>
      </c>
      <c r="Q2580" s="21">
        <f t="shared" si="200"/>
        <v>8.373131393</v>
      </c>
      <c r="R2580" s="18">
        <v>10.0</v>
      </c>
      <c r="S2580" s="21">
        <f t="shared" si="195"/>
        <v>8.437514746</v>
      </c>
      <c r="T2580" s="18">
        <v>10.0</v>
      </c>
      <c r="U2580" s="21">
        <f t="shared" si="128"/>
        <v>8.239866194</v>
      </c>
      <c r="V2580" s="18">
        <v>10.0</v>
      </c>
      <c r="W2580" s="21">
        <f t="shared" si="199"/>
        <v>8.859028324</v>
      </c>
      <c r="X2580" s="27">
        <f t="shared" si="170"/>
        <v>9.857142857</v>
      </c>
      <c r="Y2580" s="84" t="s">
        <v>4773</v>
      </c>
      <c r="Z2580" s="84" t="s">
        <v>4774</v>
      </c>
      <c r="AA2580" s="40"/>
      <c r="AB2580" s="40"/>
      <c r="AC2580" s="40"/>
      <c r="AD2580" s="40"/>
      <c r="AE2580" s="39"/>
      <c r="AF2580" s="5"/>
      <c r="AG2580" s="1"/>
    </row>
    <row r="2581" ht="15.75" customHeight="1">
      <c r="A2581" s="1"/>
      <c r="B2581" s="5"/>
      <c r="C2581" s="174">
        <v>45403.0</v>
      </c>
      <c r="D2581" s="47">
        <v>4.269836214E9</v>
      </c>
      <c r="E2581" s="150" t="s">
        <v>4775</v>
      </c>
      <c r="F2581" s="5" t="s">
        <v>72</v>
      </c>
      <c r="G2581" s="5" t="s">
        <v>2979</v>
      </c>
      <c r="H2581" s="5">
        <v>313.0</v>
      </c>
      <c r="I2581" s="33" t="s">
        <v>79</v>
      </c>
      <c r="J2581" s="18">
        <v>8.0</v>
      </c>
      <c r="K2581" s="169">
        <f t="shared" si="203"/>
        <v>8.316645649</v>
      </c>
      <c r="L2581" s="18">
        <v>7.5</v>
      </c>
      <c r="M2581" s="21">
        <f t="shared" si="197"/>
        <v>9.112903226</v>
      </c>
      <c r="N2581" s="18">
        <v>10.0</v>
      </c>
      <c r="O2581" s="21">
        <f t="shared" si="185"/>
        <v>9.458028771</v>
      </c>
      <c r="P2581" s="18">
        <v>7.5</v>
      </c>
      <c r="Q2581" s="21">
        <f t="shared" si="200"/>
        <v>8.372788046</v>
      </c>
      <c r="R2581" s="18">
        <v>10.0</v>
      </c>
      <c r="S2581" s="21">
        <f t="shared" si="195"/>
        <v>8.438128931</v>
      </c>
      <c r="T2581" s="18">
        <v>7.5</v>
      </c>
      <c r="U2581" s="21">
        <f t="shared" si="128"/>
        <v>8.239575138</v>
      </c>
      <c r="V2581" s="18">
        <v>10.0</v>
      </c>
      <c r="W2581" s="21">
        <f t="shared" si="199"/>
        <v>8.859476996</v>
      </c>
      <c r="X2581" s="27">
        <f t="shared" si="170"/>
        <v>8.642857143</v>
      </c>
      <c r="Y2581" s="84" t="s">
        <v>4776</v>
      </c>
      <c r="Z2581" s="119"/>
      <c r="AA2581" s="40"/>
      <c r="AB2581" s="40"/>
      <c r="AC2581" s="40"/>
      <c r="AD2581" s="40"/>
      <c r="AE2581" s="39"/>
      <c r="AF2581" s="5"/>
      <c r="AG2581" s="1"/>
    </row>
    <row r="2582" ht="15.75" customHeight="1">
      <c r="A2582" s="1"/>
      <c r="B2582" s="5"/>
      <c r="C2582" s="174">
        <v>45404.0</v>
      </c>
      <c r="D2582" s="47">
        <v>4.204006322E9</v>
      </c>
      <c r="E2582" s="150" t="s">
        <v>4777</v>
      </c>
      <c r="F2582" s="5" t="s">
        <v>72</v>
      </c>
      <c r="G2582" s="5" t="s">
        <v>2979</v>
      </c>
      <c r="H2582" s="5" t="s">
        <v>70</v>
      </c>
      <c r="I2582" s="33" t="s">
        <v>60</v>
      </c>
      <c r="J2582" s="18">
        <v>10.0</v>
      </c>
      <c r="K2582" s="169">
        <f t="shared" si="203"/>
        <v>8.316645649</v>
      </c>
      <c r="L2582" s="18">
        <v>10.0</v>
      </c>
      <c r="M2582" s="21">
        <f t="shared" si="197"/>
        <v>9.113252064</v>
      </c>
      <c r="N2582" s="18">
        <v>10.0</v>
      </c>
      <c r="O2582" s="21">
        <f t="shared" si="185"/>
        <v>9.458239409</v>
      </c>
      <c r="P2582" s="18">
        <v>10.0</v>
      </c>
      <c r="Q2582" s="21">
        <f t="shared" si="200"/>
        <v>8.373427673</v>
      </c>
      <c r="R2582" s="18">
        <v>10.0</v>
      </c>
      <c r="S2582" s="21">
        <f t="shared" si="195"/>
        <v>8.438742633</v>
      </c>
      <c r="T2582" s="18">
        <v>10.0</v>
      </c>
      <c r="U2582" s="21">
        <f t="shared" si="128"/>
        <v>8.240267401</v>
      </c>
      <c r="V2582" s="18">
        <v>10.0</v>
      </c>
      <c r="W2582" s="21">
        <f t="shared" si="199"/>
        <v>8.859925314</v>
      </c>
      <c r="X2582" s="27">
        <f t="shared" si="170"/>
        <v>10</v>
      </c>
      <c r="Y2582" s="119"/>
      <c r="Z2582" s="119"/>
      <c r="AA2582" s="40"/>
      <c r="AB2582" s="40"/>
      <c r="AC2582" s="40"/>
      <c r="AD2582" s="40"/>
      <c r="AE2582" s="39"/>
      <c r="AF2582" s="5"/>
      <c r="AG2582" s="1"/>
    </row>
    <row r="2583" ht="15.75" customHeight="1">
      <c r="A2583" s="1"/>
      <c r="B2583" s="5"/>
      <c r="C2583" s="174">
        <v>45405.0</v>
      </c>
      <c r="D2583" s="47">
        <v>4.612010127E9</v>
      </c>
      <c r="E2583" s="150" t="s">
        <v>4778</v>
      </c>
      <c r="F2583" s="5" t="s">
        <v>346</v>
      </c>
      <c r="G2583" s="5" t="s">
        <v>2017</v>
      </c>
      <c r="H2583" s="5" t="s">
        <v>120</v>
      </c>
      <c r="I2583" s="33" t="s">
        <v>60</v>
      </c>
      <c r="J2583" s="18">
        <v>8.0</v>
      </c>
      <c r="K2583" s="169">
        <f t="shared" si="203"/>
        <v>8.315384615</v>
      </c>
      <c r="L2583" s="18">
        <v>10.0</v>
      </c>
      <c r="M2583" s="21">
        <f t="shared" si="197"/>
        <v>9.113600629</v>
      </c>
      <c r="N2583" s="18">
        <v>10.0</v>
      </c>
      <c r="O2583" s="21">
        <f t="shared" si="185"/>
        <v>9.458449883</v>
      </c>
      <c r="P2583" s="18">
        <v>7.5</v>
      </c>
      <c r="Q2583" s="21">
        <f t="shared" si="200"/>
        <v>8.373084479</v>
      </c>
      <c r="R2583" s="18">
        <v>7.5</v>
      </c>
      <c r="S2583" s="21">
        <f t="shared" si="195"/>
        <v>8.43837392</v>
      </c>
      <c r="T2583" s="18">
        <v>7.5</v>
      </c>
      <c r="U2583" s="21">
        <f t="shared" si="128"/>
        <v>8.239976415</v>
      </c>
      <c r="V2583" s="18">
        <v>10.0</v>
      </c>
      <c r="W2583" s="21">
        <f t="shared" si="199"/>
        <v>8.860373281</v>
      </c>
      <c r="X2583" s="27">
        <f t="shared" si="170"/>
        <v>8.642857143</v>
      </c>
      <c r="Y2583" s="84" t="s">
        <v>4779</v>
      </c>
      <c r="Z2583" s="84" t="s">
        <v>4780</v>
      </c>
      <c r="AA2583" s="40"/>
      <c r="AB2583" s="40"/>
      <c r="AC2583" s="40"/>
      <c r="AD2583" s="40"/>
      <c r="AE2583" s="39"/>
      <c r="AF2583" s="5"/>
      <c r="AG2583" s="1"/>
    </row>
    <row r="2584" ht="15.75" customHeight="1">
      <c r="A2584" s="1"/>
      <c r="B2584" s="5"/>
      <c r="C2584" s="174">
        <v>45406.0</v>
      </c>
      <c r="D2584" s="47">
        <v>4.645297579E9</v>
      </c>
      <c r="E2584" s="150" t="s">
        <v>4781</v>
      </c>
      <c r="F2584" s="5" t="s">
        <v>32</v>
      </c>
      <c r="G2584" s="5" t="s">
        <v>2017</v>
      </c>
      <c r="H2584" s="5">
        <v>217.0</v>
      </c>
      <c r="I2584" s="33" t="s">
        <v>1782</v>
      </c>
      <c r="J2584" s="18">
        <v>9.0</v>
      </c>
      <c r="K2584" s="169">
        <f t="shared" si="203"/>
        <v>8.316015132</v>
      </c>
      <c r="L2584" s="18">
        <v>10.0</v>
      </c>
      <c r="M2584" s="21">
        <f t="shared" si="197"/>
        <v>9.113948919</v>
      </c>
      <c r="N2584" s="18">
        <v>10.0</v>
      </c>
      <c r="O2584" s="21">
        <f t="shared" si="185"/>
        <v>9.458660194</v>
      </c>
      <c r="P2584" s="18">
        <v>10.0</v>
      </c>
      <c r="Q2584" s="21">
        <f t="shared" si="200"/>
        <v>8.373723488</v>
      </c>
      <c r="R2584" s="18">
        <v>10.0</v>
      </c>
      <c r="S2584" s="21">
        <f t="shared" si="195"/>
        <v>8.438987044</v>
      </c>
      <c r="T2584" s="18">
        <v>10.0</v>
      </c>
      <c r="U2584" s="21">
        <f t="shared" si="128"/>
        <v>8.240667976</v>
      </c>
      <c r="V2584" s="18">
        <v>7.5</v>
      </c>
      <c r="W2584" s="21">
        <f t="shared" si="199"/>
        <v>8.859838963</v>
      </c>
      <c r="X2584" s="27">
        <f t="shared" si="170"/>
        <v>9.5</v>
      </c>
      <c r="Y2584" s="119"/>
      <c r="Z2584" s="119"/>
      <c r="AA2584" s="40"/>
      <c r="AB2584" s="40"/>
      <c r="AC2584" s="40"/>
      <c r="AD2584" s="40"/>
      <c r="AE2584" s="39"/>
      <c r="AF2584" s="5"/>
      <c r="AG2584" s="1"/>
    </row>
    <row r="2585" ht="15.75" customHeight="1">
      <c r="A2585" s="1"/>
      <c r="B2585" s="5"/>
      <c r="C2585" s="174">
        <v>45406.0</v>
      </c>
      <c r="D2585" s="47">
        <v>4.696231377E9</v>
      </c>
      <c r="E2585" s="150" t="s">
        <v>4782</v>
      </c>
      <c r="F2585" s="5" t="s">
        <v>32</v>
      </c>
      <c r="G2585" s="5" t="s">
        <v>2017</v>
      </c>
      <c r="H2585" s="5" t="s">
        <v>128</v>
      </c>
      <c r="I2585" s="33" t="s">
        <v>60</v>
      </c>
      <c r="J2585" s="18">
        <v>10.0</v>
      </c>
      <c r="K2585" s="169">
        <f t="shared" si="203"/>
        <v>8.318537201</v>
      </c>
      <c r="L2585" s="18">
        <v>10.0</v>
      </c>
      <c r="M2585" s="21">
        <f t="shared" si="197"/>
        <v>9.114296936</v>
      </c>
      <c r="N2585" s="18">
        <v>10.0</v>
      </c>
      <c r="O2585" s="21">
        <f t="shared" si="185"/>
        <v>9.457899845</v>
      </c>
      <c r="P2585" s="18">
        <v>10.0</v>
      </c>
      <c r="Q2585" s="21">
        <f t="shared" si="200"/>
        <v>8.374361995</v>
      </c>
      <c r="R2585" s="18">
        <v>10.0</v>
      </c>
      <c r="S2585" s="21">
        <f t="shared" si="195"/>
        <v>8.439599686</v>
      </c>
      <c r="T2585" s="18">
        <v>10.0</v>
      </c>
      <c r="U2585" s="21">
        <f t="shared" si="128"/>
        <v>8.241358995</v>
      </c>
      <c r="V2585" s="18">
        <v>7.5</v>
      </c>
      <c r="W2585" s="21">
        <f t="shared" si="199"/>
        <v>8.859305065</v>
      </c>
      <c r="X2585" s="27">
        <f t="shared" si="170"/>
        <v>9.642857143</v>
      </c>
      <c r="Y2585" s="119"/>
      <c r="Z2585" s="119"/>
      <c r="AA2585" s="40"/>
      <c r="AB2585" s="40"/>
      <c r="AC2585" s="40"/>
      <c r="AD2585" s="40"/>
      <c r="AE2585" s="39"/>
      <c r="AF2585" s="5"/>
      <c r="AG2585" s="1"/>
    </row>
    <row r="2586" ht="15.75" customHeight="1">
      <c r="A2586" s="1"/>
      <c r="B2586" s="5"/>
      <c r="C2586" s="174">
        <v>45406.0</v>
      </c>
      <c r="D2586" s="47">
        <v>4.694895674E9</v>
      </c>
      <c r="E2586" s="150" t="s">
        <v>4783</v>
      </c>
      <c r="F2586" s="5" t="s">
        <v>32</v>
      </c>
      <c r="G2586" s="5" t="s">
        <v>2979</v>
      </c>
      <c r="H2586" s="5" t="s">
        <v>1039</v>
      </c>
      <c r="I2586" s="33" t="s">
        <v>2203</v>
      </c>
      <c r="J2586" s="18">
        <v>8.0</v>
      </c>
      <c r="K2586" s="169">
        <f t="shared" si="203"/>
        <v>8.319167718</v>
      </c>
      <c r="L2586" s="18">
        <v>10.0</v>
      </c>
      <c r="M2586" s="21">
        <f t="shared" si="197"/>
        <v>9.11464468</v>
      </c>
      <c r="N2586" s="18">
        <v>10.0</v>
      </c>
      <c r="O2586" s="21">
        <f t="shared" si="185"/>
        <v>9.458110206</v>
      </c>
      <c r="P2586" s="18">
        <v>10.0</v>
      </c>
      <c r="Q2586" s="21">
        <f t="shared" si="200"/>
        <v>8.375</v>
      </c>
      <c r="R2586" s="18">
        <v>10.0</v>
      </c>
      <c r="S2586" s="21">
        <f t="shared" si="195"/>
        <v>8.440211848</v>
      </c>
      <c r="T2586" s="18">
        <v>7.5</v>
      </c>
      <c r="U2586" s="21">
        <f t="shared" si="128"/>
        <v>8.241067923</v>
      </c>
      <c r="V2586" s="18">
        <v>10.0</v>
      </c>
      <c r="W2586" s="21">
        <f t="shared" si="199"/>
        <v>8.859752747</v>
      </c>
      <c r="X2586" s="27">
        <f t="shared" si="170"/>
        <v>9.357142857</v>
      </c>
      <c r="Y2586" s="119"/>
      <c r="Z2586" s="119"/>
      <c r="AA2586" s="40"/>
      <c r="AB2586" s="40"/>
      <c r="AC2586" s="40"/>
      <c r="AD2586" s="40"/>
      <c r="AE2586" s="39"/>
      <c r="AF2586" s="5"/>
      <c r="AG2586" s="1"/>
    </row>
    <row r="2587" ht="15.75" customHeight="1">
      <c r="A2587" s="1"/>
      <c r="B2587" s="5"/>
      <c r="C2587" s="174">
        <v>45407.0</v>
      </c>
      <c r="D2587" s="47">
        <v>4.052240585E9</v>
      </c>
      <c r="E2587" s="150" t="s">
        <v>4784</v>
      </c>
      <c r="F2587" s="5" t="s">
        <v>72</v>
      </c>
      <c r="G2587" s="5" t="s">
        <v>2979</v>
      </c>
      <c r="H2587" s="5" t="s">
        <v>1133</v>
      </c>
      <c r="I2587" s="33" t="s">
        <v>2203</v>
      </c>
      <c r="J2587" s="18">
        <v>8.0</v>
      </c>
      <c r="K2587" s="169">
        <f t="shared" si="203"/>
        <v>8.319167718</v>
      </c>
      <c r="L2587" s="18">
        <v>7.5</v>
      </c>
      <c r="M2587" s="21">
        <f t="shared" si="197"/>
        <v>9.114010989</v>
      </c>
      <c r="N2587" s="18">
        <v>10.0</v>
      </c>
      <c r="O2587" s="21">
        <f t="shared" si="185"/>
        <v>9.458320403</v>
      </c>
      <c r="P2587" s="18">
        <v>7.5</v>
      </c>
      <c r="Q2587" s="21">
        <f t="shared" si="200"/>
        <v>8.374656728</v>
      </c>
      <c r="R2587" s="18">
        <v>7.5</v>
      </c>
      <c r="S2587" s="21">
        <f t="shared" si="195"/>
        <v>8.439843137</v>
      </c>
      <c r="T2587" s="18">
        <v>7.5</v>
      </c>
      <c r="U2587" s="21">
        <f t="shared" si="128"/>
        <v>8.24077708</v>
      </c>
      <c r="V2587" s="18">
        <v>10.0</v>
      </c>
      <c r="W2587" s="21">
        <f t="shared" si="199"/>
        <v>8.860200078</v>
      </c>
      <c r="X2587" s="27">
        <f t="shared" si="170"/>
        <v>8.285714286</v>
      </c>
      <c r="Y2587" s="119"/>
      <c r="Z2587" s="119"/>
      <c r="AA2587" s="40"/>
      <c r="AB2587" s="40"/>
      <c r="AC2587" s="40"/>
      <c r="AD2587" s="40"/>
      <c r="AE2587" s="39"/>
      <c r="AF2587" s="5"/>
      <c r="AG2587" s="1"/>
    </row>
    <row r="2588" ht="15.75" customHeight="1">
      <c r="A2588" s="1"/>
      <c r="B2588" s="5"/>
      <c r="C2588" s="174">
        <v>45407.0</v>
      </c>
      <c r="D2588" s="47">
        <v>4.209528472E9</v>
      </c>
      <c r="E2588" s="150" t="s">
        <v>4785</v>
      </c>
      <c r="F2588" s="5" t="s">
        <v>40</v>
      </c>
      <c r="G2588" s="5" t="s">
        <v>2017</v>
      </c>
      <c r="H2588" s="5">
        <v>202.0</v>
      </c>
      <c r="I2588" s="33" t="s">
        <v>45</v>
      </c>
      <c r="J2588" s="18">
        <v>8.0</v>
      </c>
      <c r="K2588" s="169">
        <f t="shared" si="203"/>
        <v>8.319167718</v>
      </c>
      <c r="L2588" s="18">
        <v>10.0</v>
      </c>
      <c r="M2588" s="21">
        <f t="shared" si="197"/>
        <v>9.114358572</v>
      </c>
      <c r="N2588" s="18">
        <v>7.5</v>
      </c>
      <c r="O2588" s="21">
        <f t="shared" si="185"/>
        <v>9.458530438</v>
      </c>
      <c r="P2588" s="18">
        <v>7.5</v>
      </c>
      <c r="Q2588" s="21">
        <f t="shared" si="200"/>
        <v>8.374313725</v>
      </c>
      <c r="R2588" s="18">
        <v>10.0</v>
      </c>
      <c r="S2588" s="21">
        <f t="shared" si="195"/>
        <v>8.440454724</v>
      </c>
      <c r="T2588" s="18">
        <v>7.5</v>
      </c>
      <c r="U2588" s="21">
        <f t="shared" si="128"/>
        <v>8.240486465</v>
      </c>
      <c r="V2588" s="18">
        <v>7.5</v>
      </c>
      <c r="W2588" s="21">
        <f t="shared" si="199"/>
        <v>8.859666667</v>
      </c>
      <c r="X2588" s="27">
        <f t="shared" si="170"/>
        <v>8.285714286</v>
      </c>
      <c r="Y2588" s="119"/>
      <c r="Z2588" s="119"/>
      <c r="AA2588" s="40"/>
      <c r="AB2588" s="40"/>
      <c r="AC2588" s="40"/>
      <c r="AD2588" s="40"/>
      <c r="AE2588" s="39"/>
      <c r="AF2588" s="5"/>
      <c r="AG2588" s="1"/>
    </row>
    <row r="2589" ht="15.75" customHeight="1">
      <c r="A2589" s="1"/>
      <c r="B2589" s="5"/>
      <c r="C2589" s="174">
        <v>45408.0</v>
      </c>
      <c r="D2589" s="47">
        <v>4.081895273E9</v>
      </c>
      <c r="E2589" s="150" t="s">
        <v>4786</v>
      </c>
      <c r="F2589" s="5" t="s">
        <v>399</v>
      </c>
      <c r="G2589" s="5" t="s">
        <v>33</v>
      </c>
      <c r="H2589" s="5">
        <v>314.0</v>
      </c>
      <c r="I2589" s="33" t="s">
        <v>79</v>
      </c>
      <c r="J2589" s="18">
        <v>8.0</v>
      </c>
      <c r="K2589" s="169">
        <f t="shared" si="203"/>
        <v>8.317906683</v>
      </c>
      <c r="L2589" s="18">
        <v>10.0</v>
      </c>
      <c r="M2589" s="21">
        <f t="shared" si="197"/>
        <v>9.114705882</v>
      </c>
      <c r="N2589" s="18">
        <v>10.0</v>
      </c>
      <c r="O2589" s="21">
        <f t="shared" si="185"/>
        <v>9.45874031</v>
      </c>
      <c r="P2589" s="18">
        <v>7.5</v>
      </c>
      <c r="Q2589" s="21">
        <f t="shared" si="200"/>
        <v>8.373970992</v>
      </c>
      <c r="R2589" s="18">
        <v>7.5</v>
      </c>
      <c r="S2589" s="21">
        <f t="shared" si="195"/>
        <v>8.440086207</v>
      </c>
      <c r="T2589" s="18">
        <v>7.5</v>
      </c>
      <c r="U2589" s="21">
        <f t="shared" si="128"/>
        <v>8.240196078</v>
      </c>
      <c r="V2589" s="18">
        <v>10.0</v>
      </c>
      <c r="W2589" s="21">
        <f t="shared" si="199"/>
        <v>8.860113681</v>
      </c>
      <c r="X2589" s="27">
        <f t="shared" si="170"/>
        <v>8.642857143</v>
      </c>
      <c r="Y2589" s="119"/>
      <c r="Z2589" s="119"/>
      <c r="AA2589" s="40"/>
      <c r="AB2589" s="40"/>
      <c r="AC2589" s="40"/>
      <c r="AD2589" s="40"/>
      <c r="AE2589" s="39"/>
      <c r="AF2589" s="5"/>
      <c r="AG2589" s="1"/>
    </row>
    <row r="2590" ht="15.75" customHeight="1">
      <c r="A2590" s="1"/>
      <c r="B2590" s="5"/>
      <c r="C2590" s="174">
        <v>45408.0</v>
      </c>
      <c r="D2590" s="47">
        <v>4.521600037E9</v>
      </c>
      <c r="E2590" s="150" t="s">
        <v>4787</v>
      </c>
      <c r="F2590" s="5" t="s">
        <v>84</v>
      </c>
      <c r="G2590" s="5" t="s">
        <v>2979</v>
      </c>
      <c r="H2590" s="5">
        <v>204.0</v>
      </c>
      <c r="I2590" s="33" t="s">
        <v>45</v>
      </c>
      <c r="J2590" s="18">
        <v>8.0</v>
      </c>
      <c r="K2590" s="169">
        <f t="shared" si="203"/>
        <v>8.316645649</v>
      </c>
      <c r="L2590" s="18">
        <v>10.0</v>
      </c>
      <c r="M2590" s="21">
        <f t="shared" si="197"/>
        <v>9.11505292</v>
      </c>
      <c r="N2590" s="18">
        <v>10.0</v>
      </c>
      <c r="O2590" s="21">
        <f t="shared" si="185"/>
        <v>9.458950019</v>
      </c>
      <c r="P2590" s="18">
        <v>7.5</v>
      </c>
      <c r="Q2590" s="21">
        <f t="shared" si="200"/>
        <v>8.373628527</v>
      </c>
      <c r="R2590" s="18">
        <v>10.0</v>
      </c>
      <c r="S2590" s="21">
        <f t="shared" si="195"/>
        <v>8.440697219</v>
      </c>
      <c r="T2590" s="18">
        <v>10.0</v>
      </c>
      <c r="U2590" s="21">
        <f t="shared" si="128"/>
        <v>8.240885927</v>
      </c>
      <c r="V2590" s="18">
        <v>10.0</v>
      </c>
      <c r="W2590" s="21">
        <f t="shared" si="199"/>
        <v>8.860560345</v>
      </c>
      <c r="X2590" s="27">
        <f t="shared" si="170"/>
        <v>9.357142857</v>
      </c>
      <c r="Y2590" s="119"/>
      <c r="Z2590" s="119"/>
      <c r="AA2590" s="40"/>
      <c r="AB2590" s="40"/>
      <c r="AC2590" s="40"/>
      <c r="AD2590" s="40"/>
      <c r="AE2590" s="39"/>
      <c r="AF2590" s="5"/>
      <c r="AG2590" s="1"/>
    </row>
    <row r="2591" ht="15.75" customHeight="1">
      <c r="A2591" s="1"/>
      <c r="B2591" s="5"/>
      <c r="C2591" s="174">
        <v>45408.0</v>
      </c>
      <c r="D2591" s="47">
        <v>4.311983628E9</v>
      </c>
      <c r="E2591" s="150" t="s">
        <v>4788</v>
      </c>
      <c r="F2591" s="5" t="s">
        <v>32</v>
      </c>
      <c r="G2591" s="5" t="s">
        <v>2017</v>
      </c>
      <c r="H2591" s="5" t="s">
        <v>166</v>
      </c>
      <c r="I2591" s="33" t="s">
        <v>60</v>
      </c>
      <c r="J2591" s="18">
        <v>10.0</v>
      </c>
      <c r="K2591" s="169">
        <f t="shared" si="203"/>
        <v>8.319798235</v>
      </c>
      <c r="L2591" s="18">
        <v>10.0</v>
      </c>
      <c r="M2591" s="21">
        <f t="shared" si="197"/>
        <v>9.115399687</v>
      </c>
      <c r="N2591" s="18">
        <v>10.0</v>
      </c>
      <c r="O2591" s="21">
        <f t="shared" ref="O2591:O2629" si="204">+AVERAGE($N$3:N2591)</f>
        <v>9.458336595</v>
      </c>
      <c r="P2591" s="18">
        <v>10.0</v>
      </c>
      <c r="Q2591" s="21">
        <f t="shared" si="200"/>
        <v>8.37426557</v>
      </c>
      <c r="R2591" s="18">
        <v>10.0</v>
      </c>
      <c r="S2591" s="21">
        <f t="shared" si="195"/>
        <v>8.441307753</v>
      </c>
      <c r="T2591" s="18">
        <v>10.0</v>
      </c>
      <c r="U2591" s="21">
        <f t="shared" si="128"/>
        <v>8.241575235</v>
      </c>
      <c r="V2591" s="18">
        <v>10.0</v>
      </c>
      <c r="W2591" s="21">
        <f t="shared" si="199"/>
        <v>8.861006659</v>
      </c>
      <c r="X2591" s="27">
        <f t="shared" si="170"/>
        <v>10</v>
      </c>
      <c r="Y2591" s="84" t="s">
        <v>4789</v>
      </c>
      <c r="Z2591" s="119" t="s">
        <v>4790</v>
      </c>
      <c r="AA2591" s="40"/>
      <c r="AB2591" s="40"/>
      <c r="AC2591" s="40"/>
      <c r="AD2591" s="40"/>
      <c r="AE2591" s="39"/>
      <c r="AF2591" s="5"/>
      <c r="AG2591" s="1"/>
    </row>
    <row r="2592" ht="15.75" customHeight="1">
      <c r="A2592" s="1"/>
      <c r="B2592" s="5"/>
      <c r="C2592" s="174">
        <v>45409.0</v>
      </c>
      <c r="D2592" s="47">
        <v>4.223322956E9</v>
      </c>
      <c r="E2592" s="150" t="s">
        <v>4791</v>
      </c>
      <c r="F2592" s="5" t="s">
        <v>373</v>
      </c>
      <c r="G2592" s="5" t="s">
        <v>2979</v>
      </c>
      <c r="H2592" s="5">
        <v>314.0</v>
      </c>
      <c r="I2592" s="33" t="s">
        <v>79</v>
      </c>
      <c r="J2592" s="18">
        <v>7.0</v>
      </c>
      <c r="K2592" s="169">
        <f t="shared" si="203"/>
        <v>8.318537201</v>
      </c>
      <c r="L2592" s="18">
        <v>5.0</v>
      </c>
      <c r="M2592" s="21">
        <f t="shared" si="197"/>
        <v>9.113787701</v>
      </c>
      <c r="N2592" s="18">
        <v>10.0</v>
      </c>
      <c r="O2592" s="21">
        <f t="shared" si="204"/>
        <v>9.458548513</v>
      </c>
      <c r="P2592" s="18"/>
      <c r="Q2592" s="21">
        <f t="shared" si="200"/>
        <v>8.37426557</v>
      </c>
      <c r="R2592" s="18">
        <v>7.5</v>
      </c>
      <c r="S2592" s="21">
        <f t="shared" si="195"/>
        <v>8.440939335</v>
      </c>
      <c r="T2592" s="18">
        <v>7.5</v>
      </c>
      <c r="U2592" s="21">
        <f t="shared" si="128"/>
        <v>8.241284763</v>
      </c>
      <c r="V2592" s="18">
        <v>7.5</v>
      </c>
      <c r="W2592" s="21">
        <f t="shared" si="199"/>
        <v>8.860473767</v>
      </c>
      <c r="X2592" s="27">
        <f t="shared" si="170"/>
        <v>7.416666667</v>
      </c>
      <c r="Y2592" s="84" t="s">
        <v>4792</v>
      </c>
      <c r="Z2592" s="84" t="s">
        <v>4793</v>
      </c>
      <c r="AA2592" s="40"/>
      <c r="AB2592" s="40"/>
      <c r="AC2592" s="40"/>
      <c r="AD2592" s="40"/>
      <c r="AE2592" s="39"/>
      <c r="AF2592" s="5"/>
      <c r="AG2592" s="1"/>
    </row>
    <row r="2593" ht="15.75" customHeight="1">
      <c r="A2593" s="1"/>
      <c r="B2593" s="5"/>
      <c r="C2593" s="174">
        <v>45410.0</v>
      </c>
      <c r="D2593" s="47">
        <v>4.793135543E9</v>
      </c>
      <c r="E2593" s="150" t="s">
        <v>4794</v>
      </c>
      <c r="F2593" s="5" t="s">
        <v>64</v>
      </c>
      <c r="G2593" s="5" t="s">
        <v>2017</v>
      </c>
      <c r="H2593" s="5">
        <v>307.0</v>
      </c>
      <c r="I2593" s="33" t="s">
        <v>1808</v>
      </c>
      <c r="J2593" s="18">
        <v>6.0</v>
      </c>
      <c r="K2593" s="169">
        <f t="shared" si="203"/>
        <v>8.316015132</v>
      </c>
      <c r="L2593" s="18">
        <v>10.0</v>
      </c>
      <c r="M2593" s="21">
        <f t="shared" si="197"/>
        <v>9.114134691</v>
      </c>
      <c r="N2593" s="18">
        <v>10.0</v>
      </c>
      <c r="O2593" s="21">
        <f t="shared" si="204"/>
        <v>9.458760266</v>
      </c>
      <c r="P2593" s="18">
        <v>7.5</v>
      </c>
      <c r="Q2593" s="21">
        <f t="shared" si="200"/>
        <v>8.373923258</v>
      </c>
      <c r="R2593" s="18">
        <v>7.5</v>
      </c>
      <c r="S2593" s="21">
        <f t="shared" si="195"/>
        <v>8.440571205</v>
      </c>
      <c r="T2593" s="18">
        <v>5.0</v>
      </c>
      <c r="U2593" s="21">
        <f t="shared" si="128"/>
        <v>8.240015662</v>
      </c>
      <c r="V2593" s="18">
        <v>10.0</v>
      </c>
      <c r="W2593" s="21">
        <f t="shared" si="199"/>
        <v>8.860919765</v>
      </c>
      <c r="X2593" s="27">
        <f t="shared" si="170"/>
        <v>8</v>
      </c>
      <c r="Y2593" s="119"/>
      <c r="Z2593" s="119"/>
      <c r="AA2593" s="40"/>
      <c r="AB2593" s="40"/>
      <c r="AC2593" s="40"/>
      <c r="AD2593" s="40"/>
      <c r="AE2593" s="39"/>
      <c r="AF2593" s="5"/>
      <c r="AG2593" s="1"/>
    </row>
    <row r="2594" ht="15.75" customHeight="1">
      <c r="A2594" s="1"/>
      <c r="B2594" s="5"/>
      <c r="C2594" s="174">
        <v>45411.0</v>
      </c>
      <c r="D2594" s="47">
        <v>4.249809948E9</v>
      </c>
      <c r="E2594" s="150" t="s">
        <v>4795</v>
      </c>
      <c r="F2594" s="5" t="s">
        <v>48</v>
      </c>
      <c r="G2594" s="5" t="s">
        <v>2979</v>
      </c>
      <c r="H2594" s="5">
        <v>304.0</v>
      </c>
      <c r="I2594" s="33" t="s">
        <v>45</v>
      </c>
      <c r="J2594" s="18">
        <v>10.0</v>
      </c>
      <c r="K2594" s="169">
        <f t="shared" si="203"/>
        <v>8.316015132</v>
      </c>
      <c r="L2594" s="18">
        <v>10.0</v>
      </c>
      <c r="M2594" s="21">
        <f t="shared" si="197"/>
        <v>9.114481409</v>
      </c>
      <c r="N2594" s="18">
        <v>10.0</v>
      </c>
      <c r="O2594" s="21">
        <f t="shared" si="204"/>
        <v>9.458971853</v>
      </c>
      <c r="P2594" s="18">
        <v>10.0</v>
      </c>
      <c r="Q2594" s="21">
        <f t="shared" si="200"/>
        <v>8.374559687</v>
      </c>
      <c r="R2594" s="18">
        <v>7.5</v>
      </c>
      <c r="S2594" s="21">
        <f t="shared" si="195"/>
        <v>8.440203363</v>
      </c>
      <c r="T2594" s="18">
        <v>10.0</v>
      </c>
      <c r="U2594" s="21">
        <f t="shared" si="128"/>
        <v>8.240704501</v>
      </c>
      <c r="V2594" s="18">
        <v>10.0</v>
      </c>
      <c r="W2594" s="21">
        <f t="shared" si="199"/>
        <v>8.861365415</v>
      </c>
      <c r="X2594" s="27">
        <f t="shared" si="170"/>
        <v>9.642857143</v>
      </c>
      <c r="Y2594" s="119"/>
      <c r="Z2594" s="119"/>
      <c r="AA2594" s="40"/>
      <c r="AB2594" s="40"/>
      <c r="AC2594" s="40"/>
      <c r="AD2594" s="40"/>
      <c r="AE2594" s="39"/>
      <c r="AF2594" s="5"/>
      <c r="AG2594" s="1"/>
    </row>
    <row r="2595" ht="15.75" customHeight="1">
      <c r="A2595" s="1"/>
      <c r="B2595" s="5"/>
      <c r="C2595" s="174">
        <v>45411.0</v>
      </c>
      <c r="D2595" s="47">
        <v>4.087849151E9</v>
      </c>
      <c r="E2595" s="171" t="s">
        <v>4796</v>
      </c>
      <c r="F2595" s="5" t="s">
        <v>56</v>
      </c>
      <c r="G2595" s="5" t="s">
        <v>2017</v>
      </c>
      <c r="H2595" s="5">
        <v>115.0</v>
      </c>
      <c r="I2595" s="33" t="s">
        <v>4797</v>
      </c>
      <c r="J2595" s="18">
        <v>1.0</v>
      </c>
      <c r="K2595" s="169">
        <f t="shared" si="203"/>
        <v>8.311601513</v>
      </c>
      <c r="L2595" s="18">
        <v>7.5</v>
      </c>
      <c r="M2595" s="21">
        <f t="shared" si="197"/>
        <v>9.113849765</v>
      </c>
      <c r="N2595" s="18">
        <v>10.0</v>
      </c>
      <c r="O2595" s="21">
        <f t="shared" si="204"/>
        <v>9.459183275</v>
      </c>
      <c r="P2595" s="18">
        <v>5.0</v>
      </c>
      <c r="Q2595" s="21">
        <f t="shared" si="200"/>
        <v>8.373239437</v>
      </c>
      <c r="R2595" s="18">
        <v>5.0</v>
      </c>
      <c r="S2595" s="21">
        <f t="shared" si="195"/>
        <v>8.438858483</v>
      </c>
      <c r="T2595" s="18">
        <v>2.5</v>
      </c>
      <c r="U2595" s="21">
        <f t="shared" si="128"/>
        <v>8.238458529</v>
      </c>
      <c r="V2595" s="18">
        <v>2.5</v>
      </c>
      <c r="W2595" s="21">
        <f t="shared" si="199"/>
        <v>8.858877591</v>
      </c>
      <c r="X2595" s="27">
        <f t="shared" si="170"/>
        <v>4.785714286</v>
      </c>
      <c r="Y2595" s="119"/>
      <c r="Z2595" s="119"/>
      <c r="AA2595" s="40"/>
      <c r="AB2595" s="40"/>
      <c r="AC2595" s="40"/>
      <c r="AD2595" s="40"/>
      <c r="AE2595" s="39"/>
      <c r="AF2595" s="5"/>
      <c r="AG2595" s="1"/>
    </row>
    <row r="2596" ht="15.75" customHeight="1">
      <c r="A2596" s="1"/>
      <c r="B2596" s="5"/>
      <c r="C2596" s="174">
        <v>45411.0</v>
      </c>
      <c r="D2596" s="17">
        <v>4.739857802E9</v>
      </c>
      <c r="E2596" s="171" t="s">
        <v>4798</v>
      </c>
      <c r="F2596" s="5" t="s">
        <v>72</v>
      </c>
      <c r="G2596" s="5" t="s">
        <v>2017</v>
      </c>
      <c r="H2596" s="5">
        <v>314.0</v>
      </c>
      <c r="I2596" s="33" t="s">
        <v>79</v>
      </c>
      <c r="J2596" s="18">
        <v>9.0</v>
      </c>
      <c r="K2596" s="169">
        <f t="shared" si="203"/>
        <v>8.313493064</v>
      </c>
      <c r="L2596" s="18">
        <v>10.0</v>
      </c>
      <c r="M2596" s="21">
        <f t="shared" si="197"/>
        <v>9.114196324</v>
      </c>
      <c r="N2596" s="18">
        <v>10.0</v>
      </c>
      <c r="O2596" s="21">
        <f t="shared" si="204"/>
        <v>9.459394531</v>
      </c>
      <c r="P2596" s="18">
        <v>7.5</v>
      </c>
      <c r="Q2596" s="21">
        <f t="shared" si="200"/>
        <v>8.372897927</v>
      </c>
      <c r="R2596" s="18">
        <v>7.5</v>
      </c>
      <c r="S2596" s="21">
        <f t="shared" si="195"/>
        <v>8.438491598</v>
      </c>
      <c r="T2596" s="18">
        <v>7.5</v>
      </c>
      <c r="U2596" s="21">
        <f t="shared" si="128"/>
        <v>8.23816973</v>
      </c>
      <c r="V2596" s="18">
        <v>7.5</v>
      </c>
      <c r="W2596" s="21">
        <f t="shared" si="199"/>
        <v>8.858346364</v>
      </c>
      <c r="X2596" s="27">
        <f t="shared" si="170"/>
        <v>8.428571429</v>
      </c>
      <c r="Y2596" s="61" t="s">
        <v>4799</v>
      </c>
      <c r="Z2596" s="119"/>
      <c r="AA2596" s="40"/>
      <c r="AB2596" s="40"/>
      <c r="AC2596" s="40"/>
      <c r="AD2596" s="40"/>
      <c r="AE2596" s="39"/>
      <c r="AF2596" s="84"/>
      <c r="AG2596" s="1"/>
    </row>
    <row r="2597" ht="15.75" customHeight="1">
      <c r="A2597" s="1"/>
      <c r="B2597" s="5"/>
      <c r="C2597" s="174">
        <v>45412.0</v>
      </c>
      <c r="D2597" s="47">
        <v>4.745657325E9</v>
      </c>
      <c r="E2597" s="171" t="s">
        <v>4800</v>
      </c>
      <c r="F2597" s="5" t="s">
        <v>84</v>
      </c>
      <c r="G2597" s="5" t="s">
        <v>2017</v>
      </c>
      <c r="H2597" s="5">
        <v>217.0</v>
      </c>
      <c r="I2597" s="33" t="s">
        <v>1808</v>
      </c>
      <c r="J2597" s="18">
        <v>10.0</v>
      </c>
      <c r="K2597" s="169">
        <f t="shared" si="203"/>
        <v>8.314754098</v>
      </c>
      <c r="L2597" s="18">
        <v>10.0</v>
      </c>
      <c r="M2597" s="21">
        <f t="shared" si="197"/>
        <v>9.114542611</v>
      </c>
      <c r="N2597" s="18">
        <v>10.0</v>
      </c>
      <c r="O2597" s="21">
        <f t="shared" si="204"/>
        <v>9.459605623</v>
      </c>
      <c r="P2597" s="18">
        <v>10.0</v>
      </c>
      <c r="Q2597" s="21">
        <f t="shared" si="200"/>
        <v>8.373534011</v>
      </c>
      <c r="R2597" s="18">
        <v>10.0</v>
      </c>
      <c r="S2597" s="21">
        <f t="shared" si="195"/>
        <v>8.439101563</v>
      </c>
      <c r="T2597" s="18">
        <v>10.0</v>
      </c>
      <c r="U2597" s="21">
        <f t="shared" si="128"/>
        <v>8.238858483</v>
      </c>
      <c r="V2597" s="18">
        <v>10.0</v>
      </c>
      <c r="W2597" s="21">
        <f t="shared" si="199"/>
        <v>8.858792497</v>
      </c>
      <c r="X2597" s="27">
        <f t="shared" si="170"/>
        <v>10</v>
      </c>
      <c r="Y2597" s="61"/>
      <c r="Z2597" s="119"/>
      <c r="AA2597" s="40"/>
      <c r="AB2597" s="40"/>
      <c r="AC2597" s="40"/>
      <c r="AD2597" s="40"/>
      <c r="AE2597" s="39"/>
      <c r="AF2597" s="5"/>
      <c r="AG2597" s="1"/>
    </row>
    <row r="2598" ht="15.75" customHeight="1">
      <c r="A2598" s="1"/>
      <c r="B2598" s="5"/>
      <c r="C2598" s="174">
        <v>45413.0</v>
      </c>
      <c r="D2598" s="47">
        <v>4.44393962E9</v>
      </c>
      <c r="E2598" s="171" t="s">
        <v>4801</v>
      </c>
      <c r="F2598" s="5" t="s">
        <v>72</v>
      </c>
      <c r="G2598" s="5" t="s">
        <v>2017</v>
      </c>
      <c r="H2598" s="5">
        <v>311.0</v>
      </c>
      <c r="I2598" s="33" t="s">
        <v>1787</v>
      </c>
      <c r="J2598" s="18">
        <v>7.0</v>
      </c>
      <c r="K2598" s="169">
        <f t="shared" ref="K2598:K2629" si="205">+AVERAGE(J940:J2598)</f>
        <v>8.316314199</v>
      </c>
      <c r="L2598" s="18">
        <v>10.0</v>
      </c>
      <c r="M2598" s="21">
        <f t="shared" si="197"/>
        <v>9.114888628</v>
      </c>
      <c r="N2598" s="18">
        <v>7.5</v>
      </c>
      <c r="O2598" s="21">
        <f t="shared" si="204"/>
        <v>9.458840749</v>
      </c>
      <c r="P2598" s="18">
        <v>7.5</v>
      </c>
      <c r="Q2598" s="21">
        <f t="shared" si="200"/>
        <v>8.373192653</v>
      </c>
      <c r="R2598" s="18">
        <v>10.0</v>
      </c>
      <c r="S2598" s="21">
        <f t="shared" si="195"/>
        <v>8.43971105</v>
      </c>
      <c r="T2598" s="18">
        <v>10.0</v>
      </c>
      <c r="U2598" s="21">
        <f t="shared" si="128"/>
        <v>8.239546698</v>
      </c>
      <c r="V2598" s="18">
        <v>7.5</v>
      </c>
      <c r="W2598" s="21">
        <f t="shared" si="199"/>
        <v>8.858261719</v>
      </c>
      <c r="X2598" s="27">
        <f t="shared" si="170"/>
        <v>8.5</v>
      </c>
      <c r="Y2598" s="84" t="s">
        <v>4802</v>
      </c>
      <c r="Z2598" s="84" t="s">
        <v>4803</v>
      </c>
      <c r="AA2598" s="40"/>
      <c r="AB2598" s="40"/>
      <c r="AC2598" s="40"/>
      <c r="AD2598" s="40"/>
      <c r="AE2598" s="39"/>
      <c r="AF2598" s="5"/>
      <c r="AG2598" s="1"/>
    </row>
    <row r="2599" ht="15.75" customHeight="1">
      <c r="A2599" s="1"/>
      <c r="B2599" s="5"/>
      <c r="C2599" s="174">
        <v>45414.0</v>
      </c>
      <c r="D2599" s="47">
        <v>4.999067472E9</v>
      </c>
      <c r="E2599" s="171" t="s">
        <v>4804</v>
      </c>
      <c r="F2599" s="5" t="s">
        <v>72</v>
      </c>
      <c r="G2599" s="5" t="s">
        <v>3261</v>
      </c>
      <c r="H2599" s="5">
        <v>314.0</v>
      </c>
      <c r="I2599" s="33" t="s">
        <v>79</v>
      </c>
      <c r="J2599" s="18">
        <v>8.0</v>
      </c>
      <c r="K2599" s="169">
        <f t="shared" si="205"/>
        <v>8.31510574</v>
      </c>
      <c r="L2599" s="18">
        <v>10.0</v>
      </c>
      <c r="M2599" s="21">
        <f t="shared" si="197"/>
        <v>9.115234375</v>
      </c>
      <c r="N2599" s="18">
        <v>10.0</v>
      </c>
      <c r="O2599" s="21">
        <f t="shared" si="204"/>
        <v>9.459051892</v>
      </c>
      <c r="P2599" s="18">
        <v>10.0</v>
      </c>
      <c r="Q2599" s="21">
        <f t="shared" si="200"/>
        <v>8.373828125</v>
      </c>
      <c r="R2599" s="18">
        <v>7.5</v>
      </c>
      <c r="S2599" s="21">
        <f t="shared" si="195"/>
        <v>8.439344262</v>
      </c>
      <c r="T2599" s="18">
        <v>7.5</v>
      </c>
      <c r="U2599" s="21">
        <f t="shared" si="128"/>
        <v>8.239257813</v>
      </c>
      <c r="V2599" s="18">
        <v>10.0</v>
      </c>
      <c r="W2599" s="21">
        <f t="shared" si="199"/>
        <v>8.858707536</v>
      </c>
      <c r="X2599" s="27">
        <f t="shared" si="170"/>
        <v>9</v>
      </c>
      <c r="Y2599" s="119"/>
      <c r="Z2599" s="119"/>
      <c r="AA2599" s="40"/>
      <c r="AB2599" s="40"/>
      <c r="AC2599" s="40"/>
      <c r="AD2599" s="40"/>
      <c r="AE2599" s="39"/>
      <c r="AF2599" s="5"/>
      <c r="AG2599" s="1"/>
    </row>
    <row r="2600" ht="15.75" customHeight="1">
      <c r="A2600" s="1"/>
      <c r="B2600" s="5"/>
      <c r="C2600" s="174">
        <v>45415.0</v>
      </c>
      <c r="D2600" s="47">
        <v>4.746681156E9</v>
      </c>
      <c r="E2600" s="171" t="s">
        <v>4805</v>
      </c>
      <c r="F2600" s="5" t="s">
        <v>100</v>
      </c>
      <c r="G2600" s="5" t="s">
        <v>3261</v>
      </c>
      <c r="H2600" s="5">
        <v>204.0</v>
      </c>
      <c r="I2600" s="33" t="s">
        <v>45</v>
      </c>
      <c r="J2600" s="18">
        <v>7.0</v>
      </c>
      <c r="K2600" s="169">
        <f t="shared" si="205"/>
        <v>8.313293051</v>
      </c>
      <c r="L2600" s="18">
        <v>7.5</v>
      </c>
      <c r="M2600" s="21">
        <f t="shared" si="197"/>
        <v>9.11460367</v>
      </c>
      <c r="N2600" s="18">
        <v>7.5</v>
      </c>
      <c r="O2600" s="21">
        <f t="shared" si="204"/>
        <v>9.458287832</v>
      </c>
      <c r="P2600" s="18">
        <v>7.5</v>
      </c>
      <c r="Q2600" s="21">
        <f t="shared" si="200"/>
        <v>8.373486919</v>
      </c>
      <c r="R2600" s="18">
        <v>7.0</v>
      </c>
      <c r="S2600" s="21">
        <f t="shared" si="195"/>
        <v>8.438782677</v>
      </c>
      <c r="T2600" s="18">
        <v>7.5</v>
      </c>
      <c r="U2600" s="21">
        <f t="shared" si="128"/>
        <v>8.238969153</v>
      </c>
      <c r="V2600" s="18">
        <v>10.0</v>
      </c>
      <c r="W2600" s="21">
        <f t="shared" si="199"/>
        <v>8.859153005</v>
      </c>
      <c r="X2600" s="27">
        <f t="shared" si="170"/>
        <v>7.714285714</v>
      </c>
      <c r="Y2600" s="119"/>
      <c r="Z2600" s="119"/>
      <c r="AA2600" s="40"/>
      <c r="AB2600" s="40"/>
      <c r="AC2600" s="40"/>
      <c r="AD2600" s="40"/>
      <c r="AE2600" s="39"/>
      <c r="AF2600" s="5"/>
      <c r="AG2600" s="1"/>
    </row>
    <row r="2601" ht="15.75" customHeight="1">
      <c r="A2601" s="1"/>
      <c r="B2601" s="5"/>
      <c r="C2601" s="174">
        <v>45415.0</v>
      </c>
      <c r="D2601" s="47">
        <v>4.38457777E9</v>
      </c>
      <c r="E2601" s="171" t="s">
        <v>4806</v>
      </c>
      <c r="F2601" s="5" t="s">
        <v>960</v>
      </c>
      <c r="G2601" s="5" t="s">
        <v>3261</v>
      </c>
      <c r="H2601" s="5">
        <v>304.0</v>
      </c>
      <c r="I2601" s="33" t="s">
        <v>45</v>
      </c>
      <c r="J2601" s="18">
        <v>10.0</v>
      </c>
      <c r="K2601" s="169">
        <f t="shared" si="205"/>
        <v>8.313897281</v>
      </c>
      <c r="L2601" s="18">
        <v>10.0</v>
      </c>
      <c r="M2601" s="21">
        <f t="shared" si="197"/>
        <v>9.114949258</v>
      </c>
      <c r="N2601" s="18">
        <v>10.0</v>
      </c>
      <c r="O2601" s="21">
        <f t="shared" si="204"/>
        <v>9.458499025</v>
      </c>
      <c r="P2601" s="18">
        <v>10.0</v>
      </c>
      <c r="Q2601" s="21">
        <f t="shared" si="200"/>
        <v>8.37412178</v>
      </c>
      <c r="R2601" s="18">
        <v>10.0</v>
      </c>
      <c r="S2601" s="21">
        <f t="shared" si="195"/>
        <v>8.439391576</v>
      </c>
      <c r="T2601" s="18">
        <v>7.5</v>
      </c>
      <c r="U2601" s="21">
        <f t="shared" si="128"/>
        <v>8.238680718</v>
      </c>
      <c r="V2601" s="18">
        <v>10.0</v>
      </c>
      <c r="W2601" s="21">
        <f t="shared" si="199"/>
        <v>8.859598127</v>
      </c>
      <c r="X2601" s="27">
        <f t="shared" si="170"/>
        <v>9.642857143</v>
      </c>
      <c r="Y2601" s="84" t="s">
        <v>4807</v>
      </c>
      <c r="Z2601" s="119"/>
      <c r="AA2601" s="40"/>
      <c r="AB2601" s="40"/>
      <c r="AC2601" s="40"/>
      <c r="AD2601" s="40"/>
      <c r="AE2601" s="39"/>
      <c r="AF2601" s="5"/>
      <c r="AG2601" s="1"/>
    </row>
    <row r="2602" ht="15.75" customHeight="1">
      <c r="A2602" s="1"/>
      <c r="B2602" s="5"/>
      <c r="C2602" s="174">
        <v>45419.0</v>
      </c>
      <c r="D2602" s="47" t="s">
        <v>4808</v>
      </c>
      <c r="E2602" s="171" t="s">
        <v>4809</v>
      </c>
      <c r="F2602" s="5" t="s">
        <v>4810</v>
      </c>
      <c r="G2602" s="5" t="s">
        <v>2017</v>
      </c>
      <c r="H2602" s="5" t="s">
        <v>101</v>
      </c>
      <c r="I2602" s="33" t="s">
        <v>60</v>
      </c>
      <c r="J2602" s="18">
        <v>8.0</v>
      </c>
      <c r="K2602" s="169">
        <f t="shared" si="205"/>
        <v>8.314501511</v>
      </c>
      <c r="L2602" s="18">
        <v>10.0</v>
      </c>
      <c r="M2602" s="21">
        <f t="shared" si="197"/>
        <v>9.115294577</v>
      </c>
      <c r="N2602" s="18">
        <v>10.0</v>
      </c>
      <c r="O2602" s="21">
        <f t="shared" si="204"/>
        <v>9.458710055</v>
      </c>
      <c r="P2602" s="18">
        <v>7.5</v>
      </c>
      <c r="Q2602" s="21">
        <f t="shared" si="200"/>
        <v>8.373780726</v>
      </c>
      <c r="R2602" s="18">
        <v>7.5</v>
      </c>
      <c r="S2602" s="21">
        <f t="shared" si="195"/>
        <v>8.439025341</v>
      </c>
      <c r="T2602" s="18">
        <v>7.5</v>
      </c>
      <c r="U2602" s="21">
        <f t="shared" si="128"/>
        <v>8.238392509</v>
      </c>
      <c r="V2602" s="18">
        <v>10.0</v>
      </c>
      <c r="W2602" s="21">
        <f t="shared" si="199"/>
        <v>8.860042902</v>
      </c>
      <c r="X2602" s="27">
        <f t="shared" si="170"/>
        <v>8.642857143</v>
      </c>
      <c r="Y2602" s="119"/>
      <c r="Z2602" s="119"/>
      <c r="AA2602" s="40"/>
      <c r="AB2602" s="40"/>
      <c r="AC2602" s="40"/>
      <c r="AD2602" s="40"/>
      <c r="AE2602" s="39"/>
      <c r="AF2602" s="5"/>
      <c r="AG2602" s="1"/>
    </row>
    <row r="2603" ht="15.75" customHeight="1">
      <c r="A2603" s="1"/>
      <c r="B2603" s="5"/>
      <c r="C2603" s="174">
        <v>45419.0</v>
      </c>
      <c r="D2603" s="47">
        <v>4.700878527E9</v>
      </c>
      <c r="E2603" s="171" t="s">
        <v>4811</v>
      </c>
      <c r="F2603" s="5" t="s">
        <v>72</v>
      </c>
      <c r="G2603" s="5" t="s">
        <v>2017</v>
      </c>
      <c r="H2603" s="5" t="s">
        <v>332</v>
      </c>
      <c r="I2603" s="33" t="s">
        <v>60</v>
      </c>
      <c r="J2603" s="18">
        <v>6.0</v>
      </c>
      <c r="K2603" s="169">
        <f t="shared" si="205"/>
        <v>8.312084592</v>
      </c>
      <c r="L2603" s="18">
        <v>5.0</v>
      </c>
      <c r="M2603" s="21">
        <f t="shared" si="197"/>
        <v>9.113689548</v>
      </c>
      <c r="N2603" s="18">
        <v>7.5</v>
      </c>
      <c r="O2603" s="21">
        <f t="shared" si="204"/>
        <v>9.45794702</v>
      </c>
      <c r="P2603" s="18">
        <v>5.0</v>
      </c>
      <c r="Q2603" s="21">
        <f t="shared" si="200"/>
        <v>8.372464899</v>
      </c>
      <c r="R2603" s="18">
        <v>5.0</v>
      </c>
      <c r="S2603" s="21">
        <f t="shared" si="195"/>
        <v>8.437685113</v>
      </c>
      <c r="T2603" s="18">
        <v>5.0</v>
      </c>
      <c r="U2603" s="21">
        <f t="shared" si="128"/>
        <v>8.237129485</v>
      </c>
      <c r="V2603" s="18">
        <v>7.5</v>
      </c>
      <c r="W2603" s="21">
        <f t="shared" si="199"/>
        <v>8.859512671</v>
      </c>
      <c r="X2603" s="27">
        <f t="shared" si="170"/>
        <v>5.857142857</v>
      </c>
      <c r="Y2603" s="84" t="s">
        <v>4812</v>
      </c>
      <c r="Z2603" s="24"/>
      <c r="AA2603" s="40"/>
      <c r="AB2603" s="40"/>
      <c r="AC2603" s="40"/>
      <c r="AD2603" s="40"/>
      <c r="AE2603" s="39"/>
      <c r="AF2603" s="5"/>
      <c r="AG2603" s="1"/>
    </row>
    <row r="2604" ht="15.75" customHeight="1">
      <c r="A2604" s="1"/>
      <c r="B2604" s="5"/>
      <c r="C2604" s="16">
        <v>45420.0</v>
      </c>
      <c r="D2604" s="47">
        <v>4.274847833E9</v>
      </c>
      <c r="E2604" s="171" t="s">
        <v>4813</v>
      </c>
      <c r="F2604" s="5" t="s">
        <v>107</v>
      </c>
      <c r="G2604" s="5" t="s">
        <v>33</v>
      </c>
      <c r="H2604" s="5">
        <v>217.0</v>
      </c>
      <c r="I2604" s="33" t="s">
        <v>1782</v>
      </c>
      <c r="J2604" s="18">
        <v>8.0</v>
      </c>
      <c r="K2604" s="169">
        <f t="shared" si="205"/>
        <v>8.311480363</v>
      </c>
      <c r="L2604" s="18">
        <v>10.0</v>
      </c>
      <c r="M2604" s="21">
        <f>+AVERAGE($L$3:L2629)</f>
        <v>9.112934363</v>
      </c>
      <c r="N2604" s="18">
        <v>10.0</v>
      </c>
      <c r="O2604" s="21">
        <f t="shared" si="204"/>
        <v>9.4581581</v>
      </c>
      <c r="P2604" s="18">
        <v>7.5</v>
      </c>
      <c r="Q2604" s="21">
        <f>+AVERAGE($P$3:P2629)</f>
        <v>8.373359073</v>
      </c>
      <c r="R2604" s="18">
        <v>7.5</v>
      </c>
      <c r="S2604" s="21">
        <f t="shared" si="195"/>
        <v>8.437319829</v>
      </c>
      <c r="T2604" s="18">
        <v>7.5</v>
      </c>
      <c r="U2604" s="21">
        <f t="shared" si="128"/>
        <v>8.236842105</v>
      </c>
      <c r="V2604" s="18">
        <v>10.0</v>
      </c>
      <c r="W2604" s="21">
        <f t="shared" si="199"/>
        <v>8.859957132</v>
      </c>
      <c r="X2604" s="27">
        <f t="shared" si="170"/>
        <v>8.642857143</v>
      </c>
      <c r="Y2604" s="84" t="s">
        <v>4814</v>
      </c>
      <c r="Z2604" s="84" t="s">
        <v>4815</v>
      </c>
      <c r="AA2604" s="40"/>
      <c r="AB2604" s="40"/>
      <c r="AC2604" s="40"/>
      <c r="AD2604" s="40"/>
      <c r="AE2604" s="39"/>
      <c r="AF2604" s="5"/>
      <c r="AG2604" s="1"/>
    </row>
    <row r="2605" ht="15.75" customHeight="1">
      <c r="A2605" s="1"/>
      <c r="B2605" s="5"/>
      <c r="C2605" s="174">
        <v>45420.0</v>
      </c>
      <c r="D2605" s="47">
        <v>4.84820135E9</v>
      </c>
      <c r="E2605" s="171" t="s">
        <v>4816</v>
      </c>
      <c r="F2605" s="5" t="s">
        <v>72</v>
      </c>
      <c r="G2605" s="5" t="s">
        <v>33</v>
      </c>
      <c r="H2605" s="5" t="s">
        <v>428</v>
      </c>
      <c r="I2605" s="33" t="s">
        <v>261</v>
      </c>
      <c r="J2605" s="18">
        <v>9.0</v>
      </c>
      <c r="K2605" s="169">
        <f t="shared" si="205"/>
        <v>8.310876133</v>
      </c>
      <c r="L2605" s="18">
        <v>10.0</v>
      </c>
      <c r="M2605" s="21">
        <f t="shared" ref="M2605:M2618" si="206">+AVERAGE($L$3:L2605)</f>
        <v>9.114380359</v>
      </c>
      <c r="N2605" s="18">
        <v>10.0</v>
      </c>
      <c r="O2605" s="21">
        <f t="shared" si="204"/>
        <v>9.458369015</v>
      </c>
      <c r="P2605" s="18">
        <v>10.0</v>
      </c>
      <c r="Q2605" s="21">
        <f t="shared" ref="Q2605:Q2618" si="207">+AVERAGE($P$3:P2605)</f>
        <v>8.372759158</v>
      </c>
      <c r="R2605" s="18">
        <v>7.5</v>
      </c>
      <c r="S2605" s="21">
        <f t="shared" si="195"/>
        <v>8.436954829</v>
      </c>
      <c r="T2605" s="18">
        <v>7.5</v>
      </c>
      <c r="U2605" s="21">
        <f t="shared" si="128"/>
        <v>8.236554949</v>
      </c>
      <c r="V2605" s="18">
        <v>10.0</v>
      </c>
      <c r="W2605" s="21">
        <f t="shared" si="199"/>
        <v>8.860401247</v>
      </c>
      <c r="X2605" s="27">
        <f t="shared" si="170"/>
        <v>9.142857143</v>
      </c>
      <c r="Y2605" s="119"/>
      <c r="Z2605" s="119"/>
      <c r="AA2605" s="40"/>
      <c r="AB2605" s="40"/>
      <c r="AC2605" s="40"/>
      <c r="AD2605" s="40"/>
      <c r="AE2605" s="39"/>
      <c r="AF2605" s="5"/>
      <c r="AG2605" s="1"/>
    </row>
    <row r="2606" ht="15.75" customHeight="1">
      <c r="A2606" s="1"/>
      <c r="B2606" s="5"/>
      <c r="C2606" s="174">
        <v>45420.0</v>
      </c>
      <c r="D2606" s="47">
        <v>4.895185088E9</v>
      </c>
      <c r="E2606" s="171" t="s">
        <v>4817</v>
      </c>
      <c r="F2606" s="5" t="s">
        <v>72</v>
      </c>
      <c r="G2606" s="5" t="s">
        <v>2979</v>
      </c>
      <c r="H2606" s="5">
        <v>313.0</v>
      </c>
      <c r="I2606" s="33" t="s">
        <v>79</v>
      </c>
      <c r="J2606" s="18">
        <v>7.0</v>
      </c>
      <c r="K2606" s="169">
        <f t="shared" si="205"/>
        <v>8.309063444</v>
      </c>
      <c r="L2606" s="18">
        <v>7.5</v>
      </c>
      <c r="M2606" s="21">
        <f t="shared" si="206"/>
        <v>9.113751461</v>
      </c>
      <c r="N2606" s="18">
        <v>10.0</v>
      </c>
      <c r="O2606" s="21">
        <f t="shared" si="204"/>
        <v>9.458579767</v>
      </c>
      <c r="P2606" s="18">
        <v>5.0</v>
      </c>
      <c r="Q2606" s="21">
        <f t="shared" si="207"/>
        <v>8.371445267</v>
      </c>
      <c r="R2606" s="18">
        <v>10.0</v>
      </c>
      <c r="S2606" s="21">
        <f t="shared" si="195"/>
        <v>8.437563254</v>
      </c>
      <c r="T2606" s="18">
        <v>5.0</v>
      </c>
      <c r="U2606" s="21">
        <f t="shared" si="128"/>
        <v>8.235294118</v>
      </c>
      <c r="V2606" s="18">
        <v>7.5</v>
      </c>
      <c r="W2606" s="21">
        <f t="shared" si="199"/>
        <v>8.859871495</v>
      </c>
      <c r="X2606" s="27">
        <f t="shared" si="170"/>
        <v>7.428571429</v>
      </c>
      <c r="Y2606" s="119"/>
      <c r="Z2606" s="119"/>
      <c r="AA2606" s="40"/>
      <c r="AB2606" s="40"/>
      <c r="AC2606" s="40"/>
      <c r="AD2606" s="40"/>
      <c r="AE2606" s="39"/>
      <c r="AF2606" s="5"/>
      <c r="AG2606" s="1"/>
    </row>
    <row r="2607" ht="15.75" customHeight="1">
      <c r="A2607" s="1"/>
      <c r="B2607" s="5"/>
      <c r="C2607" s="174">
        <v>45421.0</v>
      </c>
      <c r="D2607" s="47">
        <v>4.847839023E9</v>
      </c>
      <c r="E2607" s="171" t="s">
        <v>4818</v>
      </c>
      <c r="F2607" s="5" t="s">
        <v>4459</v>
      </c>
      <c r="G2607" s="5" t="s">
        <v>2017</v>
      </c>
      <c r="H2607" s="5">
        <v>202.0</v>
      </c>
      <c r="I2607" s="33" t="s">
        <v>45</v>
      </c>
      <c r="J2607" s="18">
        <v>5.0</v>
      </c>
      <c r="K2607" s="169">
        <f t="shared" si="205"/>
        <v>8.306042296</v>
      </c>
      <c r="L2607" s="18">
        <v>7.5</v>
      </c>
      <c r="M2607" s="21">
        <f t="shared" si="206"/>
        <v>9.113123053</v>
      </c>
      <c r="N2607" s="18">
        <v>7.5</v>
      </c>
      <c r="O2607" s="21">
        <f t="shared" si="204"/>
        <v>9.45781797</v>
      </c>
      <c r="P2607" s="18">
        <v>5.0</v>
      </c>
      <c r="Q2607" s="21">
        <f t="shared" si="207"/>
        <v>8.370132399</v>
      </c>
      <c r="R2607" s="18">
        <v>5.0</v>
      </c>
      <c r="S2607" s="21">
        <f t="shared" si="195"/>
        <v>8.436225681</v>
      </c>
      <c r="T2607" s="18">
        <v>2.5</v>
      </c>
      <c r="U2607" s="21">
        <f t="shared" si="128"/>
        <v>8.233060748</v>
      </c>
      <c r="V2607" s="18">
        <v>5.0</v>
      </c>
      <c r="W2607" s="21">
        <f t="shared" si="199"/>
        <v>8.858369015</v>
      </c>
      <c r="X2607" s="27">
        <f t="shared" si="170"/>
        <v>5.357142857</v>
      </c>
      <c r="Y2607" s="84" t="s">
        <v>4819</v>
      </c>
      <c r="Z2607" s="84" t="s">
        <v>4820</v>
      </c>
      <c r="AA2607" s="40"/>
      <c r="AB2607" s="40"/>
      <c r="AC2607" s="40"/>
      <c r="AD2607" s="40"/>
      <c r="AE2607" s="39"/>
      <c r="AF2607" s="5"/>
      <c r="AG2607" s="1"/>
    </row>
    <row r="2608" ht="15.75" customHeight="1">
      <c r="A2608" s="1"/>
      <c r="B2608" s="5"/>
      <c r="C2608" s="174">
        <v>45421.0</v>
      </c>
      <c r="D2608" s="47">
        <v>4.64327178E9</v>
      </c>
      <c r="E2608" s="171" t="s">
        <v>4821</v>
      </c>
      <c r="F2608" s="5" t="s">
        <v>32</v>
      </c>
      <c r="G2608" s="5" t="s">
        <v>33</v>
      </c>
      <c r="H2608" s="5" t="s">
        <v>2248</v>
      </c>
      <c r="I2608" s="33" t="s">
        <v>2001</v>
      </c>
      <c r="J2608" s="18">
        <v>10.0</v>
      </c>
      <c r="K2608" s="169">
        <f t="shared" si="205"/>
        <v>8.306042296</v>
      </c>
      <c r="L2608" s="18">
        <v>10.0</v>
      </c>
      <c r="M2608" s="21">
        <f t="shared" si="206"/>
        <v>9.113468276</v>
      </c>
      <c r="N2608" s="18">
        <v>10.0</v>
      </c>
      <c r="O2608" s="21">
        <f t="shared" si="204"/>
        <v>9.458028771</v>
      </c>
      <c r="P2608" s="18">
        <v>10.0</v>
      </c>
      <c r="Q2608" s="21">
        <f t="shared" si="207"/>
        <v>8.370766835</v>
      </c>
      <c r="R2608" s="18">
        <v>7.5</v>
      </c>
      <c r="S2608" s="21">
        <f t="shared" si="195"/>
        <v>8.435861532</v>
      </c>
      <c r="T2608" s="18">
        <v>7.5</v>
      </c>
      <c r="U2608" s="21">
        <f t="shared" si="128"/>
        <v>8.232775399</v>
      </c>
      <c r="V2608" s="18">
        <v>10.0</v>
      </c>
      <c r="W2608" s="21">
        <f t="shared" si="199"/>
        <v>8.85881323</v>
      </c>
      <c r="X2608" s="27">
        <f t="shared" si="170"/>
        <v>9.285714286</v>
      </c>
      <c r="Y2608" s="119"/>
      <c r="Z2608" s="119"/>
      <c r="AA2608" s="40"/>
      <c r="AB2608" s="40"/>
      <c r="AC2608" s="40"/>
      <c r="AD2608" s="40"/>
      <c r="AE2608" s="39"/>
      <c r="AF2608" s="5"/>
      <c r="AG2608" s="1"/>
    </row>
    <row r="2609" ht="15.75" customHeight="1">
      <c r="A2609" s="1"/>
      <c r="B2609" s="5"/>
      <c r="C2609" s="174">
        <v>45421.0</v>
      </c>
      <c r="D2609" s="47">
        <v>4.879069654E9</v>
      </c>
      <c r="E2609" s="171" t="s">
        <v>4821</v>
      </c>
      <c r="F2609" s="5" t="s">
        <v>32</v>
      </c>
      <c r="G2609" s="5" t="s">
        <v>33</v>
      </c>
      <c r="H2609" s="5" t="s">
        <v>2248</v>
      </c>
      <c r="I2609" s="33" t="s">
        <v>2001</v>
      </c>
      <c r="J2609" s="18">
        <v>10.0</v>
      </c>
      <c r="K2609" s="169">
        <f t="shared" si="205"/>
        <v>8.306042296</v>
      </c>
      <c r="L2609" s="18">
        <v>10.0</v>
      </c>
      <c r="M2609" s="21">
        <f t="shared" si="206"/>
        <v>9.11381323</v>
      </c>
      <c r="N2609" s="18">
        <v>10.0</v>
      </c>
      <c r="O2609" s="21">
        <f t="shared" si="204"/>
        <v>9.458239409</v>
      </c>
      <c r="P2609" s="18">
        <v>10.0</v>
      </c>
      <c r="Q2609" s="21">
        <f t="shared" si="207"/>
        <v>8.371400778</v>
      </c>
      <c r="R2609" s="18">
        <v>10.0</v>
      </c>
      <c r="S2609" s="21">
        <f t="shared" si="195"/>
        <v>8.436469673</v>
      </c>
      <c r="T2609" s="18">
        <v>10.0</v>
      </c>
      <c r="U2609" s="21">
        <f t="shared" si="128"/>
        <v>8.233463035</v>
      </c>
      <c r="V2609" s="18">
        <v>10.0</v>
      </c>
      <c r="W2609" s="21">
        <f t="shared" si="199"/>
        <v>8.859257098</v>
      </c>
      <c r="X2609" s="27">
        <f t="shared" si="170"/>
        <v>10</v>
      </c>
      <c r="Y2609" s="119"/>
      <c r="Z2609" s="119"/>
      <c r="AA2609" s="40"/>
      <c r="AB2609" s="40"/>
      <c r="AC2609" s="40"/>
      <c r="AD2609" s="40"/>
      <c r="AE2609" s="39"/>
      <c r="AF2609" s="5"/>
      <c r="AG2609" s="1"/>
    </row>
    <row r="2610" ht="15.75" customHeight="1">
      <c r="A2610" s="1"/>
      <c r="B2610" s="5"/>
      <c r="C2610" s="174">
        <v>45422.0</v>
      </c>
      <c r="D2610" s="47">
        <v>4.519640148E9</v>
      </c>
      <c r="E2610" s="171" t="s">
        <v>4822</v>
      </c>
      <c r="F2610" s="5" t="s">
        <v>72</v>
      </c>
      <c r="G2610" s="5" t="s">
        <v>2017</v>
      </c>
      <c r="H2610" s="5">
        <v>210.0</v>
      </c>
      <c r="I2610" s="33" t="s">
        <v>1808</v>
      </c>
      <c r="J2610" s="18">
        <v>8.0</v>
      </c>
      <c r="K2610" s="169">
        <f t="shared" si="205"/>
        <v>8.306646526</v>
      </c>
      <c r="L2610" s="18">
        <v>10.0</v>
      </c>
      <c r="M2610" s="21">
        <f t="shared" si="206"/>
        <v>9.114157915</v>
      </c>
      <c r="N2610" s="18">
        <v>10.0</v>
      </c>
      <c r="O2610" s="21">
        <f t="shared" si="204"/>
        <v>9.458449883</v>
      </c>
      <c r="P2610" s="18">
        <v>7.5</v>
      </c>
      <c r="Q2610" s="21">
        <f t="shared" si="207"/>
        <v>8.371061844</v>
      </c>
      <c r="R2610" s="18">
        <v>10.0</v>
      </c>
      <c r="S2610" s="21">
        <f t="shared" si="195"/>
        <v>8.437077342</v>
      </c>
      <c r="T2610" s="18">
        <v>7.5</v>
      </c>
      <c r="U2610" s="21">
        <f t="shared" si="128"/>
        <v>8.233177752</v>
      </c>
      <c r="V2610" s="18">
        <v>10.0</v>
      </c>
      <c r="W2610" s="21">
        <f t="shared" si="199"/>
        <v>8.859700622</v>
      </c>
      <c r="X2610" s="27">
        <f t="shared" si="170"/>
        <v>9</v>
      </c>
      <c r="Y2610" s="119"/>
      <c r="Z2610" s="119"/>
      <c r="AA2610" s="40"/>
      <c r="AB2610" s="40"/>
      <c r="AC2610" s="40"/>
      <c r="AD2610" s="40"/>
      <c r="AE2610" s="39"/>
      <c r="AF2610" s="5"/>
      <c r="AG2610" s="1"/>
    </row>
    <row r="2611" ht="15.75" customHeight="1">
      <c r="A2611" s="1"/>
      <c r="B2611" s="5"/>
      <c r="C2611" s="174">
        <v>45422.0</v>
      </c>
      <c r="D2611" s="47">
        <v>4.38333311E9</v>
      </c>
      <c r="E2611" s="171" t="s">
        <v>4823</v>
      </c>
      <c r="F2611" s="5" t="s">
        <v>40</v>
      </c>
      <c r="G2611" s="5" t="s">
        <v>33</v>
      </c>
      <c r="H2611" s="5">
        <v>217.0</v>
      </c>
      <c r="I2611" s="33" t="s">
        <v>1808</v>
      </c>
      <c r="J2611" s="18">
        <v>10.0</v>
      </c>
      <c r="K2611" s="169">
        <f t="shared" si="205"/>
        <v>8.306646526</v>
      </c>
      <c r="L2611" s="18">
        <v>10.0</v>
      </c>
      <c r="M2611" s="21">
        <f t="shared" si="206"/>
        <v>9.114502333</v>
      </c>
      <c r="N2611" s="18">
        <v>10.0</v>
      </c>
      <c r="O2611" s="21">
        <f t="shared" si="204"/>
        <v>9.458660194</v>
      </c>
      <c r="P2611" s="18">
        <v>10.0</v>
      </c>
      <c r="Q2611" s="21">
        <f t="shared" si="207"/>
        <v>8.371695179</v>
      </c>
      <c r="R2611" s="18">
        <v>10.0</v>
      </c>
      <c r="S2611" s="21">
        <f t="shared" si="195"/>
        <v>8.437684538</v>
      </c>
      <c r="T2611" s="18">
        <v>10.0</v>
      </c>
      <c r="U2611" s="21">
        <f t="shared" si="128"/>
        <v>8.233864697</v>
      </c>
      <c r="V2611" s="18">
        <v>10.0</v>
      </c>
      <c r="W2611" s="21">
        <f t="shared" si="199"/>
        <v>8.860143801</v>
      </c>
      <c r="X2611" s="27">
        <f t="shared" si="170"/>
        <v>10</v>
      </c>
      <c r="Y2611" s="84" t="s">
        <v>4824</v>
      </c>
      <c r="Z2611" s="61" t="s">
        <v>4825</v>
      </c>
      <c r="AA2611" s="40"/>
      <c r="AB2611" s="40"/>
      <c r="AC2611" s="40"/>
      <c r="AD2611" s="40"/>
      <c r="AE2611" s="39"/>
      <c r="AF2611" s="5"/>
      <c r="AG2611" s="1"/>
    </row>
    <row r="2612" ht="15.75" customHeight="1">
      <c r="A2612" s="1"/>
      <c r="B2612" s="5"/>
      <c r="C2612" s="174">
        <v>45423.0</v>
      </c>
      <c r="D2612" s="47">
        <v>4.326974936E9</v>
      </c>
      <c r="E2612" s="171" t="s">
        <v>4826</v>
      </c>
      <c r="F2612" s="5" t="s">
        <v>32</v>
      </c>
      <c r="G2612" s="5" t="s">
        <v>2017</v>
      </c>
      <c r="H2612" s="5">
        <v>215.0</v>
      </c>
      <c r="I2612" s="33" t="s">
        <v>1808</v>
      </c>
      <c r="J2612" s="18">
        <v>7.0</v>
      </c>
      <c r="K2612" s="169">
        <f t="shared" si="205"/>
        <v>8.304833837</v>
      </c>
      <c r="L2612" s="18">
        <v>7.5</v>
      </c>
      <c r="M2612" s="21">
        <f t="shared" si="206"/>
        <v>9.113874854</v>
      </c>
      <c r="N2612" s="18">
        <v>7.5</v>
      </c>
      <c r="O2612" s="21">
        <f t="shared" si="204"/>
        <v>9.457899845</v>
      </c>
      <c r="P2612" s="18">
        <v>5.0</v>
      </c>
      <c r="Q2612" s="21">
        <f t="shared" si="207"/>
        <v>8.370384765</v>
      </c>
      <c r="R2612" s="18">
        <v>5.0</v>
      </c>
      <c r="S2612" s="21">
        <f t="shared" si="195"/>
        <v>8.436349515</v>
      </c>
      <c r="T2612" s="18">
        <v>5.0</v>
      </c>
      <c r="U2612" s="21">
        <f t="shared" si="128"/>
        <v>8.232607851</v>
      </c>
      <c r="V2612" s="18">
        <v>5.0</v>
      </c>
      <c r="W2612" s="21">
        <f t="shared" si="199"/>
        <v>8.858644134</v>
      </c>
      <c r="X2612" s="27">
        <f t="shared" si="170"/>
        <v>6</v>
      </c>
      <c r="Y2612" s="84" t="s">
        <v>2607</v>
      </c>
      <c r="Z2612" s="84" t="s">
        <v>4827</v>
      </c>
      <c r="AA2612" s="40"/>
      <c r="AB2612" s="40"/>
      <c r="AC2612" s="40"/>
      <c r="AD2612" s="40"/>
      <c r="AE2612" s="39"/>
      <c r="AF2612" s="5"/>
      <c r="AG2612" s="1"/>
    </row>
    <row r="2613" ht="15.75" customHeight="1">
      <c r="A2613" s="1"/>
      <c r="B2613" s="5"/>
      <c r="C2613" s="174">
        <v>45424.0</v>
      </c>
      <c r="D2613" s="47">
        <v>4.432333647E9</v>
      </c>
      <c r="E2613" s="171" t="s">
        <v>4828</v>
      </c>
      <c r="F2613" s="5" t="s">
        <v>126</v>
      </c>
      <c r="G2613" s="5" t="s">
        <v>33</v>
      </c>
      <c r="H2613" s="5">
        <v>311.0</v>
      </c>
      <c r="I2613" s="33" t="s">
        <v>1787</v>
      </c>
      <c r="J2613" s="18">
        <v>10.0</v>
      </c>
      <c r="K2613" s="169">
        <f t="shared" si="205"/>
        <v>8.305438066</v>
      </c>
      <c r="L2613" s="18">
        <v>10.0</v>
      </c>
      <c r="M2613" s="21">
        <f t="shared" si="206"/>
        <v>9.114219114</v>
      </c>
      <c r="N2613" s="18">
        <v>10.0</v>
      </c>
      <c r="O2613" s="21">
        <f t="shared" si="204"/>
        <v>9.458110206</v>
      </c>
      <c r="P2613" s="18">
        <v>10.0</v>
      </c>
      <c r="Q2613" s="21">
        <f t="shared" si="207"/>
        <v>8.371017871</v>
      </c>
      <c r="R2613" s="18">
        <v>10.0</v>
      </c>
      <c r="S2613" s="21">
        <f t="shared" si="195"/>
        <v>8.436956522</v>
      </c>
      <c r="T2613" s="18">
        <v>10.0</v>
      </c>
      <c r="U2613" s="21">
        <f t="shared" si="128"/>
        <v>8.233294483</v>
      </c>
      <c r="V2613" s="18">
        <v>10.0</v>
      </c>
      <c r="W2613" s="21">
        <f t="shared" si="199"/>
        <v>8.859087379</v>
      </c>
      <c r="X2613" s="27">
        <f t="shared" si="170"/>
        <v>10</v>
      </c>
      <c r="Y2613" s="119"/>
      <c r="Z2613" s="119"/>
      <c r="AA2613" s="40"/>
      <c r="AB2613" s="40"/>
      <c r="AC2613" s="40"/>
      <c r="AD2613" s="40"/>
      <c r="AE2613" s="39"/>
      <c r="AF2613" s="5"/>
      <c r="AG2613" s="1"/>
    </row>
    <row r="2614" ht="15.75" customHeight="1">
      <c r="A2614" s="1"/>
      <c r="B2614" s="5"/>
      <c r="C2614" s="174">
        <v>45425.0</v>
      </c>
      <c r="D2614" s="47">
        <v>4.432337845E9</v>
      </c>
      <c r="E2614" s="171" t="s">
        <v>4828</v>
      </c>
      <c r="F2614" s="5" t="s">
        <v>126</v>
      </c>
      <c r="G2614" s="5" t="s">
        <v>33</v>
      </c>
      <c r="H2614" s="5">
        <v>311.0</v>
      </c>
      <c r="I2614" s="33" t="s">
        <v>1787</v>
      </c>
      <c r="J2614" s="18">
        <v>10.0</v>
      </c>
      <c r="K2614" s="169">
        <f t="shared" si="205"/>
        <v>8.305438066</v>
      </c>
      <c r="L2614" s="18">
        <v>10.0</v>
      </c>
      <c r="M2614" s="21">
        <f t="shared" si="206"/>
        <v>9.114563107</v>
      </c>
      <c r="N2614" s="18">
        <v>10.0</v>
      </c>
      <c r="O2614" s="21">
        <f t="shared" si="204"/>
        <v>9.458320403</v>
      </c>
      <c r="P2614" s="18">
        <v>10.0</v>
      </c>
      <c r="Q2614" s="21">
        <f t="shared" si="207"/>
        <v>8.371650485</v>
      </c>
      <c r="R2614" s="18">
        <v>10.0</v>
      </c>
      <c r="S2614" s="21">
        <f t="shared" si="195"/>
        <v>8.437563058</v>
      </c>
      <c r="T2614" s="18">
        <v>10.0</v>
      </c>
      <c r="U2614" s="21">
        <f t="shared" si="128"/>
        <v>8.233980583</v>
      </c>
      <c r="V2614" s="18">
        <v>10.0</v>
      </c>
      <c r="W2614" s="21">
        <f t="shared" si="199"/>
        <v>8.85953028</v>
      </c>
      <c r="X2614" s="27">
        <f t="shared" si="170"/>
        <v>10</v>
      </c>
      <c r="Y2614" s="119"/>
      <c r="Z2614" s="119"/>
      <c r="AA2614" s="40"/>
      <c r="AB2614" s="40"/>
      <c r="AC2614" s="40"/>
      <c r="AD2614" s="40"/>
      <c r="AE2614" s="39"/>
      <c r="AF2614" s="5"/>
      <c r="AG2614" s="1"/>
    </row>
    <row r="2615" ht="15.75" customHeight="1">
      <c r="A2615" s="1"/>
      <c r="B2615" s="5"/>
      <c r="C2615" s="174">
        <v>45426.0</v>
      </c>
      <c r="D2615" s="47">
        <v>4.857284862E9</v>
      </c>
      <c r="E2615" s="171" t="s">
        <v>3861</v>
      </c>
      <c r="F2615" s="5" t="s">
        <v>1649</v>
      </c>
      <c r="G2615" s="5" t="s">
        <v>3261</v>
      </c>
      <c r="H2615" s="5" t="s">
        <v>239</v>
      </c>
      <c r="I2615" s="33" t="s">
        <v>60</v>
      </c>
      <c r="J2615" s="18">
        <v>10.0</v>
      </c>
      <c r="K2615" s="169">
        <f t="shared" si="205"/>
        <v>8.307250755</v>
      </c>
      <c r="L2615" s="18">
        <v>10.0</v>
      </c>
      <c r="M2615" s="21">
        <f t="shared" si="206"/>
        <v>9.114906832</v>
      </c>
      <c r="N2615" s="18">
        <v>10.0</v>
      </c>
      <c r="O2615" s="21">
        <f t="shared" si="204"/>
        <v>9.458530438</v>
      </c>
      <c r="P2615" s="18">
        <v>10.0</v>
      </c>
      <c r="Q2615" s="21">
        <f t="shared" si="207"/>
        <v>8.372282609</v>
      </c>
      <c r="R2615" s="18">
        <v>10.0</v>
      </c>
      <c r="S2615" s="21">
        <f t="shared" si="195"/>
        <v>8.438169123</v>
      </c>
      <c r="T2615" s="18">
        <v>10.0</v>
      </c>
      <c r="U2615" s="21">
        <f t="shared" si="128"/>
        <v>8.234666149</v>
      </c>
      <c r="V2615" s="18">
        <v>10.0</v>
      </c>
      <c r="W2615" s="21">
        <f t="shared" si="199"/>
        <v>8.859972837</v>
      </c>
      <c r="X2615" s="27">
        <f t="shared" si="170"/>
        <v>10</v>
      </c>
      <c r="Y2615" s="119"/>
      <c r="Z2615" s="119"/>
      <c r="AA2615" s="40"/>
      <c r="AB2615" s="40"/>
      <c r="AC2615" s="40"/>
      <c r="AD2615" s="40"/>
      <c r="AE2615" s="39"/>
      <c r="AF2615" s="5"/>
      <c r="AG2615" s="1"/>
    </row>
    <row r="2616" ht="15.75" customHeight="1">
      <c r="A2616" s="1"/>
      <c r="B2616" s="5"/>
      <c r="C2616" s="174">
        <v>45428.0</v>
      </c>
      <c r="D2616" s="47">
        <v>4.083886966E9</v>
      </c>
      <c r="E2616" s="171" t="s">
        <v>4829</v>
      </c>
      <c r="F2616" s="5" t="s">
        <v>126</v>
      </c>
      <c r="G2616" s="5" t="s">
        <v>33</v>
      </c>
      <c r="H2616" s="5" t="s">
        <v>111</v>
      </c>
      <c r="I2616" s="33" t="s">
        <v>60</v>
      </c>
      <c r="J2616" s="18">
        <v>10.0</v>
      </c>
      <c r="K2616" s="169">
        <f t="shared" si="205"/>
        <v>8.310271903</v>
      </c>
      <c r="L2616" s="18">
        <v>10.0</v>
      </c>
      <c r="M2616" s="21">
        <f t="shared" si="206"/>
        <v>9.115250291</v>
      </c>
      <c r="N2616" s="18">
        <v>10.0</v>
      </c>
      <c r="O2616" s="21">
        <f t="shared" si="204"/>
        <v>9.45874031</v>
      </c>
      <c r="P2616" s="18">
        <v>10.0</v>
      </c>
      <c r="Q2616" s="21">
        <f t="shared" si="207"/>
        <v>8.372914241</v>
      </c>
      <c r="R2616" s="18">
        <v>10.0</v>
      </c>
      <c r="S2616" s="21">
        <f t="shared" si="195"/>
        <v>8.438774719</v>
      </c>
      <c r="T2616" s="18">
        <v>10.0</v>
      </c>
      <c r="U2616" s="21">
        <f t="shared" si="128"/>
        <v>8.235351184</v>
      </c>
      <c r="V2616" s="18">
        <v>10.0</v>
      </c>
      <c r="W2616" s="21">
        <f t="shared" si="199"/>
        <v>8.86041505</v>
      </c>
      <c r="X2616" s="27">
        <f t="shared" si="170"/>
        <v>10</v>
      </c>
      <c r="Y2616" s="119"/>
      <c r="Z2616" s="119"/>
      <c r="AA2616" s="40"/>
      <c r="AB2616" s="40"/>
      <c r="AC2616" s="40"/>
      <c r="AD2616" s="40"/>
      <c r="AE2616" s="39"/>
      <c r="AF2616" s="5"/>
      <c r="AG2616" s="1"/>
    </row>
    <row r="2617" ht="15.75" customHeight="1">
      <c r="A2617" s="1"/>
      <c r="B2617" s="5"/>
      <c r="C2617" s="174">
        <v>45428.0</v>
      </c>
      <c r="D2617" s="47">
        <v>4.72583241E9</v>
      </c>
      <c r="E2617" s="171" t="s">
        <v>4830</v>
      </c>
      <c r="F2617" s="5" t="s">
        <v>32</v>
      </c>
      <c r="G2617" s="5" t="s">
        <v>33</v>
      </c>
      <c r="H2617" s="5">
        <v>210.0</v>
      </c>
      <c r="I2617" s="33" t="s">
        <v>4797</v>
      </c>
      <c r="J2617" s="18">
        <v>10.0</v>
      </c>
      <c r="K2617" s="169">
        <f t="shared" si="205"/>
        <v>8.312084592</v>
      </c>
      <c r="L2617" s="18">
        <v>10.0</v>
      </c>
      <c r="M2617" s="21">
        <f t="shared" si="206"/>
        <v>9.115593483</v>
      </c>
      <c r="N2617" s="18">
        <v>10.0</v>
      </c>
      <c r="O2617" s="21">
        <f t="shared" si="204"/>
        <v>9.458950019</v>
      </c>
      <c r="P2617" s="18">
        <v>10.0</v>
      </c>
      <c r="Q2617" s="21">
        <f t="shared" si="207"/>
        <v>8.373545384</v>
      </c>
      <c r="R2617" s="18">
        <v>10.0</v>
      </c>
      <c r="S2617" s="21">
        <f t="shared" si="195"/>
        <v>8.439379845</v>
      </c>
      <c r="T2617" s="18">
        <v>10.0</v>
      </c>
      <c r="U2617" s="21">
        <f t="shared" si="128"/>
        <v>8.236035687</v>
      </c>
      <c r="V2617" s="18">
        <v>10.0</v>
      </c>
      <c r="W2617" s="21">
        <f t="shared" si="199"/>
        <v>8.860856921</v>
      </c>
      <c r="X2617" s="27">
        <f t="shared" si="170"/>
        <v>10</v>
      </c>
      <c r="Y2617" s="119"/>
      <c r="Z2617" s="119"/>
      <c r="AA2617" s="40"/>
      <c r="AB2617" s="40"/>
      <c r="AC2617" s="40"/>
      <c r="AD2617" s="40"/>
      <c r="AE2617" s="39"/>
      <c r="AF2617" s="5"/>
      <c r="AG2617" s="1"/>
    </row>
    <row r="2618" ht="15.75" customHeight="1">
      <c r="A2618" s="1"/>
      <c r="B2618" s="5"/>
      <c r="C2618" s="174">
        <v>45429.0</v>
      </c>
      <c r="D2618" s="47">
        <v>4.015923001E9</v>
      </c>
      <c r="E2618" s="171" t="s">
        <v>4831</v>
      </c>
      <c r="F2618" s="5" t="s">
        <v>107</v>
      </c>
      <c r="G2618" s="5" t="s">
        <v>2017</v>
      </c>
      <c r="H2618" s="5" t="s">
        <v>120</v>
      </c>
      <c r="I2618" s="33" t="s">
        <v>60</v>
      </c>
      <c r="J2618" s="18">
        <v>10.0</v>
      </c>
      <c r="K2618" s="169">
        <f t="shared" si="205"/>
        <v>8.312084592</v>
      </c>
      <c r="L2618" s="18">
        <v>10.0</v>
      </c>
      <c r="M2618" s="21">
        <f t="shared" si="206"/>
        <v>9.115936409</v>
      </c>
      <c r="N2618" s="18">
        <v>10.0</v>
      </c>
      <c r="O2618" s="21">
        <f t="shared" si="204"/>
        <v>9.459159566</v>
      </c>
      <c r="P2618" s="18">
        <v>10.0</v>
      </c>
      <c r="Q2618" s="21">
        <f t="shared" si="207"/>
        <v>8.374176037</v>
      </c>
      <c r="R2618" s="18">
        <v>10.0</v>
      </c>
      <c r="S2618" s="21">
        <f t="shared" si="195"/>
        <v>8.439984502</v>
      </c>
      <c r="T2618" s="18">
        <v>10.0</v>
      </c>
      <c r="U2618" s="21">
        <f t="shared" si="128"/>
        <v>8.236719659</v>
      </c>
      <c r="V2618" s="18">
        <v>10.0</v>
      </c>
      <c r="W2618" s="21">
        <f t="shared" si="199"/>
        <v>8.86129845</v>
      </c>
      <c r="X2618" s="27">
        <f t="shared" si="170"/>
        <v>10</v>
      </c>
      <c r="Y2618" s="119"/>
      <c r="Z2618" s="119"/>
      <c r="AA2618" s="40"/>
      <c r="AB2618" s="40"/>
      <c r="AC2618" s="40"/>
      <c r="AD2618" s="40"/>
      <c r="AE2618" s="39"/>
      <c r="AF2618" s="5"/>
      <c r="AG2618" s="1"/>
    </row>
    <row r="2619" ht="15.75" customHeight="1">
      <c r="A2619" s="1"/>
      <c r="B2619" s="5"/>
      <c r="C2619" s="174">
        <v>45429.0</v>
      </c>
      <c r="D2619" s="47">
        <v>4.61206841E9</v>
      </c>
      <c r="E2619" s="171" t="s">
        <v>4832</v>
      </c>
      <c r="F2619" s="5" t="s">
        <v>48</v>
      </c>
      <c r="G2619" s="5" t="s">
        <v>2979</v>
      </c>
      <c r="H2619" s="5">
        <v>312.0</v>
      </c>
      <c r="I2619" s="33" t="s">
        <v>1787</v>
      </c>
      <c r="J2619" s="18">
        <v>6.0</v>
      </c>
      <c r="K2619" s="169">
        <f t="shared" si="205"/>
        <v>8.309667674</v>
      </c>
      <c r="L2619" s="18">
        <v>5.0</v>
      </c>
      <c r="M2619" s="21">
        <f>+AVERAGE($L$3:L2629)</f>
        <v>9.112934363</v>
      </c>
      <c r="N2619" s="18">
        <v>10.0</v>
      </c>
      <c r="O2619" s="21">
        <f t="shared" si="204"/>
        <v>9.459368951</v>
      </c>
      <c r="P2619" s="18">
        <v>5.0</v>
      </c>
      <c r="Q2619" s="21">
        <f>+AVERAGE($P$3:P2629)</f>
        <v>8.373359073</v>
      </c>
      <c r="R2619" s="18">
        <v>7.5</v>
      </c>
      <c r="S2619" s="21">
        <f t="shared" si="195"/>
        <v>8.439620449</v>
      </c>
      <c r="T2619" s="18">
        <v>5.0</v>
      </c>
      <c r="U2619" s="21">
        <f t="shared" si="128"/>
        <v>8.235465116</v>
      </c>
      <c r="V2619" s="18">
        <v>7.5</v>
      </c>
      <c r="W2619" s="21">
        <f t="shared" si="199"/>
        <v>8.860771019</v>
      </c>
      <c r="X2619" s="27">
        <f t="shared" si="170"/>
        <v>6.571428571</v>
      </c>
      <c r="Y2619" s="84" t="s">
        <v>4833</v>
      </c>
      <c r="Z2619" s="84" t="s">
        <v>4834</v>
      </c>
      <c r="AA2619" s="40"/>
      <c r="AB2619" s="40"/>
      <c r="AC2619" s="40"/>
      <c r="AD2619" s="40"/>
      <c r="AE2619" s="39"/>
      <c r="AF2619" s="5"/>
      <c r="AG2619" s="1"/>
    </row>
    <row r="2620" ht="15.75" customHeight="1">
      <c r="A2620" s="1"/>
      <c r="B2620" s="5"/>
      <c r="C2620" s="174">
        <v>45432.0</v>
      </c>
      <c r="D2620" s="47">
        <v>4.963385663E9</v>
      </c>
      <c r="E2620" s="171" t="s">
        <v>4835</v>
      </c>
      <c r="F2620" s="5" t="s">
        <v>2924</v>
      </c>
      <c r="G2620" s="5" t="s">
        <v>33</v>
      </c>
      <c r="H2620" s="5">
        <v>302.0</v>
      </c>
      <c r="I2620" s="33" t="s">
        <v>2005</v>
      </c>
      <c r="J2620" s="18">
        <v>3.0</v>
      </c>
      <c r="K2620" s="169">
        <f t="shared" si="205"/>
        <v>8.307250755</v>
      </c>
      <c r="L2620" s="18">
        <v>2.5</v>
      </c>
      <c r="M2620" s="21">
        <f t="shared" ref="M2620:M2629" si="208">+AVERAGE($L$3:L2620)</f>
        <v>9.11177838</v>
      </c>
      <c r="N2620" s="18">
        <v>10.0</v>
      </c>
      <c r="O2620" s="21">
        <f t="shared" si="204"/>
        <v>9.459578173</v>
      </c>
      <c r="P2620" s="18">
        <v>5.0</v>
      </c>
      <c r="Q2620" s="21">
        <f t="shared" ref="Q2620:Q2629" si="209">+AVERAGE($P$3:P2620)</f>
        <v>8.37156141</v>
      </c>
      <c r="R2620" s="18">
        <v>5.0</v>
      </c>
      <c r="S2620" s="21">
        <f t="shared" si="195"/>
        <v>8.438288811</v>
      </c>
      <c r="T2620" s="18">
        <v>5.0</v>
      </c>
      <c r="U2620" s="21">
        <f t="shared" si="128"/>
        <v>8.234211546</v>
      </c>
      <c r="V2620" s="18">
        <v>5.0</v>
      </c>
      <c r="W2620" s="21">
        <f t="shared" si="199"/>
        <v>8.859275755</v>
      </c>
      <c r="X2620" s="27">
        <f t="shared" si="170"/>
        <v>5.071428571</v>
      </c>
      <c r="Y2620" s="84" t="s">
        <v>2359</v>
      </c>
      <c r="Z2620" s="84" t="s">
        <v>4836</v>
      </c>
      <c r="AA2620" s="40"/>
      <c r="AB2620" s="40"/>
      <c r="AC2620" s="40"/>
      <c r="AD2620" s="40"/>
      <c r="AE2620" s="39"/>
      <c r="AF2620" s="5"/>
      <c r="AG2620" s="1"/>
    </row>
    <row r="2621" ht="15.75" customHeight="1">
      <c r="A2621" s="1"/>
      <c r="B2621" s="5"/>
      <c r="C2621" s="174">
        <v>45432.0</v>
      </c>
      <c r="D2621" s="47">
        <v>4.335432359E9</v>
      </c>
      <c r="E2621" s="171" t="s">
        <v>4837</v>
      </c>
      <c r="F2621" s="5" t="s">
        <v>72</v>
      </c>
      <c r="G2621" s="5" t="s">
        <v>2979</v>
      </c>
      <c r="H2621" s="5" t="s">
        <v>227</v>
      </c>
      <c r="I2621" s="33" t="s">
        <v>60</v>
      </c>
      <c r="J2621" s="18">
        <v>7.5</v>
      </c>
      <c r="K2621" s="169">
        <f t="shared" si="205"/>
        <v>8.305740181</v>
      </c>
      <c r="L2621" s="18">
        <v>7.5</v>
      </c>
      <c r="M2621" s="21">
        <f t="shared" si="208"/>
        <v>9.111154144</v>
      </c>
      <c r="N2621" s="18">
        <v>10.0</v>
      </c>
      <c r="O2621" s="21">
        <f t="shared" si="204"/>
        <v>9.459787234</v>
      </c>
      <c r="P2621" s="18">
        <v>10.0</v>
      </c>
      <c r="Q2621" s="21">
        <f t="shared" si="209"/>
        <v>8.372192099</v>
      </c>
      <c r="R2621" s="18">
        <v>10.0</v>
      </c>
      <c r="S2621" s="21">
        <f t="shared" si="195"/>
        <v>8.438893189</v>
      </c>
      <c r="T2621" s="18">
        <v>10.0</v>
      </c>
      <c r="U2621" s="21">
        <f t="shared" si="128"/>
        <v>8.23489543</v>
      </c>
      <c r="V2621" s="18">
        <v>10.0</v>
      </c>
      <c r="W2621" s="21">
        <f t="shared" si="199"/>
        <v>8.859717383</v>
      </c>
      <c r="X2621" s="27">
        <f t="shared" si="170"/>
        <v>9.285714286</v>
      </c>
      <c r="Y2621" s="84" t="s">
        <v>4838</v>
      </c>
      <c r="Z2621" s="84" t="s">
        <v>4839</v>
      </c>
      <c r="AA2621" s="40"/>
      <c r="AB2621" s="40"/>
      <c r="AC2621" s="40"/>
      <c r="AD2621" s="40"/>
      <c r="AE2621" s="39"/>
      <c r="AF2621" s="5"/>
      <c r="AG2621" s="1"/>
    </row>
    <row r="2622" ht="15.75" customHeight="1">
      <c r="A2622" s="1"/>
      <c r="B2622" s="5"/>
      <c r="C2622" s="174">
        <v>45432.0</v>
      </c>
      <c r="D2622" s="47">
        <v>4.41905956E9</v>
      </c>
      <c r="E2622" s="171" t="s">
        <v>4840</v>
      </c>
      <c r="F2622" s="5" t="s">
        <v>84</v>
      </c>
      <c r="G2622" s="5" t="s">
        <v>2017</v>
      </c>
      <c r="H2622" s="5">
        <v>217.0</v>
      </c>
      <c r="I2622" s="33" t="s">
        <v>1782</v>
      </c>
      <c r="J2622" s="18">
        <v>10.0</v>
      </c>
      <c r="K2622" s="169">
        <f t="shared" si="205"/>
        <v>8.30755287</v>
      </c>
      <c r="L2622" s="18">
        <v>10.0</v>
      </c>
      <c r="M2622" s="21">
        <f t="shared" si="208"/>
        <v>9.111498258</v>
      </c>
      <c r="N2622" s="18">
        <v>10.0</v>
      </c>
      <c r="O2622" s="21">
        <f t="shared" si="204"/>
        <v>9.459996133</v>
      </c>
      <c r="P2622" s="18">
        <v>10.0</v>
      </c>
      <c r="Q2622" s="21">
        <f t="shared" si="209"/>
        <v>8.3728223</v>
      </c>
      <c r="R2622" s="18">
        <v>10.0</v>
      </c>
      <c r="S2622" s="21">
        <f t="shared" si="195"/>
        <v>8.439497099</v>
      </c>
      <c r="T2622" s="18">
        <v>10.0</v>
      </c>
      <c r="U2622" s="21">
        <f t="shared" si="128"/>
        <v>8.235578784</v>
      </c>
      <c r="V2622" s="18">
        <v>10.0</v>
      </c>
      <c r="W2622" s="21">
        <f t="shared" si="199"/>
        <v>8.860158669</v>
      </c>
      <c r="X2622" s="27">
        <f t="shared" si="170"/>
        <v>10</v>
      </c>
      <c r="Y2622" s="119"/>
      <c r="Z2622" s="119"/>
      <c r="AA2622" s="40"/>
      <c r="AB2622" s="40"/>
      <c r="AC2622" s="40"/>
      <c r="AD2622" s="40"/>
      <c r="AE2622" s="39"/>
      <c r="AF2622" s="5"/>
      <c r="AG2622" s="1"/>
    </row>
    <row r="2623" ht="15.75" customHeight="1">
      <c r="A2623" s="1"/>
      <c r="B2623" s="5"/>
      <c r="C2623" s="174">
        <v>45433.0</v>
      </c>
      <c r="D2623" s="47">
        <v>4.524986929E9</v>
      </c>
      <c r="E2623" s="171" t="s">
        <v>4841</v>
      </c>
      <c r="F2623" s="5" t="s">
        <v>32</v>
      </c>
      <c r="G2623" s="5" t="s">
        <v>33</v>
      </c>
      <c r="H2623" s="5" t="s">
        <v>111</v>
      </c>
      <c r="I2623" s="33" t="s">
        <v>60</v>
      </c>
      <c r="J2623" s="18">
        <v>8.0</v>
      </c>
      <c r="K2623" s="169">
        <f t="shared" si="205"/>
        <v>8.306344411</v>
      </c>
      <c r="L2623" s="18">
        <v>10.0</v>
      </c>
      <c r="M2623" s="21">
        <f t="shared" si="208"/>
        <v>9.111842105</v>
      </c>
      <c r="N2623" s="18">
        <v>10.0</v>
      </c>
      <c r="O2623" s="21">
        <f t="shared" si="204"/>
        <v>9.460204871</v>
      </c>
      <c r="P2623" s="18">
        <v>7.5</v>
      </c>
      <c r="Q2623" s="21">
        <f t="shared" si="209"/>
        <v>8.37248452</v>
      </c>
      <c r="R2623" s="18">
        <v>7.5</v>
      </c>
      <c r="S2623" s="21">
        <f t="shared" si="195"/>
        <v>8.439133797</v>
      </c>
      <c r="T2623" s="18">
        <v>7.5</v>
      </c>
      <c r="U2623" s="21">
        <f t="shared" si="128"/>
        <v>8.235294118</v>
      </c>
      <c r="V2623" s="18">
        <v>10.0</v>
      </c>
      <c r="W2623" s="21">
        <f t="shared" si="199"/>
        <v>8.860599613</v>
      </c>
      <c r="X2623" s="27">
        <f t="shared" si="170"/>
        <v>8.642857143</v>
      </c>
      <c r="Y2623" s="119"/>
      <c r="Z2623" s="119"/>
      <c r="AA2623" s="40"/>
      <c r="AB2623" s="40"/>
      <c r="AC2623" s="40"/>
      <c r="AD2623" s="40"/>
      <c r="AE2623" s="39"/>
      <c r="AF2623" s="5"/>
      <c r="AG2623" s="1"/>
    </row>
    <row r="2624" ht="15.75" customHeight="1">
      <c r="A2624" s="1"/>
      <c r="B2624" s="5"/>
      <c r="C2624" s="174">
        <v>45433.0</v>
      </c>
      <c r="D2624" s="47">
        <v>4.409710608E9</v>
      </c>
      <c r="E2624" s="171" t="s">
        <v>4842</v>
      </c>
      <c r="F2624" s="5" t="s">
        <v>72</v>
      </c>
      <c r="G2624" s="5" t="s">
        <v>2979</v>
      </c>
      <c r="H2624" s="5">
        <v>313.0</v>
      </c>
      <c r="I2624" s="33" t="s">
        <v>79</v>
      </c>
      <c r="J2624" s="18">
        <v>7.0</v>
      </c>
      <c r="K2624" s="169">
        <f t="shared" si="205"/>
        <v>8.305135952</v>
      </c>
      <c r="L2624" s="18">
        <v>7.5</v>
      </c>
      <c r="M2624" s="21">
        <f t="shared" si="208"/>
        <v>9.111218569</v>
      </c>
      <c r="N2624" s="18">
        <v>7.5</v>
      </c>
      <c r="O2624" s="21">
        <f t="shared" si="204"/>
        <v>9.45944745</v>
      </c>
      <c r="P2624" s="18">
        <v>7.5</v>
      </c>
      <c r="Q2624" s="21">
        <f t="shared" si="209"/>
        <v>8.372147002</v>
      </c>
      <c r="R2624" s="18">
        <v>7.5</v>
      </c>
      <c r="S2624" s="21">
        <f t="shared" si="195"/>
        <v>8.438770777</v>
      </c>
      <c r="T2624" s="18">
        <v>7.5</v>
      </c>
      <c r="U2624" s="21">
        <f t="shared" si="128"/>
        <v>8.235009671</v>
      </c>
      <c r="V2624" s="18">
        <v>7.5</v>
      </c>
      <c r="W2624" s="21">
        <f t="shared" si="199"/>
        <v>8.860073473</v>
      </c>
      <c r="X2624" s="27">
        <f t="shared" si="170"/>
        <v>7.428571429</v>
      </c>
      <c r="Y2624" s="119"/>
      <c r="Z2624" s="119"/>
      <c r="AA2624" s="40"/>
      <c r="AB2624" s="40"/>
      <c r="AC2624" s="40"/>
      <c r="AD2624" s="40"/>
      <c r="AE2624" s="39"/>
      <c r="AF2624" s="5"/>
      <c r="AG2624" s="1"/>
    </row>
    <row r="2625" ht="15.75" customHeight="1">
      <c r="A2625" s="1"/>
      <c r="B2625" s="5"/>
      <c r="C2625" s="174">
        <v>45434.0</v>
      </c>
      <c r="D2625" s="47">
        <v>4.624916363E9</v>
      </c>
      <c r="E2625" s="122" t="s">
        <v>4843</v>
      </c>
      <c r="F2625" s="5" t="s">
        <v>126</v>
      </c>
      <c r="G2625" s="5" t="s">
        <v>2017</v>
      </c>
      <c r="H2625" s="5">
        <v>217.0</v>
      </c>
      <c r="I2625" s="33" t="s">
        <v>1782</v>
      </c>
      <c r="J2625" s="18">
        <v>9.0</v>
      </c>
      <c r="K2625" s="169">
        <f t="shared" si="205"/>
        <v>8.305135952</v>
      </c>
      <c r="L2625" s="18">
        <v>10.0</v>
      </c>
      <c r="M2625" s="21">
        <f t="shared" si="208"/>
        <v>9.111562258</v>
      </c>
      <c r="N2625" s="18">
        <v>7.5</v>
      </c>
      <c r="O2625" s="21">
        <f t="shared" si="204"/>
        <v>9.458690614</v>
      </c>
      <c r="P2625" s="18">
        <v>7.5</v>
      </c>
      <c r="Q2625" s="21">
        <f t="shared" si="209"/>
        <v>8.371809745</v>
      </c>
      <c r="R2625" s="18">
        <v>7.5</v>
      </c>
      <c r="S2625" s="21">
        <f t="shared" si="195"/>
        <v>8.438408037</v>
      </c>
      <c r="T2625" s="18">
        <v>7.5</v>
      </c>
      <c r="U2625" s="21">
        <f t="shared" si="128"/>
        <v>8.234725445</v>
      </c>
      <c r="V2625" s="18">
        <v>7.5</v>
      </c>
      <c r="W2625" s="21">
        <f t="shared" si="199"/>
        <v>8.859547739</v>
      </c>
      <c r="X2625" s="27">
        <f t="shared" si="170"/>
        <v>8.071428571</v>
      </c>
      <c r="Y2625" s="119"/>
      <c r="Z2625" s="119"/>
      <c r="AA2625" s="40"/>
      <c r="AB2625" s="40"/>
      <c r="AC2625" s="40"/>
      <c r="AD2625" s="40"/>
      <c r="AE2625" s="39"/>
      <c r="AF2625" s="5"/>
      <c r="AG2625" s="1"/>
    </row>
    <row r="2626" ht="15.75" customHeight="1">
      <c r="A2626" s="1"/>
      <c r="B2626" s="5"/>
      <c r="C2626" s="174">
        <v>45435.0</v>
      </c>
      <c r="D2626" s="17">
        <v>4.906765183E9</v>
      </c>
      <c r="E2626" s="150" t="s">
        <v>4816</v>
      </c>
      <c r="F2626" s="5" t="s">
        <v>72</v>
      </c>
      <c r="G2626" s="5" t="s">
        <v>33</v>
      </c>
      <c r="H2626" s="5">
        <v>301.0</v>
      </c>
      <c r="I2626" s="33" t="s">
        <v>60</v>
      </c>
      <c r="J2626" s="18">
        <v>10.0</v>
      </c>
      <c r="K2626" s="169">
        <f t="shared" si="205"/>
        <v>8.305135952</v>
      </c>
      <c r="L2626" s="18">
        <v>10.0</v>
      </c>
      <c r="M2626" s="21">
        <f t="shared" si="208"/>
        <v>9.111905682</v>
      </c>
      <c r="N2626" s="18">
        <v>10.0</v>
      </c>
      <c r="O2626" s="21">
        <f t="shared" si="204"/>
        <v>9.458899614</v>
      </c>
      <c r="P2626" s="18">
        <v>10.0</v>
      </c>
      <c r="Q2626" s="21">
        <f t="shared" si="209"/>
        <v>8.372439119</v>
      </c>
      <c r="R2626" s="18">
        <v>7.5</v>
      </c>
      <c r="S2626" s="21">
        <f t="shared" si="195"/>
        <v>8.438045577</v>
      </c>
      <c r="T2626" s="18">
        <v>7.5</v>
      </c>
      <c r="U2626" s="21">
        <f t="shared" si="128"/>
        <v>8.234441438</v>
      </c>
      <c r="V2626" s="18">
        <v>10.0</v>
      </c>
      <c r="W2626" s="21">
        <f t="shared" si="199"/>
        <v>8.859988408</v>
      </c>
      <c r="X2626" s="27">
        <f t="shared" si="170"/>
        <v>9.285714286</v>
      </c>
      <c r="Y2626" s="119"/>
      <c r="Z2626" s="119"/>
      <c r="AA2626" s="40"/>
      <c r="AB2626" s="40"/>
      <c r="AC2626" s="40"/>
      <c r="AD2626" s="40"/>
      <c r="AE2626" s="39"/>
      <c r="AF2626" s="5"/>
      <c r="AG2626" s="1"/>
    </row>
    <row r="2627" ht="15.75" customHeight="1">
      <c r="A2627" s="1"/>
      <c r="B2627" s="5"/>
      <c r="C2627" s="174">
        <v>45439.0</v>
      </c>
      <c r="D2627" s="17">
        <v>4.537496962E9</v>
      </c>
      <c r="E2627" s="150" t="s">
        <v>4844</v>
      </c>
      <c r="F2627" s="5" t="s">
        <v>107</v>
      </c>
      <c r="G2627" s="5" t="s">
        <v>33</v>
      </c>
      <c r="H2627" s="5">
        <v>216.0</v>
      </c>
      <c r="I2627" s="33" t="s">
        <v>1782</v>
      </c>
      <c r="J2627" s="18">
        <v>10.0</v>
      </c>
      <c r="K2627" s="169">
        <f t="shared" si="205"/>
        <v>8.306344411</v>
      </c>
      <c r="L2627" s="18">
        <v>10.0</v>
      </c>
      <c r="M2627" s="21">
        <f t="shared" si="208"/>
        <v>9.112248841</v>
      </c>
      <c r="N2627" s="18">
        <v>10.0</v>
      </c>
      <c r="O2627" s="21">
        <f t="shared" si="204"/>
        <v>9.459108452</v>
      </c>
      <c r="P2627" s="18">
        <v>10.0</v>
      </c>
      <c r="Q2627" s="21">
        <f t="shared" si="209"/>
        <v>8.373068006</v>
      </c>
      <c r="R2627" s="18">
        <v>10.0</v>
      </c>
      <c r="S2627" s="21">
        <f t="shared" si="195"/>
        <v>8.438648649</v>
      </c>
      <c r="T2627" s="18">
        <v>10.0</v>
      </c>
      <c r="U2627" s="21">
        <f t="shared" si="128"/>
        <v>8.235123648</v>
      </c>
      <c r="V2627" s="18">
        <v>10.0</v>
      </c>
      <c r="W2627" s="21">
        <f t="shared" si="199"/>
        <v>8.860428737</v>
      </c>
      <c r="X2627" s="27">
        <f t="shared" si="170"/>
        <v>10</v>
      </c>
      <c r="Y2627" s="119"/>
      <c r="Z2627" s="119"/>
      <c r="AA2627" s="40"/>
      <c r="AB2627" s="40"/>
      <c r="AC2627" s="40"/>
      <c r="AD2627" s="40"/>
      <c r="AE2627" s="39"/>
      <c r="AF2627" s="5"/>
      <c r="AG2627" s="1"/>
    </row>
    <row r="2628" ht="15.75" customHeight="1">
      <c r="A2628" s="1"/>
      <c r="B2628" s="5"/>
      <c r="C2628" s="174">
        <v>45443.0</v>
      </c>
      <c r="D2628" s="17">
        <v>4.273028786E9</v>
      </c>
      <c r="E2628" s="150" t="s">
        <v>4845</v>
      </c>
      <c r="F2628" s="5" t="s">
        <v>126</v>
      </c>
      <c r="G2628" s="5" t="s">
        <v>2017</v>
      </c>
      <c r="H2628" s="5">
        <v>216.0</v>
      </c>
      <c r="I2628" s="33" t="s">
        <v>1782</v>
      </c>
      <c r="J2628" s="18">
        <v>9.0</v>
      </c>
      <c r="K2628" s="169">
        <f t="shared" si="205"/>
        <v>8.305740181</v>
      </c>
      <c r="L2628" s="18">
        <v>10.0</v>
      </c>
      <c r="M2628" s="21">
        <f t="shared" si="208"/>
        <v>9.112591734</v>
      </c>
      <c r="N2628" s="18">
        <v>10.0</v>
      </c>
      <c r="O2628" s="21">
        <f t="shared" si="204"/>
        <v>9.45931713</v>
      </c>
      <c r="P2628" s="18">
        <v>7.5</v>
      </c>
      <c r="Q2628" s="21">
        <f t="shared" si="209"/>
        <v>8.372730784</v>
      </c>
      <c r="R2628" s="18">
        <v>7.5</v>
      </c>
      <c r="S2628" s="21">
        <f t="shared" si="195"/>
        <v>8.438286376</v>
      </c>
      <c r="T2628" s="18">
        <v>7.5</v>
      </c>
      <c r="U2628" s="21">
        <f t="shared" si="128"/>
        <v>8.234839706</v>
      </c>
      <c r="V2628" s="18">
        <v>7.5</v>
      </c>
      <c r="W2628" s="21">
        <f t="shared" si="199"/>
        <v>8.859903475</v>
      </c>
      <c r="X2628" s="27">
        <f t="shared" si="170"/>
        <v>8.428571429</v>
      </c>
      <c r="Y2628" s="84" t="s">
        <v>4846</v>
      </c>
      <c r="Z2628" s="119"/>
      <c r="AA2628" s="40"/>
      <c r="AB2628" s="40"/>
      <c r="AC2628" s="40"/>
      <c r="AD2628" s="40"/>
      <c r="AE2628" s="39"/>
      <c r="AF2628" s="5"/>
      <c r="AG2628" s="1"/>
    </row>
    <row r="2629" ht="15.75" customHeight="1">
      <c r="A2629" s="1"/>
      <c r="B2629" s="5"/>
      <c r="C2629" s="174">
        <v>45443.0</v>
      </c>
      <c r="D2629" s="17">
        <v>4.356952533E9</v>
      </c>
      <c r="E2629" s="150" t="s">
        <v>4847</v>
      </c>
      <c r="F2629" s="5" t="s">
        <v>84</v>
      </c>
      <c r="G2629" s="5" t="s">
        <v>3261</v>
      </c>
      <c r="H2629" s="5">
        <v>313.0</v>
      </c>
      <c r="I2629" s="33" t="s">
        <v>79</v>
      </c>
      <c r="J2629" s="18">
        <v>9.0</v>
      </c>
      <c r="K2629" s="169">
        <f t="shared" si="205"/>
        <v>8.305135952</v>
      </c>
      <c r="L2629" s="18">
        <v>10.0</v>
      </c>
      <c r="M2629" s="21">
        <f t="shared" si="208"/>
        <v>9.112934363</v>
      </c>
      <c r="N2629" s="18">
        <v>10.0</v>
      </c>
      <c r="O2629" s="21">
        <f t="shared" si="204"/>
        <v>9.459525646</v>
      </c>
      <c r="P2629" s="18">
        <v>10.0</v>
      </c>
      <c r="Q2629" s="21">
        <f t="shared" si="209"/>
        <v>8.373359073</v>
      </c>
      <c r="R2629" s="18">
        <v>10.0</v>
      </c>
      <c r="S2629" s="21">
        <f t="shared" si="195"/>
        <v>8.438888889</v>
      </c>
      <c r="T2629" s="18">
        <v>10.0</v>
      </c>
      <c r="U2629" s="21">
        <f t="shared" si="128"/>
        <v>8.235521236</v>
      </c>
      <c r="V2629" s="18">
        <v>10.0</v>
      </c>
      <c r="W2629" s="21">
        <f t="shared" si="199"/>
        <v>8.860343497</v>
      </c>
      <c r="X2629" s="27">
        <f t="shared" si="170"/>
        <v>9.857142857</v>
      </c>
      <c r="Y2629" s="84" t="s">
        <v>4848</v>
      </c>
      <c r="Z2629" s="119"/>
      <c r="AA2629" s="40"/>
      <c r="AB2629" s="40"/>
      <c r="AC2629" s="40"/>
      <c r="AD2629" s="40"/>
      <c r="AE2629" s="39"/>
      <c r="AF2629" s="5"/>
      <c r="AG2629" s="1"/>
    </row>
    <row r="2630" ht="15.75" customHeight="1">
      <c r="A2630" s="1"/>
      <c r="B2630" s="175" t="s">
        <v>4849</v>
      </c>
      <c r="C2630" s="176"/>
      <c r="D2630" s="177"/>
      <c r="E2630" s="176"/>
      <c r="F2630" s="176"/>
      <c r="G2630" s="176"/>
      <c r="H2630" s="176"/>
      <c r="I2630" s="176"/>
      <c r="J2630" s="178" t="str">
        <f>SUBTOTAL(101,[5]!Booking[CALIFICACIÓN])</f>
        <v>#ERROR!</v>
      </c>
      <c r="K2630" s="179" t="s">
        <v>4850</v>
      </c>
      <c r="L2630" s="180" t="str">
        <f>SUBTOTAL(101,[5]!Booking[STAFF])</f>
        <v>#ERROR!</v>
      </c>
      <c r="M2630" s="181"/>
      <c r="N2630" s="182" t="str">
        <f>SUBTOTAL(101,[5]!Booking[LOCATION])</f>
        <v>#ERROR!</v>
      </c>
      <c r="O2630" s="183"/>
      <c r="P2630" s="182" t="str">
        <f>SUBTOTAL(101,[5]!Booking[COMFORT])</f>
        <v>#ERROR!</v>
      </c>
      <c r="Q2630" s="183"/>
      <c r="R2630" s="182" t="str">
        <f>SUBTOTAL(101,[5]!Booking[CLEANINLESS])</f>
        <v>#ERROR!</v>
      </c>
      <c r="S2630" s="183"/>
      <c r="T2630" s="182" t="str">
        <f>SUBTOTAL(101,[5]!Booking[FACILITIES])</f>
        <v>#ERROR!</v>
      </c>
      <c r="U2630" s="183"/>
      <c r="V2630" s="182" t="s">
        <v>4851</v>
      </c>
      <c r="W2630" s="183"/>
      <c r="X2630" s="184" t="str">
        <f>SUBTOTAL(101,[5]!Booking[PROMEDIO])</f>
        <v>#ERROR!</v>
      </c>
      <c r="Y2630" s="185"/>
      <c r="Z2630" s="185"/>
      <c r="AA2630" s="186" t="str">
        <f>SUBTOTAL(101,[5]!Booking[BED RATING])</f>
        <v>#ERROR!</v>
      </c>
      <c r="AB2630" s="187" t="str">
        <f>SUBTOTAL(101,[5]!Booking[BREAKFAST])</f>
        <v>#ERROR!</v>
      </c>
      <c r="AC2630" s="187" t="str">
        <f>SUBTOTAL(101,[5]!Booking[ROOM VIEW])</f>
        <v>#ERROR!</v>
      </c>
      <c r="AD2630" s="187" t="str">
        <f>SUBTOTAL(101,[5]!Booking[WIFI])</f>
        <v>#ERROR!</v>
      </c>
      <c r="AE2630" s="181" t="str">
        <f>SUBTOTAL(101,[5]!Booking[COFFEE])</f>
        <v>#ERROR!</v>
      </c>
      <c r="AF2630" s="176"/>
      <c r="AG2630" s="1"/>
    </row>
  </sheetData>
  <conditionalFormatting sqref="J3:J57">
    <cfRule type="colorScale" priority="1">
      <colorScale>
        <cfvo type="min"/>
        <cfvo type="percentile" val="50"/>
        <cfvo type="max"/>
        <color rgb="FFF8696B"/>
        <color rgb="FFFFEB84"/>
        <color rgb="FF63BE7B"/>
      </colorScale>
    </cfRule>
  </conditionalFormatting>
  <conditionalFormatting sqref="J800">
    <cfRule type="colorScale" priority="2">
      <colorScale>
        <cfvo type="min"/>
        <cfvo type="percentile" val="50"/>
        <cfvo type="max"/>
        <color rgb="FFF8696B"/>
        <color rgb="FFFFEB84"/>
        <color rgb="FF63BE7B"/>
      </colorScale>
    </cfRule>
  </conditionalFormatting>
  <conditionalFormatting sqref="J3:J799 J801:J925">
    <cfRule type="colorScale" priority="3">
      <colorScale>
        <cfvo type="min"/>
        <cfvo type="percentile" val="50"/>
        <cfvo type="max"/>
        <color rgb="FFF8696B"/>
        <color rgb="FFFFEB84"/>
        <color rgb="FF63BE7B"/>
      </colorScale>
    </cfRule>
  </conditionalFormatting>
  <conditionalFormatting sqref="J926:J930">
    <cfRule type="colorScale" priority="4">
      <colorScale>
        <cfvo type="min"/>
        <cfvo type="percentile" val="50"/>
        <cfvo type="max"/>
        <color rgb="FFF8696B"/>
        <color rgb="FFFFEB84"/>
        <color rgb="FF63BE7B"/>
      </colorScale>
    </cfRule>
  </conditionalFormatting>
  <conditionalFormatting sqref="J931:J932">
    <cfRule type="colorScale" priority="5">
      <colorScale>
        <cfvo type="min"/>
        <cfvo type="percentile" val="50"/>
        <cfvo type="max"/>
        <color rgb="FFF8696B"/>
        <color rgb="FFFFEB84"/>
        <color rgb="FF63BE7B"/>
      </colorScale>
    </cfRule>
  </conditionalFormatting>
  <conditionalFormatting sqref="J933:J935">
    <cfRule type="colorScale" priority="6">
      <colorScale>
        <cfvo type="min"/>
        <cfvo type="percentile" val="50"/>
        <cfvo type="max"/>
        <color rgb="FFF8696B"/>
        <color rgb="FFFFEB84"/>
        <color rgb="FF63BE7B"/>
      </colorScale>
    </cfRule>
  </conditionalFormatting>
  <conditionalFormatting sqref="J936:J939">
    <cfRule type="colorScale" priority="7">
      <colorScale>
        <cfvo type="min"/>
        <cfvo type="percentile" val="50"/>
        <cfvo type="max"/>
        <color rgb="FFF8696B"/>
        <color rgb="FFFFEB84"/>
        <color rgb="FF63BE7B"/>
      </colorScale>
    </cfRule>
  </conditionalFormatting>
  <conditionalFormatting sqref="J940">
    <cfRule type="colorScale" priority="8">
      <colorScale>
        <cfvo type="min"/>
        <cfvo type="percentile" val="50"/>
        <cfvo type="max"/>
        <color rgb="FFF8696B"/>
        <color rgb="FFFFEB84"/>
        <color rgb="FF63BE7B"/>
      </colorScale>
    </cfRule>
  </conditionalFormatting>
  <conditionalFormatting sqref="J941">
    <cfRule type="colorScale" priority="9">
      <colorScale>
        <cfvo type="min"/>
        <cfvo type="percentile" val="50"/>
        <cfvo type="max"/>
        <color rgb="FFF8696B"/>
        <color rgb="FFFFEB84"/>
        <color rgb="FF63BE7B"/>
      </colorScale>
    </cfRule>
  </conditionalFormatting>
  <conditionalFormatting sqref="J942:J943">
    <cfRule type="colorScale" priority="10">
      <colorScale>
        <cfvo type="min"/>
        <cfvo type="percentile" val="50"/>
        <cfvo type="max"/>
        <color rgb="FFF8696B"/>
        <color rgb="FFFFEB84"/>
        <color rgb="FF63BE7B"/>
      </colorScale>
    </cfRule>
  </conditionalFormatting>
  <conditionalFormatting sqref="J944:J947">
    <cfRule type="colorScale" priority="11">
      <colorScale>
        <cfvo type="min"/>
        <cfvo type="percentile" val="50"/>
        <cfvo type="max"/>
        <color rgb="FFF8696B"/>
        <color rgb="FFFFEB84"/>
        <color rgb="FF63BE7B"/>
      </colorScale>
    </cfRule>
  </conditionalFormatting>
  <conditionalFormatting sqref="J948:J950">
    <cfRule type="colorScale" priority="12">
      <colorScale>
        <cfvo type="min"/>
        <cfvo type="percentile" val="50"/>
        <cfvo type="max"/>
        <color rgb="FFF8696B"/>
        <color rgb="FFFFEB84"/>
        <color rgb="FF63BE7B"/>
      </colorScale>
    </cfRule>
  </conditionalFormatting>
  <conditionalFormatting sqref="J951:J952">
    <cfRule type="colorScale" priority="13">
      <colorScale>
        <cfvo type="min"/>
        <cfvo type="percentile" val="50"/>
        <cfvo type="max"/>
        <color rgb="FFF8696B"/>
        <color rgb="FFFFEB84"/>
        <color rgb="FF63BE7B"/>
      </colorScale>
    </cfRule>
  </conditionalFormatting>
  <conditionalFormatting sqref="J953">
    <cfRule type="colorScale" priority="14">
      <colorScale>
        <cfvo type="min"/>
        <cfvo type="percentile" val="50"/>
        <cfvo type="max"/>
        <color rgb="FFF8696B"/>
        <color rgb="FFFFEB84"/>
        <color rgb="FF63BE7B"/>
      </colorScale>
    </cfRule>
  </conditionalFormatting>
  <conditionalFormatting sqref="J954:J957 J972:J977">
    <cfRule type="colorScale" priority="15">
      <colorScale>
        <cfvo type="min"/>
        <cfvo type="percentile" val="50"/>
        <cfvo type="max"/>
        <color rgb="FFF8696B"/>
        <color rgb="FFFFEB84"/>
        <color rgb="FF63BE7B"/>
      </colorScale>
    </cfRule>
  </conditionalFormatting>
  <conditionalFormatting sqref="J958:J961">
    <cfRule type="colorScale" priority="16">
      <colorScale>
        <cfvo type="min"/>
        <cfvo type="percentile" val="50"/>
        <cfvo type="max"/>
        <color rgb="FFF8696B"/>
        <color rgb="FFFFEB84"/>
        <color rgb="FF63BE7B"/>
      </colorScale>
    </cfRule>
  </conditionalFormatting>
  <conditionalFormatting sqref="J962:J965">
    <cfRule type="colorScale" priority="17">
      <colorScale>
        <cfvo type="min"/>
        <cfvo type="percentile" val="50"/>
        <cfvo type="max"/>
        <color rgb="FFF8696B"/>
        <color rgb="FFFFEB84"/>
        <color rgb="FF63BE7B"/>
      </colorScale>
    </cfRule>
  </conditionalFormatting>
  <conditionalFormatting sqref="J966:J967">
    <cfRule type="colorScale" priority="18">
      <colorScale>
        <cfvo type="min"/>
        <cfvo type="percentile" val="50"/>
        <cfvo type="max"/>
        <color rgb="FFF8696B"/>
        <color rgb="FFFFEB84"/>
        <color rgb="FF63BE7B"/>
      </colorScale>
    </cfRule>
  </conditionalFormatting>
  <conditionalFormatting sqref="J968:J971">
    <cfRule type="colorScale" priority="19">
      <colorScale>
        <cfvo type="min"/>
        <cfvo type="percentile" val="50"/>
        <cfvo type="max"/>
        <color rgb="FFF8696B"/>
        <color rgb="FFFFEB84"/>
        <color rgb="FF63BE7B"/>
      </colorScale>
    </cfRule>
  </conditionalFormatting>
  <conditionalFormatting sqref="J978:J979">
    <cfRule type="colorScale" priority="20">
      <colorScale>
        <cfvo type="min"/>
        <cfvo type="percentile" val="50"/>
        <cfvo type="max"/>
        <color rgb="FFF8696B"/>
        <color rgb="FFFFEB84"/>
        <color rgb="FF63BE7B"/>
      </colorScale>
    </cfRule>
  </conditionalFormatting>
  <conditionalFormatting sqref="J980:J981">
    <cfRule type="colorScale" priority="21">
      <colorScale>
        <cfvo type="min"/>
        <cfvo type="percentile" val="50"/>
        <cfvo type="max"/>
        <color rgb="FFF8696B"/>
        <color rgb="FFFFEB84"/>
        <color rgb="FF63BE7B"/>
      </colorScale>
    </cfRule>
  </conditionalFormatting>
  <conditionalFormatting sqref="J991:J997 L991:L997 N991:N997 P991:P997 R991:R997 T991:T997 V991:V997">
    <cfRule type="colorScale" priority="22">
      <colorScale>
        <cfvo type="min"/>
        <cfvo type="percentile" val="50"/>
        <cfvo type="max"/>
        <color rgb="FFF8696B"/>
        <color rgb="FFFFEB84"/>
        <color rgb="FF63BE7B"/>
      </colorScale>
    </cfRule>
  </conditionalFormatting>
  <conditionalFormatting sqref="J995:J997">
    <cfRule type="colorScale" priority="23">
      <colorScale>
        <cfvo type="min"/>
        <cfvo type="percentile" val="50"/>
        <cfvo type="max"/>
        <color rgb="FFF8696B"/>
        <color rgb="FFFFEB84"/>
        <color rgb="FF63BE7B"/>
      </colorScale>
    </cfRule>
  </conditionalFormatting>
  <conditionalFormatting sqref="J998:J1004 L998:L1004 N998:N1004 P998:P1004 R998:R1004 T998:T1004 V998:V1004">
    <cfRule type="colorScale" priority="24">
      <colorScale>
        <cfvo type="min"/>
        <cfvo type="percentile" val="50"/>
        <cfvo type="max"/>
        <color rgb="FFF8696B"/>
        <color rgb="FFFFEB84"/>
        <color rgb="FF63BE7B"/>
      </colorScale>
    </cfRule>
  </conditionalFormatting>
  <conditionalFormatting sqref="J1002:J1004">
    <cfRule type="colorScale" priority="25">
      <colorScale>
        <cfvo type="min"/>
        <cfvo type="percentile" val="50"/>
        <cfvo type="max"/>
        <color rgb="FFF8696B"/>
        <color rgb="FFFFEB84"/>
        <color rgb="FF63BE7B"/>
      </colorScale>
    </cfRule>
  </conditionalFormatting>
  <conditionalFormatting sqref="J1005:J1006 L1005:L1006 N1005:N1006 P1005:P1006 R1005:R1006 T1005:T1006 V1005:V1006">
    <cfRule type="colorScale" priority="26">
      <colorScale>
        <cfvo type="min"/>
        <cfvo type="percentile" val="50"/>
        <cfvo type="max"/>
        <color rgb="FFF8696B"/>
        <color rgb="FFFFEB84"/>
        <color rgb="FF63BE7B"/>
      </colorScale>
    </cfRule>
  </conditionalFormatting>
  <conditionalFormatting sqref="J986:J990 J1007:J1012 J1014:J1019">
    <cfRule type="colorScale" priority="27">
      <colorScale>
        <cfvo type="min"/>
        <cfvo type="percentile" val="50"/>
        <cfvo type="max"/>
        <color rgb="FFF8696B"/>
        <color rgb="FFFFEB84"/>
        <color rgb="FF63BE7B"/>
      </colorScale>
    </cfRule>
  </conditionalFormatting>
  <conditionalFormatting sqref="J1020:J1024 L1020:L1024 N1020:N1024 P1020:P1024 R1020:R1024 T1020:T1024 V1020:V1024">
    <cfRule type="colorScale" priority="28">
      <colorScale>
        <cfvo type="min"/>
        <cfvo type="percentile" val="50"/>
        <cfvo type="max"/>
        <color rgb="FFF8696B"/>
        <color rgb="FFFFEB84"/>
        <color rgb="FF63BE7B"/>
      </colorScale>
    </cfRule>
  </conditionalFormatting>
  <conditionalFormatting sqref="J1024">
    <cfRule type="colorScale" priority="29">
      <colorScale>
        <cfvo type="min"/>
        <cfvo type="percentile" val="50"/>
        <cfvo type="max"/>
        <color rgb="FFF8696B"/>
        <color rgb="FFFFEB84"/>
        <color rgb="FF63BE7B"/>
      </colorScale>
    </cfRule>
  </conditionalFormatting>
  <conditionalFormatting sqref="J1025:J1029 L1025:L1029 N1025:N1029 P1025:P1029 R1025:R1029 T1025:T1029 V1025:V1029">
    <cfRule type="colorScale" priority="30">
      <colorScale>
        <cfvo type="min"/>
        <cfvo type="percentile" val="50"/>
        <cfvo type="max"/>
        <color rgb="FFF8696B"/>
        <color rgb="FFFFEB84"/>
        <color rgb="FF63BE7B"/>
      </colorScale>
    </cfRule>
  </conditionalFormatting>
  <conditionalFormatting sqref="J1029">
    <cfRule type="colorScale" priority="31">
      <colorScale>
        <cfvo type="min"/>
        <cfvo type="percentile" val="50"/>
        <cfvo type="max"/>
        <color rgb="FFF8696B"/>
        <color rgb="FFFFEB84"/>
        <color rgb="FF63BE7B"/>
      </colorScale>
    </cfRule>
  </conditionalFormatting>
  <conditionalFormatting sqref="J1030:J1043 L1030:L1043 N1030:N1043 P1030:P1043 R1030:R1043 T1030:T1043 V1030:V1043">
    <cfRule type="colorScale" priority="32">
      <colorScale>
        <cfvo type="min"/>
        <cfvo type="percentile" val="50"/>
        <cfvo type="max"/>
        <color rgb="FFF8696B"/>
        <color rgb="FFFFEB84"/>
        <color rgb="FF63BE7B"/>
      </colorScale>
    </cfRule>
  </conditionalFormatting>
  <conditionalFormatting sqref="J1034:J1041">
    <cfRule type="colorScale" priority="33">
      <colorScale>
        <cfvo type="min"/>
        <cfvo type="percentile" val="50"/>
        <cfvo type="max"/>
        <color rgb="FFF8696B"/>
        <color rgb="FFFFEB84"/>
        <color rgb="FF63BE7B"/>
      </colorScale>
    </cfRule>
  </conditionalFormatting>
  <conditionalFormatting sqref="J1044:J1061 L1044:L1053 L1054:N1061 N1044:N1053 P1044:P1053 P1054:R1061 R1044:R1053 T1044:T1061 V1044:V1061">
    <cfRule type="colorScale" priority="34">
      <colorScale>
        <cfvo type="min"/>
        <cfvo type="percentile" val="50"/>
        <cfvo type="max"/>
        <color rgb="FFF8696B"/>
        <color rgb="FFFFEB84"/>
        <color rgb="FF63BE7B"/>
      </colorScale>
    </cfRule>
  </conditionalFormatting>
  <conditionalFormatting sqref="J1048:J1061">
    <cfRule type="colorScale" priority="35">
      <colorScale>
        <cfvo type="min"/>
        <cfvo type="percentile" val="50"/>
        <cfvo type="max"/>
        <color rgb="FFF8696B"/>
        <color rgb="FFFFEB84"/>
        <color rgb="FF63BE7B"/>
      </colorScale>
    </cfRule>
  </conditionalFormatting>
  <conditionalFormatting sqref="J1062:J1076 L1062:N1076 P1062:R1076 T1062:T1076 V1062:V1076">
    <cfRule type="colorScale" priority="36">
      <colorScale>
        <cfvo type="min"/>
        <cfvo type="percentile" val="50"/>
        <cfvo type="max"/>
        <color rgb="FFF8696B"/>
        <color rgb="FFFFEB84"/>
        <color rgb="FF63BE7B"/>
      </colorScale>
    </cfRule>
  </conditionalFormatting>
  <conditionalFormatting sqref="J1066:J1073">
    <cfRule type="colorScale" priority="37">
      <colorScale>
        <cfvo type="min"/>
        <cfvo type="percentile" val="50"/>
        <cfvo type="max"/>
        <color rgb="FFF8696B"/>
        <color rgb="FFFFEB84"/>
        <color rgb="FF63BE7B"/>
      </colorScale>
    </cfRule>
  </conditionalFormatting>
  <conditionalFormatting sqref="J1077:J1082 J1160 L1077:N1082 L1160:N1160 P1077:R1082 P1160:R1160 T1077:T1082 T1160 V1077:V1082 V1160">
    <cfRule type="colorScale" priority="38">
      <colorScale>
        <cfvo type="min"/>
        <cfvo type="percentile" val="50"/>
        <cfvo type="max"/>
        <color rgb="FFF8696B"/>
        <color rgb="FFFFEB84"/>
        <color rgb="FF63BE7B"/>
      </colorScale>
    </cfRule>
  </conditionalFormatting>
  <conditionalFormatting sqref="J1081:J1082 J1160">
    <cfRule type="colorScale" priority="39">
      <colorScale>
        <cfvo type="min"/>
        <cfvo type="percentile" val="50"/>
        <cfvo type="max"/>
        <color rgb="FFF8696B"/>
        <color rgb="FFFFEB84"/>
        <color rgb="FF63BE7B"/>
      </colorScale>
    </cfRule>
  </conditionalFormatting>
  <conditionalFormatting sqref="J1087:J1094">
    <cfRule type="colorScale" priority="40">
      <colorScale>
        <cfvo type="min"/>
        <cfvo type="percentile" val="50"/>
        <cfvo type="max"/>
        <color rgb="FFF8696B"/>
        <color rgb="FFFFEB84"/>
        <color rgb="FF63BE7B"/>
      </colorScale>
    </cfRule>
  </conditionalFormatting>
  <conditionalFormatting sqref="J1100:J1107">
    <cfRule type="colorScale" priority="41">
      <colorScale>
        <cfvo type="min"/>
        <cfvo type="percentile" val="50"/>
        <cfvo type="max"/>
        <color rgb="FFF8696B"/>
        <color rgb="FFFFEB84"/>
        <color rgb="FF63BE7B"/>
      </colorScale>
    </cfRule>
  </conditionalFormatting>
  <conditionalFormatting sqref="J1115:J1122">
    <cfRule type="colorScale" priority="42">
      <colorScale>
        <cfvo type="min"/>
        <cfvo type="percentile" val="50"/>
        <cfvo type="max"/>
        <color rgb="FFF8696B"/>
        <color rgb="FFFFEB84"/>
        <color rgb="FF63BE7B"/>
      </colorScale>
    </cfRule>
  </conditionalFormatting>
  <conditionalFormatting sqref="J1124:J1141 L1124:N1141 P1124:R1141 T1124:T1141 V1124:V1141">
    <cfRule type="colorScale" priority="43">
      <colorScale>
        <cfvo type="min"/>
        <cfvo type="percentile" val="50"/>
        <cfvo type="max"/>
        <color rgb="FFF8696B"/>
        <color rgb="FFFFEB84"/>
        <color rgb="FF63BE7B"/>
      </colorScale>
    </cfRule>
  </conditionalFormatting>
  <conditionalFormatting sqref="J1128:J1141">
    <cfRule type="colorScale" priority="44">
      <colorScale>
        <cfvo type="min"/>
        <cfvo type="percentile" val="50"/>
        <cfvo type="max"/>
        <color rgb="FFF8696B"/>
        <color rgb="FFFFEB84"/>
        <color rgb="FF63BE7B"/>
      </colorScale>
    </cfRule>
  </conditionalFormatting>
  <conditionalFormatting sqref="J1142:J1159 L1142:N1159 P1142:R1159 T1142:T1159 V1142:V1159">
    <cfRule type="colorScale" priority="45">
      <colorScale>
        <cfvo type="min"/>
        <cfvo type="percentile" val="50"/>
        <cfvo type="max"/>
        <color rgb="FFF8696B"/>
        <color rgb="FFFFEB84"/>
        <color rgb="FF63BE7B"/>
      </colorScale>
    </cfRule>
  </conditionalFormatting>
  <conditionalFormatting sqref="J1146:J1159">
    <cfRule type="colorScale" priority="46">
      <colorScale>
        <cfvo type="min"/>
        <cfvo type="percentile" val="50"/>
        <cfvo type="max"/>
        <color rgb="FFF8696B"/>
        <color rgb="FFFFEB84"/>
        <color rgb="FF63BE7B"/>
      </colorScale>
    </cfRule>
  </conditionalFormatting>
  <conditionalFormatting sqref="J1161:J1169 L1161:N1169 P1161:R1169 T1161:T1169 V1161:V1169">
    <cfRule type="colorScale" priority="47">
      <colorScale>
        <cfvo type="min"/>
        <cfvo type="percentile" val="50"/>
        <cfvo type="max"/>
        <color rgb="FFF8696B"/>
        <color rgb="FFFFEB84"/>
        <color rgb="FF63BE7B"/>
      </colorScale>
    </cfRule>
  </conditionalFormatting>
  <conditionalFormatting sqref="J1165:J1169">
    <cfRule type="colorScale" priority="48">
      <colorScale>
        <cfvo type="min"/>
        <cfvo type="percentile" val="50"/>
        <cfvo type="max"/>
        <color rgb="FFF8696B"/>
        <color rgb="FFFFEB84"/>
        <color rgb="FF63BE7B"/>
      </colorScale>
    </cfRule>
  </conditionalFormatting>
  <conditionalFormatting sqref="J1170:J1181 L1170:N1181 P1170:R1181 T1170:T1181 V1170:V1181">
    <cfRule type="colorScale" priority="49">
      <colorScale>
        <cfvo type="min"/>
        <cfvo type="percentile" val="50"/>
        <cfvo type="max"/>
        <color rgb="FFF8696B"/>
        <color rgb="FFFFEB84"/>
        <color rgb="FF63BE7B"/>
      </colorScale>
    </cfRule>
  </conditionalFormatting>
  <conditionalFormatting sqref="J1174:J1181">
    <cfRule type="colorScale" priority="50">
      <colorScale>
        <cfvo type="min"/>
        <cfvo type="percentile" val="50"/>
        <cfvo type="max"/>
        <color rgb="FFF8696B"/>
        <color rgb="FFFFEB84"/>
        <color rgb="FF63BE7B"/>
      </colorScale>
    </cfRule>
  </conditionalFormatting>
  <conditionalFormatting sqref="J1182:J1191 J1203:J1205 L1182:N1191 L1203:N1205 P1182:R1191 P1203:R1205 T1182:T1191 T1203:T1205 V1182:V1191 V1203:V1205">
    <cfRule type="colorScale" priority="51">
      <colorScale>
        <cfvo type="min"/>
        <cfvo type="percentile" val="50"/>
        <cfvo type="max"/>
        <color rgb="FFF8696B"/>
        <color rgb="FFFFEB84"/>
        <color rgb="FF63BE7B"/>
      </colorScale>
    </cfRule>
  </conditionalFormatting>
  <conditionalFormatting sqref="J1186:J1191 J1203:J1205">
    <cfRule type="colorScale" priority="52">
      <colorScale>
        <cfvo type="min"/>
        <cfvo type="percentile" val="50"/>
        <cfvo type="max"/>
        <color rgb="FFF8696B"/>
        <color rgb="FFFFEB84"/>
        <color rgb="FF63BE7B"/>
      </colorScale>
    </cfRule>
  </conditionalFormatting>
  <conditionalFormatting sqref="J1192:J1202 L1192:N1202 P1192:R1202 T1192:T1202 V1192:V1202">
    <cfRule type="colorScale" priority="53">
      <colorScale>
        <cfvo type="min"/>
        <cfvo type="percentile" val="50"/>
        <cfvo type="max"/>
        <color rgb="FFF8696B"/>
        <color rgb="FFFFEB84"/>
        <color rgb="FF63BE7B"/>
      </colorScale>
    </cfRule>
  </conditionalFormatting>
  <conditionalFormatting sqref="J1196:J1202">
    <cfRule type="colorScale" priority="54">
      <colorScale>
        <cfvo type="min"/>
        <cfvo type="percentile" val="50"/>
        <cfvo type="max"/>
        <color rgb="FFF8696B"/>
        <color rgb="FFFFEB84"/>
        <color rgb="FF63BE7B"/>
      </colorScale>
    </cfRule>
  </conditionalFormatting>
  <conditionalFormatting sqref="J1206:J1219 L1206:N1219 P1206:R1219 T1206:T1219 V1206:V1219">
    <cfRule type="colorScale" priority="55">
      <colorScale>
        <cfvo type="min"/>
        <cfvo type="percentile" val="50"/>
        <cfvo type="max"/>
        <color rgb="FFF8696B"/>
        <color rgb="FFFFEB84"/>
        <color rgb="FF63BE7B"/>
      </colorScale>
    </cfRule>
  </conditionalFormatting>
  <conditionalFormatting sqref="J1207:J1219">
    <cfRule type="colorScale" priority="56">
      <colorScale>
        <cfvo type="min"/>
        <cfvo type="percentile" val="50"/>
        <cfvo type="max"/>
        <color rgb="FFF8696B"/>
        <color rgb="FFFFEB84"/>
        <color rgb="FF63BE7B"/>
      </colorScale>
    </cfRule>
  </conditionalFormatting>
  <conditionalFormatting sqref="J1220:J1233 L1220:N1233 P1220:R1233 T1220:T1233 V1220:V1233">
    <cfRule type="colorScale" priority="57">
      <colorScale>
        <cfvo type="min"/>
        <cfvo type="percentile" val="50"/>
        <cfvo type="max"/>
        <color rgb="FFF8696B"/>
        <color rgb="FFFFEB84"/>
        <color rgb="FF63BE7B"/>
      </colorScale>
    </cfRule>
  </conditionalFormatting>
  <conditionalFormatting sqref="J1224:J1233">
    <cfRule type="colorScale" priority="58">
      <colorScale>
        <cfvo type="min"/>
        <cfvo type="percentile" val="50"/>
        <cfvo type="max"/>
        <color rgb="FFF8696B"/>
        <color rgb="FFFFEB84"/>
        <color rgb="FF63BE7B"/>
      </colorScale>
    </cfRule>
  </conditionalFormatting>
  <conditionalFormatting sqref="J1234:J1245 L1234:N1245 P1234:R1245 T1234:T1245 V1234:V1245">
    <cfRule type="colorScale" priority="59">
      <colorScale>
        <cfvo type="min"/>
        <cfvo type="percentile" val="50"/>
        <cfvo type="max"/>
        <color rgb="FFF8696B"/>
        <color rgb="FFFFEB84"/>
        <color rgb="FF63BE7B"/>
      </colorScale>
    </cfRule>
  </conditionalFormatting>
  <conditionalFormatting sqref="J1238:J1245">
    <cfRule type="colorScale" priority="60">
      <colorScale>
        <cfvo type="min"/>
        <cfvo type="percentile" val="50"/>
        <cfvo type="max"/>
        <color rgb="FFF8696B"/>
        <color rgb="FFFFEB84"/>
        <color rgb="FF63BE7B"/>
      </colorScale>
    </cfRule>
  </conditionalFormatting>
  <conditionalFormatting sqref="J1246:J1258 L1246:N1258 P1246:R1258 T1246:T1258 V1246:V1258">
    <cfRule type="colorScale" priority="61">
      <colorScale>
        <cfvo type="min"/>
        <cfvo type="percentile" val="50"/>
        <cfvo type="max"/>
        <color rgb="FFF8696B"/>
        <color rgb="FFFFEB84"/>
        <color rgb="FF63BE7B"/>
      </colorScale>
    </cfRule>
  </conditionalFormatting>
  <conditionalFormatting sqref="J1250:J1258">
    <cfRule type="colorScale" priority="62">
      <colorScale>
        <cfvo type="min"/>
        <cfvo type="percentile" val="50"/>
        <cfvo type="max"/>
        <color rgb="FFF8696B"/>
        <color rgb="FFFFEB84"/>
        <color rgb="FF63BE7B"/>
      </colorScale>
    </cfRule>
  </conditionalFormatting>
  <conditionalFormatting sqref="J1259:J1272 L1259:N1272 P1259:R1272 T1259:T1272 V1259:V1272">
    <cfRule type="colorScale" priority="63">
      <colorScale>
        <cfvo type="min"/>
        <cfvo type="percentile" val="50"/>
        <cfvo type="max"/>
        <color rgb="FFF8696B"/>
        <color rgb="FFFFEB84"/>
        <color rgb="FF63BE7B"/>
      </colorScale>
    </cfRule>
  </conditionalFormatting>
  <conditionalFormatting sqref="J1263:J1272">
    <cfRule type="colorScale" priority="64">
      <colorScale>
        <cfvo type="min"/>
        <cfvo type="percentile" val="50"/>
        <cfvo type="max"/>
        <color rgb="FFF8696B"/>
        <color rgb="FFFFEB84"/>
        <color rgb="FF63BE7B"/>
      </colorScale>
    </cfRule>
  </conditionalFormatting>
  <conditionalFormatting sqref="J1273:J1286 L1273:N1286 P1273:R1286 T1273:T1286 V1273:V1286">
    <cfRule type="colorScale" priority="65">
      <colorScale>
        <cfvo type="min"/>
        <cfvo type="percentile" val="50"/>
        <cfvo type="max"/>
        <color rgb="FFF8696B"/>
        <color rgb="FFFFEB84"/>
        <color rgb="FF63BE7B"/>
      </colorScale>
    </cfRule>
  </conditionalFormatting>
  <conditionalFormatting sqref="J1277:J1286">
    <cfRule type="colorScale" priority="66">
      <colorScale>
        <cfvo type="min"/>
        <cfvo type="percentile" val="50"/>
        <cfvo type="max"/>
        <color rgb="FFF8696B"/>
        <color rgb="FFFFEB84"/>
        <color rgb="FF63BE7B"/>
      </colorScale>
    </cfRule>
  </conditionalFormatting>
  <conditionalFormatting sqref="J1287:J1301 L1287:N1301 P1287:R1301 T1287:T1301 V1287:V1301">
    <cfRule type="colorScale" priority="67">
      <colorScale>
        <cfvo type="min"/>
        <cfvo type="percentile" val="50"/>
        <cfvo type="max"/>
        <color rgb="FFF8696B"/>
        <color rgb="FFFFEB84"/>
        <color rgb="FF63BE7B"/>
      </colorScale>
    </cfRule>
  </conditionalFormatting>
  <conditionalFormatting sqref="J1291:J1301">
    <cfRule type="colorScale" priority="68">
      <colorScale>
        <cfvo type="min"/>
        <cfvo type="percentile" val="50"/>
        <cfvo type="max"/>
        <color rgb="FFF8696B"/>
        <color rgb="FFFFEB84"/>
        <color rgb="FF63BE7B"/>
      </colorScale>
    </cfRule>
  </conditionalFormatting>
  <conditionalFormatting sqref="J1302:J1318 L1302:N1318 P1302:R1318 T1302:T1318 V1302:V1318">
    <cfRule type="colorScale" priority="69">
      <colorScale>
        <cfvo type="min"/>
        <cfvo type="percentile" val="50"/>
        <cfvo type="max"/>
        <color rgb="FFF8696B"/>
        <color rgb="FFFFEB84"/>
        <color rgb="FF63BE7B"/>
      </colorScale>
    </cfRule>
  </conditionalFormatting>
  <conditionalFormatting sqref="J1306:J1318">
    <cfRule type="colorScale" priority="70">
      <colorScale>
        <cfvo type="min"/>
        <cfvo type="percentile" val="50"/>
        <cfvo type="max"/>
        <color rgb="FFF8696B"/>
        <color rgb="FFFFEB84"/>
        <color rgb="FF63BE7B"/>
      </colorScale>
    </cfRule>
  </conditionalFormatting>
  <conditionalFormatting sqref="J1319">
    <cfRule type="colorScale" priority="71">
      <colorScale>
        <cfvo type="min"/>
        <cfvo type="percentile" val="50"/>
        <cfvo type="max"/>
        <color rgb="FFF8696B"/>
        <color rgb="FFFFEB84"/>
        <color rgb="FF63BE7B"/>
      </colorScale>
    </cfRule>
  </conditionalFormatting>
  <conditionalFormatting sqref="J1320:J1326">
    <cfRule type="colorScale" priority="72">
      <colorScale>
        <cfvo type="min"/>
        <cfvo type="percentile" val="50"/>
        <cfvo type="max"/>
        <color rgb="FFF8696B"/>
        <color rgb="FFFFEB84"/>
        <color rgb="FF63BE7B"/>
      </colorScale>
    </cfRule>
  </conditionalFormatting>
  <conditionalFormatting sqref="J1327:J1330 L1327:N1330 P1327:R1330 T1327:T1330 V1327:V1330">
    <cfRule type="colorScale" priority="73">
      <colorScale>
        <cfvo type="min"/>
        <cfvo type="percentile" val="50"/>
        <cfvo type="max"/>
        <color rgb="FFF8696B"/>
        <color rgb="FFFFEB84"/>
        <color rgb="FF63BE7B"/>
      </colorScale>
    </cfRule>
  </conditionalFormatting>
  <conditionalFormatting sqref="J1327:J1330">
    <cfRule type="colorScale" priority="74">
      <colorScale>
        <cfvo type="min"/>
        <cfvo type="percentile" val="50"/>
        <cfvo type="max"/>
        <color rgb="FFF8696B"/>
        <color rgb="FFFFEB84"/>
        <color rgb="FF63BE7B"/>
      </colorScale>
    </cfRule>
  </conditionalFormatting>
  <conditionalFormatting sqref="J1331">
    <cfRule type="colorScale" priority="75">
      <colorScale>
        <cfvo type="min"/>
        <cfvo type="percentile" val="50"/>
        <cfvo type="max"/>
        <color rgb="FFF8696B"/>
        <color rgb="FFFFEB84"/>
        <color rgb="FF63BE7B"/>
      </colorScale>
    </cfRule>
  </conditionalFormatting>
  <conditionalFormatting sqref="J1332:J1338">
    <cfRule type="colorScale" priority="76">
      <colorScale>
        <cfvo type="min"/>
        <cfvo type="percentile" val="50"/>
        <cfvo type="max"/>
        <color rgb="FFF8696B"/>
        <color rgb="FFFFEB84"/>
        <color rgb="FF63BE7B"/>
      </colorScale>
    </cfRule>
  </conditionalFormatting>
  <conditionalFormatting sqref="J1339">
    <cfRule type="colorScale" priority="77">
      <colorScale>
        <cfvo type="min"/>
        <cfvo type="percentile" val="50"/>
        <cfvo type="max"/>
        <color rgb="FFF8696B"/>
        <color rgb="FFFFEB84"/>
        <color rgb="FF63BE7B"/>
      </colorScale>
    </cfRule>
  </conditionalFormatting>
  <conditionalFormatting sqref="J1340:J1346">
    <cfRule type="colorScale" priority="78">
      <colorScale>
        <cfvo type="min"/>
        <cfvo type="percentile" val="50"/>
        <cfvo type="max"/>
        <color rgb="FFF8696B"/>
        <color rgb="FFFFEB84"/>
        <color rgb="FF63BE7B"/>
      </colorScale>
    </cfRule>
  </conditionalFormatting>
  <conditionalFormatting sqref="J1347">
    <cfRule type="colorScale" priority="79">
      <colorScale>
        <cfvo type="min"/>
        <cfvo type="percentile" val="50"/>
        <cfvo type="max"/>
        <color rgb="FFF8696B"/>
        <color rgb="FFFFEB84"/>
        <color rgb="FF63BE7B"/>
      </colorScale>
    </cfRule>
  </conditionalFormatting>
  <conditionalFormatting sqref="J1348">
    <cfRule type="colorScale" priority="80">
      <colorScale>
        <cfvo type="min"/>
        <cfvo type="percentile" val="50"/>
        <cfvo type="max"/>
        <color rgb="FFF8696B"/>
        <color rgb="FFFFEB84"/>
        <color rgb="FF63BE7B"/>
      </colorScale>
    </cfRule>
  </conditionalFormatting>
  <conditionalFormatting sqref="J1349:J1355">
    <cfRule type="colorScale" priority="81">
      <colorScale>
        <cfvo type="min"/>
        <cfvo type="percentile" val="50"/>
        <cfvo type="max"/>
        <color rgb="FFF8696B"/>
        <color rgb="FFFFEB84"/>
        <color rgb="FF63BE7B"/>
      </colorScale>
    </cfRule>
  </conditionalFormatting>
  <conditionalFormatting sqref="J1356:J1365 L1356:N1365 P1356:R1365 T1356:T1365 V1356:V1365">
    <cfRule type="colorScale" priority="82">
      <colorScale>
        <cfvo type="min"/>
        <cfvo type="percentile" val="50"/>
        <cfvo type="max"/>
        <color rgb="FFF8696B"/>
        <color rgb="FFFFEB84"/>
        <color rgb="FF63BE7B"/>
      </colorScale>
    </cfRule>
  </conditionalFormatting>
  <conditionalFormatting sqref="J1356:J1365">
    <cfRule type="colorScale" priority="83">
      <colorScale>
        <cfvo type="min"/>
        <cfvo type="percentile" val="50"/>
        <cfvo type="max"/>
        <color rgb="FFF8696B"/>
        <color rgb="FFFFEB84"/>
        <color rgb="FF63BE7B"/>
      </colorScale>
    </cfRule>
  </conditionalFormatting>
  <conditionalFormatting sqref="J1366">
    <cfRule type="colorScale" priority="84">
      <colorScale>
        <cfvo type="min"/>
        <cfvo type="percentile" val="50"/>
        <cfvo type="max"/>
        <color rgb="FFF8696B"/>
        <color rgb="FFFFEB84"/>
        <color rgb="FF63BE7B"/>
      </colorScale>
    </cfRule>
  </conditionalFormatting>
  <conditionalFormatting sqref="J1367:J1373">
    <cfRule type="colorScale" priority="85">
      <colorScale>
        <cfvo type="min"/>
        <cfvo type="percentile" val="50"/>
        <cfvo type="max"/>
        <color rgb="FFF8696B"/>
        <color rgb="FFFFEB84"/>
        <color rgb="FF63BE7B"/>
      </colorScale>
    </cfRule>
  </conditionalFormatting>
  <conditionalFormatting sqref="J1374:J1382 L1374:N1382 P1374:R1382 T1374:T1382 V1374:V1382">
    <cfRule type="colorScale" priority="86">
      <colorScale>
        <cfvo type="min"/>
        <cfvo type="percentile" val="50"/>
        <cfvo type="max"/>
        <color rgb="FFF8696B"/>
        <color rgb="FFFFEB84"/>
        <color rgb="FF63BE7B"/>
      </colorScale>
    </cfRule>
  </conditionalFormatting>
  <conditionalFormatting sqref="J1374:J1382">
    <cfRule type="colorScale" priority="87">
      <colorScale>
        <cfvo type="min"/>
        <cfvo type="percentile" val="50"/>
        <cfvo type="max"/>
        <color rgb="FFF8696B"/>
        <color rgb="FFFFEB84"/>
        <color rgb="FF63BE7B"/>
      </colorScale>
    </cfRule>
  </conditionalFormatting>
  <conditionalFormatting sqref="J1383">
    <cfRule type="colorScale" priority="88">
      <colorScale>
        <cfvo type="min"/>
        <cfvo type="percentile" val="50"/>
        <cfvo type="max"/>
        <color rgb="FFF8696B"/>
        <color rgb="FFFFEB84"/>
        <color rgb="FF63BE7B"/>
      </colorScale>
    </cfRule>
  </conditionalFormatting>
  <conditionalFormatting sqref="J1384:J1390">
    <cfRule type="colorScale" priority="89">
      <colorScale>
        <cfvo type="min"/>
        <cfvo type="percentile" val="50"/>
        <cfvo type="max"/>
        <color rgb="FFF8696B"/>
        <color rgb="FFFFEB84"/>
        <color rgb="FF63BE7B"/>
      </colorScale>
    </cfRule>
  </conditionalFormatting>
  <conditionalFormatting sqref="J1391:J1395 J1446:J1544 L1391:N1395 L1446:N1544 M1443:M1445 M1545:M1546 P1391:R1395 P1446:R1544 Q1443:Q1445 Q1545:Q1546 T1391:T1395 T1446:T1544 V1391:V1395 V1446:V1544">
    <cfRule type="colorScale" priority="90">
      <colorScale>
        <cfvo type="min"/>
        <cfvo type="percentile" val="50"/>
        <cfvo type="max"/>
        <color rgb="FFF8696B"/>
        <color rgb="FFFFEB84"/>
        <color rgb="FF63BE7B"/>
      </colorScale>
    </cfRule>
  </conditionalFormatting>
  <conditionalFormatting sqref="J1391:J1395 J1446:J1544">
    <cfRule type="colorScale" priority="91">
      <colorScale>
        <cfvo type="min"/>
        <cfvo type="percentile" val="50"/>
        <cfvo type="max"/>
        <color rgb="FFF8696B"/>
        <color rgb="FFFFEB84"/>
        <color rgb="FF63BE7B"/>
      </colorScale>
    </cfRule>
  </conditionalFormatting>
  <conditionalFormatting sqref="J1396">
    <cfRule type="colorScale" priority="92">
      <colorScale>
        <cfvo type="min"/>
        <cfvo type="percentile" val="50"/>
        <cfvo type="max"/>
        <color rgb="FFF8696B"/>
        <color rgb="FFFFEB84"/>
        <color rgb="FF63BE7B"/>
      </colorScale>
    </cfRule>
  </conditionalFormatting>
  <conditionalFormatting sqref="J1397:J1403">
    <cfRule type="colorScale" priority="93">
      <colorScale>
        <cfvo type="min"/>
        <cfvo type="percentile" val="50"/>
        <cfvo type="max"/>
        <color rgb="FFF8696B"/>
        <color rgb="FFFFEB84"/>
        <color rgb="FF63BE7B"/>
      </colorScale>
    </cfRule>
  </conditionalFormatting>
  <conditionalFormatting sqref="J1404:J1407 L1404:N1407 P1404:R1407 T1404:T1407 V1404:V1407">
    <cfRule type="colorScale" priority="94">
      <colorScale>
        <cfvo type="min"/>
        <cfvo type="percentile" val="50"/>
        <cfvo type="max"/>
        <color rgb="FFF8696B"/>
        <color rgb="FFFFEB84"/>
        <color rgb="FF63BE7B"/>
      </colorScale>
    </cfRule>
  </conditionalFormatting>
  <conditionalFormatting sqref="J1404:J1407">
    <cfRule type="colorScale" priority="95">
      <colorScale>
        <cfvo type="min"/>
        <cfvo type="percentile" val="50"/>
        <cfvo type="max"/>
        <color rgb="FFF8696B"/>
        <color rgb="FFFFEB84"/>
        <color rgb="FF63BE7B"/>
      </colorScale>
    </cfRule>
  </conditionalFormatting>
  <conditionalFormatting sqref="J1408">
    <cfRule type="colorScale" priority="96">
      <colorScale>
        <cfvo type="min"/>
        <cfvo type="percentile" val="50"/>
        <cfvo type="max"/>
        <color rgb="FFF8696B"/>
        <color rgb="FFFFEB84"/>
        <color rgb="FF63BE7B"/>
      </colorScale>
    </cfRule>
  </conditionalFormatting>
  <conditionalFormatting sqref="J1409:J1415">
    <cfRule type="colorScale" priority="97">
      <colorScale>
        <cfvo type="min"/>
        <cfvo type="percentile" val="50"/>
        <cfvo type="max"/>
        <color rgb="FFF8696B"/>
        <color rgb="FFFFEB84"/>
        <color rgb="FF63BE7B"/>
      </colorScale>
    </cfRule>
  </conditionalFormatting>
  <conditionalFormatting sqref="J1416:J1420 L1416:N1420 P1416:R1420 T1416:T1420 V1416:V1420">
    <cfRule type="colorScale" priority="98">
      <colorScale>
        <cfvo type="min"/>
        <cfvo type="percentile" val="50"/>
        <cfvo type="max"/>
        <color rgb="FFF8696B"/>
        <color rgb="FFFFEB84"/>
        <color rgb="FF63BE7B"/>
      </colorScale>
    </cfRule>
  </conditionalFormatting>
  <conditionalFormatting sqref="J1416:J1420">
    <cfRule type="colorScale" priority="99">
      <colorScale>
        <cfvo type="min"/>
        <cfvo type="percentile" val="50"/>
        <cfvo type="max"/>
        <color rgb="FFF8696B"/>
        <color rgb="FFFFEB84"/>
        <color rgb="FF63BE7B"/>
      </colorScale>
    </cfRule>
  </conditionalFormatting>
  <conditionalFormatting sqref="J1421 J1424 J1426:J1428">
    <cfRule type="colorScale" priority="100">
      <colorScale>
        <cfvo type="min"/>
        <cfvo type="percentile" val="50"/>
        <cfvo type="max"/>
        <color rgb="FFF8696B"/>
        <color rgb="FFFFEB84"/>
        <color rgb="FF63BE7B"/>
      </colorScale>
    </cfRule>
  </conditionalFormatting>
  <conditionalFormatting sqref="J1429:J1432 L1429:N1432 P1429:R1432 T1429:T1432 V1429:V1432">
    <cfRule type="colorScale" priority="101">
      <colorScale>
        <cfvo type="min"/>
        <cfvo type="percentile" val="50"/>
        <cfvo type="max"/>
        <color rgb="FFF8696B"/>
        <color rgb="FFFFEB84"/>
        <color rgb="FF63BE7B"/>
      </colorScale>
    </cfRule>
  </conditionalFormatting>
  <conditionalFormatting sqref="J1429:J1432">
    <cfRule type="colorScale" priority="102">
      <colorScale>
        <cfvo type="min"/>
        <cfvo type="percentile" val="50"/>
        <cfvo type="max"/>
        <color rgb="FFF8696B"/>
        <color rgb="FFFFEB84"/>
        <color rgb="FF63BE7B"/>
      </colorScale>
    </cfRule>
  </conditionalFormatting>
  <conditionalFormatting sqref="J1435 J1438 J1440:J1442">
    <cfRule type="colorScale" priority="103">
      <colorScale>
        <cfvo type="min"/>
        <cfvo type="percentile" val="50"/>
        <cfvo type="max"/>
        <color rgb="FFF8696B"/>
        <color rgb="FFFFEB84"/>
        <color rgb="FF63BE7B"/>
      </colorScale>
    </cfRule>
  </conditionalFormatting>
  <conditionalFormatting sqref="J1435 J1438 J1440:J1442">
    <cfRule type="colorScale" priority="104">
      <colorScale>
        <cfvo type="min"/>
        <cfvo type="percentile" val="50"/>
        <cfvo type="max"/>
        <color rgb="FFF8696B"/>
        <color rgb="FFFFEB84"/>
        <color rgb="FF63BE7B"/>
      </colorScale>
    </cfRule>
  </conditionalFormatting>
  <conditionalFormatting sqref="J1443:J1445">
    <cfRule type="colorScale" priority="105">
      <colorScale>
        <cfvo type="min"/>
        <cfvo type="percentile" val="50"/>
        <cfvo type="max"/>
        <color rgb="FFF8696B"/>
        <color rgb="FFFFEB84"/>
        <color rgb="FF63BE7B"/>
      </colorScale>
    </cfRule>
  </conditionalFormatting>
  <conditionalFormatting sqref="J1443:J1445">
    <cfRule type="colorScale" priority="106">
      <colorScale>
        <cfvo type="min"/>
        <cfvo type="percentile" val="50"/>
        <cfvo type="max"/>
        <color rgb="FFF8696B"/>
        <color rgb="FFFFEB84"/>
        <color rgb="FF63BE7B"/>
      </colorScale>
    </cfRule>
  </conditionalFormatting>
  <conditionalFormatting sqref="J1545:J1709">
    <cfRule type="colorScale" priority="107">
      <colorScale>
        <cfvo type="min"/>
        <cfvo type="percentile" val="50"/>
        <cfvo type="max"/>
        <color rgb="FFF8696B"/>
        <color rgb="FFFFEB84"/>
        <color rgb="FF63BE7B"/>
      </colorScale>
    </cfRule>
  </conditionalFormatting>
  <conditionalFormatting sqref="L800">
    <cfRule type="colorScale" priority="108">
      <colorScale>
        <cfvo type="min"/>
        <cfvo type="percentile" val="50"/>
        <cfvo type="max"/>
        <color rgb="FFF8696B"/>
        <color rgb="FFFFEB84"/>
        <color rgb="FF63BE7B"/>
      </colorScale>
    </cfRule>
  </conditionalFormatting>
  <conditionalFormatting sqref="L3:L799 L801:L883 L885:L919 L921:L925">
    <cfRule type="colorScale" priority="109">
      <colorScale>
        <cfvo type="min"/>
        <cfvo type="percentile" val="50"/>
        <cfvo type="max"/>
        <color rgb="FFF8696B"/>
        <color rgb="FFFFEB84"/>
        <color rgb="FF63BE7B"/>
      </colorScale>
    </cfRule>
  </conditionalFormatting>
  <conditionalFormatting sqref="L884">
    <cfRule type="colorScale" priority="110">
      <colorScale>
        <cfvo type="min"/>
        <cfvo type="percentile" val="50"/>
        <cfvo type="max"/>
        <color rgb="FFF8696B"/>
        <color rgb="FFFFEB84"/>
        <color rgb="FF63BE7B"/>
      </colorScale>
    </cfRule>
  </conditionalFormatting>
  <conditionalFormatting sqref="L920">
    <cfRule type="colorScale" priority="111">
      <colorScale>
        <cfvo type="min"/>
        <cfvo type="percentile" val="50"/>
        <cfvo type="max"/>
        <color rgb="FFF8696B"/>
        <color rgb="FFFFEB84"/>
        <color rgb="FF63BE7B"/>
      </colorScale>
    </cfRule>
  </conditionalFormatting>
  <conditionalFormatting sqref="L926:L930">
    <cfRule type="colorScale" priority="112">
      <colorScale>
        <cfvo type="min"/>
        <cfvo type="percentile" val="50"/>
        <cfvo type="max"/>
        <color rgb="FFF8696B"/>
        <color rgb="FFFFEB84"/>
        <color rgb="FF63BE7B"/>
      </colorScale>
    </cfRule>
  </conditionalFormatting>
  <conditionalFormatting sqref="L931:L932">
    <cfRule type="colorScale" priority="113">
      <colorScale>
        <cfvo type="min"/>
        <cfvo type="percentile" val="50"/>
        <cfvo type="max"/>
        <color rgb="FFF8696B"/>
        <color rgb="FFFFEB84"/>
        <color rgb="FF63BE7B"/>
      </colorScale>
    </cfRule>
  </conditionalFormatting>
  <conditionalFormatting sqref="L933:L935">
    <cfRule type="colorScale" priority="114">
      <colorScale>
        <cfvo type="min"/>
        <cfvo type="percentile" val="50"/>
        <cfvo type="max"/>
        <color rgb="FFF8696B"/>
        <color rgb="FFFFEB84"/>
        <color rgb="FF63BE7B"/>
      </colorScale>
    </cfRule>
  </conditionalFormatting>
  <conditionalFormatting sqref="L936:L939">
    <cfRule type="colorScale" priority="115">
      <colorScale>
        <cfvo type="min"/>
        <cfvo type="percentile" val="50"/>
        <cfvo type="max"/>
        <color rgb="FFF8696B"/>
        <color rgb="FFFFEB84"/>
        <color rgb="FF63BE7B"/>
      </colorScale>
    </cfRule>
  </conditionalFormatting>
  <conditionalFormatting sqref="L940">
    <cfRule type="colorScale" priority="116">
      <colorScale>
        <cfvo type="min"/>
        <cfvo type="percentile" val="50"/>
        <cfvo type="max"/>
        <color rgb="FFF8696B"/>
        <color rgb="FFFFEB84"/>
        <color rgb="FF63BE7B"/>
      </colorScale>
    </cfRule>
  </conditionalFormatting>
  <conditionalFormatting sqref="L941">
    <cfRule type="colorScale" priority="117">
      <colorScale>
        <cfvo type="min"/>
        <cfvo type="percentile" val="50"/>
        <cfvo type="max"/>
        <color rgb="FFF8696B"/>
        <color rgb="FFFFEB84"/>
        <color rgb="FF63BE7B"/>
      </colorScale>
    </cfRule>
  </conditionalFormatting>
  <conditionalFormatting sqref="L942:L943">
    <cfRule type="colorScale" priority="118">
      <colorScale>
        <cfvo type="min"/>
        <cfvo type="percentile" val="50"/>
        <cfvo type="max"/>
        <color rgb="FFF8696B"/>
        <color rgb="FFFFEB84"/>
        <color rgb="FF63BE7B"/>
      </colorScale>
    </cfRule>
  </conditionalFormatting>
  <conditionalFormatting sqref="L944:L947">
    <cfRule type="colorScale" priority="119">
      <colorScale>
        <cfvo type="min"/>
        <cfvo type="percentile" val="50"/>
        <cfvo type="max"/>
        <color rgb="FFF8696B"/>
        <color rgb="FFFFEB84"/>
        <color rgb="FF63BE7B"/>
      </colorScale>
    </cfRule>
  </conditionalFormatting>
  <conditionalFormatting sqref="L948:L950">
    <cfRule type="colorScale" priority="120">
      <colorScale>
        <cfvo type="min"/>
        <cfvo type="percentile" val="50"/>
        <cfvo type="max"/>
        <color rgb="FFF8696B"/>
        <color rgb="FFFFEB84"/>
        <color rgb="FF63BE7B"/>
      </colorScale>
    </cfRule>
  </conditionalFormatting>
  <conditionalFormatting sqref="L951:L952">
    <cfRule type="colorScale" priority="121">
      <colorScale>
        <cfvo type="min"/>
        <cfvo type="percentile" val="50"/>
        <cfvo type="max"/>
        <color rgb="FFF8696B"/>
        <color rgb="FFFFEB84"/>
        <color rgb="FF63BE7B"/>
      </colorScale>
    </cfRule>
  </conditionalFormatting>
  <conditionalFormatting sqref="L953">
    <cfRule type="colorScale" priority="122">
      <colorScale>
        <cfvo type="min"/>
        <cfvo type="percentile" val="50"/>
        <cfvo type="max"/>
        <color rgb="FFF8696B"/>
        <color rgb="FFFFEB84"/>
        <color rgb="FF63BE7B"/>
      </colorScale>
    </cfRule>
  </conditionalFormatting>
  <conditionalFormatting sqref="L954:L957 L972:L977">
    <cfRule type="colorScale" priority="123">
      <colorScale>
        <cfvo type="min"/>
        <cfvo type="percentile" val="50"/>
        <cfvo type="max"/>
        <color rgb="FFF8696B"/>
        <color rgb="FFFFEB84"/>
        <color rgb="FF63BE7B"/>
      </colorScale>
    </cfRule>
  </conditionalFormatting>
  <conditionalFormatting sqref="L958:L961">
    <cfRule type="colorScale" priority="124">
      <colorScale>
        <cfvo type="min"/>
        <cfvo type="percentile" val="50"/>
        <cfvo type="max"/>
        <color rgb="FFF8696B"/>
        <color rgb="FFFFEB84"/>
        <color rgb="FF63BE7B"/>
      </colorScale>
    </cfRule>
  </conditionalFormatting>
  <conditionalFormatting sqref="L962:L965">
    <cfRule type="colorScale" priority="125">
      <colorScale>
        <cfvo type="min"/>
        <cfvo type="percentile" val="50"/>
        <cfvo type="max"/>
        <color rgb="FFF8696B"/>
        <color rgb="FFFFEB84"/>
        <color rgb="FF63BE7B"/>
      </colorScale>
    </cfRule>
  </conditionalFormatting>
  <conditionalFormatting sqref="L966:L967">
    <cfRule type="colorScale" priority="126">
      <colorScale>
        <cfvo type="min"/>
        <cfvo type="percentile" val="50"/>
        <cfvo type="max"/>
        <color rgb="FFF8696B"/>
        <color rgb="FFFFEB84"/>
        <color rgb="FF63BE7B"/>
      </colorScale>
    </cfRule>
  </conditionalFormatting>
  <conditionalFormatting sqref="L968:L971">
    <cfRule type="colorScale" priority="127">
      <colorScale>
        <cfvo type="min"/>
        <cfvo type="percentile" val="50"/>
        <cfvo type="max"/>
        <color rgb="FFF8696B"/>
        <color rgb="FFFFEB84"/>
        <color rgb="FF63BE7B"/>
      </colorScale>
    </cfRule>
  </conditionalFormatting>
  <conditionalFormatting sqref="L978:L979">
    <cfRule type="colorScale" priority="128">
      <colorScale>
        <cfvo type="min"/>
        <cfvo type="percentile" val="50"/>
        <cfvo type="max"/>
        <color rgb="FFF8696B"/>
        <color rgb="FFFFEB84"/>
        <color rgb="FF63BE7B"/>
      </colorScale>
    </cfRule>
  </conditionalFormatting>
  <conditionalFormatting sqref="L980:L981">
    <cfRule type="colorScale" priority="129">
      <colorScale>
        <cfvo type="min"/>
        <cfvo type="percentile" val="50"/>
        <cfvo type="max"/>
        <color rgb="FFF8696B"/>
        <color rgb="FFFFEB84"/>
        <color rgb="FF63BE7B"/>
      </colorScale>
    </cfRule>
  </conditionalFormatting>
  <conditionalFormatting sqref="L982:L985">
    <cfRule type="colorScale" priority="130">
      <colorScale>
        <cfvo type="min"/>
        <cfvo type="percentile" val="50"/>
        <cfvo type="max"/>
        <color rgb="FFF8696B"/>
        <color rgb="FFFFEB84"/>
        <color rgb="FF63BE7B"/>
      </colorScale>
    </cfRule>
  </conditionalFormatting>
  <conditionalFormatting sqref="L991:L994">
    <cfRule type="colorScale" priority="131">
      <colorScale>
        <cfvo type="min"/>
        <cfvo type="percentile" val="50"/>
        <cfvo type="max"/>
        <color rgb="FFF8696B"/>
        <color rgb="FFFFEB84"/>
        <color rgb="FF63BE7B"/>
      </colorScale>
    </cfRule>
  </conditionalFormatting>
  <conditionalFormatting sqref="L995:L997">
    <cfRule type="colorScale" priority="132">
      <colorScale>
        <cfvo type="min"/>
        <cfvo type="percentile" val="50"/>
        <cfvo type="max"/>
        <color rgb="FFF8696B"/>
        <color rgb="FFFFEB84"/>
        <color rgb="FF63BE7B"/>
      </colorScale>
    </cfRule>
  </conditionalFormatting>
  <conditionalFormatting sqref="L998:L1001">
    <cfRule type="colorScale" priority="133">
      <colorScale>
        <cfvo type="min"/>
        <cfvo type="percentile" val="50"/>
        <cfvo type="max"/>
        <color rgb="FFF8696B"/>
        <color rgb="FFFFEB84"/>
        <color rgb="FF63BE7B"/>
      </colorScale>
    </cfRule>
  </conditionalFormatting>
  <conditionalFormatting sqref="L1002:L1004">
    <cfRule type="colorScale" priority="134">
      <colorScale>
        <cfvo type="min"/>
        <cfvo type="percentile" val="50"/>
        <cfvo type="max"/>
        <color rgb="FFF8696B"/>
        <color rgb="FFFFEB84"/>
        <color rgb="FF63BE7B"/>
      </colorScale>
    </cfRule>
  </conditionalFormatting>
  <conditionalFormatting sqref="L1005:L1006">
    <cfRule type="colorScale" priority="135">
      <colorScale>
        <cfvo type="min"/>
        <cfvo type="percentile" val="50"/>
        <cfvo type="max"/>
        <color rgb="FFF8696B"/>
        <color rgb="FFFFEB84"/>
        <color rgb="FF63BE7B"/>
      </colorScale>
    </cfRule>
  </conditionalFormatting>
  <conditionalFormatting sqref="L986:L990 L1007:L1012 L1014:L1019">
    <cfRule type="colorScale" priority="136">
      <colorScale>
        <cfvo type="min"/>
        <cfvo type="percentile" val="50"/>
        <cfvo type="max"/>
        <color rgb="FFF8696B"/>
        <color rgb="FFFFEB84"/>
        <color rgb="FF63BE7B"/>
      </colorScale>
    </cfRule>
  </conditionalFormatting>
  <conditionalFormatting sqref="J1013 L1013 N1013 P1013 R1013 T1013 V1013">
    <cfRule type="colorScale" priority="137">
      <colorScale>
        <cfvo type="min"/>
        <cfvo type="percentile" val="50"/>
        <cfvo type="max"/>
        <color rgb="FFF8696B"/>
        <color rgb="FFFFEB84"/>
        <color rgb="FF63BE7B"/>
      </colorScale>
    </cfRule>
  </conditionalFormatting>
  <conditionalFormatting sqref="L1013">
    <cfRule type="colorScale" priority="138">
      <colorScale>
        <cfvo type="min"/>
        <cfvo type="percentile" val="50"/>
        <cfvo type="max"/>
        <color rgb="FFF8696B"/>
        <color rgb="FFFFEB84"/>
        <color rgb="FF63BE7B"/>
      </colorScale>
    </cfRule>
  </conditionalFormatting>
  <conditionalFormatting sqref="L1020:L1023">
    <cfRule type="colorScale" priority="139">
      <colorScale>
        <cfvo type="min"/>
        <cfvo type="percentile" val="50"/>
        <cfvo type="max"/>
        <color rgb="FFF8696B"/>
        <color rgb="FFFFEB84"/>
        <color rgb="FF63BE7B"/>
      </colorScale>
    </cfRule>
  </conditionalFormatting>
  <conditionalFormatting sqref="L1024">
    <cfRule type="colorScale" priority="140">
      <colorScale>
        <cfvo type="min"/>
        <cfvo type="percentile" val="50"/>
        <cfvo type="max"/>
        <color rgb="FFF8696B"/>
        <color rgb="FFFFEB84"/>
        <color rgb="FF63BE7B"/>
      </colorScale>
    </cfRule>
  </conditionalFormatting>
  <conditionalFormatting sqref="L1025:L1028">
    <cfRule type="colorScale" priority="141">
      <colorScale>
        <cfvo type="min"/>
        <cfvo type="percentile" val="50"/>
        <cfvo type="max"/>
        <color rgb="FFF8696B"/>
        <color rgb="FFFFEB84"/>
        <color rgb="FF63BE7B"/>
      </colorScale>
    </cfRule>
  </conditionalFormatting>
  <conditionalFormatting sqref="L1029">
    <cfRule type="colorScale" priority="142">
      <colorScale>
        <cfvo type="min"/>
        <cfvo type="percentile" val="50"/>
        <cfvo type="max"/>
        <color rgb="FFF8696B"/>
        <color rgb="FFFFEB84"/>
        <color rgb="FF63BE7B"/>
      </colorScale>
    </cfRule>
  </conditionalFormatting>
  <conditionalFormatting sqref="L1030:L1033">
    <cfRule type="colorScale" priority="143">
      <colorScale>
        <cfvo type="min"/>
        <cfvo type="percentile" val="50"/>
        <cfvo type="max"/>
        <color rgb="FFF8696B"/>
        <color rgb="FFFFEB84"/>
        <color rgb="FF63BE7B"/>
      </colorScale>
    </cfRule>
  </conditionalFormatting>
  <conditionalFormatting sqref="L1034:L1041">
    <cfRule type="colorScale" priority="144">
      <colorScale>
        <cfvo type="min"/>
        <cfvo type="percentile" val="50"/>
        <cfvo type="max"/>
        <color rgb="FFF8696B"/>
        <color rgb="FFFFEB84"/>
        <color rgb="FF63BE7B"/>
      </colorScale>
    </cfRule>
  </conditionalFormatting>
  <conditionalFormatting sqref="L1044:L1047">
    <cfRule type="colorScale" priority="145">
      <colorScale>
        <cfvo type="min"/>
        <cfvo type="percentile" val="50"/>
        <cfvo type="max"/>
        <color rgb="FFF8696B"/>
        <color rgb="FFFFEB84"/>
        <color rgb="FF63BE7B"/>
      </colorScale>
    </cfRule>
  </conditionalFormatting>
  <conditionalFormatting sqref="L1048:L1061">
    <cfRule type="colorScale" priority="146">
      <colorScale>
        <cfvo type="min"/>
        <cfvo type="percentile" val="50"/>
        <cfvo type="max"/>
        <color rgb="FFF8696B"/>
        <color rgb="FFFFEB84"/>
        <color rgb="FF63BE7B"/>
      </colorScale>
    </cfRule>
  </conditionalFormatting>
  <conditionalFormatting sqref="L1062:L1065">
    <cfRule type="colorScale" priority="147">
      <colorScale>
        <cfvo type="min"/>
        <cfvo type="percentile" val="50"/>
        <cfvo type="max"/>
        <color rgb="FFF8696B"/>
        <color rgb="FFFFEB84"/>
        <color rgb="FF63BE7B"/>
      </colorScale>
    </cfRule>
  </conditionalFormatting>
  <conditionalFormatting sqref="L1066:L1073">
    <cfRule type="colorScale" priority="148">
      <colorScale>
        <cfvo type="min"/>
        <cfvo type="percentile" val="50"/>
        <cfvo type="max"/>
        <color rgb="FFF8696B"/>
        <color rgb="FFFFEB84"/>
        <color rgb="FF63BE7B"/>
      </colorScale>
    </cfRule>
  </conditionalFormatting>
  <conditionalFormatting sqref="L1077:L1080">
    <cfRule type="colorScale" priority="149">
      <colorScale>
        <cfvo type="min"/>
        <cfvo type="percentile" val="50"/>
        <cfvo type="max"/>
        <color rgb="FFF8696B"/>
        <color rgb="FFFFEB84"/>
        <color rgb="FF63BE7B"/>
      </colorScale>
    </cfRule>
  </conditionalFormatting>
  <conditionalFormatting sqref="L1081:L1082 L1160">
    <cfRule type="colorScale" priority="150">
      <colorScale>
        <cfvo type="min"/>
        <cfvo type="percentile" val="50"/>
        <cfvo type="max"/>
        <color rgb="FFF8696B"/>
        <color rgb="FFFFEB84"/>
        <color rgb="FF63BE7B"/>
      </colorScale>
    </cfRule>
  </conditionalFormatting>
  <conditionalFormatting sqref="L1083:L1086">
    <cfRule type="colorScale" priority="151">
      <colorScale>
        <cfvo type="min"/>
        <cfvo type="percentile" val="50"/>
        <cfvo type="max"/>
        <color rgb="FFF8696B"/>
        <color rgb="FFFFEB84"/>
        <color rgb="FF63BE7B"/>
      </colorScale>
    </cfRule>
  </conditionalFormatting>
  <conditionalFormatting sqref="L1087:L1094">
    <cfRule type="colorScale" priority="152">
      <colorScale>
        <cfvo type="min"/>
        <cfvo type="percentile" val="50"/>
        <cfvo type="max"/>
        <color rgb="FFF8696B"/>
        <color rgb="FFFFEB84"/>
        <color rgb="FF63BE7B"/>
      </colorScale>
    </cfRule>
  </conditionalFormatting>
  <conditionalFormatting sqref="L1096:L1099">
    <cfRule type="colorScale" priority="153">
      <colorScale>
        <cfvo type="min"/>
        <cfvo type="percentile" val="50"/>
        <cfvo type="max"/>
        <color rgb="FFF8696B"/>
        <color rgb="FFFFEB84"/>
        <color rgb="FF63BE7B"/>
      </colorScale>
    </cfRule>
  </conditionalFormatting>
  <conditionalFormatting sqref="L1100:L1107">
    <cfRule type="colorScale" priority="154">
      <colorScale>
        <cfvo type="min"/>
        <cfvo type="percentile" val="50"/>
        <cfvo type="max"/>
        <color rgb="FFF8696B"/>
        <color rgb="FFFFEB84"/>
        <color rgb="FF63BE7B"/>
      </colorScale>
    </cfRule>
  </conditionalFormatting>
  <conditionalFormatting sqref="L1111:L1114">
    <cfRule type="colorScale" priority="155">
      <colorScale>
        <cfvo type="min"/>
        <cfvo type="percentile" val="50"/>
        <cfvo type="max"/>
        <color rgb="FFF8696B"/>
        <color rgb="FFFFEB84"/>
        <color rgb="FF63BE7B"/>
      </colorScale>
    </cfRule>
  </conditionalFormatting>
  <conditionalFormatting sqref="L1115:L1122">
    <cfRule type="colorScale" priority="156">
      <colorScale>
        <cfvo type="min"/>
        <cfvo type="percentile" val="50"/>
        <cfvo type="max"/>
        <color rgb="FFF8696B"/>
        <color rgb="FFFFEB84"/>
        <color rgb="FF63BE7B"/>
      </colorScale>
    </cfRule>
  </conditionalFormatting>
  <conditionalFormatting sqref="L1124:L1127">
    <cfRule type="colorScale" priority="157">
      <colorScale>
        <cfvo type="min"/>
        <cfvo type="percentile" val="50"/>
        <cfvo type="max"/>
        <color rgb="FFF8696B"/>
        <color rgb="FFFFEB84"/>
        <color rgb="FF63BE7B"/>
      </colorScale>
    </cfRule>
  </conditionalFormatting>
  <conditionalFormatting sqref="L1128:L1141">
    <cfRule type="colorScale" priority="158">
      <colorScale>
        <cfvo type="min"/>
        <cfvo type="percentile" val="50"/>
        <cfvo type="max"/>
        <color rgb="FFF8696B"/>
        <color rgb="FFFFEB84"/>
        <color rgb="FF63BE7B"/>
      </colorScale>
    </cfRule>
  </conditionalFormatting>
  <conditionalFormatting sqref="L1142:L1145">
    <cfRule type="colorScale" priority="159">
      <colorScale>
        <cfvo type="min"/>
        <cfvo type="percentile" val="50"/>
        <cfvo type="max"/>
        <color rgb="FFF8696B"/>
        <color rgb="FFFFEB84"/>
        <color rgb="FF63BE7B"/>
      </colorScale>
    </cfRule>
  </conditionalFormatting>
  <conditionalFormatting sqref="L1146:L1159">
    <cfRule type="colorScale" priority="160">
      <colorScale>
        <cfvo type="min"/>
        <cfvo type="percentile" val="50"/>
        <cfvo type="max"/>
        <color rgb="FFF8696B"/>
        <color rgb="FFFFEB84"/>
        <color rgb="FF63BE7B"/>
      </colorScale>
    </cfRule>
  </conditionalFormatting>
  <conditionalFormatting sqref="L1161:L1164">
    <cfRule type="colorScale" priority="161">
      <colorScale>
        <cfvo type="min"/>
        <cfvo type="percentile" val="50"/>
        <cfvo type="max"/>
        <color rgb="FFF8696B"/>
        <color rgb="FFFFEB84"/>
        <color rgb="FF63BE7B"/>
      </colorScale>
    </cfRule>
  </conditionalFormatting>
  <conditionalFormatting sqref="L1165:L1169">
    <cfRule type="colorScale" priority="162">
      <colorScale>
        <cfvo type="min"/>
        <cfvo type="percentile" val="50"/>
        <cfvo type="max"/>
        <color rgb="FFF8696B"/>
        <color rgb="FFFFEB84"/>
        <color rgb="FF63BE7B"/>
      </colorScale>
    </cfRule>
  </conditionalFormatting>
  <conditionalFormatting sqref="L1170:L1173">
    <cfRule type="colorScale" priority="163">
      <colorScale>
        <cfvo type="min"/>
        <cfvo type="percentile" val="50"/>
        <cfvo type="max"/>
        <color rgb="FFF8696B"/>
        <color rgb="FFFFEB84"/>
        <color rgb="FF63BE7B"/>
      </colorScale>
    </cfRule>
  </conditionalFormatting>
  <conditionalFormatting sqref="L1174:L1181">
    <cfRule type="colorScale" priority="164">
      <colorScale>
        <cfvo type="min"/>
        <cfvo type="percentile" val="50"/>
        <cfvo type="max"/>
        <color rgb="FFF8696B"/>
        <color rgb="FFFFEB84"/>
        <color rgb="FF63BE7B"/>
      </colorScale>
    </cfRule>
  </conditionalFormatting>
  <conditionalFormatting sqref="L1182:L1185">
    <cfRule type="colorScale" priority="165">
      <colorScale>
        <cfvo type="min"/>
        <cfvo type="percentile" val="50"/>
        <cfvo type="max"/>
        <color rgb="FFF8696B"/>
        <color rgb="FFFFEB84"/>
        <color rgb="FF63BE7B"/>
      </colorScale>
    </cfRule>
  </conditionalFormatting>
  <conditionalFormatting sqref="L1186:L1191 L1203:L1205">
    <cfRule type="colorScale" priority="166">
      <colorScale>
        <cfvo type="min"/>
        <cfvo type="percentile" val="50"/>
        <cfvo type="max"/>
        <color rgb="FFF8696B"/>
        <color rgb="FFFFEB84"/>
        <color rgb="FF63BE7B"/>
      </colorScale>
    </cfRule>
  </conditionalFormatting>
  <conditionalFormatting sqref="L1192:L1195">
    <cfRule type="colorScale" priority="167">
      <colorScale>
        <cfvo type="min"/>
        <cfvo type="percentile" val="50"/>
        <cfvo type="max"/>
        <color rgb="FFF8696B"/>
        <color rgb="FFFFEB84"/>
        <color rgb="FF63BE7B"/>
      </colorScale>
    </cfRule>
  </conditionalFormatting>
  <conditionalFormatting sqref="L1196:L1202">
    <cfRule type="colorScale" priority="168">
      <colorScale>
        <cfvo type="min"/>
        <cfvo type="percentile" val="50"/>
        <cfvo type="max"/>
        <color rgb="FFF8696B"/>
        <color rgb="FFFFEB84"/>
        <color rgb="FF63BE7B"/>
      </colorScale>
    </cfRule>
  </conditionalFormatting>
  <conditionalFormatting sqref="L1206">
    <cfRule type="colorScale" priority="169">
      <colorScale>
        <cfvo type="min"/>
        <cfvo type="percentile" val="50"/>
        <cfvo type="max"/>
        <color rgb="FFF8696B"/>
        <color rgb="FFFFEB84"/>
        <color rgb="FF63BE7B"/>
      </colorScale>
    </cfRule>
  </conditionalFormatting>
  <conditionalFormatting sqref="L1207:L1219">
    <cfRule type="colorScale" priority="170">
      <colorScale>
        <cfvo type="min"/>
        <cfvo type="percentile" val="50"/>
        <cfvo type="max"/>
        <color rgb="FFF8696B"/>
        <color rgb="FFFFEB84"/>
        <color rgb="FF63BE7B"/>
      </colorScale>
    </cfRule>
  </conditionalFormatting>
  <conditionalFormatting sqref="L1220:L1223">
    <cfRule type="colorScale" priority="171">
      <colorScale>
        <cfvo type="min"/>
        <cfvo type="percentile" val="50"/>
        <cfvo type="max"/>
        <color rgb="FFF8696B"/>
        <color rgb="FFFFEB84"/>
        <color rgb="FF63BE7B"/>
      </colorScale>
    </cfRule>
  </conditionalFormatting>
  <conditionalFormatting sqref="L1224:L1233">
    <cfRule type="colorScale" priority="172">
      <colorScale>
        <cfvo type="min"/>
        <cfvo type="percentile" val="50"/>
        <cfvo type="max"/>
        <color rgb="FFF8696B"/>
        <color rgb="FFFFEB84"/>
        <color rgb="FF63BE7B"/>
      </colorScale>
    </cfRule>
  </conditionalFormatting>
  <conditionalFormatting sqref="L1234:L1237">
    <cfRule type="colorScale" priority="173">
      <colorScale>
        <cfvo type="min"/>
        <cfvo type="percentile" val="50"/>
        <cfvo type="max"/>
        <color rgb="FFF8696B"/>
        <color rgb="FFFFEB84"/>
        <color rgb="FF63BE7B"/>
      </colorScale>
    </cfRule>
  </conditionalFormatting>
  <conditionalFormatting sqref="L1238:L1245">
    <cfRule type="colorScale" priority="174">
      <colorScale>
        <cfvo type="min"/>
        <cfvo type="percentile" val="50"/>
        <cfvo type="max"/>
        <color rgb="FFF8696B"/>
        <color rgb="FFFFEB84"/>
        <color rgb="FF63BE7B"/>
      </colorScale>
    </cfRule>
  </conditionalFormatting>
  <conditionalFormatting sqref="L1246:L1249">
    <cfRule type="colorScale" priority="175">
      <colorScale>
        <cfvo type="min"/>
        <cfvo type="percentile" val="50"/>
        <cfvo type="max"/>
        <color rgb="FFF8696B"/>
        <color rgb="FFFFEB84"/>
        <color rgb="FF63BE7B"/>
      </colorScale>
    </cfRule>
  </conditionalFormatting>
  <conditionalFormatting sqref="L1250:L1258">
    <cfRule type="colorScale" priority="176">
      <colorScale>
        <cfvo type="min"/>
        <cfvo type="percentile" val="50"/>
        <cfvo type="max"/>
        <color rgb="FFF8696B"/>
        <color rgb="FFFFEB84"/>
        <color rgb="FF63BE7B"/>
      </colorScale>
    </cfRule>
  </conditionalFormatting>
  <conditionalFormatting sqref="L1259:L1262">
    <cfRule type="colorScale" priority="177">
      <colorScale>
        <cfvo type="min"/>
        <cfvo type="percentile" val="50"/>
        <cfvo type="max"/>
        <color rgb="FFF8696B"/>
        <color rgb="FFFFEB84"/>
        <color rgb="FF63BE7B"/>
      </colorScale>
    </cfRule>
  </conditionalFormatting>
  <conditionalFormatting sqref="L1263:L1272">
    <cfRule type="colorScale" priority="178">
      <colorScale>
        <cfvo type="min"/>
        <cfvo type="percentile" val="50"/>
        <cfvo type="max"/>
        <color rgb="FFF8696B"/>
        <color rgb="FFFFEB84"/>
        <color rgb="FF63BE7B"/>
      </colorScale>
    </cfRule>
  </conditionalFormatting>
  <conditionalFormatting sqref="L1273:L1276">
    <cfRule type="colorScale" priority="179">
      <colorScale>
        <cfvo type="min"/>
        <cfvo type="percentile" val="50"/>
        <cfvo type="max"/>
        <color rgb="FFF8696B"/>
        <color rgb="FFFFEB84"/>
        <color rgb="FF63BE7B"/>
      </colorScale>
    </cfRule>
  </conditionalFormatting>
  <conditionalFormatting sqref="L1277:L1286">
    <cfRule type="colorScale" priority="180">
      <colorScale>
        <cfvo type="min"/>
        <cfvo type="percentile" val="50"/>
        <cfvo type="max"/>
        <color rgb="FFF8696B"/>
        <color rgb="FFFFEB84"/>
        <color rgb="FF63BE7B"/>
      </colorScale>
    </cfRule>
  </conditionalFormatting>
  <conditionalFormatting sqref="L1287:L1290">
    <cfRule type="colorScale" priority="181">
      <colorScale>
        <cfvo type="min"/>
        <cfvo type="percentile" val="50"/>
        <cfvo type="max"/>
        <color rgb="FFF8696B"/>
        <color rgb="FFFFEB84"/>
        <color rgb="FF63BE7B"/>
      </colorScale>
    </cfRule>
  </conditionalFormatting>
  <conditionalFormatting sqref="L1291:L1301">
    <cfRule type="colorScale" priority="182">
      <colorScale>
        <cfvo type="min"/>
        <cfvo type="percentile" val="50"/>
        <cfvo type="max"/>
        <color rgb="FFF8696B"/>
        <color rgb="FFFFEB84"/>
        <color rgb="FF63BE7B"/>
      </colorScale>
    </cfRule>
  </conditionalFormatting>
  <conditionalFormatting sqref="L1302:L1305">
    <cfRule type="colorScale" priority="183">
      <colorScale>
        <cfvo type="min"/>
        <cfvo type="percentile" val="50"/>
        <cfvo type="max"/>
        <color rgb="FFF8696B"/>
        <color rgb="FFFFEB84"/>
        <color rgb="FF63BE7B"/>
      </colorScale>
    </cfRule>
  </conditionalFormatting>
  <conditionalFormatting sqref="L1306:L1318">
    <cfRule type="colorScale" priority="184">
      <colorScale>
        <cfvo type="min"/>
        <cfvo type="percentile" val="50"/>
        <cfvo type="max"/>
        <color rgb="FFF8696B"/>
        <color rgb="FFFFEB84"/>
        <color rgb="FF63BE7B"/>
      </colorScale>
    </cfRule>
  </conditionalFormatting>
  <conditionalFormatting sqref="L1319">
    <cfRule type="colorScale" priority="185">
      <colorScale>
        <cfvo type="min"/>
        <cfvo type="percentile" val="50"/>
        <cfvo type="max"/>
        <color rgb="FFF8696B"/>
        <color rgb="FFFFEB84"/>
        <color rgb="FF63BE7B"/>
      </colorScale>
    </cfRule>
  </conditionalFormatting>
  <conditionalFormatting sqref="L1320:L1326">
    <cfRule type="colorScale" priority="186">
      <colorScale>
        <cfvo type="min"/>
        <cfvo type="percentile" val="50"/>
        <cfvo type="max"/>
        <color rgb="FFF8696B"/>
        <color rgb="FFFFEB84"/>
        <color rgb="FF63BE7B"/>
      </colorScale>
    </cfRule>
  </conditionalFormatting>
  <conditionalFormatting sqref="L1327:L1330">
    <cfRule type="colorScale" priority="187">
      <colorScale>
        <cfvo type="min"/>
        <cfvo type="percentile" val="50"/>
        <cfvo type="max"/>
        <color rgb="FFF8696B"/>
        <color rgb="FFFFEB84"/>
        <color rgb="FF63BE7B"/>
      </colorScale>
    </cfRule>
  </conditionalFormatting>
  <conditionalFormatting sqref="L1331">
    <cfRule type="colorScale" priority="188">
      <colorScale>
        <cfvo type="min"/>
        <cfvo type="percentile" val="50"/>
        <cfvo type="max"/>
        <color rgb="FFF8696B"/>
        <color rgb="FFFFEB84"/>
        <color rgb="FF63BE7B"/>
      </colorScale>
    </cfRule>
  </conditionalFormatting>
  <conditionalFormatting sqref="L1332:L1338">
    <cfRule type="colorScale" priority="189">
      <colorScale>
        <cfvo type="min"/>
        <cfvo type="percentile" val="50"/>
        <cfvo type="max"/>
        <color rgb="FFF8696B"/>
        <color rgb="FFFFEB84"/>
        <color rgb="FF63BE7B"/>
      </colorScale>
    </cfRule>
  </conditionalFormatting>
  <conditionalFormatting sqref="L1339">
    <cfRule type="colorScale" priority="190">
      <colorScale>
        <cfvo type="min"/>
        <cfvo type="percentile" val="50"/>
        <cfvo type="max"/>
        <color rgb="FFF8696B"/>
        <color rgb="FFFFEB84"/>
        <color rgb="FF63BE7B"/>
      </colorScale>
    </cfRule>
  </conditionalFormatting>
  <conditionalFormatting sqref="L1340:L1346">
    <cfRule type="colorScale" priority="191">
      <colorScale>
        <cfvo type="min"/>
        <cfvo type="percentile" val="50"/>
        <cfvo type="max"/>
        <color rgb="FFF8696B"/>
        <color rgb="FFFFEB84"/>
        <color rgb="FF63BE7B"/>
      </colorScale>
    </cfRule>
  </conditionalFormatting>
  <conditionalFormatting sqref="L1347">
    <cfRule type="colorScale" priority="192">
      <colorScale>
        <cfvo type="min"/>
        <cfvo type="percentile" val="50"/>
        <cfvo type="max"/>
        <color rgb="FFF8696B"/>
        <color rgb="FFFFEB84"/>
        <color rgb="FF63BE7B"/>
      </colorScale>
    </cfRule>
  </conditionalFormatting>
  <conditionalFormatting sqref="L1348">
    <cfRule type="colorScale" priority="193">
      <colorScale>
        <cfvo type="min"/>
        <cfvo type="percentile" val="50"/>
        <cfvo type="max"/>
        <color rgb="FFF8696B"/>
        <color rgb="FFFFEB84"/>
        <color rgb="FF63BE7B"/>
      </colorScale>
    </cfRule>
  </conditionalFormatting>
  <conditionalFormatting sqref="L1349:L1355">
    <cfRule type="colorScale" priority="194">
      <colorScale>
        <cfvo type="min"/>
        <cfvo type="percentile" val="50"/>
        <cfvo type="max"/>
        <color rgb="FFF8696B"/>
        <color rgb="FFFFEB84"/>
        <color rgb="FF63BE7B"/>
      </colorScale>
    </cfRule>
  </conditionalFormatting>
  <conditionalFormatting sqref="L1356:L1365">
    <cfRule type="colorScale" priority="195">
      <colorScale>
        <cfvo type="min"/>
        <cfvo type="percentile" val="50"/>
        <cfvo type="max"/>
        <color rgb="FFF8696B"/>
        <color rgb="FFFFEB84"/>
        <color rgb="FF63BE7B"/>
      </colorScale>
    </cfRule>
  </conditionalFormatting>
  <conditionalFormatting sqref="L1366">
    <cfRule type="colorScale" priority="196">
      <colorScale>
        <cfvo type="min"/>
        <cfvo type="percentile" val="50"/>
        <cfvo type="max"/>
        <color rgb="FFF8696B"/>
        <color rgb="FFFFEB84"/>
        <color rgb="FF63BE7B"/>
      </colorScale>
    </cfRule>
  </conditionalFormatting>
  <conditionalFormatting sqref="L1367:L1373">
    <cfRule type="colorScale" priority="197">
      <colorScale>
        <cfvo type="min"/>
        <cfvo type="percentile" val="50"/>
        <cfvo type="max"/>
        <color rgb="FFF8696B"/>
        <color rgb="FFFFEB84"/>
        <color rgb="FF63BE7B"/>
      </colorScale>
    </cfRule>
  </conditionalFormatting>
  <conditionalFormatting sqref="L1374:L1382">
    <cfRule type="colorScale" priority="198">
      <colorScale>
        <cfvo type="min"/>
        <cfvo type="percentile" val="50"/>
        <cfvo type="max"/>
        <color rgb="FFF8696B"/>
        <color rgb="FFFFEB84"/>
        <color rgb="FF63BE7B"/>
      </colorScale>
    </cfRule>
  </conditionalFormatting>
  <conditionalFormatting sqref="L1383">
    <cfRule type="colorScale" priority="199">
      <colorScale>
        <cfvo type="min"/>
        <cfvo type="percentile" val="50"/>
        <cfvo type="max"/>
        <color rgb="FFF8696B"/>
        <color rgb="FFFFEB84"/>
        <color rgb="FF63BE7B"/>
      </colorScale>
    </cfRule>
  </conditionalFormatting>
  <conditionalFormatting sqref="L1384:L1390">
    <cfRule type="colorScale" priority="200">
      <colorScale>
        <cfvo type="min"/>
        <cfvo type="percentile" val="50"/>
        <cfvo type="max"/>
        <color rgb="FFF8696B"/>
        <color rgb="FFFFEB84"/>
        <color rgb="FF63BE7B"/>
      </colorScale>
    </cfRule>
  </conditionalFormatting>
  <conditionalFormatting sqref="L1391:L1395 L1446:L1544">
    <cfRule type="colorScale" priority="201">
      <colorScale>
        <cfvo type="min"/>
        <cfvo type="percentile" val="50"/>
        <cfvo type="max"/>
        <color rgb="FFF8696B"/>
        <color rgb="FFFFEB84"/>
        <color rgb="FF63BE7B"/>
      </colorScale>
    </cfRule>
  </conditionalFormatting>
  <conditionalFormatting sqref="L1396">
    <cfRule type="colorScale" priority="202">
      <colorScale>
        <cfvo type="min"/>
        <cfvo type="percentile" val="50"/>
        <cfvo type="max"/>
        <color rgb="FFF8696B"/>
        <color rgb="FFFFEB84"/>
        <color rgb="FF63BE7B"/>
      </colorScale>
    </cfRule>
  </conditionalFormatting>
  <conditionalFormatting sqref="L1397:L1403">
    <cfRule type="colorScale" priority="203">
      <colorScale>
        <cfvo type="min"/>
        <cfvo type="percentile" val="50"/>
        <cfvo type="max"/>
        <color rgb="FFF8696B"/>
        <color rgb="FFFFEB84"/>
        <color rgb="FF63BE7B"/>
      </colorScale>
    </cfRule>
  </conditionalFormatting>
  <conditionalFormatting sqref="L1404:L1407">
    <cfRule type="colorScale" priority="204">
      <colorScale>
        <cfvo type="min"/>
        <cfvo type="percentile" val="50"/>
        <cfvo type="max"/>
        <color rgb="FFF8696B"/>
        <color rgb="FFFFEB84"/>
        <color rgb="FF63BE7B"/>
      </colorScale>
    </cfRule>
  </conditionalFormatting>
  <conditionalFormatting sqref="L1408">
    <cfRule type="colorScale" priority="205">
      <colorScale>
        <cfvo type="min"/>
        <cfvo type="percentile" val="50"/>
        <cfvo type="max"/>
        <color rgb="FFF8696B"/>
        <color rgb="FFFFEB84"/>
        <color rgb="FF63BE7B"/>
      </colorScale>
    </cfRule>
  </conditionalFormatting>
  <conditionalFormatting sqref="L1409:L1415">
    <cfRule type="colorScale" priority="206">
      <colorScale>
        <cfvo type="min"/>
        <cfvo type="percentile" val="50"/>
        <cfvo type="max"/>
        <color rgb="FFF8696B"/>
        <color rgb="FFFFEB84"/>
        <color rgb="FF63BE7B"/>
      </colorScale>
    </cfRule>
  </conditionalFormatting>
  <conditionalFormatting sqref="L1416:L1420">
    <cfRule type="colorScale" priority="207">
      <colorScale>
        <cfvo type="min"/>
        <cfvo type="percentile" val="50"/>
        <cfvo type="max"/>
        <color rgb="FFF8696B"/>
        <color rgb="FFFFEB84"/>
        <color rgb="FF63BE7B"/>
      </colorScale>
    </cfRule>
  </conditionalFormatting>
  <conditionalFormatting sqref="L1421 L1424 L1426:L1428">
    <cfRule type="colorScale" priority="208">
      <colorScale>
        <cfvo type="min"/>
        <cfvo type="percentile" val="50"/>
        <cfvo type="max"/>
        <color rgb="FFF8696B"/>
        <color rgb="FFFFEB84"/>
        <color rgb="FF63BE7B"/>
      </colorScale>
    </cfRule>
  </conditionalFormatting>
  <conditionalFormatting sqref="L1429:L1432">
    <cfRule type="colorScale" priority="209">
      <colorScale>
        <cfvo type="min"/>
        <cfvo type="percentile" val="50"/>
        <cfvo type="max"/>
        <color rgb="FFF8696B"/>
        <color rgb="FFFFEB84"/>
        <color rgb="FF63BE7B"/>
      </colorScale>
    </cfRule>
  </conditionalFormatting>
  <conditionalFormatting sqref="L1435 L1438 L1440:L1442">
    <cfRule type="colorScale" priority="210">
      <colorScale>
        <cfvo type="min"/>
        <cfvo type="percentile" val="50"/>
        <cfvo type="max"/>
        <color rgb="FFF8696B"/>
        <color rgb="FFFFEB84"/>
        <color rgb="FF63BE7B"/>
      </colorScale>
    </cfRule>
  </conditionalFormatting>
  <conditionalFormatting sqref="L1435 L1438 L1440:L1442">
    <cfRule type="colorScale" priority="211">
      <colorScale>
        <cfvo type="min"/>
        <cfvo type="percentile" val="50"/>
        <cfvo type="max"/>
        <color rgb="FFF8696B"/>
        <color rgb="FFFFEB84"/>
        <color rgb="FF63BE7B"/>
      </colorScale>
    </cfRule>
  </conditionalFormatting>
  <conditionalFormatting sqref="L1443:L1445">
    <cfRule type="colorScale" priority="212">
      <colorScale>
        <cfvo type="min"/>
        <cfvo type="percentile" val="50"/>
        <cfvo type="max"/>
        <color rgb="FFF8696B"/>
        <color rgb="FFFFEB84"/>
        <color rgb="FF63BE7B"/>
      </colorScale>
    </cfRule>
  </conditionalFormatting>
  <conditionalFormatting sqref="L1443:L1445">
    <cfRule type="colorScale" priority="213">
      <colorScale>
        <cfvo type="min"/>
        <cfvo type="percentile" val="50"/>
        <cfvo type="max"/>
        <color rgb="FFF8696B"/>
        <color rgb="FFFFEB84"/>
        <color rgb="FF63BE7B"/>
      </colorScale>
    </cfRule>
  </conditionalFormatting>
  <conditionalFormatting sqref="L1465">
    <cfRule type="colorScale" priority="214">
      <colorScale>
        <cfvo type="min"/>
        <cfvo type="percentile" val="50"/>
        <cfvo type="max"/>
        <color rgb="FFF8696B"/>
        <color rgb="FFFFEB84"/>
        <color rgb="FF63BE7B"/>
      </colorScale>
    </cfRule>
  </conditionalFormatting>
  <conditionalFormatting sqref="L1466">
    <cfRule type="colorScale" priority="215">
      <colorScale>
        <cfvo type="min"/>
        <cfvo type="percentile" val="50"/>
        <cfvo type="max"/>
        <color rgb="FFF8696B"/>
        <color rgb="FFFFEB84"/>
        <color rgb="FF63BE7B"/>
      </colorScale>
    </cfRule>
  </conditionalFormatting>
  <conditionalFormatting sqref="L1481">
    <cfRule type="colorScale" priority="216">
      <colorScale>
        <cfvo type="min"/>
        <cfvo type="percentile" val="50"/>
        <cfvo type="max"/>
        <color rgb="FFF8696B"/>
        <color rgb="FFFFEB84"/>
        <color rgb="FF63BE7B"/>
      </colorScale>
    </cfRule>
  </conditionalFormatting>
  <conditionalFormatting sqref="L1482">
    <cfRule type="colorScale" priority="217">
      <colorScale>
        <cfvo type="min"/>
        <cfvo type="percentile" val="50"/>
        <cfvo type="max"/>
        <color rgb="FFF8696B"/>
        <color rgb="FFFFEB84"/>
        <color rgb="FF63BE7B"/>
      </colorScale>
    </cfRule>
  </conditionalFormatting>
  <conditionalFormatting sqref="L1489">
    <cfRule type="colorScale" priority="218">
      <colorScale>
        <cfvo type="min"/>
        <cfvo type="percentile" val="50"/>
        <cfvo type="max"/>
        <color rgb="FFF8696B"/>
        <color rgb="FFFFEB84"/>
        <color rgb="FF63BE7B"/>
      </colorScale>
    </cfRule>
  </conditionalFormatting>
  <conditionalFormatting sqref="L1545">
    <cfRule type="colorScale" priority="219">
      <colorScale>
        <cfvo type="min"/>
        <cfvo type="percentile" val="50"/>
        <cfvo type="max"/>
        <color rgb="FFF8696B"/>
        <color rgb="FFFFEB84"/>
        <color rgb="FF63BE7B"/>
      </colorScale>
    </cfRule>
  </conditionalFormatting>
  <conditionalFormatting sqref="L1545">
    <cfRule type="colorScale" priority="220">
      <colorScale>
        <cfvo type="min"/>
        <cfvo type="percentile" val="50"/>
        <cfvo type="max"/>
        <color rgb="FFF8696B"/>
        <color rgb="FFFFEB84"/>
        <color rgb="FF63BE7B"/>
      </colorScale>
    </cfRule>
  </conditionalFormatting>
  <conditionalFormatting sqref="L1546:L1709">
    <cfRule type="colorScale" priority="221">
      <colorScale>
        <cfvo type="min"/>
        <cfvo type="percentile" val="50"/>
        <cfvo type="max"/>
        <color rgb="FFF8696B"/>
        <color rgb="FFFFEB84"/>
        <color rgb="FF63BE7B"/>
      </colorScale>
    </cfRule>
  </conditionalFormatting>
  <conditionalFormatting sqref="L1580">
    <cfRule type="colorScale" priority="222">
      <colorScale>
        <cfvo type="min"/>
        <cfvo type="percentile" val="50"/>
        <cfvo type="max"/>
        <color rgb="FFF8696B"/>
        <color rgb="FFFFEB84"/>
        <color rgb="FF63BE7B"/>
      </colorScale>
    </cfRule>
  </conditionalFormatting>
  <conditionalFormatting sqref="L1638">
    <cfRule type="colorScale" priority="223">
      <colorScale>
        <cfvo type="min"/>
        <cfvo type="percentile" val="50"/>
        <cfvo type="max"/>
        <color rgb="FFF8696B"/>
        <color rgb="FFFFEB84"/>
        <color rgb="FF63BE7B"/>
      </colorScale>
    </cfRule>
  </conditionalFormatting>
  <conditionalFormatting sqref="L1639">
    <cfRule type="colorScale" priority="224">
      <colorScale>
        <cfvo type="min"/>
        <cfvo type="percentile" val="50"/>
        <cfvo type="max"/>
        <color rgb="FFF8696B"/>
        <color rgb="FFFFEB84"/>
        <color rgb="FF63BE7B"/>
      </colorScale>
    </cfRule>
  </conditionalFormatting>
  <conditionalFormatting sqref="L1649">
    <cfRule type="colorScale" priority="225">
      <colorScale>
        <cfvo type="min"/>
        <cfvo type="percentile" val="50"/>
        <cfvo type="max"/>
        <color rgb="FFF8696B"/>
        <color rgb="FFFFEB84"/>
        <color rgb="FF63BE7B"/>
      </colorScale>
    </cfRule>
  </conditionalFormatting>
  <conditionalFormatting sqref="L1665">
    <cfRule type="colorScale" priority="226">
      <colorScale>
        <cfvo type="min"/>
        <cfvo type="percentile" val="50"/>
        <cfvo type="max"/>
        <color rgb="FFF8696B"/>
        <color rgb="FFFFEB84"/>
        <color rgb="FF63BE7B"/>
      </colorScale>
    </cfRule>
  </conditionalFormatting>
  <conditionalFormatting sqref="L1666">
    <cfRule type="colorScale" priority="227">
      <colorScale>
        <cfvo type="min"/>
        <cfvo type="percentile" val="50"/>
        <cfvo type="max"/>
        <color rgb="FFF8696B"/>
        <color rgb="FFFFEB84"/>
        <color rgb="FF63BE7B"/>
      </colorScale>
    </cfRule>
  </conditionalFormatting>
  <conditionalFormatting sqref="L1683">
    <cfRule type="colorScale" priority="228">
      <colorScale>
        <cfvo type="min"/>
        <cfvo type="percentile" val="50"/>
        <cfvo type="max"/>
        <color rgb="FFF8696B"/>
        <color rgb="FFFFEB84"/>
        <color rgb="FF63BE7B"/>
      </colorScale>
    </cfRule>
  </conditionalFormatting>
  <conditionalFormatting sqref="L1684">
    <cfRule type="colorScale" priority="229">
      <colorScale>
        <cfvo type="min"/>
        <cfvo type="percentile" val="50"/>
        <cfvo type="max"/>
        <color rgb="FFF8696B"/>
        <color rgb="FFFFEB84"/>
        <color rgb="FF63BE7B"/>
      </colorScale>
    </cfRule>
  </conditionalFormatting>
  <conditionalFormatting sqref="L1685">
    <cfRule type="colorScale" priority="230">
      <colorScale>
        <cfvo type="min"/>
        <cfvo type="percentile" val="50"/>
        <cfvo type="max"/>
        <color rgb="FFF8696B"/>
        <color rgb="FFFFEB84"/>
        <color rgb="FF63BE7B"/>
      </colorScale>
    </cfRule>
  </conditionalFormatting>
  <conditionalFormatting sqref="L1690">
    <cfRule type="colorScale" priority="231">
      <colorScale>
        <cfvo type="min"/>
        <cfvo type="percentile" val="50"/>
        <cfvo type="max"/>
        <color rgb="FFF8696B"/>
        <color rgb="FFFFEB84"/>
        <color rgb="FF63BE7B"/>
      </colorScale>
    </cfRule>
  </conditionalFormatting>
  <conditionalFormatting sqref="L1694">
    <cfRule type="colorScale" priority="232">
      <colorScale>
        <cfvo type="min"/>
        <cfvo type="percentile" val="50"/>
        <cfvo type="max"/>
        <color rgb="FFF8696B"/>
        <color rgb="FFFFEB84"/>
        <color rgb="FF63BE7B"/>
      </colorScale>
    </cfRule>
  </conditionalFormatting>
  <conditionalFormatting sqref="L1695">
    <cfRule type="colorScale" priority="233">
      <colorScale>
        <cfvo type="min"/>
        <cfvo type="percentile" val="50"/>
        <cfvo type="max"/>
        <color rgb="FFF8696B"/>
        <color rgb="FFFFEB84"/>
        <color rgb="FF63BE7B"/>
      </colorScale>
    </cfRule>
  </conditionalFormatting>
  <conditionalFormatting sqref="L1696:L1698">
    <cfRule type="colorScale" priority="234">
      <colorScale>
        <cfvo type="min"/>
        <cfvo type="percentile" val="50"/>
        <cfvo type="max"/>
        <color rgb="FFF8696B"/>
        <color rgb="FFFFEB84"/>
        <color rgb="FF63BE7B"/>
      </colorScale>
    </cfRule>
  </conditionalFormatting>
  <conditionalFormatting sqref="J2630 L2630 N2630 P2630 R2630 T2630 V2630">
    <cfRule type="colorScale" priority="235">
      <colorScale>
        <cfvo type="min"/>
        <cfvo type="percentile" val="50"/>
        <cfvo type="max"/>
        <color rgb="FFF8696B"/>
        <color rgb="FFFFEB84"/>
        <color rgb="FF63BE7B"/>
      </colorScale>
    </cfRule>
  </conditionalFormatting>
  <conditionalFormatting sqref="J1319 L1319:N1319 P1319:R1319 T1319 V1319">
    <cfRule type="colorScale" priority="236">
      <colorScale>
        <cfvo type="min"/>
        <cfvo type="percentile" val="50"/>
        <cfvo type="max"/>
        <color rgb="FFF8696B"/>
        <color rgb="FFFFEB84"/>
        <color rgb="FF63BE7B"/>
      </colorScale>
    </cfRule>
  </conditionalFormatting>
  <conditionalFormatting sqref="J1320:J1326 L1320:N1326 P1320:R1326 T1320:T1326 V1320:V1326">
    <cfRule type="colorScale" priority="237">
      <colorScale>
        <cfvo type="min"/>
        <cfvo type="percentile" val="50"/>
        <cfvo type="max"/>
        <color rgb="FFF8696B"/>
        <color rgb="FFFFEB84"/>
        <color rgb="FF63BE7B"/>
      </colorScale>
    </cfRule>
  </conditionalFormatting>
  <conditionalFormatting sqref="J1331 L1331:N1331 P1331:R1331 T1331 V1331">
    <cfRule type="colorScale" priority="238">
      <colorScale>
        <cfvo type="min"/>
        <cfvo type="percentile" val="50"/>
        <cfvo type="max"/>
        <color rgb="FFF8696B"/>
        <color rgb="FFFFEB84"/>
        <color rgb="FF63BE7B"/>
      </colorScale>
    </cfRule>
  </conditionalFormatting>
  <conditionalFormatting sqref="J1332:J1338 L1332:N1338 P1332:R1338 T1332:T1338 V1332:V1338">
    <cfRule type="colorScale" priority="239">
      <colorScale>
        <cfvo type="min"/>
        <cfvo type="percentile" val="50"/>
        <cfvo type="max"/>
        <color rgb="FFF8696B"/>
        <color rgb="FFFFEB84"/>
        <color rgb="FF63BE7B"/>
      </colorScale>
    </cfRule>
  </conditionalFormatting>
  <conditionalFormatting sqref="J1339 L1339:N1339 P1339:R1339 T1339 V1339">
    <cfRule type="colorScale" priority="240">
      <colorScale>
        <cfvo type="min"/>
        <cfvo type="percentile" val="50"/>
        <cfvo type="max"/>
        <color rgb="FFF8696B"/>
        <color rgb="FFFFEB84"/>
        <color rgb="FF63BE7B"/>
      </colorScale>
    </cfRule>
  </conditionalFormatting>
  <conditionalFormatting sqref="J1340:J1346 L1340:N1346 P1340:R1346 T1340:T1346 V1340:V1346">
    <cfRule type="colorScale" priority="241">
      <colorScale>
        <cfvo type="min"/>
        <cfvo type="percentile" val="50"/>
        <cfvo type="max"/>
        <color rgb="FFF8696B"/>
        <color rgb="FFFFEB84"/>
        <color rgb="FF63BE7B"/>
      </colorScale>
    </cfRule>
  </conditionalFormatting>
  <conditionalFormatting sqref="J1347 L1347:N1347 P1347:R1347 T1347 V1347">
    <cfRule type="colorScale" priority="242">
      <colorScale>
        <cfvo type="min"/>
        <cfvo type="percentile" val="50"/>
        <cfvo type="max"/>
        <color rgb="FFF8696B"/>
        <color rgb="FFFFEB84"/>
        <color rgb="FF63BE7B"/>
      </colorScale>
    </cfRule>
  </conditionalFormatting>
  <conditionalFormatting sqref="J1348 L1348:N1348 P1348:R1348 T1348 V1348">
    <cfRule type="colorScale" priority="243">
      <colorScale>
        <cfvo type="min"/>
        <cfvo type="percentile" val="50"/>
        <cfvo type="max"/>
        <color rgb="FFF8696B"/>
        <color rgb="FFFFEB84"/>
        <color rgb="FF63BE7B"/>
      </colorScale>
    </cfRule>
  </conditionalFormatting>
  <conditionalFormatting sqref="J1349:J1355 L1349:N1355 P1349:R1355 T1349:T1355 V1349:V1355">
    <cfRule type="colorScale" priority="244">
      <colorScale>
        <cfvo type="min"/>
        <cfvo type="percentile" val="50"/>
        <cfvo type="max"/>
        <color rgb="FFF8696B"/>
        <color rgb="FFFFEB84"/>
        <color rgb="FF63BE7B"/>
      </colorScale>
    </cfRule>
  </conditionalFormatting>
  <conditionalFormatting sqref="J1366 L1366:N1366 P1366:R1366 T1366 V1366">
    <cfRule type="colorScale" priority="245">
      <colorScale>
        <cfvo type="min"/>
        <cfvo type="percentile" val="50"/>
        <cfvo type="max"/>
        <color rgb="FFF8696B"/>
        <color rgb="FFFFEB84"/>
        <color rgb="FF63BE7B"/>
      </colorScale>
    </cfRule>
  </conditionalFormatting>
  <conditionalFormatting sqref="J1367:J1373 L1367:N1373 P1367:R1373 T1367:T1373 V1367:V1373">
    <cfRule type="colorScale" priority="246">
      <colorScale>
        <cfvo type="min"/>
        <cfvo type="percentile" val="50"/>
        <cfvo type="max"/>
        <color rgb="FFF8696B"/>
        <color rgb="FFFFEB84"/>
        <color rgb="FF63BE7B"/>
      </colorScale>
    </cfRule>
  </conditionalFormatting>
  <conditionalFormatting sqref="J1383 L1383:N1383 P1383:R1383 T1383 V1383">
    <cfRule type="colorScale" priority="247">
      <colorScale>
        <cfvo type="min"/>
        <cfvo type="percentile" val="50"/>
        <cfvo type="max"/>
        <color rgb="FFF8696B"/>
        <color rgb="FFFFEB84"/>
        <color rgb="FF63BE7B"/>
      </colorScale>
    </cfRule>
  </conditionalFormatting>
  <conditionalFormatting sqref="J1384:J1390 L1384:N1390 P1384:R1390 T1384:T1390 V1384:V1390">
    <cfRule type="colorScale" priority="248">
      <colorScale>
        <cfvo type="min"/>
        <cfvo type="percentile" val="50"/>
        <cfvo type="max"/>
        <color rgb="FFF8696B"/>
        <color rgb="FFFFEB84"/>
        <color rgb="FF63BE7B"/>
      </colorScale>
    </cfRule>
  </conditionalFormatting>
  <conditionalFormatting sqref="J1396 L1396:N1396 P1396:R1396 T1396 V1396">
    <cfRule type="colorScale" priority="249">
      <colorScale>
        <cfvo type="min"/>
        <cfvo type="percentile" val="50"/>
        <cfvo type="max"/>
        <color rgb="FFF8696B"/>
        <color rgb="FFFFEB84"/>
        <color rgb="FF63BE7B"/>
      </colorScale>
    </cfRule>
  </conditionalFormatting>
  <conditionalFormatting sqref="J1397:J1403 L1397:N1403 P1397:R1403 T1397:T1403 V1397:V1403">
    <cfRule type="colorScale" priority="250">
      <colorScale>
        <cfvo type="min"/>
        <cfvo type="percentile" val="50"/>
        <cfvo type="max"/>
        <color rgb="FFF8696B"/>
        <color rgb="FFFFEB84"/>
        <color rgb="FF63BE7B"/>
      </colorScale>
    </cfRule>
  </conditionalFormatting>
  <conditionalFormatting sqref="J1408 L1408:N1408 P1408:R1408 T1408 V1408">
    <cfRule type="colorScale" priority="251">
      <colorScale>
        <cfvo type="min"/>
        <cfvo type="percentile" val="50"/>
        <cfvo type="max"/>
        <color rgb="FFF8696B"/>
        <color rgb="FFFFEB84"/>
        <color rgb="FF63BE7B"/>
      </colorScale>
    </cfRule>
  </conditionalFormatting>
  <conditionalFormatting sqref="J1409:J1415 L1409:N1415 P1409:R1415 T1409:T1415 V1409:V1415">
    <cfRule type="colorScale" priority="252">
      <colorScale>
        <cfvo type="min"/>
        <cfvo type="percentile" val="50"/>
        <cfvo type="max"/>
        <color rgb="FFF8696B"/>
        <color rgb="FFFFEB84"/>
        <color rgb="FF63BE7B"/>
      </colorScale>
    </cfRule>
  </conditionalFormatting>
  <conditionalFormatting sqref="J1421 J1424 J1426:J1428 L1421:N1421 L1424:N1424 L1426:N1428 P1421:R1421 P1424:R1424 P1426:R1428 T1421 T1424 T1426:T1428 V1421 V1424 V1426:V1428">
    <cfRule type="colorScale" priority="253">
      <colorScale>
        <cfvo type="min"/>
        <cfvo type="percentile" val="50"/>
        <cfvo type="max"/>
        <color rgb="FFF8696B"/>
        <color rgb="FFFFEB84"/>
        <color rgb="FF63BE7B"/>
      </colorScale>
    </cfRule>
  </conditionalFormatting>
  <conditionalFormatting sqref="J1083:J1095 L1083:N1094 M1095:N1095 P1083:R1095 T1083:T1095 V1083:V1095">
    <cfRule type="colorScale" priority="254">
      <colorScale>
        <cfvo type="min"/>
        <cfvo type="percentile" val="50"/>
        <cfvo type="max"/>
        <color rgb="FFF8696B"/>
        <color rgb="FFFFEB84"/>
        <color rgb="FF63BE7B"/>
      </colorScale>
    </cfRule>
  </conditionalFormatting>
  <conditionalFormatting sqref="J1096:J1110 L1096:N1107 L1109:N1110 M1108:N1108 P1096:R1110 T1096:T1110 V1096:V1110">
    <cfRule type="colorScale" priority="255">
      <colorScale>
        <cfvo type="min"/>
        <cfvo type="percentile" val="50"/>
        <cfvo type="max"/>
        <color rgb="FFF8696B"/>
        <color rgb="FFFFEB84"/>
        <color rgb="FF63BE7B"/>
      </colorScale>
    </cfRule>
  </conditionalFormatting>
  <conditionalFormatting sqref="J1111:J1123 L1111:N1122 M1123:N1123 P1111:R1123 T1111:T1123 V1111:V1123">
    <cfRule type="colorScale" priority="256">
      <colorScale>
        <cfvo type="min"/>
        <cfvo type="percentile" val="50"/>
        <cfvo type="max"/>
        <color rgb="FFF8696B"/>
        <color rgb="FFFFEB84"/>
        <color rgb="FF63BE7B"/>
      </colorScale>
    </cfRule>
  </conditionalFormatting>
  <conditionalFormatting sqref="N3:N83 N85:N91 N93:N97">
    <cfRule type="colorScale" priority="257">
      <colorScale>
        <cfvo type="min"/>
        <cfvo type="percentile" val="50"/>
        <cfvo type="max"/>
        <color rgb="FFF8696B"/>
        <color rgb="FFFFEB84"/>
        <color rgb="FF63BE7B"/>
      </colorScale>
    </cfRule>
  </conditionalFormatting>
  <conditionalFormatting sqref="N3:N703 N705:N716 N718:N735">
    <cfRule type="colorScale" priority="258">
      <colorScale>
        <cfvo type="min"/>
        <cfvo type="percentile" val="50"/>
        <cfvo type="max"/>
        <color rgb="FFF8696B"/>
        <color rgb="FFFFEB84"/>
        <color rgb="FF63BE7B"/>
      </colorScale>
    </cfRule>
  </conditionalFormatting>
  <conditionalFormatting sqref="N84">
    <cfRule type="colorScale" priority="259">
      <colorScale>
        <cfvo type="min"/>
        <cfvo type="percentile" val="50"/>
        <cfvo type="max"/>
        <color rgb="FFF8696B"/>
        <color rgb="FFFFEB84"/>
        <color rgb="FF63BE7B"/>
      </colorScale>
    </cfRule>
  </conditionalFormatting>
  <conditionalFormatting sqref="N92">
    <cfRule type="colorScale" priority="260">
      <colorScale>
        <cfvo type="min"/>
        <cfvo type="percentile" val="50"/>
        <cfvo type="max"/>
        <color rgb="FFF8696B"/>
        <color rgb="FFFFEB84"/>
        <color rgb="FF63BE7B"/>
      </colorScale>
    </cfRule>
  </conditionalFormatting>
  <conditionalFormatting sqref="N102">
    <cfRule type="colorScale" priority="261">
      <colorScale>
        <cfvo type="min"/>
        <cfvo type="percentile" val="50"/>
        <cfvo type="max"/>
        <color rgb="FFF8696B"/>
        <color rgb="FFFFEB84"/>
        <color rgb="FF63BE7B"/>
      </colorScale>
    </cfRule>
  </conditionalFormatting>
  <conditionalFormatting sqref="N104">
    <cfRule type="colorScale" priority="262">
      <colorScale>
        <cfvo type="min"/>
        <cfvo type="percentile" val="50"/>
        <cfvo type="max"/>
        <color rgb="FFF8696B"/>
        <color rgb="FFFFEB84"/>
        <color rgb="FF63BE7B"/>
      </colorScale>
    </cfRule>
  </conditionalFormatting>
  <conditionalFormatting sqref="N109">
    <cfRule type="colorScale" priority="263">
      <colorScale>
        <cfvo type="min"/>
        <cfvo type="percentile" val="50"/>
        <cfvo type="max"/>
        <color rgb="FFF8696B"/>
        <color rgb="FFFFEB84"/>
        <color rgb="FF63BE7B"/>
      </colorScale>
    </cfRule>
  </conditionalFormatting>
  <conditionalFormatting sqref="N110:N113 N115:N196">
    <cfRule type="colorScale" priority="264">
      <colorScale>
        <cfvo type="min"/>
        <cfvo type="percentile" val="50"/>
        <cfvo type="max"/>
        <color rgb="FFF8696B"/>
        <color rgb="FFFFEB84"/>
        <color rgb="FF63BE7B"/>
      </colorScale>
    </cfRule>
  </conditionalFormatting>
  <conditionalFormatting sqref="N114">
    <cfRule type="colorScale" priority="265">
      <colorScale>
        <cfvo type="min"/>
        <cfvo type="percentile" val="50"/>
        <cfvo type="max"/>
        <color rgb="FFF8696B"/>
        <color rgb="FFFFEB84"/>
        <color rgb="FF63BE7B"/>
      </colorScale>
    </cfRule>
  </conditionalFormatting>
  <conditionalFormatting sqref="N3:N101 N103 N105:N108 N197:N200">
    <cfRule type="colorScale" priority="266">
      <colorScale>
        <cfvo type="min"/>
        <cfvo type="percentile" val="50"/>
        <cfvo type="max"/>
        <color rgb="FFF8696B"/>
        <color rgb="FFFFEB84"/>
        <color rgb="FF63BE7B"/>
      </colorScale>
    </cfRule>
  </conditionalFormatting>
  <conditionalFormatting sqref="N704">
    <cfRule type="colorScale" priority="267">
      <colorScale>
        <cfvo type="min"/>
        <cfvo type="percentile" val="50"/>
        <cfvo type="max"/>
        <color rgb="FFF8696B"/>
        <color rgb="FFFFEB84"/>
        <color rgb="FF63BE7B"/>
      </colorScale>
    </cfRule>
  </conditionalFormatting>
  <conditionalFormatting sqref="N717">
    <cfRule type="colorScale" priority="268">
      <colorScale>
        <cfvo type="min"/>
        <cfvo type="percentile" val="50"/>
        <cfvo type="max"/>
        <color rgb="FFF8696B"/>
        <color rgb="FFFFEB84"/>
        <color rgb="FF63BE7B"/>
      </colorScale>
    </cfRule>
  </conditionalFormatting>
  <conditionalFormatting sqref="N736:N779">
    <cfRule type="colorScale" priority="269">
      <colorScale>
        <cfvo type="min"/>
        <cfvo type="percentile" val="50"/>
        <cfvo type="max"/>
        <color rgb="FFF8696B"/>
        <color rgb="FFFFEB84"/>
        <color rgb="FF63BE7B"/>
      </colorScale>
    </cfRule>
  </conditionalFormatting>
  <conditionalFormatting sqref="N778:N817">
    <cfRule type="colorScale" priority="270">
      <colorScale>
        <cfvo type="min"/>
        <cfvo type="percentile" val="50"/>
        <cfvo type="max"/>
        <color rgb="FFF8696B"/>
        <color rgb="FFFFEB84"/>
        <color rgb="FF63BE7B"/>
      </colorScale>
    </cfRule>
  </conditionalFormatting>
  <conditionalFormatting sqref="N789">
    <cfRule type="colorScale" priority="271">
      <colorScale>
        <cfvo type="min"/>
        <cfvo type="percentile" val="50"/>
        <cfvo type="max"/>
        <color rgb="FFF8696B"/>
        <color rgb="FFFFEB84"/>
        <color rgb="FF63BE7B"/>
      </colorScale>
    </cfRule>
  </conditionalFormatting>
  <conditionalFormatting sqref="N794">
    <cfRule type="colorScale" priority="272">
      <colorScale>
        <cfvo type="min"/>
        <cfvo type="percentile" val="50"/>
        <cfvo type="max"/>
        <color rgb="FFF8696B"/>
        <color rgb="FFFFEB84"/>
        <color rgb="FF63BE7B"/>
      </colorScale>
    </cfRule>
  </conditionalFormatting>
  <conditionalFormatting sqref="N802">
    <cfRule type="colorScale" priority="273">
      <colorScale>
        <cfvo type="min"/>
        <cfvo type="percentile" val="50"/>
        <cfvo type="max"/>
        <color rgb="FFF8696B"/>
        <color rgb="FFFFEB84"/>
        <color rgb="FF63BE7B"/>
      </colorScale>
    </cfRule>
  </conditionalFormatting>
  <conditionalFormatting sqref="N818:N822">
    <cfRule type="colorScale" priority="274">
      <colorScale>
        <cfvo type="min"/>
        <cfvo type="percentile" val="50"/>
        <cfvo type="max"/>
        <color rgb="FFF8696B"/>
        <color rgb="FFFFEB84"/>
        <color rgb="FF63BE7B"/>
      </colorScale>
    </cfRule>
  </conditionalFormatting>
  <conditionalFormatting sqref="N823">
    <cfRule type="colorScale" priority="275">
      <colorScale>
        <cfvo type="min"/>
        <cfvo type="percentile" val="50"/>
        <cfvo type="max"/>
        <color rgb="FFF8696B"/>
        <color rgb="FFFFEB84"/>
        <color rgb="FF63BE7B"/>
      </colorScale>
    </cfRule>
  </conditionalFormatting>
  <conditionalFormatting sqref="N824:N845">
    <cfRule type="colorScale" priority="276">
      <colorScale>
        <cfvo type="min"/>
        <cfvo type="max"/>
        <color rgb="FFFFEF9C"/>
        <color rgb="FF63BE7B"/>
      </colorScale>
    </cfRule>
  </conditionalFormatting>
  <conditionalFormatting sqref="N824:N845">
    <cfRule type="colorScale" priority="277">
      <colorScale>
        <cfvo type="min"/>
        <cfvo type="percentile" val="50"/>
        <cfvo type="max"/>
        <color rgb="FFF8696B"/>
        <color rgb="FFFCFCFF"/>
        <color rgb="FF63BE7B"/>
      </colorScale>
    </cfRule>
  </conditionalFormatting>
  <conditionalFormatting sqref="N848">
    <cfRule type="colorScale" priority="278">
      <colorScale>
        <cfvo type="min"/>
        <cfvo type="percentile" val="50"/>
        <cfvo type="max"/>
        <color rgb="FFF8696B"/>
        <color rgb="FFFFEB84"/>
        <color rgb="FF63BE7B"/>
      </colorScale>
    </cfRule>
  </conditionalFormatting>
  <conditionalFormatting sqref="N855">
    <cfRule type="colorScale" priority="279">
      <colorScale>
        <cfvo type="min"/>
        <cfvo type="percentile" val="50"/>
        <cfvo type="max"/>
        <color rgb="FFF8696B"/>
        <color rgb="FFFFEB84"/>
        <color rgb="FF63BE7B"/>
      </colorScale>
    </cfRule>
  </conditionalFormatting>
  <conditionalFormatting sqref="N877:N882">
    <cfRule type="colorScale" priority="280">
      <colorScale>
        <cfvo type="min"/>
        <cfvo type="percentile" val="50"/>
        <cfvo type="max"/>
        <color rgb="FFF8696B"/>
        <color rgb="FFFFEB84"/>
        <color rgb="FF63BE7B"/>
      </colorScale>
    </cfRule>
  </conditionalFormatting>
  <conditionalFormatting sqref="N884">
    <cfRule type="colorScale" priority="281">
      <colorScale>
        <cfvo type="min"/>
        <cfvo type="percentile" val="50"/>
        <cfvo type="max"/>
        <color rgb="FFF8696B"/>
        <color rgb="FFFFEB84"/>
        <color rgb="FF63BE7B"/>
      </colorScale>
    </cfRule>
  </conditionalFormatting>
  <conditionalFormatting sqref="N887">
    <cfRule type="colorScale" priority="282">
      <colorScale>
        <cfvo type="min"/>
        <cfvo type="percentile" val="50"/>
        <cfvo type="max"/>
        <color rgb="FFF8696B"/>
        <color rgb="FFFFEB84"/>
        <color rgb="FF63BE7B"/>
      </colorScale>
    </cfRule>
  </conditionalFormatting>
  <conditionalFormatting sqref="N889">
    <cfRule type="colorScale" priority="283">
      <colorScale>
        <cfvo type="min"/>
        <cfvo type="percentile" val="50"/>
        <cfvo type="max"/>
        <color rgb="FFF8696B"/>
        <color rgb="FFFFEB84"/>
        <color rgb="FF63BE7B"/>
      </colorScale>
    </cfRule>
  </conditionalFormatting>
  <conditionalFormatting sqref="N890">
    <cfRule type="colorScale" priority="284">
      <colorScale>
        <cfvo type="min"/>
        <cfvo type="percentile" val="50"/>
        <cfvo type="max"/>
        <color rgb="FFF8696B"/>
        <color rgb="FFFFEB84"/>
        <color rgb="FF63BE7B"/>
      </colorScale>
    </cfRule>
  </conditionalFormatting>
  <conditionalFormatting sqref="N891">
    <cfRule type="colorScale" priority="285">
      <colorScale>
        <cfvo type="min"/>
        <cfvo type="percentile" val="50"/>
        <cfvo type="max"/>
        <color rgb="FFF8696B"/>
        <color rgb="FFFFEB84"/>
        <color rgb="FF63BE7B"/>
      </colorScale>
    </cfRule>
  </conditionalFormatting>
  <conditionalFormatting sqref="N893">
    <cfRule type="colorScale" priority="286">
      <colorScale>
        <cfvo type="min"/>
        <cfvo type="percentile" val="50"/>
        <cfvo type="max"/>
        <color rgb="FFF8696B"/>
        <color rgb="FFFFEB84"/>
        <color rgb="FF63BE7B"/>
      </colorScale>
    </cfRule>
  </conditionalFormatting>
  <conditionalFormatting sqref="N894">
    <cfRule type="colorScale" priority="287">
      <colorScale>
        <cfvo type="min"/>
        <cfvo type="percentile" val="50"/>
        <cfvo type="max"/>
        <color rgb="FFF8696B"/>
        <color rgb="FFFFEB84"/>
        <color rgb="FF63BE7B"/>
      </colorScale>
    </cfRule>
  </conditionalFormatting>
  <conditionalFormatting sqref="N896">
    <cfRule type="colorScale" priority="288">
      <colorScale>
        <cfvo type="min"/>
        <cfvo type="percentile" val="50"/>
        <cfvo type="max"/>
        <color rgb="FFF8696B"/>
        <color rgb="FFFFEB84"/>
        <color rgb="FF63BE7B"/>
      </colorScale>
    </cfRule>
  </conditionalFormatting>
  <conditionalFormatting sqref="N898">
    <cfRule type="colorScale" priority="289">
      <colorScale>
        <cfvo type="min"/>
        <cfvo type="percentile" val="50"/>
        <cfvo type="max"/>
        <color rgb="FFF8696B"/>
        <color rgb="FFFFEB84"/>
        <color rgb="FF63BE7B"/>
      </colorScale>
    </cfRule>
  </conditionalFormatting>
  <conditionalFormatting sqref="N899">
    <cfRule type="colorScale" priority="290">
      <colorScale>
        <cfvo type="min"/>
        <cfvo type="percentile" val="50"/>
        <cfvo type="max"/>
        <color rgb="FFF8696B"/>
        <color rgb="FFFFEB84"/>
        <color rgb="FF63BE7B"/>
      </colorScale>
    </cfRule>
  </conditionalFormatting>
  <conditionalFormatting sqref="N901">
    <cfRule type="colorScale" priority="291">
      <colorScale>
        <cfvo type="min"/>
        <cfvo type="percentile" val="50"/>
        <cfvo type="max"/>
        <color rgb="FFF8696B"/>
        <color rgb="FFFFEB84"/>
        <color rgb="FF63BE7B"/>
      </colorScale>
    </cfRule>
  </conditionalFormatting>
  <conditionalFormatting sqref="N902">
    <cfRule type="colorScale" priority="292">
      <colorScale>
        <cfvo type="min"/>
        <cfvo type="percentile" val="50"/>
        <cfvo type="max"/>
        <color rgb="FFF8696B"/>
        <color rgb="FFFFEB84"/>
        <color rgb="FF63BE7B"/>
      </colorScale>
    </cfRule>
  </conditionalFormatting>
  <conditionalFormatting sqref="N905">
    <cfRule type="colorScale" priority="293">
      <colorScale>
        <cfvo type="min"/>
        <cfvo type="percentile" val="50"/>
        <cfvo type="max"/>
        <color rgb="FFF8696B"/>
        <color rgb="FFFFEB84"/>
        <color rgb="FF63BE7B"/>
      </colorScale>
    </cfRule>
  </conditionalFormatting>
  <conditionalFormatting sqref="N907">
    <cfRule type="colorScale" priority="294">
      <colorScale>
        <cfvo type="min"/>
        <cfvo type="percentile" val="50"/>
        <cfvo type="max"/>
        <color rgb="FFF8696B"/>
        <color rgb="FFFFEB84"/>
        <color rgb="FF63BE7B"/>
      </colorScale>
    </cfRule>
  </conditionalFormatting>
  <conditionalFormatting sqref="N910">
    <cfRule type="colorScale" priority="295">
      <colorScale>
        <cfvo type="min"/>
        <cfvo type="percentile" val="50"/>
        <cfvo type="max"/>
        <color rgb="FFF8696B"/>
        <color rgb="FFFFEB84"/>
        <color rgb="FF63BE7B"/>
      </colorScale>
    </cfRule>
  </conditionalFormatting>
  <conditionalFormatting sqref="N913">
    <cfRule type="colorScale" priority="296">
      <colorScale>
        <cfvo type="min"/>
        <cfvo type="percentile" val="50"/>
        <cfvo type="max"/>
        <color rgb="FFF8696B"/>
        <color rgb="FFFFEB84"/>
        <color rgb="FF63BE7B"/>
      </colorScale>
    </cfRule>
  </conditionalFormatting>
  <conditionalFormatting sqref="N914">
    <cfRule type="colorScale" priority="297">
      <colorScale>
        <cfvo type="min"/>
        <cfvo type="percentile" val="50"/>
        <cfvo type="max"/>
        <color rgb="FFF8696B"/>
        <color rgb="FFFFEB84"/>
        <color rgb="FF63BE7B"/>
      </colorScale>
    </cfRule>
  </conditionalFormatting>
  <conditionalFormatting sqref="N915">
    <cfRule type="colorScale" priority="298">
      <colorScale>
        <cfvo type="min"/>
        <cfvo type="percentile" val="50"/>
        <cfvo type="max"/>
        <color rgb="FFF8696B"/>
        <color rgb="FFFFEB84"/>
        <color rgb="FF63BE7B"/>
      </colorScale>
    </cfRule>
  </conditionalFormatting>
  <conditionalFormatting sqref="N917">
    <cfRule type="colorScale" priority="299">
      <colorScale>
        <cfvo type="min"/>
        <cfvo type="percentile" val="50"/>
        <cfvo type="max"/>
        <color rgb="FFF8696B"/>
        <color rgb="FFFFEB84"/>
        <color rgb="FF63BE7B"/>
      </colorScale>
    </cfRule>
  </conditionalFormatting>
  <conditionalFormatting sqref="N918">
    <cfRule type="colorScale" priority="300">
      <colorScale>
        <cfvo type="min"/>
        <cfvo type="percentile" val="50"/>
        <cfvo type="max"/>
        <color rgb="FFF8696B"/>
        <color rgb="FFFFEB84"/>
        <color rgb="FF63BE7B"/>
      </colorScale>
    </cfRule>
  </conditionalFormatting>
  <conditionalFormatting sqref="N920">
    <cfRule type="colorScale" priority="301">
      <colorScale>
        <cfvo type="min"/>
        <cfvo type="percentile" val="50"/>
        <cfvo type="max"/>
        <color rgb="FFF8696B"/>
        <color rgb="FFFFEB84"/>
        <color rgb="FF63BE7B"/>
      </colorScale>
    </cfRule>
  </conditionalFormatting>
  <conditionalFormatting sqref="N926:N930">
    <cfRule type="colorScale" priority="302">
      <colorScale>
        <cfvo type="min"/>
        <cfvo type="percentile" val="50"/>
        <cfvo type="max"/>
        <color rgb="FFF8696B"/>
        <color rgb="FFFFEB84"/>
        <color rgb="FF63BE7B"/>
      </colorScale>
    </cfRule>
  </conditionalFormatting>
  <conditionalFormatting sqref="N931:N932">
    <cfRule type="colorScale" priority="303">
      <colorScale>
        <cfvo type="min"/>
        <cfvo type="percentile" val="50"/>
        <cfvo type="max"/>
        <color rgb="FFF8696B"/>
        <color rgb="FFFFEB84"/>
        <color rgb="FF63BE7B"/>
      </colorScale>
    </cfRule>
  </conditionalFormatting>
  <conditionalFormatting sqref="N933:N935">
    <cfRule type="colorScale" priority="304">
      <colorScale>
        <cfvo type="min"/>
        <cfvo type="percentile" val="50"/>
        <cfvo type="max"/>
        <color rgb="FFF8696B"/>
        <color rgb="FFFFEB84"/>
        <color rgb="FF63BE7B"/>
      </colorScale>
    </cfRule>
  </conditionalFormatting>
  <conditionalFormatting sqref="N936:N939">
    <cfRule type="colorScale" priority="305">
      <colorScale>
        <cfvo type="min"/>
        <cfvo type="percentile" val="50"/>
        <cfvo type="max"/>
        <color rgb="FFF8696B"/>
        <color rgb="FFFFEB84"/>
        <color rgb="FF63BE7B"/>
      </colorScale>
    </cfRule>
  </conditionalFormatting>
  <conditionalFormatting sqref="N940">
    <cfRule type="colorScale" priority="306">
      <colorScale>
        <cfvo type="min"/>
        <cfvo type="percentile" val="50"/>
        <cfvo type="max"/>
        <color rgb="FFF8696B"/>
        <color rgb="FFFFEB84"/>
        <color rgb="FF63BE7B"/>
      </colorScale>
    </cfRule>
  </conditionalFormatting>
  <conditionalFormatting sqref="N941">
    <cfRule type="colorScale" priority="307">
      <colorScale>
        <cfvo type="min"/>
        <cfvo type="percentile" val="50"/>
        <cfvo type="max"/>
        <color rgb="FFF8696B"/>
        <color rgb="FFFFEB84"/>
        <color rgb="FF63BE7B"/>
      </colorScale>
    </cfRule>
  </conditionalFormatting>
  <conditionalFormatting sqref="N942:N943">
    <cfRule type="colorScale" priority="308">
      <colorScale>
        <cfvo type="min"/>
        <cfvo type="percentile" val="50"/>
        <cfvo type="max"/>
        <color rgb="FFF8696B"/>
        <color rgb="FFFFEB84"/>
        <color rgb="FF63BE7B"/>
      </colorScale>
    </cfRule>
  </conditionalFormatting>
  <conditionalFormatting sqref="N944:N947">
    <cfRule type="colorScale" priority="309">
      <colorScale>
        <cfvo type="min"/>
        <cfvo type="percentile" val="50"/>
        <cfvo type="max"/>
        <color rgb="FFF8696B"/>
        <color rgb="FFFFEB84"/>
        <color rgb="FF63BE7B"/>
      </colorScale>
    </cfRule>
  </conditionalFormatting>
  <conditionalFormatting sqref="N948:N950">
    <cfRule type="colorScale" priority="310">
      <colorScale>
        <cfvo type="min"/>
        <cfvo type="percentile" val="50"/>
        <cfvo type="max"/>
        <color rgb="FFF8696B"/>
        <color rgb="FFFFEB84"/>
        <color rgb="FF63BE7B"/>
      </colorScale>
    </cfRule>
  </conditionalFormatting>
  <conditionalFormatting sqref="N951:N952">
    <cfRule type="colorScale" priority="311">
      <colorScale>
        <cfvo type="min"/>
        <cfvo type="percentile" val="50"/>
        <cfvo type="max"/>
        <color rgb="FFF8696B"/>
        <color rgb="FFFFEB84"/>
        <color rgb="FF63BE7B"/>
      </colorScale>
    </cfRule>
  </conditionalFormatting>
  <conditionalFormatting sqref="N953">
    <cfRule type="colorScale" priority="312">
      <colorScale>
        <cfvo type="min"/>
        <cfvo type="percentile" val="50"/>
        <cfvo type="max"/>
        <color rgb="FFF8696B"/>
        <color rgb="FFFFEB84"/>
        <color rgb="FF63BE7B"/>
      </colorScale>
    </cfRule>
  </conditionalFormatting>
  <conditionalFormatting sqref="N954:N957 N972:N977">
    <cfRule type="colorScale" priority="313">
      <colorScale>
        <cfvo type="min"/>
        <cfvo type="percentile" val="50"/>
        <cfvo type="max"/>
        <color rgb="FFF8696B"/>
        <color rgb="FFFFEB84"/>
        <color rgb="FF63BE7B"/>
      </colorScale>
    </cfRule>
  </conditionalFormatting>
  <conditionalFormatting sqref="N958:N961">
    <cfRule type="colorScale" priority="314">
      <colorScale>
        <cfvo type="min"/>
        <cfvo type="percentile" val="50"/>
        <cfvo type="max"/>
        <color rgb="FFF8696B"/>
        <color rgb="FFFFEB84"/>
        <color rgb="FF63BE7B"/>
      </colorScale>
    </cfRule>
  </conditionalFormatting>
  <conditionalFormatting sqref="N962:N965">
    <cfRule type="colorScale" priority="315">
      <colorScale>
        <cfvo type="min"/>
        <cfvo type="percentile" val="50"/>
        <cfvo type="max"/>
        <color rgb="FFF8696B"/>
        <color rgb="FFFFEB84"/>
        <color rgb="FF63BE7B"/>
      </colorScale>
    </cfRule>
  </conditionalFormatting>
  <conditionalFormatting sqref="N966:N967">
    <cfRule type="colorScale" priority="316">
      <colorScale>
        <cfvo type="min"/>
        <cfvo type="percentile" val="50"/>
        <cfvo type="max"/>
        <color rgb="FFF8696B"/>
        <color rgb="FFFFEB84"/>
        <color rgb="FF63BE7B"/>
      </colorScale>
    </cfRule>
  </conditionalFormatting>
  <conditionalFormatting sqref="N968:N971">
    <cfRule type="colorScale" priority="317">
      <colorScale>
        <cfvo type="min"/>
        <cfvo type="percentile" val="50"/>
        <cfvo type="max"/>
        <color rgb="FFF8696B"/>
        <color rgb="FFFFEB84"/>
        <color rgb="FF63BE7B"/>
      </colorScale>
    </cfRule>
  </conditionalFormatting>
  <conditionalFormatting sqref="N978:N979">
    <cfRule type="colorScale" priority="318">
      <colorScale>
        <cfvo type="min"/>
        <cfvo type="percentile" val="50"/>
        <cfvo type="max"/>
        <color rgb="FFF8696B"/>
        <color rgb="FFFFEB84"/>
        <color rgb="FF63BE7B"/>
      </colorScale>
    </cfRule>
  </conditionalFormatting>
  <conditionalFormatting sqref="N980:N981">
    <cfRule type="colorScale" priority="319">
      <colorScale>
        <cfvo type="min"/>
        <cfvo type="percentile" val="50"/>
        <cfvo type="max"/>
        <color rgb="FFF8696B"/>
        <color rgb="FFFFEB84"/>
        <color rgb="FF63BE7B"/>
      </colorScale>
    </cfRule>
  </conditionalFormatting>
  <conditionalFormatting sqref="N982:N985">
    <cfRule type="colorScale" priority="320">
      <colorScale>
        <cfvo type="min"/>
        <cfvo type="percentile" val="50"/>
        <cfvo type="max"/>
        <color rgb="FFF8696B"/>
        <color rgb="FFFFEB84"/>
        <color rgb="FF63BE7B"/>
      </colorScale>
    </cfRule>
  </conditionalFormatting>
  <conditionalFormatting sqref="N991:N994">
    <cfRule type="colorScale" priority="321">
      <colorScale>
        <cfvo type="min"/>
        <cfvo type="percentile" val="50"/>
        <cfvo type="max"/>
        <color rgb="FFF8696B"/>
        <color rgb="FFFFEB84"/>
        <color rgb="FF63BE7B"/>
      </colorScale>
    </cfRule>
  </conditionalFormatting>
  <conditionalFormatting sqref="N995:N997">
    <cfRule type="colorScale" priority="322">
      <colorScale>
        <cfvo type="min"/>
        <cfvo type="percentile" val="50"/>
        <cfvo type="max"/>
        <color rgb="FFF8696B"/>
        <color rgb="FFFFEB84"/>
        <color rgb="FF63BE7B"/>
      </colorScale>
    </cfRule>
  </conditionalFormatting>
  <conditionalFormatting sqref="N998:N1001">
    <cfRule type="colorScale" priority="323">
      <colorScale>
        <cfvo type="min"/>
        <cfvo type="percentile" val="50"/>
        <cfvo type="max"/>
        <color rgb="FFF8696B"/>
        <color rgb="FFFFEB84"/>
        <color rgb="FF63BE7B"/>
      </colorScale>
    </cfRule>
  </conditionalFormatting>
  <conditionalFormatting sqref="N1002:N1004">
    <cfRule type="colorScale" priority="324">
      <colorScale>
        <cfvo type="min"/>
        <cfvo type="percentile" val="50"/>
        <cfvo type="max"/>
        <color rgb="FFF8696B"/>
        <color rgb="FFFFEB84"/>
        <color rgb="FF63BE7B"/>
      </colorScale>
    </cfRule>
  </conditionalFormatting>
  <conditionalFormatting sqref="N1005:N1006">
    <cfRule type="colorScale" priority="325">
      <colorScale>
        <cfvo type="min"/>
        <cfvo type="percentile" val="50"/>
        <cfvo type="max"/>
        <color rgb="FFF8696B"/>
        <color rgb="FFFFEB84"/>
        <color rgb="FF63BE7B"/>
      </colorScale>
    </cfRule>
  </conditionalFormatting>
  <conditionalFormatting sqref="N986:N990 N1007:N1012 N1014:N1019">
    <cfRule type="colorScale" priority="326">
      <colorScale>
        <cfvo type="min"/>
        <cfvo type="percentile" val="50"/>
        <cfvo type="max"/>
        <color rgb="FFF8696B"/>
        <color rgb="FFFFEB84"/>
        <color rgb="FF63BE7B"/>
      </colorScale>
    </cfRule>
  </conditionalFormatting>
  <conditionalFormatting sqref="N1013">
    <cfRule type="colorScale" priority="327">
      <colorScale>
        <cfvo type="min"/>
        <cfvo type="percentile" val="50"/>
        <cfvo type="max"/>
        <color rgb="FFF8696B"/>
        <color rgb="FFFFEB84"/>
        <color rgb="FF63BE7B"/>
      </colorScale>
    </cfRule>
  </conditionalFormatting>
  <conditionalFormatting sqref="N1020:N1023">
    <cfRule type="colorScale" priority="328">
      <colorScale>
        <cfvo type="min"/>
        <cfvo type="percentile" val="50"/>
        <cfvo type="max"/>
        <color rgb="FFF8696B"/>
        <color rgb="FFFFEB84"/>
        <color rgb="FF63BE7B"/>
      </colorScale>
    </cfRule>
  </conditionalFormatting>
  <conditionalFormatting sqref="N1024">
    <cfRule type="colorScale" priority="329">
      <colorScale>
        <cfvo type="min"/>
        <cfvo type="percentile" val="50"/>
        <cfvo type="max"/>
        <color rgb="FFF8696B"/>
        <color rgb="FFFFEB84"/>
        <color rgb="FF63BE7B"/>
      </colorScale>
    </cfRule>
  </conditionalFormatting>
  <conditionalFormatting sqref="N1025:N1028">
    <cfRule type="colorScale" priority="330">
      <colorScale>
        <cfvo type="min"/>
        <cfvo type="percentile" val="50"/>
        <cfvo type="max"/>
        <color rgb="FFF8696B"/>
        <color rgb="FFFFEB84"/>
        <color rgb="FF63BE7B"/>
      </colorScale>
    </cfRule>
  </conditionalFormatting>
  <conditionalFormatting sqref="N1029">
    <cfRule type="colorScale" priority="331">
      <colorScale>
        <cfvo type="min"/>
        <cfvo type="percentile" val="50"/>
        <cfvo type="max"/>
        <color rgb="FFF8696B"/>
        <color rgb="FFFFEB84"/>
        <color rgb="FF63BE7B"/>
      </colorScale>
    </cfRule>
  </conditionalFormatting>
  <conditionalFormatting sqref="N1030:N1033">
    <cfRule type="colorScale" priority="332">
      <colorScale>
        <cfvo type="min"/>
        <cfvo type="percentile" val="50"/>
        <cfvo type="max"/>
        <color rgb="FFF8696B"/>
        <color rgb="FFFFEB84"/>
        <color rgb="FF63BE7B"/>
      </colorScale>
    </cfRule>
  </conditionalFormatting>
  <conditionalFormatting sqref="N1034:N1041">
    <cfRule type="colorScale" priority="333">
      <colorScale>
        <cfvo type="min"/>
        <cfvo type="percentile" val="50"/>
        <cfvo type="max"/>
        <color rgb="FFF8696B"/>
        <color rgb="FFFFEB84"/>
        <color rgb="FF63BE7B"/>
      </colorScale>
    </cfRule>
  </conditionalFormatting>
  <conditionalFormatting sqref="N1044:N1047">
    <cfRule type="colorScale" priority="334">
      <colorScale>
        <cfvo type="min"/>
        <cfvo type="percentile" val="50"/>
        <cfvo type="max"/>
        <color rgb="FFF8696B"/>
        <color rgb="FFFFEB84"/>
        <color rgb="FF63BE7B"/>
      </colorScale>
    </cfRule>
  </conditionalFormatting>
  <conditionalFormatting sqref="N1048:N1061">
    <cfRule type="colorScale" priority="335">
      <colorScale>
        <cfvo type="min"/>
        <cfvo type="percentile" val="50"/>
        <cfvo type="max"/>
        <color rgb="FFF8696B"/>
        <color rgb="FFFFEB84"/>
        <color rgb="FF63BE7B"/>
      </colorScale>
    </cfRule>
  </conditionalFormatting>
  <conditionalFormatting sqref="N1062:N1065">
    <cfRule type="colorScale" priority="336">
      <colorScale>
        <cfvo type="min"/>
        <cfvo type="percentile" val="50"/>
        <cfvo type="max"/>
        <color rgb="FFF8696B"/>
        <color rgb="FFFFEB84"/>
        <color rgb="FF63BE7B"/>
      </colorScale>
    </cfRule>
  </conditionalFormatting>
  <conditionalFormatting sqref="N1066:N1073">
    <cfRule type="colorScale" priority="337">
      <colorScale>
        <cfvo type="min"/>
        <cfvo type="percentile" val="50"/>
        <cfvo type="max"/>
        <color rgb="FFF8696B"/>
        <color rgb="FFFFEB84"/>
        <color rgb="FF63BE7B"/>
      </colorScale>
    </cfRule>
  </conditionalFormatting>
  <conditionalFormatting sqref="N1077:N1080">
    <cfRule type="colorScale" priority="338">
      <colorScale>
        <cfvo type="min"/>
        <cfvo type="percentile" val="50"/>
        <cfvo type="max"/>
        <color rgb="FFF8696B"/>
        <color rgb="FFFFEB84"/>
        <color rgb="FF63BE7B"/>
      </colorScale>
    </cfRule>
  </conditionalFormatting>
  <conditionalFormatting sqref="N1081:N1082 N1160">
    <cfRule type="colorScale" priority="339">
      <colorScale>
        <cfvo type="min"/>
        <cfvo type="percentile" val="50"/>
        <cfvo type="max"/>
        <color rgb="FFF8696B"/>
        <color rgb="FFFFEB84"/>
        <color rgb="FF63BE7B"/>
      </colorScale>
    </cfRule>
  </conditionalFormatting>
  <conditionalFormatting sqref="N1083:N1086">
    <cfRule type="colorScale" priority="340">
      <colorScale>
        <cfvo type="min"/>
        <cfvo type="percentile" val="50"/>
        <cfvo type="max"/>
        <color rgb="FFF8696B"/>
        <color rgb="FFFFEB84"/>
        <color rgb="FF63BE7B"/>
      </colorScale>
    </cfRule>
  </conditionalFormatting>
  <conditionalFormatting sqref="N1087:N1094">
    <cfRule type="colorScale" priority="341">
      <colorScale>
        <cfvo type="min"/>
        <cfvo type="percentile" val="50"/>
        <cfvo type="max"/>
        <color rgb="FFF8696B"/>
        <color rgb="FFFFEB84"/>
        <color rgb="FF63BE7B"/>
      </colorScale>
    </cfRule>
  </conditionalFormatting>
  <conditionalFormatting sqref="N1096:N1099">
    <cfRule type="colorScale" priority="342">
      <colorScale>
        <cfvo type="min"/>
        <cfvo type="percentile" val="50"/>
        <cfvo type="max"/>
        <color rgb="FFF8696B"/>
        <color rgb="FFFFEB84"/>
        <color rgb="FF63BE7B"/>
      </colorScale>
    </cfRule>
  </conditionalFormatting>
  <conditionalFormatting sqref="N1100:N1107">
    <cfRule type="colorScale" priority="343">
      <colorScale>
        <cfvo type="min"/>
        <cfvo type="percentile" val="50"/>
        <cfvo type="max"/>
        <color rgb="FFF8696B"/>
        <color rgb="FFFFEB84"/>
        <color rgb="FF63BE7B"/>
      </colorScale>
    </cfRule>
  </conditionalFormatting>
  <conditionalFormatting sqref="N1111:N1114">
    <cfRule type="colorScale" priority="344">
      <colorScale>
        <cfvo type="min"/>
        <cfvo type="percentile" val="50"/>
        <cfvo type="max"/>
        <color rgb="FFF8696B"/>
        <color rgb="FFFFEB84"/>
        <color rgb="FF63BE7B"/>
      </colorScale>
    </cfRule>
  </conditionalFormatting>
  <conditionalFormatting sqref="N1115:N1122">
    <cfRule type="colorScale" priority="345">
      <colorScale>
        <cfvo type="min"/>
        <cfvo type="percentile" val="50"/>
        <cfvo type="max"/>
        <color rgb="FFF8696B"/>
        <color rgb="FFFFEB84"/>
        <color rgb="FF63BE7B"/>
      </colorScale>
    </cfRule>
  </conditionalFormatting>
  <conditionalFormatting sqref="N1124:N1127">
    <cfRule type="colorScale" priority="346">
      <colorScale>
        <cfvo type="min"/>
        <cfvo type="percentile" val="50"/>
        <cfvo type="max"/>
        <color rgb="FFF8696B"/>
        <color rgb="FFFFEB84"/>
        <color rgb="FF63BE7B"/>
      </colorScale>
    </cfRule>
  </conditionalFormatting>
  <conditionalFormatting sqref="N1128:N1141">
    <cfRule type="colorScale" priority="347">
      <colorScale>
        <cfvo type="min"/>
        <cfvo type="percentile" val="50"/>
        <cfvo type="max"/>
        <color rgb="FFF8696B"/>
        <color rgb="FFFFEB84"/>
        <color rgb="FF63BE7B"/>
      </colorScale>
    </cfRule>
  </conditionalFormatting>
  <conditionalFormatting sqref="N1142:N1145">
    <cfRule type="colorScale" priority="348">
      <colorScale>
        <cfvo type="min"/>
        <cfvo type="percentile" val="50"/>
        <cfvo type="max"/>
        <color rgb="FFF8696B"/>
        <color rgb="FFFFEB84"/>
        <color rgb="FF63BE7B"/>
      </colorScale>
    </cfRule>
  </conditionalFormatting>
  <conditionalFormatting sqref="N1146:N1159">
    <cfRule type="colorScale" priority="349">
      <colorScale>
        <cfvo type="min"/>
        <cfvo type="percentile" val="50"/>
        <cfvo type="max"/>
        <color rgb="FFF8696B"/>
        <color rgb="FFFFEB84"/>
        <color rgb="FF63BE7B"/>
      </colorScale>
    </cfRule>
  </conditionalFormatting>
  <conditionalFormatting sqref="N1161:N1164">
    <cfRule type="colorScale" priority="350">
      <colorScale>
        <cfvo type="min"/>
        <cfvo type="percentile" val="50"/>
        <cfvo type="max"/>
        <color rgb="FFF8696B"/>
        <color rgb="FFFFEB84"/>
        <color rgb="FF63BE7B"/>
      </colorScale>
    </cfRule>
  </conditionalFormatting>
  <conditionalFormatting sqref="N1165:N1169">
    <cfRule type="colorScale" priority="351">
      <colorScale>
        <cfvo type="min"/>
        <cfvo type="percentile" val="50"/>
        <cfvo type="max"/>
        <color rgb="FFF8696B"/>
        <color rgb="FFFFEB84"/>
        <color rgb="FF63BE7B"/>
      </colorScale>
    </cfRule>
  </conditionalFormatting>
  <conditionalFormatting sqref="N1170:N1173">
    <cfRule type="colorScale" priority="352">
      <colorScale>
        <cfvo type="min"/>
        <cfvo type="percentile" val="50"/>
        <cfvo type="max"/>
        <color rgb="FFF8696B"/>
        <color rgb="FFFFEB84"/>
        <color rgb="FF63BE7B"/>
      </colorScale>
    </cfRule>
  </conditionalFormatting>
  <conditionalFormatting sqref="N1174:N1181">
    <cfRule type="colorScale" priority="353">
      <colorScale>
        <cfvo type="min"/>
        <cfvo type="percentile" val="50"/>
        <cfvo type="max"/>
        <color rgb="FFF8696B"/>
        <color rgb="FFFFEB84"/>
        <color rgb="FF63BE7B"/>
      </colorScale>
    </cfRule>
  </conditionalFormatting>
  <conditionalFormatting sqref="N1182:N1185">
    <cfRule type="colorScale" priority="354">
      <colorScale>
        <cfvo type="min"/>
        <cfvo type="percentile" val="50"/>
        <cfvo type="max"/>
        <color rgb="FFF8696B"/>
        <color rgb="FFFFEB84"/>
        <color rgb="FF63BE7B"/>
      </colorScale>
    </cfRule>
  </conditionalFormatting>
  <conditionalFormatting sqref="N1186:N1191 N1203:N1205">
    <cfRule type="colorScale" priority="355">
      <colorScale>
        <cfvo type="min"/>
        <cfvo type="percentile" val="50"/>
        <cfvo type="max"/>
        <color rgb="FFF8696B"/>
        <color rgb="FFFFEB84"/>
        <color rgb="FF63BE7B"/>
      </colorScale>
    </cfRule>
  </conditionalFormatting>
  <conditionalFormatting sqref="N1192:N1195">
    <cfRule type="colorScale" priority="356">
      <colorScale>
        <cfvo type="min"/>
        <cfvo type="percentile" val="50"/>
        <cfvo type="max"/>
        <color rgb="FFF8696B"/>
        <color rgb="FFFFEB84"/>
        <color rgb="FF63BE7B"/>
      </colorScale>
    </cfRule>
  </conditionalFormatting>
  <conditionalFormatting sqref="N1196:N1202">
    <cfRule type="colorScale" priority="357">
      <colorScale>
        <cfvo type="min"/>
        <cfvo type="percentile" val="50"/>
        <cfvo type="max"/>
        <color rgb="FFF8696B"/>
        <color rgb="FFFFEB84"/>
        <color rgb="FF63BE7B"/>
      </colorScale>
    </cfRule>
  </conditionalFormatting>
  <conditionalFormatting sqref="N1206">
    <cfRule type="colorScale" priority="358">
      <colorScale>
        <cfvo type="min"/>
        <cfvo type="percentile" val="50"/>
        <cfvo type="max"/>
        <color rgb="FFF8696B"/>
        <color rgb="FFFFEB84"/>
        <color rgb="FF63BE7B"/>
      </colorScale>
    </cfRule>
  </conditionalFormatting>
  <conditionalFormatting sqref="N1207:N1219">
    <cfRule type="colorScale" priority="359">
      <colorScale>
        <cfvo type="min"/>
        <cfvo type="percentile" val="50"/>
        <cfvo type="max"/>
        <color rgb="FFF8696B"/>
        <color rgb="FFFFEB84"/>
        <color rgb="FF63BE7B"/>
      </colorScale>
    </cfRule>
  </conditionalFormatting>
  <conditionalFormatting sqref="N1220:N1223">
    <cfRule type="colorScale" priority="360">
      <colorScale>
        <cfvo type="min"/>
        <cfvo type="percentile" val="50"/>
        <cfvo type="max"/>
        <color rgb="FFF8696B"/>
        <color rgb="FFFFEB84"/>
        <color rgb="FF63BE7B"/>
      </colorScale>
    </cfRule>
  </conditionalFormatting>
  <conditionalFormatting sqref="N1224:N1233">
    <cfRule type="colorScale" priority="361">
      <colorScale>
        <cfvo type="min"/>
        <cfvo type="percentile" val="50"/>
        <cfvo type="max"/>
        <color rgb="FFF8696B"/>
        <color rgb="FFFFEB84"/>
        <color rgb="FF63BE7B"/>
      </colorScale>
    </cfRule>
  </conditionalFormatting>
  <conditionalFormatting sqref="N1234:N1237">
    <cfRule type="colorScale" priority="362">
      <colorScale>
        <cfvo type="min"/>
        <cfvo type="percentile" val="50"/>
        <cfvo type="max"/>
        <color rgb="FFF8696B"/>
        <color rgb="FFFFEB84"/>
        <color rgb="FF63BE7B"/>
      </colorScale>
    </cfRule>
  </conditionalFormatting>
  <conditionalFormatting sqref="N1238:N1245">
    <cfRule type="colorScale" priority="363">
      <colorScale>
        <cfvo type="min"/>
        <cfvo type="percentile" val="50"/>
        <cfvo type="max"/>
        <color rgb="FFF8696B"/>
        <color rgb="FFFFEB84"/>
        <color rgb="FF63BE7B"/>
      </colorScale>
    </cfRule>
  </conditionalFormatting>
  <conditionalFormatting sqref="N1246:N1249">
    <cfRule type="colorScale" priority="364">
      <colorScale>
        <cfvo type="min"/>
        <cfvo type="percentile" val="50"/>
        <cfvo type="max"/>
        <color rgb="FFF8696B"/>
        <color rgb="FFFFEB84"/>
        <color rgb="FF63BE7B"/>
      </colorScale>
    </cfRule>
  </conditionalFormatting>
  <conditionalFormatting sqref="N1250:N1258">
    <cfRule type="colorScale" priority="365">
      <colorScale>
        <cfvo type="min"/>
        <cfvo type="percentile" val="50"/>
        <cfvo type="max"/>
        <color rgb="FFF8696B"/>
        <color rgb="FFFFEB84"/>
        <color rgb="FF63BE7B"/>
      </colorScale>
    </cfRule>
  </conditionalFormatting>
  <conditionalFormatting sqref="N1259:N1262">
    <cfRule type="colorScale" priority="366">
      <colorScale>
        <cfvo type="min"/>
        <cfvo type="percentile" val="50"/>
        <cfvo type="max"/>
        <color rgb="FFF8696B"/>
        <color rgb="FFFFEB84"/>
        <color rgb="FF63BE7B"/>
      </colorScale>
    </cfRule>
  </conditionalFormatting>
  <conditionalFormatting sqref="N1263:N1272">
    <cfRule type="colorScale" priority="367">
      <colorScale>
        <cfvo type="min"/>
        <cfvo type="percentile" val="50"/>
        <cfvo type="max"/>
        <color rgb="FFF8696B"/>
        <color rgb="FFFFEB84"/>
        <color rgb="FF63BE7B"/>
      </colorScale>
    </cfRule>
  </conditionalFormatting>
  <conditionalFormatting sqref="N1273:N1276">
    <cfRule type="colorScale" priority="368">
      <colorScale>
        <cfvo type="min"/>
        <cfvo type="percentile" val="50"/>
        <cfvo type="max"/>
        <color rgb="FFF8696B"/>
        <color rgb="FFFFEB84"/>
        <color rgb="FF63BE7B"/>
      </colorScale>
    </cfRule>
  </conditionalFormatting>
  <conditionalFormatting sqref="N1277:N1286">
    <cfRule type="colorScale" priority="369">
      <colorScale>
        <cfvo type="min"/>
        <cfvo type="percentile" val="50"/>
        <cfvo type="max"/>
        <color rgb="FFF8696B"/>
        <color rgb="FFFFEB84"/>
        <color rgb="FF63BE7B"/>
      </colorScale>
    </cfRule>
  </conditionalFormatting>
  <conditionalFormatting sqref="N1287:N1290">
    <cfRule type="colorScale" priority="370">
      <colorScale>
        <cfvo type="min"/>
        <cfvo type="percentile" val="50"/>
        <cfvo type="max"/>
        <color rgb="FFF8696B"/>
        <color rgb="FFFFEB84"/>
        <color rgb="FF63BE7B"/>
      </colorScale>
    </cfRule>
  </conditionalFormatting>
  <conditionalFormatting sqref="N1291:N1301">
    <cfRule type="colorScale" priority="371">
      <colorScale>
        <cfvo type="min"/>
        <cfvo type="percentile" val="50"/>
        <cfvo type="max"/>
        <color rgb="FFF8696B"/>
        <color rgb="FFFFEB84"/>
        <color rgb="FF63BE7B"/>
      </colorScale>
    </cfRule>
  </conditionalFormatting>
  <conditionalFormatting sqref="N1302:N1305">
    <cfRule type="colorScale" priority="372">
      <colorScale>
        <cfvo type="min"/>
        <cfvo type="percentile" val="50"/>
        <cfvo type="max"/>
        <color rgb="FFF8696B"/>
        <color rgb="FFFFEB84"/>
        <color rgb="FF63BE7B"/>
      </colorScale>
    </cfRule>
  </conditionalFormatting>
  <conditionalFormatting sqref="N1306:N1318">
    <cfRule type="colorScale" priority="373">
      <colorScale>
        <cfvo type="min"/>
        <cfvo type="percentile" val="50"/>
        <cfvo type="max"/>
        <color rgb="FFF8696B"/>
        <color rgb="FFFFEB84"/>
        <color rgb="FF63BE7B"/>
      </colorScale>
    </cfRule>
  </conditionalFormatting>
  <conditionalFormatting sqref="N1319">
    <cfRule type="colorScale" priority="374">
      <colorScale>
        <cfvo type="min"/>
        <cfvo type="percentile" val="50"/>
        <cfvo type="max"/>
        <color rgb="FFF8696B"/>
        <color rgb="FFFFEB84"/>
        <color rgb="FF63BE7B"/>
      </colorScale>
    </cfRule>
  </conditionalFormatting>
  <conditionalFormatting sqref="N1320:N1326">
    <cfRule type="colorScale" priority="375">
      <colorScale>
        <cfvo type="min"/>
        <cfvo type="percentile" val="50"/>
        <cfvo type="max"/>
        <color rgb="FFF8696B"/>
        <color rgb="FFFFEB84"/>
        <color rgb="FF63BE7B"/>
      </colorScale>
    </cfRule>
  </conditionalFormatting>
  <conditionalFormatting sqref="N1327:N1330">
    <cfRule type="colorScale" priority="376">
      <colorScale>
        <cfvo type="min"/>
        <cfvo type="percentile" val="50"/>
        <cfvo type="max"/>
        <color rgb="FFF8696B"/>
        <color rgb="FFFFEB84"/>
        <color rgb="FF63BE7B"/>
      </colorScale>
    </cfRule>
  </conditionalFormatting>
  <conditionalFormatting sqref="N1331">
    <cfRule type="colorScale" priority="377">
      <colorScale>
        <cfvo type="min"/>
        <cfvo type="percentile" val="50"/>
        <cfvo type="max"/>
        <color rgb="FFF8696B"/>
        <color rgb="FFFFEB84"/>
        <color rgb="FF63BE7B"/>
      </colorScale>
    </cfRule>
  </conditionalFormatting>
  <conditionalFormatting sqref="N1332:N1338">
    <cfRule type="colorScale" priority="378">
      <colorScale>
        <cfvo type="min"/>
        <cfvo type="percentile" val="50"/>
        <cfvo type="max"/>
        <color rgb="FFF8696B"/>
        <color rgb="FFFFEB84"/>
        <color rgb="FF63BE7B"/>
      </colorScale>
    </cfRule>
  </conditionalFormatting>
  <conditionalFormatting sqref="N1339">
    <cfRule type="colorScale" priority="379">
      <colorScale>
        <cfvo type="min"/>
        <cfvo type="percentile" val="50"/>
        <cfvo type="max"/>
        <color rgb="FFF8696B"/>
        <color rgb="FFFFEB84"/>
        <color rgb="FF63BE7B"/>
      </colorScale>
    </cfRule>
  </conditionalFormatting>
  <conditionalFormatting sqref="N1340:N1346">
    <cfRule type="colorScale" priority="380">
      <colorScale>
        <cfvo type="min"/>
        <cfvo type="percentile" val="50"/>
        <cfvo type="max"/>
        <color rgb="FFF8696B"/>
        <color rgb="FFFFEB84"/>
        <color rgb="FF63BE7B"/>
      </colorScale>
    </cfRule>
  </conditionalFormatting>
  <conditionalFormatting sqref="N1347">
    <cfRule type="colorScale" priority="381">
      <colorScale>
        <cfvo type="min"/>
        <cfvo type="percentile" val="50"/>
        <cfvo type="max"/>
        <color rgb="FFF8696B"/>
        <color rgb="FFFFEB84"/>
        <color rgb="FF63BE7B"/>
      </colorScale>
    </cfRule>
  </conditionalFormatting>
  <conditionalFormatting sqref="N1348">
    <cfRule type="colorScale" priority="382">
      <colorScale>
        <cfvo type="min"/>
        <cfvo type="percentile" val="50"/>
        <cfvo type="max"/>
        <color rgb="FFF8696B"/>
        <color rgb="FFFFEB84"/>
        <color rgb="FF63BE7B"/>
      </colorScale>
    </cfRule>
  </conditionalFormatting>
  <conditionalFormatting sqref="N1349:N1355">
    <cfRule type="colorScale" priority="383">
      <colorScale>
        <cfvo type="min"/>
        <cfvo type="percentile" val="50"/>
        <cfvo type="max"/>
        <color rgb="FFF8696B"/>
        <color rgb="FFFFEB84"/>
        <color rgb="FF63BE7B"/>
      </colorScale>
    </cfRule>
  </conditionalFormatting>
  <conditionalFormatting sqref="N1356:N1365">
    <cfRule type="colorScale" priority="384">
      <colorScale>
        <cfvo type="min"/>
        <cfvo type="percentile" val="50"/>
        <cfvo type="max"/>
        <color rgb="FFF8696B"/>
        <color rgb="FFFFEB84"/>
        <color rgb="FF63BE7B"/>
      </colorScale>
    </cfRule>
  </conditionalFormatting>
  <conditionalFormatting sqref="N1366">
    <cfRule type="colorScale" priority="385">
      <colorScale>
        <cfvo type="min"/>
        <cfvo type="percentile" val="50"/>
        <cfvo type="max"/>
        <color rgb="FFF8696B"/>
        <color rgb="FFFFEB84"/>
        <color rgb="FF63BE7B"/>
      </colorScale>
    </cfRule>
  </conditionalFormatting>
  <conditionalFormatting sqref="N1367:N1373">
    <cfRule type="colorScale" priority="386">
      <colorScale>
        <cfvo type="min"/>
        <cfvo type="percentile" val="50"/>
        <cfvo type="max"/>
        <color rgb="FFF8696B"/>
        <color rgb="FFFFEB84"/>
        <color rgb="FF63BE7B"/>
      </colorScale>
    </cfRule>
  </conditionalFormatting>
  <conditionalFormatting sqref="N1374:N1382">
    <cfRule type="colorScale" priority="387">
      <colorScale>
        <cfvo type="min"/>
        <cfvo type="percentile" val="50"/>
        <cfvo type="max"/>
        <color rgb="FFF8696B"/>
        <color rgb="FFFFEB84"/>
        <color rgb="FF63BE7B"/>
      </colorScale>
    </cfRule>
  </conditionalFormatting>
  <conditionalFormatting sqref="N1383">
    <cfRule type="colorScale" priority="388">
      <colorScale>
        <cfvo type="min"/>
        <cfvo type="percentile" val="50"/>
        <cfvo type="max"/>
        <color rgb="FFF8696B"/>
        <color rgb="FFFFEB84"/>
        <color rgb="FF63BE7B"/>
      </colorScale>
    </cfRule>
  </conditionalFormatting>
  <conditionalFormatting sqref="N1384:N1390">
    <cfRule type="colorScale" priority="389">
      <colorScale>
        <cfvo type="min"/>
        <cfvo type="percentile" val="50"/>
        <cfvo type="max"/>
        <color rgb="FFF8696B"/>
        <color rgb="FFFFEB84"/>
        <color rgb="FF63BE7B"/>
      </colorScale>
    </cfRule>
  </conditionalFormatting>
  <conditionalFormatting sqref="N1391:N1395 N1446:N1544">
    <cfRule type="colorScale" priority="390">
      <colorScale>
        <cfvo type="min"/>
        <cfvo type="percentile" val="50"/>
        <cfvo type="max"/>
        <color rgb="FFF8696B"/>
        <color rgb="FFFFEB84"/>
        <color rgb="FF63BE7B"/>
      </colorScale>
    </cfRule>
  </conditionalFormatting>
  <conditionalFormatting sqref="N1396">
    <cfRule type="colorScale" priority="391">
      <colorScale>
        <cfvo type="min"/>
        <cfvo type="percentile" val="50"/>
        <cfvo type="max"/>
        <color rgb="FFF8696B"/>
        <color rgb="FFFFEB84"/>
        <color rgb="FF63BE7B"/>
      </colorScale>
    </cfRule>
  </conditionalFormatting>
  <conditionalFormatting sqref="N1397:N1403">
    <cfRule type="colorScale" priority="392">
      <colorScale>
        <cfvo type="min"/>
        <cfvo type="percentile" val="50"/>
        <cfvo type="max"/>
        <color rgb="FFF8696B"/>
        <color rgb="FFFFEB84"/>
        <color rgb="FF63BE7B"/>
      </colorScale>
    </cfRule>
  </conditionalFormatting>
  <conditionalFormatting sqref="N1404:N1407">
    <cfRule type="colorScale" priority="393">
      <colorScale>
        <cfvo type="min"/>
        <cfvo type="percentile" val="50"/>
        <cfvo type="max"/>
        <color rgb="FFF8696B"/>
        <color rgb="FFFFEB84"/>
        <color rgb="FF63BE7B"/>
      </colorScale>
    </cfRule>
  </conditionalFormatting>
  <conditionalFormatting sqref="N1408">
    <cfRule type="colorScale" priority="394">
      <colorScale>
        <cfvo type="min"/>
        <cfvo type="percentile" val="50"/>
        <cfvo type="max"/>
        <color rgb="FFF8696B"/>
        <color rgb="FFFFEB84"/>
        <color rgb="FF63BE7B"/>
      </colorScale>
    </cfRule>
  </conditionalFormatting>
  <conditionalFormatting sqref="N1409:N1415">
    <cfRule type="colorScale" priority="395">
      <colorScale>
        <cfvo type="min"/>
        <cfvo type="percentile" val="50"/>
        <cfvo type="max"/>
        <color rgb="FFF8696B"/>
        <color rgb="FFFFEB84"/>
        <color rgb="FF63BE7B"/>
      </colorScale>
    </cfRule>
  </conditionalFormatting>
  <conditionalFormatting sqref="N1416:N1420">
    <cfRule type="colorScale" priority="396">
      <colorScale>
        <cfvo type="min"/>
        <cfvo type="percentile" val="50"/>
        <cfvo type="max"/>
        <color rgb="FFF8696B"/>
        <color rgb="FFFFEB84"/>
        <color rgb="FF63BE7B"/>
      </colorScale>
    </cfRule>
  </conditionalFormatting>
  <conditionalFormatting sqref="N1421 N1424 N1426:N1428">
    <cfRule type="colorScale" priority="397">
      <colorScale>
        <cfvo type="min"/>
        <cfvo type="percentile" val="50"/>
        <cfvo type="max"/>
        <color rgb="FFF8696B"/>
        <color rgb="FFFFEB84"/>
        <color rgb="FF63BE7B"/>
      </colorScale>
    </cfRule>
  </conditionalFormatting>
  <conditionalFormatting sqref="N1429:N1432">
    <cfRule type="colorScale" priority="398">
      <colorScale>
        <cfvo type="min"/>
        <cfvo type="percentile" val="50"/>
        <cfvo type="max"/>
        <color rgb="FFF8696B"/>
        <color rgb="FFFFEB84"/>
        <color rgb="FF63BE7B"/>
      </colorScale>
    </cfRule>
  </conditionalFormatting>
  <conditionalFormatting sqref="N1435 N1438 N1440:N1442">
    <cfRule type="colorScale" priority="399">
      <colorScale>
        <cfvo type="min"/>
        <cfvo type="percentile" val="50"/>
        <cfvo type="max"/>
        <color rgb="FFF8696B"/>
        <color rgb="FFFFEB84"/>
        <color rgb="FF63BE7B"/>
      </colorScale>
    </cfRule>
  </conditionalFormatting>
  <conditionalFormatting sqref="N1435 N1438 N1440:N1442">
    <cfRule type="colorScale" priority="400">
      <colorScale>
        <cfvo type="min"/>
        <cfvo type="percentile" val="50"/>
        <cfvo type="max"/>
        <color rgb="FFF8696B"/>
        <color rgb="FFFFEB84"/>
        <color rgb="FF63BE7B"/>
      </colorScale>
    </cfRule>
  </conditionalFormatting>
  <conditionalFormatting sqref="N1443:N1445">
    <cfRule type="colorScale" priority="401">
      <colorScale>
        <cfvo type="min"/>
        <cfvo type="percentile" val="50"/>
        <cfvo type="max"/>
        <color rgb="FFF8696B"/>
        <color rgb="FFFFEB84"/>
        <color rgb="FF63BE7B"/>
      </colorScale>
    </cfRule>
  </conditionalFormatting>
  <conditionalFormatting sqref="N1443:N1445">
    <cfRule type="colorScale" priority="402">
      <colorScale>
        <cfvo type="min"/>
        <cfvo type="percentile" val="50"/>
        <cfvo type="max"/>
        <color rgb="FFF8696B"/>
        <color rgb="FFFFEB84"/>
        <color rgb="FF63BE7B"/>
      </colorScale>
    </cfRule>
  </conditionalFormatting>
  <conditionalFormatting sqref="N1454">
    <cfRule type="colorScale" priority="403">
      <colorScale>
        <cfvo type="min"/>
        <cfvo type="percentile" val="50"/>
        <cfvo type="max"/>
        <color rgb="FFF8696B"/>
        <color rgb="FFFFEB84"/>
        <color rgb="FF63BE7B"/>
      </colorScale>
    </cfRule>
  </conditionalFormatting>
  <conditionalFormatting sqref="N1463">
    <cfRule type="colorScale" priority="404">
      <colorScale>
        <cfvo type="min"/>
        <cfvo type="percentile" val="50"/>
        <cfvo type="max"/>
        <color rgb="FFF8696B"/>
        <color rgb="FFFFEB84"/>
        <color rgb="FF63BE7B"/>
      </colorScale>
    </cfRule>
  </conditionalFormatting>
  <conditionalFormatting sqref="N1464">
    <cfRule type="colorScale" priority="405">
      <colorScale>
        <cfvo type="min"/>
        <cfvo type="percentile" val="50"/>
        <cfvo type="max"/>
        <color rgb="FFF8696B"/>
        <color rgb="FFFFEB84"/>
        <color rgb="FF63BE7B"/>
      </colorScale>
    </cfRule>
  </conditionalFormatting>
  <conditionalFormatting sqref="N1465">
    <cfRule type="colorScale" priority="406">
      <colorScale>
        <cfvo type="min"/>
        <cfvo type="percentile" val="50"/>
        <cfvo type="max"/>
        <color rgb="FFF8696B"/>
        <color rgb="FFFFEB84"/>
        <color rgb="FF63BE7B"/>
      </colorScale>
    </cfRule>
  </conditionalFormatting>
  <conditionalFormatting sqref="N1466">
    <cfRule type="colorScale" priority="407">
      <colorScale>
        <cfvo type="min"/>
        <cfvo type="percentile" val="50"/>
        <cfvo type="max"/>
        <color rgb="FFF8696B"/>
        <color rgb="FFFFEB84"/>
        <color rgb="FF63BE7B"/>
      </colorScale>
    </cfRule>
  </conditionalFormatting>
  <conditionalFormatting sqref="N1472">
    <cfRule type="colorScale" priority="408">
      <colorScale>
        <cfvo type="min"/>
        <cfvo type="percentile" val="50"/>
        <cfvo type="max"/>
        <color rgb="FFF8696B"/>
        <color rgb="FFFFEB84"/>
        <color rgb="FF63BE7B"/>
      </colorScale>
    </cfRule>
  </conditionalFormatting>
  <conditionalFormatting sqref="N1473">
    <cfRule type="colorScale" priority="409">
      <colorScale>
        <cfvo type="min"/>
        <cfvo type="percentile" val="50"/>
        <cfvo type="max"/>
        <color rgb="FFF8696B"/>
        <color rgb="FFFFEB84"/>
        <color rgb="FF63BE7B"/>
      </colorScale>
    </cfRule>
  </conditionalFormatting>
  <conditionalFormatting sqref="N1478">
    <cfRule type="colorScale" priority="410">
      <colorScale>
        <cfvo type="min"/>
        <cfvo type="percentile" val="50"/>
        <cfvo type="max"/>
        <color rgb="FFF8696B"/>
        <color rgb="FFFFEB84"/>
        <color rgb="FF63BE7B"/>
      </colorScale>
    </cfRule>
  </conditionalFormatting>
  <conditionalFormatting sqref="N1479">
    <cfRule type="colorScale" priority="411">
      <colorScale>
        <cfvo type="min"/>
        <cfvo type="percentile" val="50"/>
        <cfvo type="max"/>
        <color rgb="FFF8696B"/>
        <color rgb="FFFFEB84"/>
        <color rgb="FF63BE7B"/>
      </colorScale>
    </cfRule>
  </conditionalFormatting>
  <conditionalFormatting sqref="N1481">
    <cfRule type="colorScale" priority="412">
      <colorScale>
        <cfvo type="min"/>
        <cfvo type="percentile" val="50"/>
        <cfvo type="max"/>
        <color rgb="FFF8696B"/>
        <color rgb="FFFFEB84"/>
        <color rgb="FF63BE7B"/>
      </colorScale>
    </cfRule>
  </conditionalFormatting>
  <conditionalFormatting sqref="N1482">
    <cfRule type="colorScale" priority="413">
      <colorScale>
        <cfvo type="min"/>
        <cfvo type="percentile" val="50"/>
        <cfvo type="max"/>
        <color rgb="FFF8696B"/>
        <color rgb="FFFFEB84"/>
        <color rgb="FF63BE7B"/>
      </colorScale>
    </cfRule>
  </conditionalFormatting>
  <conditionalFormatting sqref="N1489">
    <cfRule type="colorScale" priority="414">
      <colorScale>
        <cfvo type="min"/>
        <cfvo type="percentile" val="50"/>
        <cfvo type="max"/>
        <color rgb="FFF8696B"/>
        <color rgb="FFFFEB84"/>
        <color rgb="FF63BE7B"/>
      </colorScale>
    </cfRule>
  </conditionalFormatting>
  <conditionalFormatting sqref="N1493">
    <cfRule type="colorScale" priority="415">
      <colorScale>
        <cfvo type="min"/>
        <cfvo type="percentile" val="50"/>
        <cfvo type="max"/>
        <color rgb="FFF8696B"/>
        <color rgb="FFFFEB84"/>
        <color rgb="FF63BE7B"/>
      </colorScale>
    </cfRule>
  </conditionalFormatting>
  <conditionalFormatting sqref="N1495">
    <cfRule type="colorScale" priority="416">
      <colorScale>
        <cfvo type="min"/>
        <cfvo type="percentile" val="50"/>
        <cfvo type="max"/>
        <color rgb="FFF8696B"/>
        <color rgb="FFFFEB84"/>
        <color rgb="FF63BE7B"/>
      </colorScale>
    </cfRule>
  </conditionalFormatting>
  <conditionalFormatting sqref="N1497">
    <cfRule type="colorScale" priority="417">
      <colorScale>
        <cfvo type="min"/>
        <cfvo type="percentile" val="50"/>
        <cfvo type="max"/>
        <color rgb="FFF8696B"/>
        <color rgb="FFFFEB84"/>
        <color rgb="FF63BE7B"/>
      </colorScale>
    </cfRule>
  </conditionalFormatting>
  <conditionalFormatting sqref="N1503">
    <cfRule type="colorScale" priority="418">
      <colorScale>
        <cfvo type="min"/>
        <cfvo type="percentile" val="50"/>
        <cfvo type="max"/>
        <color rgb="FFF8696B"/>
        <color rgb="FFFFEB84"/>
        <color rgb="FF63BE7B"/>
      </colorScale>
    </cfRule>
  </conditionalFormatting>
  <conditionalFormatting sqref="N1510">
    <cfRule type="colorScale" priority="419">
      <colorScale>
        <cfvo type="min"/>
        <cfvo type="percentile" val="50"/>
        <cfvo type="max"/>
        <color rgb="FFF8696B"/>
        <color rgb="FFFFEB84"/>
        <color rgb="FF63BE7B"/>
      </colorScale>
    </cfRule>
  </conditionalFormatting>
  <conditionalFormatting sqref="N1511">
    <cfRule type="colorScale" priority="420">
      <colorScale>
        <cfvo type="min"/>
        <cfvo type="percentile" val="50"/>
        <cfvo type="max"/>
        <color rgb="FFF8696B"/>
        <color rgb="FFFFEB84"/>
        <color rgb="FF63BE7B"/>
      </colorScale>
    </cfRule>
  </conditionalFormatting>
  <conditionalFormatting sqref="N1531">
    <cfRule type="colorScale" priority="421">
      <colorScale>
        <cfvo type="min"/>
        <cfvo type="percentile" val="50"/>
        <cfvo type="max"/>
        <color rgb="FFF8696B"/>
        <color rgb="FFFFEB84"/>
        <color rgb="FF63BE7B"/>
      </colorScale>
    </cfRule>
  </conditionalFormatting>
  <conditionalFormatting sqref="N1533">
    <cfRule type="colorScale" priority="422">
      <colorScale>
        <cfvo type="min"/>
        <cfvo type="percentile" val="50"/>
        <cfvo type="max"/>
        <color rgb="FFF8696B"/>
        <color rgb="FFFFEB84"/>
        <color rgb="FF63BE7B"/>
      </colorScale>
    </cfRule>
  </conditionalFormatting>
  <conditionalFormatting sqref="N1538">
    <cfRule type="colorScale" priority="423">
      <colorScale>
        <cfvo type="min"/>
        <cfvo type="percentile" val="50"/>
        <cfvo type="max"/>
        <color rgb="FFF8696B"/>
        <color rgb="FFFFEB84"/>
        <color rgb="FF63BE7B"/>
      </colorScale>
    </cfRule>
  </conditionalFormatting>
  <conditionalFormatting sqref="N1539">
    <cfRule type="colorScale" priority="424">
      <colorScale>
        <cfvo type="min"/>
        <cfvo type="percentile" val="50"/>
        <cfvo type="max"/>
        <color rgb="FFF8696B"/>
        <color rgb="FFFFEB84"/>
        <color rgb="FF63BE7B"/>
      </colorScale>
    </cfRule>
  </conditionalFormatting>
  <conditionalFormatting sqref="N1541">
    <cfRule type="colorScale" priority="425">
      <colorScale>
        <cfvo type="min"/>
        <cfvo type="percentile" val="50"/>
        <cfvo type="max"/>
        <color rgb="FFF8696B"/>
        <color rgb="FFFFEB84"/>
        <color rgb="FF63BE7B"/>
      </colorScale>
    </cfRule>
  </conditionalFormatting>
  <conditionalFormatting sqref="N1544">
    <cfRule type="colorScale" priority="426">
      <colorScale>
        <cfvo type="min"/>
        <cfvo type="percentile" val="50"/>
        <cfvo type="max"/>
        <color rgb="FFF8696B"/>
        <color rgb="FFFFEB84"/>
        <color rgb="FF63BE7B"/>
      </colorScale>
    </cfRule>
  </conditionalFormatting>
  <conditionalFormatting sqref="N1545:N1709">
    <cfRule type="colorScale" priority="427">
      <colorScale>
        <cfvo type="min"/>
        <cfvo type="percentile" val="50"/>
        <cfvo type="max"/>
        <color rgb="FFF8696B"/>
        <color rgb="FFFFEB84"/>
        <color rgb="FF63BE7B"/>
      </colorScale>
    </cfRule>
  </conditionalFormatting>
  <conditionalFormatting sqref="N1547">
    <cfRule type="colorScale" priority="428">
      <colorScale>
        <cfvo type="min"/>
        <cfvo type="percentile" val="50"/>
        <cfvo type="max"/>
        <color rgb="FFF8696B"/>
        <color rgb="FFFFEB84"/>
        <color rgb="FF63BE7B"/>
      </colorScale>
    </cfRule>
  </conditionalFormatting>
  <conditionalFormatting sqref="N1548">
    <cfRule type="colorScale" priority="429">
      <colorScale>
        <cfvo type="min"/>
        <cfvo type="percentile" val="50"/>
        <cfvo type="max"/>
        <color rgb="FFF8696B"/>
        <color rgb="FFFFEB84"/>
        <color rgb="FF63BE7B"/>
      </colorScale>
    </cfRule>
  </conditionalFormatting>
  <conditionalFormatting sqref="N1549">
    <cfRule type="colorScale" priority="430">
      <colorScale>
        <cfvo type="min"/>
        <cfvo type="percentile" val="50"/>
        <cfvo type="max"/>
        <color rgb="FFF8696B"/>
        <color rgb="FFFFEB84"/>
        <color rgb="FF63BE7B"/>
      </colorScale>
    </cfRule>
  </conditionalFormatting>
  <conditionalFormatting sqref="N1550">
    <cfRule type="colorScale" priority="431">
      <colorScale>
        <cfvo type="min"/>
        <cfvo type="percentile" val="50"/>
        <cfvo type="max"/>
        <color rgb="FFF8696B"/>
        <color rgb="FFFFEB84"/>
        <color rgb="FF63BE7B"/>
      </colorScale>
    </cfRule>
  </conditionalFormatting>
  <conditionalFormatting sqref="N1553">
    <cfRule type="colorScale" priority="432">
      <colorScale>
        <cfvo type="min"/>
        <cfvo type="percentile" val="50"/>
        <cfvo type="max"/>
        <color rgb="FFF8696B"/>
        <color rgb="FFFFEB84"/>
        <color rgb="FF63BE7B"/>
      </colorScale>
    </cfRule>
  </conditionalFormatting>
  <conditionalFormatting sqref="N1554">
    <cfRule type="colorScale" priority="433">
      <colorScale>
        <cfvo type="min"/>
        <cfvo type="percentile" val="50"/>
        <cfvo type="max"/>
        <color rgb="FFF8696B"/>
        <color rgb="FFFFEB84"/>
        <color rgb="FF63BE7B"/>
      </colorScale>
    </cfRule>
  </conditionalFormatting>
  <conditionalFormatting sqref="N1559">
    <cfRule type="colorScale" priority="434">
      <colorScale>
        <cfvo type="min"/>
        <cfvo type="percentile" val="50"/>
        <cfvo type="max"/>
        <color rgb="FFF8696B"/>
        <color rgb="FFFFEB84"/>
        <color rgb="FF63BE7B"/>
      </colorScale>
    </cfRule>
  </conditionalFormatting>
  <conditionalFormatting sqref="N1560">
    <cfRule type="colorScale" priority="435">
      <colorScale>
        <cfvo type="min"/>
        <cfvo type="percentile" val="50"/>
        <cfvo type="max"/>
        <color rgb="FFF8696B"/>
        <color rgb="FFFFEB84"/>
        <color rgb="FF63BE7B"/>
      </colorScale>
    </cfRule>
  </conditionalFormatting>
  <conditionalFormatting sqref="N1563">
    <cfRule type="colorScale" priority="436">
      <colorScale>
        <cfvo type="min"/>
        <cfvo type="percentile" val="50"/>
        <cfvo type="max"/>
        <color rgb="FFF8696B"/>
        <color rgb="FFFFEB84"/>
        <color rgb="FF63BE7B"/>
      </colorScale>
    </cfRule>
  </conditionalFormatting>
  <conditionalFormatting sqref="N1564">
    <cfRule type="colorScale" priority="437">
      <colorScale>
        <cfvo type="min"/>
        <cfvo type="percentile" val="50"/>
        <cfvo type="max"/>
        <color rgb="FFF8696B"/>
        <color rgb="FFFFEB84"/>
        <color rgb="FF63BE7B"/>
      </colorScale>
    </cfRule>
  </conditionalFormatting>
  <conditionalFormatting sqref="N1567">
    <cfRule type="colorScale" priority="438">
      <colorScale>
        <cfvo type="min"/>
        <cfvo type="percentile" val="50"/>
        <cfvo type="max"/>
        <color rgb="FFF8696B"/>
        <color rgb="FFFFEB84"/>
        <color rgb="FF63BE7B"/>
      </colorScale>
    </cfRule>
  </conditionalFormatting>
  <conditionalFormatting sqref="N1575">
    <cfRule type="colorScale" priority="439">
      <colorScale>
        <cfvo type="min"/>
        <cfvo type="percentile" val="50"/>
        <cfvo type="max"/>
        <color rgb="FFF8696B"/>
        <color rgb="FFFFEB84"/>
        <color rgb="FF63BE7B"/>
      </colorScale>
    </cfRule>
  </conditionalFormatting>
  <conditionalFormatting sqref="N1578">
    <cfRule type="colorScale" priority="440">
      <colorScale>
        <cfvo type="min"/>
        <cfvo type="percentile" val="50"/>
        <cfvo type="max"/>
        <color rgb="FFF8696B"/>
        <color rgb="FFFFEB84"/>
        <color rgb="FF63BE7B"/>
      </colorScale>
    </cfRule>
  </conditionalFormatting>
  <conditionalFormatting sqref="N1579:N1580">
    <cfRule type="colorScale" priority="441">
      <colorScale>
        <cfvo type="min"/>
        <cfvo type="percentile" val="50"/>
        <cfvo type="max"/>
        <color rgb="FFF8696B"/>
        <color rgb="FFFFEB84"/>
        <color rgb="FF63BE7B"/>
      </colorScale>
    </cfRule>
  </conditionalFormatting>
  <conditionalFormatting sqref="N1580">
    <cfRule type="colorScale" priority="442">
      <colorScale>
        <cfvo type="min"/>
        <cfvo type="percentile" val="50"/>
        <cfvo type="max"/>
        <color rgb="FFF8696B"/>
        <color rgb="FFFFEB84"/>
        <color rgb="FF63BE7B"/>
      </colorScale>
    </cfRule>
  </conditionalFormatting>
  <conditionalFormatting sqref="N1581">
    <cfRule type="colorScale" priority="443">
      <colorScale>
        <cfvo type="min"/>
        <cfvo type="percentile" val="50"/>
        <cfvo type="max"/>
        <color rgb="FFF8696B"/>
        <color rgb="FFFFEB84"/>
        <color rgb="FF63BE7B"/>
      </colorScale>
    </cfRule>
  </conditionalFormatting>
  <conditionalFormatting sqref="N1588">
    <cfRule type="colorScale" priority="444">
      <colorScale>
        <cfvo type="min"/>
        <cfvo type="percentile" val="50"/>
        <cfvo type="max"/>
        <color rgb="FFF8696B"/>
        <color rgb="FFFFEB84"/>
        <color rgb="FF63BE7B"/>
      </colorScale>
    </cfRule>
  </conditionalFormatting>
  <conditionalFormatting sqref="N1590">
    <cfRule type="colorScale" priority="445">
      <colorScale>
        <cfvo type="min"/>
        <cfvo type="percentile" val="50"/>
        <cfvo type="max"/>
        <color rgb="FFF8696B"/>
        <color rgb="FFFFEB84"/>
        <color rgb="FF63BE7B"/>
      </colorScale>
    </cfRule>
  </conditionalFormatting>
  <conditionalFormatting sqref="N1591">
    <cfRule type="colorScale" priority="446">
      <colorScale>
        <cfvo type="min"/>
        <cfvo type="percentile" val="50"/>
        <cfvo type="max"/>
        <color rgb="FFF8696B"/>
        <color rgb="FFFFEB84"/>
        <color rgb="FF63BE7B"/>
      </colorScale>
    </cfRule>
  </conditionalFormatting>
  <conditionalFormatting sqref="N1592">
    <cfRule type="colorScale" priority="447">
      <colorScale>
        <cfvo type="min"/>
        <cfvo type="percentile" val="50"/>
        <cfvo type="max"/>
        <color rgb="FFF8696B"/>
        <color rgb="FFFFEB84"/>
        <color rgb="FF63BE7B"/>
      </colorScale>
    </cfRule>
  </conditionalFormatting>
  <conditionalFormatting sqref="N1594">
    <cfRule type="colorScale" priority="448">
      <colorScale>
        <cfvo type="min"/>
        <cfvo type="percentile" val="50"/>
        <cfvo type="max"/>
        <color rgb="FFF8696B"/>
        <color rgb="FFFFEB84"/>
        <color rgb="FF63BE7B"/>
      </colorScale>
    </cfRule>
  </conditionalFormatting>
  <conditionalFormatting sqref="N1598">
    <cfRule type="colorScale" priority="449">
      <colorScale>
        <cfvo type="min"/>
        <cfvo type="percentile" val="50"/>
        <cfvo type="max"/>
        <color rgb="FFF8696B"/>
        <color rgb="FFFFEB84"/>
        <color rgb="FF63BE7B"/>
      </colorScale>
    </cfRule>
  </conditionalFormatting>
  <conditionalFormatting sqref="N1600">
    <cfRule type="colorScale" priority="450">
      <colorScale>
        <cfvo type="min"/>
        <cfvo type="percentile" val="50"/>
        <cfvo type="max"/>
        <color rgb="FFF8696B"/>
        <color rgb="FFFFEB84"/>
        <color rgb="FF63BE7B"/>
      </colorScale>
    </cfRule>
  </conditionalFormatting>
  <conditionalFormatting sqref="N1601">
    <cfRule type="colorScale" priority="451">
      <colorScale>
        <cfvo type="min"/>
        <cfvo type="percentile" val="50"/>
        <cfvo type="max"/>
        <color rgb="FFF8696B"/>
        <color rgb="FFFFEB84"/>
        <color rgb="FF63BE7B"/>
      </colorScale>
    </cfRule>
  </conditionalFormatting>
  <conditionalFormatting sqref="N1605">
    <cfRule type="colorScale" priority="452">
      <colorScale>
        <cfvo type="min"/>
        <cfvo type="percentile" val="50"/>
        <cfvo type="max"/>
        <color rgb="FFF8696B"/>
        <color rgb="FFFFEB84"/>
        <color rgb="FF63BE7B"/>
      </colorScale>
    </cfRule>
  </conditionalFormatting>
  <conditionalFormatting sqref="N1607">
    <cfRule type="colorScale" priority="453">
      <colorScale>
        <cfvo type="min"/>
        <cfvo type="percentile" val="50"/>
        <cfvo type="max"/>
        <color rgb="FFF8696B"/>
        <color rgb="FFFFEB84"/>
        <color rgb="FF63BE7B"/>
      </colorScale>
    </cfRule>
  </conditionalFormatting>
  <conditionalFormatting sqref="N1608">
    <cfRule type="colorScale" priority="454">
      <colorScale>
        <cfvo type="min"/>
        <cfvo type="percentile" val="50"/>
        <cfvo type="max"/>
        <color rgb="FFF8696B"/>
        <color rgb="FFFFEB84"/>
        <color rgb="FF63BE7B"/>
      </colorScale>
    </cfRule>
  </conditionalFormatting>
  <conditionalFormatting sqref="N1611">
    <cfRule type="colorScale" priority="455">
      <colorScale>
        <cfvo type="min"/>
        <cfvo type="percentile" val="50"/>
        <cfvo type="max"/>
        <color rgb="FFF8696B"/>
        <color rgb="FFFFEB84"/>
        <color rgb="FF63BE7B"/>
      </colorScale>
    </cfRule>
  </conditionalFormatting>
  <conditionalFormatting sqref="N1614">
    <cfRule type="colorScale" priority="456">
      <colorScale>
        <cfvo type="min"/>
        <cfvo type="percentile" val="50"/>
        <cfvo type="max"/>
        <color rgb="FFF8696B"/>
        <color rgb="FFFFEB84"/>
        <color rgb="FF63BE7B"/>
      </colorScale>
    </cfRule>
  </conditionalFormatting>
  <conditionalFormatting sqref="N1616">
    <cfRule type="colorScale" priority="457">
      <colorScale>
        <cfvo type="min"/>
        <cfvo type="percentile" val="50"/>
        <cfvo type="max"/>
        <color rgb="FFF8696B"/>
        <color rgb="FFFFEB84"/>
        <color rgb="FF63BE7B"/>
      </colorScale>
    </cfRule>
  </conditionalFormatting>
  <conditionalFormatting sqref="N1635">
    <cfRule type="colorScale" priority="458">
      <colorScale>
        <cfvo type="min"/>
        <cfvo type="percentile" val="50"/>
        <cfvo type="max"/>
        <color rgb="FFF8696B"/>
        <color rgb="FFFFEB84"/>
        <color rgb="FF63BE7B"/>
      </colorScale>
    </cfRule>
  </conditionalFormatting>
  <conditionalFormatting sqref="N1638">
    <cfRule type="colorScale" priority="459">
      <colorScale>
        <cfvo type="min"/>
        <cfvo type="percentile" val="50"/>
        <cfvo type="max"/>
        <color rgb="FFF8696B"/>
        <color rgb="FFFFEB84"/>
        <color rgb="FF63BE7B"/>
      </colorScale>
    </cfRule>
  </conditionalFormatting>
  <conditionalFormatting sqref="N1639">
    <cfRule type="colorScale" priority="460">
      <colorScale>
        <cfvo type="min"/>
        <cfvo type="percentile" val="50"/>
        <cfvo type="max"/>
        <color rgb="FFF8696B"/>
        <color rgb="FFFFEB84"/>
        <color rgb="FF63BE7B"/>
      </colorScale>
    </cfRule>
  </conditionalFormatting>
  <conditionalFormatting sqref="N1643">
    <cfRule type="colorScale" priority="461">
      <colorScale>
        <cfvo type="min"/>
        <cfvo type="percentile" val="50"/>
        <cfvo type="max"/>
        <color rgb="FFF8696B"/>
        <color rgb="FFFFEB84"/>
        <color rgb="FF63BE7B"/>
      </colorScale>
    </cfRule>
  </conditionalFormatting>
  <conditionalFormatting sqref="N1649">
    <cfRule type="colorScale" priority="462">
      <colorScale>
        <cfvo type="min"/>
        <cfvo type="percentile" val="50"/>
        <cfvo type="max"/>
        <color rgb="FFF8696B"/>
        <color rgb="FFFFEB84"/>
        <color rgb="FF63BE7B"/>
      </colorScale>
    </cfRule>
  </conditionalFormatting>
  <conditionalFormatting sqref="N1654">
    <cfRule type="colorScale" priority="463">
      <colorScale>
        <cfvo type="min"/>
        <cfvo type="percentile" val="50"/>
        <cfvo type="max"/>
        <color rgb="FFF8696B"/>
        <color rgb="FFFFEB84"/>
        <color rgb="FF63BE7B"/>
      </colorScale>
    </cfRule>
  </conditionalFormatting>
  <conditionalFormatting sqref="N1660">
    <cfRule type="colorScale" priority="464">
      <colorScale>
        <cfvo type="min"/>
        <cfvo type="percentile" val="50"/>
        <cfvo type="max"/>
        <color rgb="FFF8696B"/>
        <color rgb="FFFFEB84"/>
        <color rgb="FF63BE7B"/>
      </colorScale>
    </cfRule>
  </conditionalFormatting>
  <conditionalFormatting sqref="N1662">
    <cfRule type="colorScale" priority="465">
      <colorScale>
        <cfvo type="min"/>
        <cfvo type="percentile" val="50"/>
        <cfvo type="max"/>
        <color rgb="FFF8696B"/>
        <color rgb="FFFFEB84"/>
        <color rgb="FF63BE7B"/>
      </colorScale>
    </cfRule>
  </conditionalFormatting>
  <conditionalFormatting sqref="N1665">
    <cfRule type="colorScale" priority="466">
      <colorScale>
        <cfvo type="min"/>
        <cfvo type="percentile" val="50"/>
        <cfvo type="max"/>
        <color rgb="FFF8696B"/>
        <color rgb="FFFFEB84"/>
        <color rgb="FF63BE7B"/>
      </colorScale>
    </cfRule>
  </conditionalFormatting>
  <conditionalFormatting sqref="N1666">
    <cfRule type="colorScale" priority="467">
      <colorScale>
        <cfvo type="min"/>
        <cfvo type="percentile" val="50"/>
        <cfvo type="max"/>
        <color rgb="FFF8696B"/>
        <color rgb="FFFFEB84"/>
        <color rgb="FF63BE7B"/>
      </colorScale>
    </cfRule>
  </conditionalFormatting>
  <conditionalFormatting sqref="N1675">
    <cfRule type="colorScale" priority="468">
      <colorScale>
        <cfvo type="min"/>
        <cfvo type="percentile" val="50"/>
        <cfvo type="max"/>
        <color rgb="FFF8696B"/>
        <color rgb="FFFFEB84"/>
        <color rgb="FF63BE7B"/>
      </colorScale>
    </cfRule>
  </conditionalFormatting>
  <conditionalFormatting sqref="N1682">
    <cfRule type="colorScale" priority="469">
      <colorScale>
        <cfvo type="min"/>
        <cfvo type="percentile" val="50"/>
        <cfvo type="max"/>
        <color rgb="FFF8696B"/>
        <color rgb="FFFFEB84"/>
        <color rgb="FF63BE7B"/>
      </colorScale>
    </cfRule>
  </conditionalFormatting>
  <conditionalFormatting sqref="N1683">
    <cfRule type="colorScale" priority="470">
      <colorScale>
        <cfvo type="min"/>
        <cfvo type="percentile" val="50"/>
        <cfvo type="max"/>
        <color rgb="FFF8696B"/>
        <color rgb="FFFFEB84"/>
        <color rgb="FF63BE7B"/>
      </colorScale>
    </cfRule>
  </conditionalFormatting>
  <conditionalFormatting sqref="N1684">
    <cfRule type="colorScale" priority="471">
      <colorScale>
        <cfvo type="min"/>
        <cfvo type="percentile" val="50"/>
        <cfvo type="max"/>
        <color rgb="FFF8696B"/>
        <color rgb="FFFFEB84"/>
        <color rgb="FF63BE7B"/>
      </colorScale>
    </cfRule>
  </conditionalFormatting>
  <conditionalFormatting sqref="N1685">
    <cfRule type="colorScale" priority="472">
      <colorScale>
        <cfvo type="min"/>
        <cfvo type="percentile" val="50"/>
        <cfvo type="max"/>
        <color rgb="FFF8696B"/>
        <color rgb="FFFFEB84"/>
        <color rgb="FF63BE7B"/>
      </colorScale>
    </cfRule>
  </conditionalFormatting>
  <conditionalFormatting sqref="N1689">
    <cfRule type="colorScale" priority="473">
      <colorScale>
        <cfvo type="min"/>
        <cfvo type="percentile" val="50"/>
        <cfvo type="max"/>
        <color rgb="FFF8696B"/>
        <color rgb="FFFFEB84"/>
        <color rgb="FF63BE7B"/>
      </colorScale>
    </cfRule>
  </conditionalFormatting>
  <conditionalFormatting sqref="N1690">
    <cfRule type="colorScale" priority="474">
      <colorScale>
        <cfvo type="min"/>
        <cfvo type="percentile" val="50"/>
        <cfvo type="max"/>
        <color rgb="FFF8696B"/>
        <color rgb="FFFFEB84"/>
        <color rgb="FF63BE7B"/>
      </colorScale>
    </cfRule>
  </conditionalFormatting>
  <conditionalFormatting sqref="N1694">
    <cfRule type="colorScale" priority="475">
      <colorScale>
        <cfvo type="min"/>
        <cfvo type="percentile" val="50"/>
        <cfvo type="max"/>
        <color rgb="FFF8696B"/>
        <color rgb="FFFFEB84"/>
        <color rgb="FF63BE7B"/>
      </colorScale>
    </cfRule>
  </conditionalFormatting>
  <conditionalFormatting sqref="N1695">
    <cfRule type="colorScale" priority="476">
      <colorScale>
        <cfvo type="min"/>
        <cfvo type="percentile" val="50"/>
        <cfvo type="max"/>
        <color rgb="FFF8696B"/>
        <color rgb="FFFFEB84"/>
        <color rgb="FF63BE7B"/>
      </colorScale>
    </cfRule>
  </conditionalFormatting>
  <conditionalFormatting sqref="N1696:N1698">
    <cfRule type="colorScale" priority="477">
      <colorScale>
        <cfvo type="min"/>
        <cfvo type="percentile" val="50"/>
        <cfvo type="max"/>
        <color rgb="FFF8696B"/>
        <color rgb="FFFFEB84"/>
        <color rgb="FF63BE7B"/>
      </colorScale>
    </cfRule>
  </conditionalFormatting>
  <conditionalFormatting sqref="N1700">
    <cfRule type="colorScale" priority="478">
      <colorScale>
        <cfvo type="min"/>
        <cfvo type="percentile" val="50"/>
        <cfvo type="max"/>
        <color rgb="FFF8696B"/>
        <color rgb="FFFFEB84"/>
        <color rgb="FF63BE7B"/>
      </colorScale>
    </cfRule>
  </conditionalFormatting>
  <conditionalFormatting sqref="N1703">
    <cfRule type="colorScale" priority="479">
      <colorScale>
        <cfvo type="min"/>
        <cfvo type="percentile" val="50"/>
        <cfvo type="max"/>
        <color rgb="FFF8696B"/>
        <color rgb="FFFFEB84"/>
        <color rgb="FF63BE7B"/>
      </colorScale>
    </cfRule>
  </conditionalFormatting>
  <conditionalFormatting sqref="P3:P83 P86:P91 P93:P97">
    <cfRule type="colorScale" priority="480">
      <colorScale>
        <cfvo type="min"/>
        <cfvo type="percentile" val="50"/>
        <cfvo type="max"/>
        <color rgb="FFF8696B"/>
        <color rgb="FFFFEB84"/>
        <color rgb="FF63BE7B"/>
      </colorScale>
    </cfRule>
  </conditionalFormatting>
  <conditionalFormatting sqref="P3:P86">
    <cfRule type="colorScale" priority="481">
      <colorScale>
        <cfvo type="min"/>
        <cfvo type="percentile" val="50"/>
        <cfvo type="max"/>
        <color rgb="FFF8696B"/>
        <color rgb="FFFFEB84"/>
        <color rgb="FF63BE7B"/>
      </colorScale>
    </cfRule>
  </conditionalFormatting>
  <conditionalFormatting sqref="P3:P715 P718:P735">
    <cfRule type="colorScale" priority="482">
      <colorScale>
        <cfvo type="min"/>
        <cfvo type="percentile" val="50"/>
        <cfvo type="max"/>
        <color rgb="FFF8696B"/>
        <color rgb="FFFFEB84"/>
        <color rgb="FF63BE7B"/>
      </colorScale>
    </cfRule>
  </conditionalFormatting>
  <conditionalFormatting sqref="P84">
    <cfRule type="colorScale" priority="483">
      <colorScale>
        <cfvo type="min"/>
        <cfvo type="percentile" val="50"/>
        <cfvo type="max"/>
        <color rgb="FFF8696B"/>
        <color rgb="FFFFEB84"/>
        <color rgb="FF63BE7B"/>
      </colorScale>
    </cfRule>
  </conditionalFormatting>
  <conditionalFormatting sqref="P85">
    <cfRule type="colorScale" priority="484">
      <colorScale>
        <cfvo type="min"/>
        <cfvo type="percentile" val="50"/>
        <cfvo type="max"/>
        <color rgb="FFF8696B"/>
        <color rgb="FFFFEB84"/>
        <color rgb="FF63BE7B"/>
      </colorScale>
    </cfRule>
  </conditionalFormatting>
  <conditionalFormatting sqref="P92">
    <cfRule type="colorScale" priority="485">
      <colorScale>
        <cfvo type="min"/>
        <cfvo type="percentile" val="50"/>
        <cfvo type="max"/>
        <color rgb="FFF8696B"/>
        <color rgb="FFFFEB84"/>
        <color rgb="FF63BE7B"/>
      </colorScale>
    </cfRule>
  </conditionalFormatting>
  <conditionalFormatting sqref="P102">
    <cfRule type="colorScale" priority="486">
      <colorScale>
        <cfvo type="min"/>
        <cfvo type="percentile" val="50"/>
        <cfvo type="max"/>
        <color rgb="FFF8696B"/>
        <color rgb="FFFFEB84"/>
        <color rgb="FF63BE7B"/>
      </colorScale>
    </cfRule>
  </conditionalFormatting>
  <conditionalFormatting sqref="P104">
    <cfRule type="colorScale" priority="487">
      <colorScale>
        <cfvo type="min"/>
        <cfvo type="percentile" val="50"/>
        <cfvo type="max"/>
        <color rgb="FFF8696B"/>
        <color rgb="FFFFEB84"/>
        <color rgb="FF63BE7B"/>
      </colorScale>
    </cfRule>
  </conditionalFormatting>
  <conditionalFormatting sqref="P109">
    <cfRule type="colorScale" priority="488">
      <colorScale>
        <cfvo type="min"/>
        <cfvo type="percentile" val="50"/>
        <cfvo type="max"/>
        <color rgb="FFF8696B"/>
        <color rgb="FFFFEB84"/>
        <color rgb="FF63BE7B"/>
      </colorScale>
    </cfRule>
  </conditionalFormatting>
  <conditionalFormatting sqref="P110:P112 P115:P196">
    <cfRule type="colorScale" priority="489">
      <colorScale>
        <cfvo type="min"/>
        <cfvo type="percentile" val="50"/>
        <cfvo type="max"/>
        <color rgb="FFF8696B"/>
        <color rgb="FFFFEB84"/>
        <color rgb="FF63BE7B"/>
      </colorScale>
    </cfRule>
  </conditionalFormatting>
  <conditionalFormatting sqref="P113:P114">
    <cfRule type="colorScale" priority="490">
      <colorScale>
        <cfvo type="min"/>
        <cfvo type="percentile" val="50"/>
        <cfvo type="max"/>
        <color rgb="FFF8696B"/>
        <color rgb="FFFFEB84"/>
        <color rgb="FF63BE7B"/>
      </colorScale>
    </cfRule>
  </conditionalFormatting>
  <conditionalFormatting sqref="P3:P101 P103 P105:P108 P197:P200">
    <cfRule type="colorScale" priority="491">
      <colorScale>
        <cfvo type="min"/>
        <cfvo type="percentile" val="50"/>
        <cfvo type="max"/>
        <color rgb="FFF8696B"/>
        <color rgb="FFFFEB84"/>
        <color rgb="FF63BE7B"/>
      </colorScale>
    </cfRule>
  </conditionalFormatting>
  <conditionalFormatting sqref="P716">
    <cfRule type="colorScale" priority="492">
      <colorScale>
        <cfvo type="min"/>
        <cfvo type="percentile" val="50"/>
        <cfvo type="max"/>
        <color rgb="FFF8696B"/>
        <color rgb="FFFFEB84"/>
        <color rgb="FF63BE7B"/>
      </colorScale>
    </cfRule>
  </conditionalFormatting>
  <conditionalFormatting sqref="P717">
    <cfRule type="colorScale" priority="493">
      <colorScale>
        <cfvo type="min"/>
        <cfvo type="percentile" val="50"/>
        <cfvo type="max"/>
        <color rgb="FFF8696B"/>
        <color rgb="FFFFEB84"/>
        <color rgb="FF63BE7B"/>
      </colorScale>
    </cfRule>
  </conditionalFormatting>
  <conditionalFormatting sqref="P729:P796">
    <cfRule type="colorScale" priority="494">
      <colorScale>
        <cfvo type="min"/>
        <cfvo type="percentile" val="50"/>
        <cfvo type="max"/>
        <color rgb="FFF8696B"/>
        <color rgb="FFFFEB84"/>
        <color rgb="FF63BE7B"/>
      </colorScale>
    </cfRule>
  </conditionalFormatting>
  <conditionalFormatting sqref="P736:P779">
    <cfRule type="colorScale" priority="495">
      <colorScale>
        <cfvo type="min"/>
        <cfvo type="max"/>
        <color rgb="FFFCFCFF"/>
        <color rgb="FF63BE7B"/>
      </colorScale>
    </cfRule>
  </conditionalFormatting>
  <conditionalFormatting sqref="P736:P779">
    <cfRule type="colorScale" priority="496">
      <colorScale>
        <cfvo type="min"/>
        <cfvo type="percentile" val="50"/>
        <cfvo type="max"/>
        <color rgb="FFF8696B"/>
        <color rgb="FFFFEB84"/>
        <color rgb="FF63BE7B"/>
      </colorScale>
    </cfRule>
  </conditionalFormatting>
  <conditionalFormatting sqref="P771:P817">
    <cfRule type="colorScale" priority="497">
      <colorScale>
        <cfvo type="min"/>
        <cfvo type="percentile" val="50"/>
        <cfvo type="max"/>
        <color rgb="FFF8696B"/>
        <color rgb="FFFFEB84"/>
        <color rgb="FF63BE7B"/>
      </colorScale>
    </cfRule>
  </conditionalFormatting>
  <conditionalFormatting sqref="P789">
    <cfRule type="colorScale" priority="498">
      <colorScale>
        <cfvo type="min"/>
        <cfvo type="percentile" val="50"/>
        <cfvo type="max"/>
        <color rgb="FFF8696B"/>
        <color rgb="FFFFEB84"/>
        <color rgb="FF63BE7B"/>
      </colorScale>
    </cfRule>
  </conditionalFormatting>
  <conditionalFormatting sqref="P794">
    <cfRule type="colorScale" priority="499">
      <colorScale>
        <cfvo type="min"/>
        <cfvo type="percentile" val="50"/>
        <cfvo type="max"/>
        <color rgb="FFF8696B"/>
        <color rgb="FFFFEB84"/>
        <color rgb="FF63BE7B"/>
      </colorScale>
    </cfRule>
  </conditionalFormatting>
  <conditionalFormatting sqref="P802">
    <cfRule type="colorScale" priority="500">
      <colorScale>
        <cfvo type="min"/>
        <cfvo type="percentile" val="50"/>
        <cfvo type="max"/>
        <color rgb="FFF8696B"/>
        <color rgb="FFFFEB84"/>
        <color rgb="FF63BE7B"/>
      </colorScale>
    </cfRule>
  </conditionalFormatting>
  <conditionalFormatting sqref="P818:P845">
    <cfRule type="colorScale" priority="501">
      <colorScale>
        <cfvo type="min"/>
        <cfvo type="max"/>
        <color rgb="FFFFEF9C"/>
        <color rgb="FF63BE7B"/>
      </colorScale>
    </cfRule>
  </conditionalFormatting>
  <conditionalFormatting sqref="P823">
    <cfRule type="colorScale" priority="502">
      <colorScale>
        <cfvo type="min"/>
        <cfvo type="percentile" val="50"/>
        <cfvo type="max"/>
        <color rgb="FFF8696B"/>
        <color rgb="FFFFEB84"/>
        <color rgb="FF63BE7B"/>
      </colorScale>
    </cfRule>
  </conditionalFormatting>
  <conditionalFormatting sqref="P848">
    <cfRule type="colorScale" priority="503">
      <colorScale>
        <cfvo type="min"/>
        <cfvo type="percentile" val="50"/>
        <cfvo type="max"/>
        <color rgb="FFF8696B"/>
        <color rgb="FFFFEB84"/>
        <color rgb="FF63BE7B"/>
      </colorScale>
    </cfRule>
  </conditionalFormatting>
  <conditionalFormatting sqref="P855">
    <cfRule type="colorScale" priority="504">
      <colorScale>
        <cfvo type="min"/>
        <cfvo type="percentile" val="50"/>
        <cfvo type="max"/>
        <color rgb="FFF8696B"/>
        <color rgb="FFFFEB84"/>
        <color rgb="FF63BE7B"/>
      </colorScale>
    </cfRule>
  </conditionalFormatting>
  <conditionalFormatting sqref="P877:P882">
    <cfRule type="colorScale" priority="505">
      <colorScale>
        <cfvo type="min"/>
        <cfvo type="percentile" val="50"/>
        <cfvo type="max"/>
        <color rgb="FFF8696B"/>
        <color rgb="FFFFEB84"/>
        <color rgb="FF63BE7B"/>
      </colorScale>
    </cfRule>
  </conditionalFormatting>
  <conditionalFormatting sqref="P884">
    <cfRule type="colorScale" priority="506">
      <colorScale>
        <cfvo type="min"/>
        <cfvo type="percentile" val="50"/>
        <cfvo type="max"/>
        <color rgb="FFF8696B"/>
        <color rgb="FFFFEB84"/>
        <color rgb="FF63BE7B"/>
      </colorScale>
    </cfRule>
  </conditionalFormatting>
  <conditionalFormatting sqref="P887">
    <cfRule type="colorScale" priority="507">
      <colorScale>
        <cfvo type="min"/>
        <cfvo type="percentile" val="50"/>
        <cfvo type="max"/>
        <color rgb="FFF8696B"/>
        <color rgb="FFFFEB84"/>
        <color rgb="FF63BE7B"/>
      </colorScale>
    </cfRule>
  </conditionalFormatting>
  <conditionalFormatting sqref="P890">
    <cfRule type="colorScale" priority="508">
      <colorScale>
        <cfvo type="min"/>
        <cfvo type="percentile" val="50"/>
        <cfvo type="max"/>
        <color rgb="FFF8696B"/>
        <color rgb="FFFFEB84"/>
        <color rgb="FF63BE7B"/>
      </colorScale>
    </cfRule>
  </conditionalFormatting>
  <conditionalFormatting sqref="P891">
    <cfRule type="colorScale" priority="509">
      <colorScale>
        <cfvo type="min"/>
        <cfvo type="percentile" val="50"/>
        <cfvo type="max"/>
        <color rgb="FFF8696B"/>
        <color rgb="FFFFEB84"/>
        <color rgb="FF63BE7B"/>
      </colorScale>
    </cfRule>
  </conditionalFormatting>
  <conditionalFormatting sqref="P893">
    <cfRule type="colorScale" priority="510">
      <colorScale>
        <cfvo type="min"/>
        <cfvo type="percentile" val="50"/>
        <cfvo type="max"/>
        <color rgb="FFF8696B"/>
        <color rgb="FFFFEB84"/>
        <color rgb="FF63BE7B"/>
      </colorScale>
    </cfRule>
  </conditionalFormatting>
  <conditionalFormatting sqref="P894">
    <cfRule type="colorScale" priority="511">
      <colorScale>
        <cfvo type="min"/>
        <cfvo type="percentile" val="50"/>
        <cfvo type="max"/>
        <color rgb="FFF8696B"/>
        <color rgb="FFFFEB84"/>
        <color rgb="FF63BE7B"/>
      </colorScale>
    </cfRule>
  </conditionalFormatting>
  <conditionalFormatting sqref="P896">
    <cfRule type="colorScale" priority="512">
      <colorScale>
        <cfvo type="min"/>
        <cfvo type="percentile" val="50"/>
        <cfvo type="max"/>
        <color rgb="FFF8696B"/>
        <color rgb="FFFFEB84"/>
        <color rgb="FF63BE7B"/>
      </colorScale>
    </cfRule>
  </conditionalFormatting>
  <conditionalFormatting sqref="P899">
    <cfRule type="colorScale" priority="513">
      <colorScale>
        <cfvo type="min"/>
        <cfvo type="percentile" val="50"/>
        <cfvo type="max"/>
        <color rgb="FFF8696B"/>
        <color rgb="FFFFEB84"/>
        <color rgb="FF63BE7B"/>
      </colorScale>
    </cfRule>
  </conditionalFormatting>
  <conditionalFormatting sqref="P901">
    <cfRule type="colorScale" priority="514">
      <colorScale>
        <cfvo type="min"/>
        <cfvo type="percentile" val="50"/>
        <cfvo type="max"/>
        <color rgb="FFF8696B"/>
        <color rgb="FFFFEB84"/>
        <color rgb="FF63BE7B"/>
      </colorScale>
    </cfRule>
  </conditionalFormatting>
  <conditionalFormatting sqref="P902">
    <cfRule type="colorScale" priority="515">
      <colorScale>
        <cfvo type="min"/>
        <cfvo type="percentile" val="50"/>
        <cfvo type="max"/>
        <color rgb="FFF8696B"/>
        <color rgb="FFFFEB84"/>
        <color rgb="FF63BE7B"/>
      </colorScale>
    </cfRule>
  </conditionalFormatting>
  <conditionalFormatting sqref="P905">
    <cfRule type="colorScale" priority="516">
      <colorScale>
        <cfvo type="min"/>
        <cfvo type="percentile" val="50"/>
        <cfvo type="max"/>
        <color rgb="FFF8696B"/>
        <color rgb="FFFFEB84"/>
        <color rgb="FF63BE7B"/>
      </colorScale>
    </cfRule>
  </conditionalFormatting>
  <conditionalFormatting sqref="P906">
    <cfRule type="colorScale" priority="517">
      <colorScale>
        <cfvo type="min"/>
        <cfvo type="percentile" val="50"/>
        <cfvo type="max"/>
        <color rgb="FFF8696B"/>
        <color rgb="FFFFEB84"/>
        <color rgb="FF63BE7B"/>
      </colorScale>
    </cfRule>
  </conditionalFormatting>
  <conditionalFormatting sqref="P907">
    <cfRule type="colorScale" priority="518">
      <colorScale>
        <cfvo type="min"/>
        <cfvo type="percentile" val="50"/>
        <cfvo type="max"/>
        <color rgb="FFF8696B"/>
        <color rgb="FFFFEB84"/>
        <color rgb="FF63BE7B"/>
      </colorScale>
    </cfRule>
  </conditionalFormatting>
  <conditionalFormatting sqref="P910">
    <cfRule type="colorScale" priority="519">
      <colorScale>
        <cfvo type="min"/>
        <cfvo type="percentile" val="50"/>
        <cfvo type="max"/>
        <color rgb="FFF8696B"/>
        <color rgb="FFFFEB84"/>
        <color rgb="FF63BE7B"/>
      </colorScale>
    </cfRule>
  </conditionalFormatting>
  <conditionalFormatting sqref="P913">
    <cfRule type="colorScale" priority="520">
      <colorScale>
        <cfvo type="min"/>
        <cfvo type="percentile" val="50"/>
        <cfvo type="max"/>
        <color rgb="FFF8696B"/>
        <color rgb="FFFFEB84"/>
        <color rgb="FF63BE7B"/>
      </colorScale>
    </cfRule>
  </conditionalFormatting>
  <conditionalFormatting sqref="P914">
    <cfRule type="colorScale" priority="521">
      <colorScale>
        <cfvo type="min"/>
        <cfvo type="percentile" val="50"/>
        <cfvo type="max"/>
        <color rgb="FFF8696B"/>
        <color rgb="FFFFEB84"/>
        <color rgb="FF63BE7B"/>
      </colorScale>
    </cfRule>
  </conditionalFormatting>
  <conditionalFormatting sqref="P915">
    <cfRule type="colorScale" priority="522">
      <colorScale>
        <cfvo type="min"/>
        <cfvo type="percentile" val="50"/>
        <cfvo type="max"/>
        <color rgb="FFF8696B"/>
        <color rgb="FFFFEB84"/>
        <color rgb="FF63BE7B"/>
      </colorScale>
    </cfRule>
  </conditionalFormatting>
  <conditionalFormatting sqref="P917">
    <cfRule type="colorScale" priority="523">
      <colorScale>
        <cfvo type="min"/>
        <cfvo type="percentile" val="50"/>
        <cfvo type="max"/>
        <color rgb="FFF8696B"/>
        <color rgb="FFFFEB84"/>
        <color rgb="FF63BE7B"/>
      </colorScale>
    </cfRule>
  </conditionalFormatting>
  <conditionalFormatting sqref="P918">
    <cfRule type="colorScale" priority="524">
      <colorScale>
        <cfvo type="min"/>
        <cfvo type="percentile" val="50"/>
        <cfvo type="max"/>
        <color rgb="FFF8696B"/>
        <color rgb="FFFFEB84"/>
        <color rgb="FF63BE7B"/>
      </colorScale>
    </cfRule>
  </conditionalFormatting>
  <conditionalFormatting sqref="P920">
    <cfRule type="colorScale" priority="525">
      <colorScale>
        <cfvo type="min"/>
        <cfvo type="percentile" val="50"/>
        <cfvo type="max"/>
        <color rgb="FFF8696B"/>
        <color rgb="FFFFEB84"/>
        <color rgb="FF63BE7B"/>
      </colorScale>
    </cfRule>
  </conditionalFormatting>
  <conditionalFormatting sqref="P926:P930">
    <cfRule type="colorScale" priority="526">
      <colorScale>
        <cfvo type="min"/>
        <cfvo type="percentile" val="50"/>
        <cfvo type="max"/>
        <color rgb="FFF8696B"/>
        <color rgb="FFFFEB84"/>
        <color rgb="FF63BE7B"/>
      </colorScale>
    </cfRule>
  </conditionalFormatting>
  <conditionalFormatting sqref="P931:P932">
    <cfRule type="colorScale" priority="527">
      <colorScale>
        <cfvo type="min"/>
        <cfvo type="percentile" val="50"/>
        <cfvo type="max"/>
        <color rgb="FFF8696B"/>
        <color rgb="FFFFEB84"/>
        <color rgb="FF63BE7B"/>
      </colorScale>
    </cfRule>
  </conditionalFormatting>
  <conditionalFormatting sqref="P933:P935">
    <cfRule type="colorScale" priority="528">
      <colorScale>
        <cfvo type="min"/>
        <cfvo type="percentile" val="50"/>
        <cfvo type="max"/>
        <color rgb="FFF8696B"/>
        <color rgb="FFFFEB84"/>
        <color rgb="FF63BE7B"/>
      </colorScale>
    </cfRule>
  </conditionalFormatting>
  <conditionalFormatting sqref="P936:P939">
    <cfRule type="colorScale" priority="529">
      <colorScale>
        <cfvo type="min"/>
        <cfvo type="percentile" val="50"/>
        <cfvo type="max"/>
        <color rgb="FFF8696B"/>
        <color rgb="FFFFEB84"/>
        <color rgb="FF63BE7B"/>
      </colorScale>
    </cfRule>
  </conditionalFormatting>
  <conditionalFormatting sqref="P940">
    <cfRule type="colorScale" priority="530">
      <colorScale>
        <cfvo type="min"/>
        <cfvo type="max"/>
        <color rgb="FFFCFCFF"/>
        <color rgb="FF63BE7B"/>
      </colorScale>
    </cfRule>
  </conditionalFormatting>
  <conditionalFormatting sqref="P940">
    <cfRule type="colorScale" priority="531">
      <colorScale>
        <cfvo type="min"/>
        <cfvo type="percentile" val="50"/>
        <cfvo type="max"/>
        <color rgb="FFF8696B"/>
        <color rgb="FFFFEB84"/>
        <color rgb="FF63BE7B"/>
      </colorScale>
    </cfRule>
  </conditionalFormatting>
  <conditionalFormatting sqref="P941">
    <cfRule type="colorScale" priority="532">
      <colorScale>
        <cfvo type="min"/>
        <cfvo type="percentile" val="50"/>
        <cfvo type="max"/>
        <color rgb="FFF8696B"/>
        <color rgb="FFFFEB84"/>
        <color rgb="FF63BE7B"/>
      </colorScale>
    </cfRule>
  </conditionalFormatting>
  <conditionalFormatting sqref="P942:P943">
    <cfRule type="colorScale" priority="533">
      <colorScale>
        <cfvo type="min"/>
        <cfvo type="percentile" val="50"/>
        <cfvo type="max"/>
        <color rgb="FFF8696B"/>
        <color rgb="FFFFEB84"/>
        <color rgb="FF63BE7B"/>
      </colorScale>
    </cfRule>
  </conditionalFormatting>
  <conditionalFormatting sqref="P944:P947">
    <cfRule type="colorScale" priority="534">
      <colorScale>
        <cfvo type="min"/>
        <cfvo type="percentile" val="50"/>
        <cfvo type="max"/>
        <color rgb="FFF8696B"/>
        <color rgb="FFFFEB84"/>
        <color rgb="FF63BE7B"/>
      </colorScale>
    </cfRule>
  </conditionalFormatting>
  <conditionalFormatting sqref="P948:P950">
    <cfRule type="colorScale" priority="535">
      <colorScale>
        <cfvo type="min"/>
        <cfvo type="percentile" val="50"/>
        <cfvo type="max"/>
        <color rgb="FFF8696B"/>
        <color rgb="FFFFEB84"/>
        <color rgb="FF63BE7B"/>
      </colorScale>
    </cfRule>
  </conditionalFormatting>
  <conditionalFormatting sqref="P951:P952">
    <cfRule type="colorScale" priority="536">
      <colorScale>
        <cfvo type="min"/>
        <cfvo type="percentile" val="50"/>
        <cfvo type="max"/>
        <color rgb="FFF8696B"/>
        <color rgb="FFFFEB84"/>
        <color rgb="FF63BE7B"/>
      </colorScale>
    </cfRule>
  </conditionalFormatting>
  <conditionalFormatting sqref="P953">
    <cfRule type="colorScale" priority="537">
      <colorScale>
        <cfvo type="min"/>
        <cfvo type="percentile" val="50"/>
        <cfvo type="max"/>
        <color rgb="FFF8696B"/>
        <color rgb="FFFFEB84"/>
        <color rgb="FF63BE7B"/>
      </colorScale>
    </cfRule>
  </conditionalFormatting>
  <conditionalFormatting sqref="P954:P957 P972:P977">
    <cfRule type="colorScale" priority="538">
      <colorScale>
        <cfvo type="min"/>
        <cfvo type="percentile" val="50"/>
        <cfvo type="max"/>
        <color rgb="FFF8696B"/>
        <color rgb="FFFFEB84"/>
        <color rgb="FF63BE7B"/>
      </colorScale>
    </cfRule>
  </conditionalFormatting>
  <conditionalFormatting sqref="P958:P961">
    <cfRule type="colorScale" priority="539">
      <colorScale>
        <cfvo type="min"/>
        <cfvo type="percentile" val="50"/>
        <cfvo type="max"/>
        <color rgb="FFF8696B"/>
        <color rgb="FFFFEB84"/>
        <color rgb="FF63BE7B"/>
      </colorScale>
    </cfRule>
  </conditionalFormatting>
  <conditionalFormatting sqref="P962:P965">
    <cfRule type="colorScale" priority="540">
      <colorScale>
        <cfvo type="min"/>
        <cfvo type="percentile" val="50"/>
        <cfvo type="max"/>
        <color rgb="FFF8696B"/>
        <color rgb="FFFFEB84"/>
        <color rgb="FF63BE7B"/>
      </colorScale>
    </cfRule>
  </conditionalFormatting>
  <conditionalFormatting sqref="P966:P967">
    <cfRule type="colorScale" priority="541">
      <colorScale>
        <cfvo type="min"/>
        <cfvo type="max"/>
        <color rgb="FFFCFCFF"/>
        <color rgb="FF63BE7B"/>
      </colorScale>
    </cfRule>
  </conditionalFormatting>
  <conditionalFormatting sqref="P966:P967">
    <cfRule type="colorScale" priority="542">
      <colorScale>
        <cfvo type="min"/>
        <cfvo type="percentile" val="50"/>
        <cfvo type="max"/>
        <color rgb="FFF8696B"/>
        <color rgb="FFFFEB84"/>
        <color rgb="FF63BE7B"/>
      </colorScale>
    </cfRule>
  </conditionalFormatting>
  <conditionalFormatting sqref="P968:P971">
    <cfRule type="colorScale" priority="543">
      <colorScale>
        <cfvo type="min"/>
        <cfvo type="percentile" val="50"/>
        <cfvo type="max"/>
        <color rgb="FFF8696B"/>
        <color rgb="FFFFEB84"/>
        <color rgb="FF63BE7B"/>
      </colorScale>
    </cfRule>
  </conditionalFormatting>
  <conditionalFormatting sqref="P978:P979">
    <cfRule type="colorScale" priority="544">
      <colorScale>
        <cfvo type="min"/>
        <cfvo type="percentile" val="50"/>
        <cfvo type="max"/>
        <color rgb="FFF8696B"/>
        <color rgb="FFFFEB84"/>
        <color rgb="FF63BE7B"/>
      </colorScale>
    </cfRule>
  </conditionalFormatting>
  <conditionalFormatting sqref="P980:P981">
    <cfRule type="colorScale" priority="545">
      <colorScale>
        <cfvo type="min"/>
        <cfvo type="percentile" val="50"/>
        <cfvo type="max"/>
        <color rgb="FFF8696B"/>
        <color rgb="FFFFEB84"/>
        <color rgb="FF63BE7B"/>
      </colorScale>
    </cfRule>
  </conditionalFormatting>
  <conditionalFormatting sqref="P982:P985">
    <cfRule type="colorScale" priority="546">
      <colorScale>
        <cfvo type="min"/>
        <cfvo type="percentile" val="50"/>
        <cfvo type="max"/>
        <color rgb="FFF8696B"/>
        <color rgb="FFFFEB84"/>
        <color rgb="FF63BE7B"/>
      </colorScale>
    </cfRule>
  </conditionalFormatting>
  <conditionalFormatting sqref="P991:P994">
    <cfRule type="colorScale" priority="547">
      <colorScale>
        <cfvo type="min"/>
        <cfvo type="percentile" val="50"/>
        <cfvo type="max"/>
        <color rgb="FFF8696B"/>
        <color rgb="FFFFEB84"/>
        <color rgb="FF63BE7B"/>
      </colorScale>
    </cfRule>
  </conditionalFormatting>
  <conditionalFormatting sqref="P995:P997">
    <cfRule type="colorScale" priority="548">
      <colorScale>
        <cfvo type="min"/>
        <cfvo type="max"/>
        <color rgb="FFFCFCFF"/>
        <color rgb="FF63BE7B"/>
      </colorScale>
    </cfRule>
  </conditionalFormatting>
  <conditionalFormatting sqref="P995:P997">
    <cfRule type="colorScale" priority="549">
      <colorScale>
        <cfvo type="min"/>
        <cfvo type="percentile" val="50"/>
        <cfvo type="max"/>
        <color rgb="FFF8696B"/>
        <color rgb="FFFFEB84"/>
        <color rgb="FF63BE7B"/>
      </colorScale>
    </cfRule>
  </conditionalFormatting>
  <conditionalFormatting sqref="P998:P1001">
    <cfRule type="colorScale" priority="550">
      <colorScale>
        <cfvo type="min"/>
        <cfvo type="percentile" val="50"/>
        <cfvo type="max"/>
        <color rgb="FFF8696B"/>
        <color rgb="FFFFEB84"/>
        <color rgb="FF63BE7B"/>
      </colorScale>
    </cfRule>
  </conditionalFormatting>
  <conditionalFormatting sqref="P1002:P1004">
    <cfRule type="colorScale" priority="551">
      <colorScale>
        <cfvo type="min"/>
        <cfvo type="max"/>
        <color rgb="FFFCFCFF"/>
        <color rgb="FF63BE7B"/>
      </colorScale>
    </cfRule>
  </conditionalFormatting>
  <conditionalFormatting sqref="P1002:P1004">
    <cfRule type="colorScale" priority="552">
      <colorScale>
        <cfvo type="min"/>
        <cfvo type="percentile" val="50"/>
        <cfvo type="max"/>
        <color rgb="FFF8696B"/>
        <color rgb="FFFFEB84"/>
        <color rgb="FF63BE7B"/>
      </colorScale>
    </cfRule>
  </conditionalFormatting>
  <conditionalFormatting sqref="P1005:P1006">
    <cfRule type="colorScale" priority="553">
      <colorScale>
        <cfvo type="min"/>
        <cfvo type="percentile" val="50"/>
        <cfvo type="max"/>
        <color rgb="FFF8696B"/>
        <color rgb="FFFFEB84"/>
        <color rgb="FF63BE7B"/>
      </colorScale>
    </cfRule>
  </conditionalFormatting>
  <conditionalFormatting sqref="P986:P990 P1007:P1012 P1014:P1019">
    <cfRule type="colorScale" priority="554">
      <colorScale>
        <cfvo type="min"/>
        <cfvo type="max"/>
        <color rgb="FFFCFCFF"/>
        <color rgb="FF63BE7B"/>
      </colorScale>
    </cfRule>
  </conditionalFormatting>
  <conditionalFormatting sqref="P986:P990 P1007:P1012 P1014:P1019">
    <cfRule type="colorScale" priority="555">
      <colorScale>
        <cfvo type="min"/>
        <cfvo type="percentile" val="50"/>
        <cfvo type="max"/>
        <color rgb="FFF8696B"/>
        <color rgb="FFFFEB84"/>
        <color rgb="FF63BE7B"/>
      </colorScale>
    </cfRule>
  </conditionalFormatting>
  <conditionalFormatting sqref="P1007:P1012 P1014:P1019">
    <cfRule type="colorScale" priority="556">
      <colorScale>
        <cfvo type="min"/>
        <cfvo type="percentile" val="50"/>
        <cfvo type="max"/>
        <color rgb="FFF8696B"/>
        <color rgb="FFFFEB84"/>
        <color rgb="FF63BE7B"/>
      </colorScale>
    </cfRule>
  </conditionalFormatting>
  <conditionalFormatting sqref="P1013">
    <cfRule type="colorScale" priority="557">
      <colorScale>
        <cfvo type="min"/>
        <cfvo type="percentile" val="50"/>
        <cfvo type="max"/>
        <color rgb="FFF8696B"/>
        <color rgb="FFFFEB84"/>
        <color rgb="FF63BE7B"/>
      </colorScale>
    </cfRule>
  </conditionalFormatting>
  <conditionalFormatting sqref="P1020:P1023">
    <cfRule type="colorScale" priority="558">
      <colorScale>
        <cfvo type="min"/>
        <cfvo type="percentile" val="50"/>
        <cfvo type="max"/>
        <color rgb="FFF8696B"/>
        <color rgb="FFFFEB84"/>
        <color rgb="FF63BE7B"/>
      </colorScale>
    </cfRule>
  </conditionalFormatting>
  <conditionalFormatting sqref="P1024">
    <cfRule type="colorScale" priority="559">
      <colorScale>
        <cfvo type="min"/>
        <cfvo type="max"/>
        <color rgb="FFFCFCFF"/>
        <color rgb="FF63BE7B"/>
      </colorScale>
    </cfRule>
  </conditionalFormatting>
  <conditionalFormatting sqref="P1024">
    <cfRule type="colorScale" priority="560">
      <colorScale>
        <cfvo type="min"/>
        <cfvo type="percentile" val="50"/>
        <cfvo type="max"/>
        <color rgb="FFF8696B"/>
        <color rgb="FFFFEB84"/>
        <color rgb="FF63BE7B"/>
      </colorScale>
    </cfRule>
  </conditionalFormatting>
  <conditionalFormatting sqref="P1025:P1028">
    <cfRule type="colorScale" priority="561">
      <colorScale>
        <cfvo type="min"/>
        <cfvo type="percentile" val="50"/>
        <cfvo type="max"/>
        <color rgb="FFF8696B"/>
        <color rgb="FFFFEB84"/>
        <color rgb="FF63BE7B"/>
      </colorScale>
    </cfRule>
  </conditionalFormatting>
  <conditionalFormatting sqref="P1029">
    <cfRule type="colorScale" priority="562">
      <colorScale>
        <cfvo type="min"/>
        <cfvo type="max"/>
        <color rgb="FFFCFCFF"/>
        <color rgb="FF63BE7B"/>
      </colorScale>
    </cfRule>
  </conditionalFormatting>
  <conditionalFormatting sqref="P1029">
    <cfRule type="colorScale" priority="563">
      <colorScale>
        <cfvo type="min"/>
        <cfvo type="percentile" val="50"/>
        <cfvo type="max"/>
        <color rgb="FFF8696B"/>
        <color rgb="FFFFEB84"/>
        <color rgb="FF63BE7B"/>
      </colorScale>
    </cfRule>
  </conditionalFormatting>
  <conditionalFormatting sqref="P1030:P1033">
    <cfRule type="colorScale" priority="564">
      <colorScale>
        <cfvo type="min"/>
        <cfvo type="percentile" val="50"/>
        <cfvo type="max"/>
        <color rgb="FFF8696B"/>
        <color rgb="FFFFEB84"/>
        <color rgb="FF63BE7B"/>
      </colorScale>
    </cfRule>
  </conditionalFormatting>
  <conditionalFormatting sqref="P1034:P1041">
    <cfRule type="colorScale" priority="565">
      <colorScale>
        <cfvo type="min"/>
        <cfvo type="max"/>
        <color rgb="FFFCFCFF"/>
        <color rgb="FF63BE7B"/>
      </colorScale>
    </cfRule>
  </conditionalFormatting>
  <conditionalFormatting sqref="P1034:P1041">
    <cfRule type="colorScale" priority="566">
      <colorScale>
        <cfvo type="min"/>
        <cfvo type="percentile" val="50"/>
        <cfvo type="max"/>
        <color rgb="FFF8696B"/>
        <color rgb="FFFFEB84"/>
        <color rgb="FF63BE7B"/>
      </colorScale>
    </cfRule>
  </conditionalFormatting>
  <conditionalFormatting sqref="P1039">
    <cfRule type="colorScale" priority="567">
      <colorScale>
        <cfvo type="min"/>
        <cfvo type="percentile" val="50"/>
        <cfvo type="max"/>
        <color rgb="FFF8696B"/>
        <color rgb="FFFFEB84"/>
        <color rgb="FF63BE7B"/>
      </colorScale>
    </cfRule>
  </conditionalFormatting>
  <conditionalFormatting sqref="P1044:P1047">
    <cfRule type="colorScale" priority="568">
      <colorScale>
        <cfvo type="min"/>
        <cfvo type="percentile" val="50"/>
        <cfvo type="max"/>
        <color rgb="FFF8696B"/>
        <color rgb="FFFFEB84"/>
        <color rgb="FF63BE7B"/>
      </colorScale>
    </cfRule>
  </conditionalFormatting>
  <conditionalFormatting sqref="P1048:P1061">
    <cfRule type="colorScale" priority="569">
      <colorScale>
        <cfvo type="min"/>
        <cfvo type="max"/>
        <color rgb="FFFCFCFF"/>
        <color rgb="FF63BE7B"/>
      </colorScale>
    </cfRule>
  </conditionalFormatting>
  <conditionalFormatting sqref="P1048:P1061">
    <cfRule type="colorScale" priority="570">
      <colorScale>
        <cfvo type="min"/>
        <cfvo type="percentile" val="50"/>
        <cfvo type="max"/>
        <color rgb="FFF8696B"/>
        <color rgb="FFFFEB84"/>
        <color rgb="FF63BE7B"/>
      </colorScale>
    </cfRule>
  </conditionalFormatting>
  <conditionalFormatting sqref="P1053:P1061">
    <cfRule type="colorScale" priority="571">
      <colorScale>
        <cfvo type="min"/>
        <cfvo type="percentile" val="50"/>
        <cfvo type="max"/>
        <color rgb="FFF8696B"/>
        <color rgb="FFFFEB84"/>
        <color rgb="FF63BE7B"/>
      </colorScale>
    </cfRule>
  </conditionalFormatting>
  <conditionalFormatting sqref="P1062:P1065">
    <cfRule type="colorScale" priority="572">
      <colorScale>
        <cfvo type="min"/>
        <cfvo type="percentile" val="50"/>
        <cfvo type="max"/>
        <color rgb="FFF8696B"/>
        <color rgb="FFFFEB84"/>
        <color rgb="FF63BE7B"/>
      </colorScale>
    </cfRule>
  </conditionalFormatting>
  <conditionalFormatting sqref="P1066:P1073">
    <cfRule type="colorScale" priority="573">
      <colorScale>
        <cfvo type="min"/>
        <cfvo type="max"/>
        <color rgb="FFFCFCFF"/>
        <color rgb="FF63BE7B"/>
      </colorScale>
    </cfRule>
  </conditionalFormatting>
  <conditionalFormatting sqref="P1066:P1073">
    <cfRule type="colorScale" priority="574">
      <colorScale>
        <cfvo type="min"/>
        <cfvo type="percentile" val="50"/>
        <cfvo type="max"/>
        <color rgb="FFF8696B"/>
        <color rgb="FFFFEB84"/>
        <color rgb="FF63BE7B"/>
      </colorScale>
    </cfRule>
  </conditionalFormatting>
  <conditionalFormatting sqref="P1071">
    <cfRule type="colorScale" priority="575">
      <colorScale>
        <cfvo type="min"/>
        <cfvo type="percentile" val="50"/>
        <cfvo type="max"/>
        <color rgb="FFF8696B"/>
        <color rgb="FFFFEB84"/>
        <color rgb="FF63BE7B"/>
      </colorScale>
    </cfRule>
  </conditionalFormatting>
  <conditionalFormatting sqref="P1077:P1080">
    <cfRule type="colorScale" priority="576">
      <colorScale>
        <cfvo type="min"/>
        <cfvo type="percentile" val="50"/>
        <cfvo type="max"/>
        <color rgb="FFF8696B"/>
        <color rgb="FFFFEB84"/>
        <color rgb="FF63BE7B"/>
      </colorScale>
    </cfRule>
  </conditionalFormatting>
  <conditionalFormatting sqref="P1081:P1082 P1160">
    <cfRule type="colorScale" priority="577">
      <colorScale>
        <cfvo type="min"/>
        <cfvo type="max"/>
        <color rgb="FFFCFCFF"/>
        <color rgb="FF63BE7B"/>
      </colorScale>
    </cfRule>
  </conditionalFormatting>
  <conditionalFormatting sqref="P1081:P1082 P1160">
    <cfRule type="colorScale" priority="578">
      <colorScale>
        <cfvo type="min"/>
        <cfvo type="percentile" val="50"/>
        <cfvo type="max"/>
        <color rgb="FFF8696B"/>
        <color rgb="FFFFEB84"/>
        <color rgb="FF63BE7B"/>
      </colorScale>
    </cfRule>
  </conditionalFormatting>
  <conditionalFormatting sqref="P1083:P1086">
    <cfRule type="colorScale" priority="579">
      <colorScale>
        <cfvo type="min"/>
        <cfvo type="percentile" val="50"/>
        <cfvo type="max"/>
        <color rgb="FFF8696B"/>
        <color rgb="FFFFEB84"/>
        <color rgb="FF63BE7B"/>
      </colorScale>
    </cfRule>
  </conditionalFormatting>
  <conditionalFormatting sqref="P1087:P1094">
    <cfRule type="colorScale" priority="580">
      <colorScale>
        <cfvo type="min"/>
        <cfvo type="max"/>
        <color rgb="FFFCFCFF"/>
        <color rgb="FF63BE7B"/>
      </colorScale>
    </cfRule>
  </conditionalFormatting>
  <conditionalFormatting sqref="P1087:P1094">
    <cfRule type="colorScale" priority="581">
      <colorScale>
        <cfvo type="min"/>
        <cfvo type="percentile" val="50"/>
        <cfvo type="max"/>
        <color rgb="FFF8696B"/>
        <color rgb="FFFFEB84"/>
        <color rgb="FF63BE7B"/>
      </colorScale>
    </cfRule>
  </conditionalFormatting>
  <conditionalFormatting sqref="P1092">
    <cfRule type="colorScale" priority="582">
      <colorScale>
        <cfvo type="min"/>
        <cfvo type="percentile" val="50"/>
        <cfvo type="max"/>
        <color rgb="FFF8696B"/>
        <color rgb="FFFFEB84"/>
        <color rgb="FF63BE7B"/>
      </colorScale>
    </cfRule>
  </conditionalFormatting>
  <conditionalFormatting sqref="P1096:P1099">
    <cfRule type="colorScale" priority="583">
      <colorScale>
        <cfvo type="min"/>
        <cfvo type="percentile" val="50"/>
        <cfvo type="max"/>
        <color rgb="FFF8696B"/>
        <color rgb="FFFFEB84"/>
        <color rgb="FF63BE7B"/>
      </colorScale>
    </cfRule>
  </conditionalFormatting>
  <conditionalFormatting sqref="P1100:P1107">
    <cfRule type="colorScale" priority="584">
      <colorScale>
        <cfvo type="min"/>
        <cfvo type="max"/>
        <color rgb="FFFCFCFF"/>
        <color rgb="FF63BE7B"/>
      </colorScale>
    </cfRule>
  </conditionalFormatting>
  <conditionalFormatting sqref="P1100:P1107">
    <cfRule type="colorScale" priority="585">
      <colorScale>
        <cfvo type="min"/>
        <cfvo type="percentile" val="50"/>
        <cfvo type="max"/>
        <color rgb="FFF8696B"/>
        <color rgb="FFFFEB84"/>
        <color rgb="FF63BE7B"/>
      </colorScale>
    </cfRule>
  </conditionalFormatting>
  <conditionalFormatting sqref="P1105">
    <cfRule type="colorScale" priority="586">
      <colorScale>
        <cfvo type="min"/>
        <cfvo type="percentile" val="50"/>
        <cfvo type="max"/>
        <color rgb="FFF8696B"/>
        <color rgb="FFFFEB84"/>
        <color rgb="FF63BE7B"/>
      </colorScale>
    </cfRule>
  </conditionalFormatting>
  <conditionalFormatting sqref="P1111:P1114">
    <cfRule type="colorScale" priority="587">
      <colorScale>
        <cfvo type="min"/>
        <cfvo type="percentile" val="50"/>
        <cfvo type="max"/>
        <color rgb="FFF8696B"/>
        <color rgb="FFFFEB84"/>
        <color rgb="FF63BE7B"/>
      </colorScale>
    </cfRule>
  </conditionalFormatting>
  <conditionalFormatting sqref="P1115:P1122">
    <cfRule type="colorScale" priority="588">
      <colorScale>
        <cfvo type="min"/>
        <cfvo type="max"/>
        <color rgb="FFFCFCFF"/>
        <color rgb="FF63BE7B"/>
      </colorScale>
    </cfRule>
  </conditionalFormatting>
  <conditionalFormatting sqref="P1115:P1122">
    <cfRule type="colorScale" priority="589">
      <colorScale>
        <cfvo type="min"/>
        <cfvo type="percentile" val="50"/>
        <cfvo type="max"/>
        <color rgb="FFF8696B"/>
        <color rgb="FFFFEB84"/>
        <color rgb="FF63BE7B"/>
      </colorScale>
    </cfRule>
  </conditionalFormatting>
  <conditionalFormatting sqref="P1120">
    <cfRule type="colorScale" priority="590">
      <colorScale>
        <cfvo type="min"/>
        <cfvo type="percentile" val="50"/>
        <cfvo type="max"/>
        <color rgb="FFF8696B"/>
        <color rgb="FFFFEB84"/>
        <color rgb="FF63BE7B"/>
      </colorScale>
    </cfRule>
  </conditionalFormatting>
  <conditionalFormatting sqref="P1124:P1127">
    <cfRule type="colorScale" priority="591">
      <colorScale>
        <cfvo type="min"/>
        <cfvo type="percentile" val="50"/>
        <cfvo type="max"/>
        <color rgb="FFF8696B"/>
        <color rgb="FFFFEB84"/>
        <color rgb="FF63BE7B"/>
      </colorScale>
    </cfRule>
  </conditionalFormatting>
  <conditionalFormatting sqref="P1128:P1141">
    <cfRule type="colorScale" priority="592">
      <colorScale>
        <cfvo type="min"/>
        <cfvo type="max"/>
        <color rgb="FFFCFCFF"/>
        <color rgb="FF63BE7B"/>
      </colorScale>
    </cfRule>
  </conditionalFormatting>
  <conditionalFormatting sqref="P1128:P1141">
    <cfRule type="colorScale" priority="593">
      <colorScale>
        <cfvo type="min"/>
        <cfvo type="percentile" val="50"/>
        <cfvo type="max"/>
        <color rgb="FFF8696B"/>
        <color rgb="FFFFEB84"/>
        <color rgb="FF63BE7B"/>
      </colorScale>
    </cfRule>
  </conditionalFormatting>
  <conditionalFormatting sqref="P1140">
    <cfRule type="colorScale" priority="594">
      <colorScale>
        <cfvo type="min"/>
        <cfvo type="percentile" val="50"/>
        <cfvo type="max"/>
        <color rgb="FFF8696B"/>
        <color rgb="FFFFEB84"/>
        <color rgb="FF63BE7B"/>
      </colorScale>
    </cfRule>
  </conditionalFormatting>
  <conditionalFormatting sqref="P1142:P1145">
    <cfRule type="colorScale" priority="595">
      <colorScale>
        <cfvo type="min"/>
        <cfvo type="percentile" val="50"/>
        <cfvo type="max"/>
        <color rgb="FFF8696B"/>
        <color rgb="FFFFEB84"/>
        <color rgb="FF63BE7B"/>
      </colorScale>
    </cfRule>
  </conditionalFormatting>
  <conditionalFormatting sqref="P1146:P1159">
    <cfRule type="colorScale" priority="596">
      <colorScale>
        <cfvo type="min"/>
        <cfvo type="max"/>
        <color rgb="FFFCFCFF"/>
        <color rgb="FF63BE7B"/>
      </colorScale>
    </cfRule>
  </conditionalFormatting>
  <conditionalFormatting sqref="P1146:P1159">
    <cfRule type="colorScale" priority="597">
      <colorScale>
        <cfvo type="min"/>
        <cfvo type="percentile" val="50"/>
        <cfvo type="max"/>
        <color rgb="FFF8696B"/>
        <color rgb="FFFFEB84"/>
        <color rgb="FF63BE7B"/>
      </colorScale>
    </cfRule>
  </conditionalFormatting>
  <conditionalFormatting sqref="P1151">
    <cfRule type="colorScale" priority="598">
      <colorScale>
        <cfvo type="min"/>
        <cfvo type="percentile" val="50"/>
        <cfvo type="max"/>
        <color rgb="FFF8696B"/>
        <color rgb="FFFFEB84"/>
        <color rgb="FF63BE7B"/>
      </colorScale>
    </cfRule>
  </conditionalFormatting>
  <conditionalFormatting sqref="P1161:P1164">
    <cfRule type="colorScale" priority="599">
      <colorScale>
        <cfvo type="min"/>
        <cfvo type="percentile" val="50"/>
        <cfvo type="max"/>
        <color rgb="FFF8696B"/>
        <color rgb="FFFFEB84"/>
        <color rgb="FF63BE7B"/>
      </colorScale>
    </cfRule>
  </conditionalFormatting>
  <conditionalFormatting sqref="P1165:P1169">
    <cfRule type="colorScale" priority="600">
      <colorScale>
        <cfvo type="min"/>
        <cfvo type="max"/>
        <color rgb="FFFCFCFF"/>
        <color rgb="FF63BE7B"/>
      </colorScale>
    </cfRule>
  </conditionalFormatting>
  <conditionalFormatting sqref="P1165:P1169">
    <cfRule type="colorScale" priority="601">
      <colorScale>
        <cfvo type="min"/>
        <cfvo type="percentile" val="50"/>
        <cfvo type="max"/>
        <color rgb="FFF8696B"/>
        <color rgb="FFFFEB84"/>
        <color rgb="FF63BE7B"/>
      </colorScale>
    </cfRule>
  </conditionalFormatting>
  <conditionalFormatting sqref="P1170:P1173">
    <cfRule type="colorScale" priority="602">
      <colorScale>
        <cfvo type="min"/>
        <cfvo type="percentile" val="50"/>
        <cfvo type="max"/>
        <color rgb="FFF8696B"/>
        <color rgb="FFFFEB84"/>
        <color rgb="FF63BE7B"/>
      </colorScale>
    </cfRule>
  </conditionalFormatting>
  <conditionalFormatting sqref="P1174:P1181">
    <cfRule type="colorScale" priority="603">
      <colorScale>
        <cfvo type="min"/>
        <cfvo type="max"/>
        <color rgb="FFFCFCFF"/>
        <color rgb="FF63BE7B"/>
      </colorScale>
    </cfRule>
  </conditionalFormatting>
  <conditionalFormatting sqref="P1174:P1181">
    <cfRule type="colorScale" priority="604">
      <colorScale>
        <cfvo type="min"/>
        <cfvo type="percentile" val="50"/>
        <cfvo type="max"/>
        <color rgb="FFF8696B"/>
        <color rgb="FFFFEB84"/>
        <color rgb="FF63BE7B"/>
      </colorScale>
    </cfRule>
  </conditionalFormatting>
  <conditionalFormatting sqref="P1179">
    <cfRule type="colorScale" priority="605">
      <colorScale>
        <cfvo type="min"/>
        <cfvo type="percentile" val="50"/>
        <cfvo type="max"/>
        <color rgb="FFF8696B"/>
        <color rgb="FFFFEB84"/>
        <color rgb="FF63BE7B"/>
      </colorScale>
    </cfRule>
  </conditionalFormatting>
  <conditionalFormatting sqref="P1182:P1185">
    <cfRule type="colorScale" priority="606">
      <colorScale>
        <cfvo type="min"/>
        <cfvo type="percentile" val="50"/>
        <cfvo type="max"/>
        <color rgb="FFF8696B"/>
        <color rgb="FFFFEB84"/>
        <color rgb="FF63BE7B"/>
      </colorScale>
    </cfRule>
  </conditionalFormatting>
  <conditionalFormatting sqref="P1186:P1191 P1203:P1205">
    <cfRule type="colorScale" priority="607">
      <colorScale>
        <cfvo type="min"/>
        <cfvo type="max"/>
        <color rgb="FFFCFCFF"/>
        <color rgb="FF63BE7B"/>
      </colorScale>
    </cfRule>
  </conditionalFormatting>
  <conditionalFormatting sqref="P1186:P1191 P1203:P1205">
    <cfRule type="colorScale" priority="608">
      <colorScale>
        <cfvo type="min"/>
        <cfvo type="percentile" val="50"/>
        <cfvo type="max"/>
        <color rgb="FFF8696B"/>
        <color rgb="FFFFEB84"/>
        <color rgb="FF63BE7B"/>
      </colorScale>
    </cfRule>
  </conditionalFormatting>
  <conditionalFormatting sqref="P1192:P1195">
    <cfRule type="colorScale" priority="609">
      <colorScale>
        <cfvo type="min"/>
        <cfvo type="percentile" val="50"/>
        <cfvo type="max"/>
        <color rgb="FFF8696B"/>
        <color rgb="FFFFEB84"/>
        <color rgb="FF63BE7B"/>
      </colorScale>
    </cfRule>
  </conditionalFormatting>
  <conditionalFormatting sqref="P1196:P1202">
    <cfRule type="colorScale" priority="610">
      <colorScale>
        <cfvo type="min"/>
        <cfvo type="max"/>
        <color rgb="FFFCFCFF"/>
        <color rgb="FF63BE7B"/>
      </colorScale>
    </cfRule>
  </conditionalFormatting>
  <conditionalFormatting sqref="P1196:P1202">
    <cfRule type="colorScale" priority="611">
      <colorScale>
        <cfvo type="min"/>
        <cfvo type="percentile" val="50"/>
        <cfvo type="max"/>
        <color rgb="FFF8696B"/>
        <color rgb="FFFFEB84"/>
        <color rgb="FF63BE7B"/>
      </colorScale>
    </cfRule>
  </conditionalFormatting>
  <conditionalFormatting sqref="P1201">
    <cfRule type="colorScale" priority="612">
      <colorScale>
        <cfvo type="min"/>
        <cfvo type="percentile" val="50"/>
        <cfvo type="max"/>
        <color rgb="FFF8696B"/>
        <color rgb="FFFFEB84"/>
        <color rgb="FF63BE7B"/>
      </colorScale>
    </cfRule>
  </conditionalFormatting>
  <conditionalFormatting sqref="P1191 P1203:P1205">
    <cfRule type="colorScale" priority="613">
      <colorScale>
        <cfvo type="min"/>
        <cfvo type="percentile" val="50"/>
        <cfvo type="max"/>
        <color rgb="FFF8696B"/>
        <color rgb="FFFFEB84"/>
        <color rgb="FF63BE7B"/>
      </colorScale>
    </cfRule>
  </conditionalFormatting>
  <conditionalFormatting sqref="P1206">
    <cfRule type="colorScale" priority="614">
      <colorScale>
        <cfvo type="min"/>
        <cfvo type="percentile" val="50"/>
        <cfvo type="max"/>
        <color rgb="FFF8696B"/>
        <color rgb="FFFFEB84"/>
        <color rgb="FF63BE7B"/>
      </colorScale>
    </cfRule>
  </conditionalFormatting>
  <conditionalFormatting sqref="P1207:P1219">
    <cfRule type="colorScale" priority="615">
      <colorScale>
        <cfvo type="min"/>
        <cfvo type="max"/>
        <color rgb="FFFCFCFF"/>
        <color rgb="FF63BE7B"/>
      </colorScale>
    </cfRule>
  </conditionalFormatting>
  <conditionalFormatting sqref="P1207:P1219">
    <cfRule type="colorScale" priority="616">
      <colorScale>
        <cfvo type="min"/>
        <cfvo type="percentile" val="50"/>
        <cfvo type="max"/>
        <color rgb="FFF8696B"/>
        <color rgb="FFFFEB84"/>
        <color rgb="FF63BE7B"/>
      </colorScale>
    </cfRule>
  </conditionalFormatting>
  <conditionalFormatting sqref="P1212">
    <cfRule type="colorScale" priority="617">
      <colorScale>
        <cfvo type="min"/>
        <cfvo type="percentile" val="50"/>
        <cfvo type="max"/>
        <color rgb="FFF8696B"/>
        <color rgb="FFFFEB84"/>
        <color rgb="FF63BE7B"/>
      </colorScale>
    </cfRule>
  </conditionalFormatting>
  <conditionalFormatting sqref="P1220:P1223">
    <cfRule type="colorScale" priority="618">
      <colorScale>
        <cfvo type="min"/>
        <cfvo type="percentile" val="50"/>
        <cfvo type="max"/>
        <color rgb="FFF8696B"/>
        <color rgb="FFFFEB84"/>
        <color rgb="FF63BE7B"/>
      </colorScale>
    </cfRule>
  </conditionalFormatting>
  <conditionalFormatting sqref="P1224:P1233">
    <cfRule type="colorScale" priority="619">
      <colorScale>
        <cfvo type="min"/>
        <cfvo type="max"/>
        <color rgb="FFFCFCFF"/>
        <color rgb="FF63BE7B"/>
      </colorScale>
    </cfRule>
  </conditionalFormatting>
  <conditionalFormatting sqref="P1224:P1233">
    <cfRule type="colorScale" priority="620">
      <colorScale>
        <cfvo type="min"/>
        <cfvo type="percentile" val="50"/>
        <cfvo type="max"/>
        <color rgb="FFF8696B"/>
        <color rgb="FFFFEB84"/>
        <color rgb="FF63BE7B"/>
      </colorScale>
    </cfRule>
  </conditionalFormatting>
  <conditionalFormatting sqref="P1229">
    <cfRule type="colorScale" priority="621">
      <colorScale>
        <cfvo type="min"/>
        <cfvo type="percentile" val="50"/>
        <cfvo type="max"/>
        <color rgb="FFF8696B"/>
        <color rgb="FFFFEB84"/>
        <color rgb="FF63BE7B"/>
      </colorScale>
    </cfRule>
  </conditionalFormatting>
  <conditionalFormatting sqref="P1234:P1237">
    <cfRule type="colorScale" priority="622">
      <colorScale>
        <cfvo type="min"/>
        <cfvo type="percentile" val="50"/>
        <cfvo type="max"/>
        <color rgb="FFF8696B"/>
        <color rgb="FFFFEB84"/>
        <color rgb="FF63BE7B"/>
      </colorScale>
    </cfRule>
  </conditionalFormatting>
  <conditionalFormatting sqref="P1238:P1245">
    <cfRule type="colorScale" priority="623">
      <colorScale>
        <cfvo type="min"/>
        <cfvo type="max"/>
        <color rgb="FFFCFCFF"/>
        <color rgb="FF63BE7B"/>
      </colorScale>
    </cfRule>
  </conditionalFormatting>
  <conditionalFormatting sqref="P1238:P1245">
    <cfRule type="colorScale" priority="624">
      <colorScale>
        <cfvo type="min"/>
        <cfvo type="percentile" val="50"/>
        <cfvo type="max"/>
        <color rgb="FFF8696B"/>
        <color rgb="FFFFEB84"/>
        <color rgb="FF63BE7B"/>
      </colorScale>
    </cfRule>
  </conditionalFormatting>
  <conditionalFormatting sqref="P1243">
    <cfRule type="colorScale" priority="625">
      <colorScale>
        <cfvo type="min"/>
        <cfvo type="percentile" val="50"/>
        <cfvo type="max"/>
        <color rgb="FFF8696B"/>
        <color rgb="FFFFEB84"/>
        <color rgb="FF63BE7B"/>
      </colorScale>
    </cfRule>
  </conditionalFormatting>
  <conditionalFormatting sqref="P1246:P1249">
    <cfRule type="colorScale" priority="626">
      <colorScale>
        <cfvo type="min"/>
        <cfvo type="percentile" val="50"/>
        <cfvo type="max"/>
        <color rgb="FFF8696B"/>
        <color rgb="FFFFEB84"/>
        <color rgb="FF63BE7B"/>
      </colorScale>
    </cfRule>
  </conditionalFormatting>
  <conditionalFormatting sqref="P1250:P1258">
    <cfRule type="colorScale" priority="627">
      <colorScale>
        <cfvo type="min"/>
        <cfvo type="max"/>
        <color rgb="FFFCFCFF"/>
        <color rgb="FF63BE7B"/>
      </colorScale>
    </cfRule>
  </conditionalFormatting>
  <conditionalFormatting sqref="P1250:P1258">
    <cfRule type="colorScale" priority="628">
      <colorScale>
        <cfvo type="min"/>
        <cfvo type="percentile" val="50"/>
        <cfvo type="max"/>
        <color rgb="FFF8696B"/>
        <color rgb="FFFFEB84"/>
        <color rgb="FF63BE7B"/>
      </colorScale>
    </cfRule>
  </conditionalFormatting>
  <conditionalFormatting sqref="P1255">
    <cfRule type="colorScale" priority="629">
      <colorScale>
        <cfvo type="min"/>
        <cfvo type="percentile" val="50"/>
        <cfvo type="max"/>
        <color rgb="FFF8696B"/>
        <color rgb="FFFFEB84"/>
        <color rgb="FF63BE7B"/>
      </colorScale>
    </cfRule>
  </conditionalFormatting>
  <conditionalFormatting sqref="P1259:P1262">
    <cfRule type="colorScale" priority="630">
      <colorScale>
        <cfvo type="min"/>
        <cfvo type="percentile" val="50"/>
        <cfvo type="max"/>
        <color rgb="FFF8696B"/>
        <color rgb="FFFFEB84"/>
        <color rgb="FF63BE7B"/>
      </colorScale>
    </cfRule>
  </conditionalFormatting>
  <conditionalFormatting sqref="P1263:P1272">
    <cfRule type="colorScale" priority="631">
      <colorScale>
        <cfvo type="min"/>
        <cfvo type="max"/>
        <color rgb="FFFCFCFF"/>
        <color rgb="FF63BE7B"/>
      </colorScale>
    </cfRule>
  </conditionalFormatting>
  <conditionalFormatting sqref="P1263:P1272">
    <cfRule type="colorScale" priority="632">
      <colorScale>
        <cfvo type="min"/>
        <cfvo type="percentile" val="50"/>
        <cfvo type="max"/>
        <color rgb="FFF8696B"/>
        <color rgb="FFFFEB84"/>
        <color rgb="FF63BE7B"/>
      </colorScale>
    </cfRule>
  </conditionalFormatting>
  <conditionalFormatting sqref="P1268">
    <cfRule type="colorScale" priority="633">
      <colorScale>
        <cfvo type="min"/>
        <cfvo type="percentile" val="50"/>
        <cfvo type="max"/>
        <color rgb="FFF8696B"/>
        <color rgb="FFFFEB84"/>
        <color rgb="FF63BE7B"/>
      </colorScale>
    </cfRule>
  </conditionalFormatting>
  <conditionalFormatting sqref="P1273:P1276">
    <cfRule type="colorScale" priority="634">
      <colorScale>
        <cfvo type="min"/>
        <cfvo type="percentile" val="50"/>
        <cfvo type="max"/>
        <color rgb="FFF8696B"/>
        <color rgb="FFFFEB84"/>
        <color rgb="FF63BE7B"/>
      </colorScale>
    </cfRule>
  </conditionalFormatting>
  <conditionalFormatting sqref="P1277:P1286">
    <cfRule type="colorScale" priority="635">
      <colorScale>
        <cfvo type="min"/>
        <cfvo type="max"/>
        <color rgb="FFFCFCFF"/>
        <color rgb="FF63BE7B"/>
      </colorScale>
    </cfRule>
  </conditionalFormatting>
  <conditionalFormatting sqref="P1277:P1286">
    <cfRule type="colorScale" priority="636">
      <colorScale>
        <cfvo type="min"/>
        <cfvo type="percentile" val="50"/>
        <cfvo type="max"/>
        <color rgb="FFF8696B"/>
        <color rgb="FFFFEB84"/>
        <color rgb="FF63BE7B"/>
      </colorScale>
    </cfRule>
  </conditionalFormatting>
  <conditionalFormatting sqref="P1282">
    <cfRule type="colorScale" priority="637">
      <colorScale>
        <cfvo type="min"/>
        <cfvo type="percentile" val="50"/>
        <cfvo type="max"/>
        <color rgb="FFF8696B"/>
        <color rgb="FFFFEB84"/>
        <color rgb="FF63BE7B"/>
      </colorScale>
    </cfRule>
  </conditionalFormatting>
  <conditionalFormatting sqref="P1287:P1290">
    <cfRule type="colorScale" priority="638">
      <colorScale>
        <cfvo type="min"/>
        <cfvo type="percentile" val="50"/>
        <cfvo type="max"/>
        <color rgb="FFF8696B"/>
        <color rgb="FFFFEB84"/>
        <color rgb="FF63BE7B"/>
      </colorScale>
    </cfRule>
  </conditionalFormatting>
  <conditionalFormatting sqref="P1291:P1301">
    <cfRule type="colorScale" priority="639">
      <colorScale>
        <cfvo type="min"/>
        <cfvo type="max"/>
        <color rgb="FFFCFCFF"/>
        <color rgb="FF63BE7B"/>
      </colorScale>
    </cfRule>
  </conditionalFormatting>
  <conditionalFormatting sqref="P1291:P1301">
    <cfRule type="colorScale" priority="640">
      <colorScale>
        <cfvo type="min"/>
        <cfvo type="percentile" val="50"/>
        <cfvo type="max"/>
        <color rgb="FFF8696B"/>
        <color rgb="FFFFEB84"/>
        <color rgb="FF63BE7B"/>
      </colorScale>
    </cfRule>
  </conditionalFormatting>
  <conditionalFormatting sqref="P1296">
    <cfRule type="colorScale" priority="641">
      <colorScale>
        <cfvo type="min"/>
        <cfvo type="percentile" val="50"/>
        <cfvo type="max"/>
        <color rgb="FFF8696B"/>
        <color rgb="FFFFEB84"/>
        <color rgb="FF63BE7B"/>
      </colorScale>
    </cfRule>
  </conditionalFormatting>
  <conditionalFormatting sqref="P1302:P1305">
    <cfRule type="colorScale" priority="642">
      <colorScale>
        <cfvo type="min"/>
        <cfvo type="percentile" val="50"/>
        <cfvo type="max"/>
        <color rgb="FFF8696B"/>
        <color rgb="FFFFEB84"/>
        <color rgb="FF63BE7B"/>
      </colorScale>
    </cfRule>
  </conditionalFormatting>
  <conditionalFormatting sqref="P1306:P1318">
    <cfRule type="colorScale" priority="643">
      <colorScale>
        <cfvo type="min"/>
        <cfvo type="max"/>
        <color rgb="FFFCFCFF"/>
        <color rgb="FF63BE7B"/>
      </colorScale>
    </cfRule>
  </conditionalFormatting>
  <conditionalFormatting sqref="P1306:P1318">
    <cfRule type="colorScale" priority="644">
      <colorScale>
        <cfvo type="min"/>
        <cfvo type="percentile" val="50"/>
        <cfvo type="max"/>
        <color rgb="FFF8696B"/>
        <color rgb="FFFFEB84"/>
        <color rgb="FF63BE7B"/>
      </colorScale>
    </cfRule>
  </conditionalFormatting>
  <conditionalFormatting sqref="P1311">
    <cfRule type="colorScale" priority="645">
      <colorScale>
        <cfvo type="min"/>
        <cfvo type="percentile" val="50"/>
        <cfvo type="max"/>
        <color rgb="FFF8696B"/>
        <color rgb="FFFFEB84"/>
        <color rgb="FF63BE7B"/>
      </colorScale>
    </cfRule>
  </conditionalFormatting>
  <conditionalFormatting sqref="P1319">
    <cfRule type="colorScale" priority="646">
      <colorScale>
        <cfvo type="min"/>
        <cfvo type="max"/>
        <color rgb="FFFCFCFF"/>
        <color rgb="FF63BE7B"/>
      </colorScale>
    </cfRule>
  </conditionalFormatting>
  <conditionalFormatting sqref="P1319">
    <cfRule type="colorScale" priority="647">
      <colorScale>
        <cfvo type="min"/>
        <cfvo type="percentile" val="50"/>
        <cfvo type="max"/>
        <color rgb="FFF8696B"/>
        <color rgb="FFFFEB84"/>
        <color rgb="FF63BE7B"/>
      </colorScale>
    </cfRule>
  </conditionalFormatting>
  <conditionalFormatting sqref="P1320:P1326">
    <cfRule type="colorScale" priority="648">
      <colorScale>
        <cfvo type="min"/>
        <cfvo type="max"/>
        <color rgb="FFFCFCFF"/>
        <color rgb="FF63BE7B"/>
      </colorScale>
    </cfRule>
  </conditionalFormatting>
  <conditionalFormatting sqref="P1320:P1326">
    <cfRule type="colorScale" priority="649">
      <colorScale>
        <cfvo type="min"/>
        <cfvo type="percentile" val="50"/>
        <cfvo type="max"/>
        <color rgb="FFF8696B"/>
        <color rgb="FFFFEB84"/>
        <color rgb="FF63BE7B"/>
      </colorScale>
    </cfRule>
  </conditionalFormatting>
  <conditionalFormatting sqref="P1327:P1330">
    <cfRule type="colorScale" priority="650">
      <colorScale>
        <cfvo type="min"/>
        <cfvo type="max"/>
        <color rgb="FFFCFCFF"/>
        <color rgb="FF63BE7B"/>
      </colorScale>
    </cfRule>
  </conditionalFormatting>
  <conditionalFormatting sqref="P1327:P1330">
    <cfRule type="colorScale" priority="651">
      <colorScale>
        <cfvo type="min"/>
        <cfvo type="percentile" val="50"/>
        <cfvo type="max"/>
        <color rgb="FFF8696B"/>
        <color rgb="FFFFEB84"/>
        <color rgb="FF63BE7B"/>
      </colorScale>
    </cfRule>
  </conditionalFormatting>
  <conditionalFormatting sqref="P1328">
    <cfRule type="colorScale" priority="652">
      <colorScale>
        <cfvo type="min"/>
        <cfvo type="percentile" val="50"/>
        <cfvo type="max"/>
        <color rgb="FFF8696B"/>
        <color rgb="FFFFEB84"/>
        <color rgb="FF63BE7B"/>
      </colorScale>
    </cfRule>
  </conditionalFormatting>
  <conditionalFormatting sqref="P1331">
    <cfRule type="colorScale" priority="653">
      <colorScale>
        <cfvo type="min"/>
        <cfvo type="max"/>
        <color rgb="FFFCFCFF"/>
        <color rgb="FF63BE7B"/>
      </colorScale>
    </cfRule>
  </conditionalFormatting>
  <conditionalFormatting sqref="P1331">
    <cfRule type="colorScale" priority="654">
      <colorScale>
        <cfvo type="min"/>
        <cfvo type="percentile" val="50"/>
        <cfvo type="max"/>
        <color rgb="FFF8696B"/>
        <color rgb="FFFFEB84"/>
        <color rgb="FF63BE7B"/>
      </colorScale>
    </cfRule>
  </conditionalFormatting>
  <conditionalFormatting sqref="P1332:P1338">
    <cfRule type="colorScale" priority="655">
      <colorScale>
        <cfvo type="min"/>
        <cfvo type="max"/>
        <color rgb="FFFCFCFF"/>
        <color rgb="FF63BE7B"/>
      </colorScale>
    </cfRule>
  </conditionalFormatting>
  <conditionalFormatting sqref="P1332:P1338">
    <cfRule type="colorScale" priority="656">
      <colorScale>
        <cfvo type="min"/>
        <cfvo type="percentile" val="50"/>
        <cfvo type="max"/>
        <color rgb="FFF8696B"/>
        <color rgb="FFFFEB84"/>
        <color rgb="FF63BE7B"/>
      </colorScale>
    </cfRule>
  </conditionalFormatting>
  <conditionalFormatting sqref="P1339">
    <cfRule type="colorScale" priority="657">
      <colorScale>
        <cfvo type="min"/>
        <cfvo type="max"/>
        <color rgb="FFFCFCFF"/>
        <color rgb="FF63BE7B"/>
      </colorScale>
    </cfRule>
  </conditionalFormatting>
  <conditionalFormatting sqref="P1339">
    <cfRule type="colorScale" priority="658">
      <colorScale>
        <cfvo type="min"/>
        <cfvo type="percentile" val="50"/>
        <cfvo type="max"/>
        <color rgb="FFF8696B"/>
        <color rgb="FFFFEB84"/>
        <color rgb="FF63BE7B"/>
      </colorScale>
    </cfRule>
  </conditionalFormatting>
  <conditionalFormatting sqref="P1340:P1346">
    <cfRule type="colorScale" priority="659">
      <colorScale>
        <cfvo type="min"/>
        <cfvo type="max"/>
        <color rgb="FFFCFCFF"/>
        <color rgb="FF63BE7B"/>
      </colorScale>
    </cfRule>
  </conditionalFormatting>
  <conditionalFormatting sqref="P1340:P1346">
    <cfRule type="colorScale" priority="660">
      <colorScale>
        <cfvo type="min"/>
        <cfvo type="percentile" val="50"/>
        <cfvo type="max"/>
        <color rgb="FFF8696B"/>
        <color rgb="FFFFEB84"/>
        <color rgb="FF63BE7B"/>
      </colorScale>
    </cfRule>
  </conditionalFormatting>
  <conditionalFormatting sqref="P1347">
    <cfRule type="colorScale" priority="661">
      <colorScale>
        <cfvo type="min"/>
        <cfvo type="max"/>
        <color rgb="FFFCFCFF"/>
        <color rgb="FF63BE7B"/>
      </colorScale>
    </cfRule>
  </conditionalFormatting>
  <conditionalFormatting sqref="P1347">
    <cfRule type="colorScale" priority="662">
      <colorScale>
        <cfvo type="min"/>
        <cfvo type="percentile" val="50"/>
        <cfvo type="max"/>
        <color rgb="FFF8696B"/>
        <color rgb="FFFFEB84"/>
        <color rgb="FF63BE7B"/>
      </colorScale>
    </cfRule>
  </conditionalFormatting>
  <conditionalFormatting sqref="P1348">
    <cfRule type="colorScale" priority="663">
      <colorScale>
        <cfvo type="min"/>
        <cfvo type="max"/>
        <color rgb="FFFCFCFF"/>
        <color rgb="FF63BE7B"/>
      </colorScale>
    </cfRule>
  </conditionalFormatting>
  <conditionalFormatting sqref="P1348">
    <cfRule type="colorScale" priority="664">
      <colorScale>
        <cfvo type="min"/>
        <cfvo type="percentile" val="50"/>
        <cfvo type="max"/>
        <color rgb="FFF8696B"/>
        <color rgb="FFFFEB84"/>
        <color rgb="FF63BE7B"/>
      </colorScale>
    </cfRule>
  </conditionalFormatting>
  <conditionalFormatting sqref="P1349:P1355">
    <cfRule type="colorScale" priority="665">
      <colorScale>
        <cfvo type="min"/>
        <cfvo type="max"/>
        <color rgb="FFFCFCFF"/>
        <color rgb="FF63BE7B"/>
      </colorScale>
    </cfRule>
  </conditionalFormatting>
  <conditionalFormatting sqref="P1349:P1355">
    <cfRule type="colorScale" priority="666">
      <colorScale>
        <cfvo type="min"/>
        <cfvo type="percentile" val="50"/>
        <cfvo type="max"/>
        <color rgb="FFF8696B"/>
        <color rgb="FFFFEB84"/>
        <color rgb="FF63BE7B"/>
      </colorScale>
    </cfRule>
  </conditionalFormatting>
  <conditionalFormatting sqref="P1356:P1365">
    <cfRule type="colorScale" priority="667">
      <colorScale>
        <cfvo type="min"/>
        <cfvo type="max"/>
        <color rgb="FFFCFCFF"/>
        <color rgb="FF63BE7B"/>
      </colorScale>
    </cfRule>
  </conditionalFormatting>
  <conditionalFormatting sqref="P1356:P1365">
    <cfRule type="colorScale" priority="668">
      <colorScale>
        <cfvo type="min"/>
        <cfvo type="percentile" val="50"/>
        <cfvo type="max"/>
        <color rgb="FFF8696B"/>
        <color rgb="FFFFEB84"/>
        <color rgb="FF63BE7B"/>
      </colorScale>
    </cfRule>
  </conditionalFormatting>
  <conditionalFormatting sqref="P1357">
    <cfRule type="colorScale" priority="669">
      <colorScale>
        <cfvo type="min"/>
        <cfvo type="percentile" val="50"/>
        <cfvo type="max"/>
        <color rgb="FFF8696B"/>
        <color rgb="FFFFEB84"/>
        <color rgb="FF63BE7B"/>
      </colorScale>
    </cfRule>
  </conditionalFormatting>
  <conditionalFormatting sqref="P1366">
    <cfRule type="colorScale" priority="670">
      <colorScale>
        <cfvo type="min"/>
        <cfvo type="max"/>
        <color rgb="FFFCFCFF"/>
        <color rgb="FF63BE7B"/>
      </colorScale>
    </cfRule>
  </conditionalFormatting>
  <conditionalFormatting sqref="P1366">
    <cfRule type="colorScale" priority="671">
      <colorScale>
        <cfvo type="min"/>
        <cfvo type="percentile" val="50"/>
        <cfvo type="max"/>
        <color rgb="FFF8696B"/>
        <color rgb="FFFFEB84"/>
        <color rgb="FF63BE7B"/>
      </colorScale>
    </cfRule>
  </conditionalFormatting>
  <conditionalFormatting sqref="P1367:P1373">
    <cfRule type="colorScale" priority="672">
      <colorScale>
        <cfvo type="min"/>
        <cfvo type="max"/>
        <color rgb="FFFCFCFF"/>
        <color rgb="FF63BE7B"/>
      </colorScale>
    </cfRule>
  </conditionalFormatting>
  <conditionalFormatting sqref="P1367:P1373">
    <cfRule type="colorScale" priority="673">
      <colorScale>
        <cfvo type="min"/>
        <cfvo type="percentile" val="50"/>
        <cfvo type="max"/>
        <color rgb="FFF8696B"/>
        <color rgb="FFFFEB84"/>
        <color rgb="FF63BE7B"/>
      </colorScale>
    </cfRule>
  </conditionalFormatting>
  <conditionalFormatting sqref="P1374:P1382">
    <cfRule type="colorScale" priority="674">
      <colorScale>
        <cfvo type="min"/>
        <cfvo type="max"/>
        <color rgb="FFFCFCFF"/>
        <color rgb="FF63BE7B"/>
      </colorScale>
    </cfRule>
  </conditionalFormatting>
  <conditionalFormatting sqref="P1374:P1382">
    <cfRule type="colorScale" priority="675">
      <colorScale>
        <cfvo type="min"/>
        <cfvo type="percentile" val="50"/>
        <cfvo type="max"/>
        <color rgb="FFF8696B"/>
        <color rgb="FFFFEB84"/>
        <color rgb="FF63BE7B"/>
      </colorScale>
    </cfRule>
  </conditionalFormatting>
  <conditionalFormatting sqref="P1375">
    <cfRule type="colorScale" priority="676">
      <colorScale>
        <cfvo type="min"/>
        <cfvo type="percentile" val="50"/>
        <cfvo type="max"/>
        <color rgb="FFF8696B"/>
        <color rgb="FFFFEB84"/>
        <color rgb="FF63BE7B"/>
      </colorScale>
    </cfRule>
  </conditionalFormatting>
  <conditionalFormatting sqref="P1383">
    <cfRule type="colorScale" priority="677">
      <colorScale>
        <cfvo type="min"/>
        <cfvo type="max"/>
        <color rgb="FFFCFCFF"/>
        <color rgb="FF63BE7B"/>
      </colorScale>
    </cfRule>
  </conditionalFormatting>
  <conditionalFormatting sqref="P1383">
    <cfRule type="colorScale" priority="678">
      <colorScale>
        <cfvo type="min"/>
        <cfvo type="percentile" val="50"/>
        <cfvo type="max"/>
        <color rgb="FFF8696B"/>
        <color rgb="FFFFEB84"/>
        <color rgb="FF63BE7B"/>
      </colorScale>
    </cfRule>
  </conditionalFormatting>
  <conditionalFormatting sqref="P1384:P1390">
    <cfRule type="colorScale" priority="679">
      <colorScale>
        <cfvo type="min"/>
        <cfvo type="max"/>
        <color rgb="FFFCFCFF"/>
        <color rgb="FF63BE7B"/>
      </colorScale>
    </cfRule>
  </conditionalFormatting>
  <conditionalFormatting sqref="P1384:P1390">
    <cfRule type="colorScale" priority="680">
      <colorScale>
        <cfvo type="min"/>
        <cfvo type="percentile" val="50"/>
        <cfvo type="max"/>
        <color rgb="FFF8696B"/>
        <color rgb="FFFFEB84"/>
        <color rgb="FF63BE7B"/>
      </colorScale>
    </cfRule>
  </conditionalFormatting>
  <conditionalFormatting sqref="P1391:P1395 P1446:P1544">
    <cfRule type="colorScale" priority="681">
      <colorScale>
        <cfvo type="min"/>
        <cfvo type="max"/>
        <color rgb="FFFCFCFF"/>
        <color rgb="FF63BE7B"/>
      </colorScale>
    </cfRule>
  </conditionalFormatting>
  <conditionalFormatting sqref="P1391:P1395 P1446:P1544">
    <cfRule type="colorScale" priority="682">
      <colorScale>
        <cfvo type="min"/>
        <cfvo type="percentile" val="50"/>
        <cfvo type="max"/>
        <color rgb="FFF8696B"/>
        <color rgb="FFFFEB84"/>
        <color rgb="FF63BE7B"/>
      </colorScale>
    </cfRule>
  </conditionalFormatting>
  <conditionalFormatting sqref="P1392">
    <cfRule type="colorScale" priority="683">
      <colorScale>
        <cfvo type="min"/>
        <cfvo type="percentile" val="50"/>
        <cfvo type="max"/>
        <color rgb="FFF8696B"/>
        <color rgb="FFFFEB84"/>
        <color rgb="FF63BE7B"/>
      </colorScale>
    </cfRule>
  </conditionalFormatting>
  <conditionalFormatting sqref="P1396">
    <cfRule type="colorScale" priority="684">
      <colorScale>
        <cfvo type="min"/>
        <cfvo type="max"/>
        <color rgb="FFFCFCFF"/>
        <color rgb="FF63BE7B"/>
      </colorScale>
    </cfRule>
  </conditionalFormatting>
  <conditionalFormatting sqref="P1396">
    <cfRule type="colorScale" priority="685">
      <colorScale>
        <cfvo type="min"/>
        <cfvo type="percentile" val="50"/>
        <cfvo type="max"/>
        <color rgb="FFF8696B"/>
        <color rgb="FFFFEB84"/>
        <color rgb="FF63BE7B"/>
      </colorScale>
    </cfRule>
  </conditionalFormatting>
  <conditionalFormatting sqref="P1397:P1403">
    <cfRule type="colorScale" priority="686">
      <colorScale>
        <cfvo type="min"/>
        <cfvo type="max"/>
        <color rgb="FFFCFCFF"/>
        <color rgb="FF63BE7B"/>
      </colorScale>
    </cfRule>
  </conditionalFormatting>
  <conditionalFormatting sqref="P1397:P1403">
    <cfRule type="colorScale" priority="687">
      <colorScale>
        <cfvo type="min"/>
        <cfvo type="percentile" val="50"/>
        <cfvo type="max"/>
        <color rgb="FFF8696B"/>
        <color rgb="FFFFEB84"/>
        <color rgb="FF63BE7B"/>
      </colorScale>
    </cfRule>
  </conditionalFormatting>
  <conditionalFormatting sqref="P1404:P1407">
    <cfRule type="colorScale" priority="688">
      <colorScale>
        <cfvo type="min"/>
        <cfvo type="max"/>
        <color rgb="FFFCFCFF"/>
        <color rgb="FF63BE7B"/>
      </colorScale>
    </cfRule>
  </conditionalFormatting>
  <conditionalFormatting sqref="P1404:P1407">
    <cfRule type="colorScale" priority="689">
      <colorScale>
        <cfvo type="min"/>
        <cfvo type="percentile" val="50"/>
        <cfvo type="max"/>
        <color rgb="FFF8696B"/>
        <color rgb="FFFFEB84"/>
        <color rgb="FF63BE7B"/>
      </colorScale>
    </cfRule>
  </conditionalFormatting>
  <conditionalFormatting sqref="P1405">
    <cfRule type="colorScale" priority="690">
      <colorScale>
        <cfvo type="min"/>
        <cfvo type="percentile" val="50"/>
        <cfvo type="max"/>
        <color rgb="FFF8696B"/>
        <color rgb="FFFFEB84"/>
        <color rgb="FF63BE7B"/>
      </colorScale>
    </cfRule>
  </conditionalFormatting>
  <conditionalFormatting sqref="P1408">
    <cfRule type="colorScale" priority="691">
      <colorScale>
        <cfvo type="min"/>
        <cfvo type="max"/>
        <color rgb="FFFCFCFF"/>
        <color rgb="FF63BE7B"/>
      </colorScale>
    </cfRule>
  </conditionalFormatting>
  <conditionalFormatting sqref="P1408">
    <cfRule type="colorScale" priority="692">
      <colorScale>
        <cfvo type="min"/>
        <cfvo type="percentile" val="50"/>
        <cfvo type="max"/>
        <color rgb="FFF8696B"/>
        <color rgb="FFFFEB84"/>
        <color rgb="FF63BE7B"/>
      </colorScale>
    </cfRule>
  </conditionalFormatting>
  <conditionalFormatting sqref="P1409:P1415">
    <cfRule type="colorScale" priority="693">
      <colorScale>
        <cfvo type="min"/>
        <cfvo type="max"/>
        <color rgb="FFFCFCFF"/>
        <color rgb="FF63BE7B"/>
      </colorScale>
    </cfRule>
  </conditionalFormatting>
  <conditionalFormatting sqref="P1409:P1415">
    <cfRule type="colorScale" priority="694">
      <colorScale>
        <cfvo type="min"/>
        <cfvo type="percentile" val="50"/>
        <cfvo type="max"/>
        <color rgb="FFF8696B"/>
        <color rgb="FFFFEB84"/>
        <color rgb="FF63BE7B"/>
      </colorScale>
    </cfRule>
  </conditionalFormatting>
  <conditionalFormatting sqref="P1416:P1420">
    <cfRule type="colorScale" priority="695">
      <colorScale>
        <cfvo type="min"/>
        <cfvo type="max"/>
        <color rgb="FFFCFCFF"/>
        <color rgb="FF63BE7B"/>
      </colorScale>
    </cfRule>
  </conditionalFormatting>
  <conditionalFormatting sqref="P1416:P1420">
    <cfRule type="colorScale" priority="696">
      <colorScale>
        <cfvo type="min"/>
        <cfvo type="percentile" val="50"/>
        <cfvo type="max"/>
        <color rgb="FFF8696B"/>
        <color rgb="FFFFEB84"/>
        <color rgb="FF63BE7B"/>
      </colorScale>
    </cfRule>
  </conditionalFormatting>
  <conditionalFormatting sqref="P1417">
    <cfRule type="colorScale" priority="697">
      <colorScale>
        <cfvo type="min"/>
        <cfvo type="percentile" val="50"/>
        <cfvo type="max"/>
        <color rgb="FFF8696B"/>
        <color rgb="FFFFEB84"/>
        <color rgb="FF63BE7B"/>
      </colorScale>
    </cfRule>
  </conditionalFormatting>
  <conditionalFormatting sqref="P1421 P1424 P1426:P1428">
    <cfRule type="colorScale" priority="698">
      <colorScale>
        <cfvo type="min"/>
        <cfvo type="max"/>
        <color rgb="FFFCFCFF"/>
        <color rgb="FF63BE7B"/>
      </colorScale>
    </cfRule>
  </conditionalFormatting>
  <conditionalFormatting sqref="P1421 P1424 P1426:P1428">
    <cfRule type="colorScale" priority="699">
      <colorScale>
        <cfvo type="min"/>
        <cfvo type="percentile" val="50"/>
        <cfvo type="max"/>
        <color rgb="FFF8696B"/>
        <color rgb="FFFFEB84"/>
        <color rgb="FF63BE7B"/>
      </colorScale>
    </cfRule>
  </conditionalFormatting>
  <conditionalFormatting sqref="P1429:P1432">
    <cfRule type="colorScale" priority="700">
      <colorScale>
        <cfvo type="min"/>
        <cfvo type="max"/>
        <color rgb="FFFCFCFF"/>
        <color rgb="FF63BE7B"/>
      </colorScale>
    </cfRule>
  </conditionalFormatting>
  <conditionalFormatting sqref="P1429:P1432">
    <cfRule type="colorScale" priority="701">
      <colorScale>
        <cfvo type="min"/>
        <cfvo type="percentile" val="50"/>
        <cfvo type="max"/>
        <color rgb="FFF8696B"/>
        <color rgb="FFFFEB84"/>
        <color rgb="FF63BE7B"/>
      </colorScale>
    </cfRule>
  </conditionalFormatting>
  <conditionalFormatting sqref="P1430">
    <cfRule type="colorScale" priority="702">
      <colorScale>
        <cfvo type="min"/>
        <cfvo type="percentile" val="50"/>
        <cfvo type="max"/>
        <color rgb="FFF8696B"/>
        <color rgb="FFFFEB84"/>
        <color rgb="FF63BE7B"/>
      </colorScale>
    </cfRule>
  </conditionalFormatting>
  <conditionalFormatting sqref="P1435 P1438 P1440:P1442">
    <cfRule type="colorScale" priority="703">
      <colorScale>
        <cfvo type="min"/>
        <cfvo type="max"/>
        <color rgb="FFFCFCFF"/>
        <color rgb="FF63BE7B"/>
      </colorScale>
    </cfRule>
  </conditionalFormatting>
  <conditionalFormatting sqref="P1435 P1438 P1440:P1442">
    <cfRule type="colorScale" priority="704">
      <colorScale>
        <cfvo type="min"/>
        <cfvo type="percentile" val="50"/>
        <cfvo type="max"/>
        <color rgb="FFF8696B"/>
        <color rgb="FFFFEB84"/>
        <color rgb="FF63BE7B"/>
      </colorScale>
    </cfRule>
  </conditionalFormatting>
  <conditionalFormatting sqref="P1435 P1438 P1440:P1442">
    <cfRule type="colorScale" priority="705">
      <colorScale>
        <cfvo type="min"/>
        <cfvo type="percentile" val="50"/>
        <cfvo type="max"/>
        <color rgb="FFF8696B"/>
        <color rgb="FFFFEB84"/>
        <color rgb="FF63BE7B"/>
      </colorScale>
    </cfRule>
  </conditionalFormatting>
  <conditionalFormatting sqref="P1443:P1445">
    <cfRule type="colorScale" priority="706">
      <colorScale>
        <cfvo type="min"/>
        <cfvo type="max"/>
        <color rgb="FFFCFCFF"/>
        <color rgb="FF63BE7B"/>
      </colorScale>
    </cfRule>
  </conditionalFormatting>
  <conditionalFormatting sqref="P1443:P1445">
    <cfRule type="colorScale" priority="707">
      <colorScale>
        <cfvo type="min"/>
        <cfvo type="percentile" val="50"/>
        <cfvo type="max"/>
        <color rgb="FFF8696B"/>
        <color rgb="FFFFEB84"/>
        <color rgb="FF63BE7B"/>
      </colorScale>
    </cfRule>
  </conditionalFormatting>
  <conditionalFormatting sqref="P1443:P1445">
    <cfRule type="colorScale" priority="708">
      <colorScale>
        <cfvo type="min"/>
        <cfvo type="percentile" val="50"/>
        <cfvo type="max"/>
        <color rgb="FFF8696B"/>
        <color rgb="FFFFEB84"/>
        <color rgb="FF63BE7B"/>
      </colorScale>
    </cfRule>
  </conditionalFormatting>
  <conditionalFormatting sqref="P1444">
    <cfRule type="colorScale" priority="709">
      <colorScale>
        <cfvo type="min"/>
        <cfvo type="percentile" val="50"/>
        <cfvo type="max"/>
        <color rgb="FFF8696B"/>
        <color rgb="FFFFEB84"/>
        <color rgb="FF63BE7B"/>
      </colorScale>
    </cfRule>
  </conditionalFormatting>
  <conditionalFormatting sqref="P1463">
    <cfRule type="colorScale" priority="710">
      <colorScale>
        <cfvo type="min"/>
        <cfvo type="percentile" val="50"/>
        <cfvo type="max"/>
        <color rgb="FFF8696B"/>
        <color rgb="FFFFEB84"/>
        <color rgb="FF63BE7B"/>
      </colorScale>
    </cfRule>
  </conditionalFormatting>
  <conditionalFormatting sqref="P1464">
    <cfRule type="colorScale" priority="711">
      <colorScale>
        <cfvo type="min"/>
        <cfvo type="percentile" val="50"/>
        <cfvo type="max"/>
        <color rgb="FFF8696B"/>
        <color rgb="FFFFEB84"/>
        <color rgb="FF63BE7B"/>
      </colorScale>
    </cfRule>
  </conditionalFormatting>
  <conditionalFormatting sqref="P1465">
    <cfRule type="colorScale" priority="712">
      <colorScale>
        <cfvo type="min"/>
        <cfvo type="percentile" val="50"/>
        <cfvo type="max"/>
        <color rgb="FFF8696B"/>
        <color rgb="FFFFEB84"/>
        <color rgb="FF63BE7B"/>
      </colorScale>
    </cfRule>
  </conditionalFormatting>
  <conditionalFormatting sqref="P1466">
    <cfRule type="colorScale" priority="713">
      <colorScale>
        <cfvo type="min"/>
        <cfvo type="percentile" val="50"/>
        <cfvo type="max"/>
        <color rgb="FFF8696B"/>
        <color rgb="FFFFEB84"/>
        <color rgb="FF63BE7B"/>
      </colorScale>
    </cfRule>
  </conditionalFormatting>
  <conditionalFormatting sqref="P1472">
    <cfRule type="colorScale" priority="714">
      <colorScale>
        <cfvo type="min"/>
        <cfvo type="percentile" val="50"/>
        <cfvo type="max"/>
        <color rgb="FFF8696B"/>
        <color rgb="FFFFEB84"/>
        <color rgb="FF63BE7B"/>
      </colorScale>
    </cfRule>
  </conditionalFormatting>
  <conditionalFormatting sqref="P1473">
    <cfRule type="colorScale" priority="715">
      <colorScale>
        <cfvo type="min"/>
        <cfvo type="percentile" val="50"/>
        <cfvo type="max"/>
        <color rgb="FFF8696B"/>
        <color rgb="FFFFEB84"/>
        <color rgb="FF63BE7B"/>
      </colorScale>
    </cfRule>
  </conditionalFormatting>
  <conditionalFormatting sqref="P1478">
    <cfRule type="colorScale" priority="716">
      <colorScale>
        <cfvo type="min"/>
        <cfvo type="percentile" val="50"/>
        <cfvo type="max"/>
        <color rgb="FFF8696B"/>
        <color rgb="FFFFEB84"/>
        <color rgb="FF63BE7B"/>
      </colorScale>
    </cfRule>
  </conditionalFormatting>
  <conditionalFormatting sqref="P1479">
    <cfRule type="colorScale" priority="717">
      <colorScale>
        <cfvo type="min"/>
        <cfvo type="percentile" val="50"/>
        <cfvo type="max"/>
        <color rgb="FFF8696B"/>
        <color rgb="FFFFEB84"/>
        <color rgb="FF63BE7B"/>
      </colorScale>
    </cfRule>
  </conditionalFormatting>
  <conditionalFormatting sqref="P1481">
    <cfRule type="colorScale" priority="718">
      <colorScale>
        <cfvo type="min"/>
        <cfvo type="percentile" val="50"/>
        <cfvo type="max"/>
        <color rgb="FFF8696B"/>
        <color rgb="FFFFEB84"/>
        <color rgb="FF63BE7B"/>
      </colorScale>
    </cfRule>
  </conditionalFormatting>
  <conditionalFormatting sqref="P1482">
    <cfRule type="colorScale" priority="719">
      <colorScale>
        <cfvo type="min"/>
        <cfvo type="percentile" val="50"/>
        <cfvo type="max"/>
        <color rgb="FFF8696B"/>
        <color rgb="FFFFEB84"/>
        <color rgb="FF63BE7B"/>
      </colorScale>
    </cfRule>
  </conditionalFormatting>
  <conditionalFormatting sqref="P1483">
    <cfRule type="colorScale" priority="720">
      <colorScale>
        <cfvo type="min"/>
        <cfvo type="percentile" val="50"/>
        <cfvo type="max"/>
        <color rgb="FFF8696B"/>
        <color rgb="FFFFEB84"/>
        <color rgb="FF63BE7B"/>
      </colorScale>
    </cfRule>
  </conditionalFormatting>
  <conditionalFormatting sqref="P1489">
    <cfRule type="colorScale" priority="721">
      <colorScale>
        <cfvo type="min"/>
        <cfvo type="percentile" val="50"/>
        <cfvo type="max"/>
        <color rgb="FFF8696B"/>
        <color rgb="FFFFEB84"/>
        <color rgb="FF63BE7B"/>
      </colorScale>
    </cfRule>
  </conditionalFormatting>
  <conditionalFormatting sqref="P1492">
    <cfRule type="colorScale" priority="722">
      <colorScale>
        <cfvo type="min"/>
        <cfvo type="percentile" val="50"/>
        <cfvo type="max"/>
        <color rgb="FFF8696B"/>
        <color rgb="FFFFEB84"/>
        <color rgb="FF63BE7B"/>
      </colorScale>
    </cfRule>
  </conditionalFormatting>
  <conditionalFormatting sqref="P1493">
    <cfRule type="colorScale" priority="723">
      <colorScale>
        <cfvo type="min"/>
        <cfvo type="percentile" val="50"/>
        <cfvo type="max"/>
        <color rgb="FFF8696B"/>
        <color rgb="FFFFEB84"/>
        <color rgb="FF63BE7B"/>
      </colorScale>
    </cfRule>
  </conditionalFormatting>
  <conditionalFormatting sqref="P1496">
    <cfRule type="colorScale" priority="724">
      <colorScale>
        <cfvo type="min"/>
        <cfvo type="percentile" val="50"/>
        <cfvo type="max"/>
        <color rgb="FFF8696B"/>
        <color rgb="FFFFEB84"/>
        <color rgb="FF63BE7B"/>
      </colorScale>
    </cfRule>
  </conditionalFormatting>
  <conditionalFormatting sqref="P1497">
    <cfRule type="colorScale" priority="725">
      <colorScale>
        <cfvo type="min"/>
        <cfvo type="percentile" val="50"/>
        <cfvo type="max"/>
        <color rgb="FFF8696B"/>
        <color rgb="FFFFEB84"/>
        <color rgb="FF63BE7B"/>
      </colorScale>
    </cfRule>
  </conditionalFormatting>
  <conditionalFormatting sqref="P1500">
    <cfRule type="colorScale" priority="726">
      <colorScale>
        <cfvo type="min"/>
        <cfvo type="percentile" val="50"/>
        <cfvo type="max"/>
        <color rgb="FFF8696B"/>
        <color rgb="FFFFEB84"/>
        <color rgb="FF63BE7B"/>
      </colorScale>
    </cfRule>
  </conditionalFormatting>
  <conditionalFormatting sqref="P1503">
    <cfRule type="colorScale" priority="727">
      <colorScale>
        <cfvo type="min"/>
        <cfvo type="percentile" val="50"/>
        <cfvo type="max"/>
        <color rgb="FFF8696B"/>
        <color rgb="FFFFEB84"/>
        <color rgb="FF63BE7B"/>
      </colorScale>
    </cfRule>
  </conditionalFormatting>
  <conditionalFormatting sqref="P1510">
    <cfRule type="colorScale" priority="728">
      <colorScale>
        <cfvo type="min"/>
        <cfvo type="percentile" val="50"/>
        <cfvo type="max"/>
        <color rgb="FFF8696B"/>
        <color rgb="FFFFEB84"/>
        <color rgb="FF63BE7B"/>
      </colorScale>
    </cfRule>
  </conditionalFormatting>
  <conditionalFormatting sqref="P1511">
    <cfRule type="colorScale" priority="729">
      <colorScale>
        <cfvo type="min"/>
        <cfvo type="percentile" val="50"/>
        <cfvo type="max"/>
        <color rgb="FFF8696B"/>
        <color rgb="FFFFEB84"/>
        <color rgb="FF63BE7B"/>
      </colorScale>
    </cfRule>
  </conditionalFormatting>
  <conditionalFormatting sqref="P1531">
    <cfRule type="colorScale" priority="730">
      <colorScale>
        <cfvo type="min"/>
        <cfvo type="percentile" val="50"/>
        <cfvo type="max"/>
        <color rgb="FFF8696B"/>
        <color rgb="FFFFEB84"/>
        <color rgb="FF63BE7B"/>
      </colorScale>
    </cfRule>
  </conditionalFormatting>
  <conditionalFormatting sqref="P1533">
    <cfRule type="colorScale" priority="731">
      <colorScale>
        <cfvo type="min"/>
        <cfvo type="percentile" val="50"/>
        <cfvo type="max"/>
        <color rgb="FFF8696B"/>
        <color rgb="FFFFEB84"/>
        <color rgb="FF63BE7B"/>
      </colorScale>
    </cfRule>
  </conditionalFormatting>
  <conditionalFormatting sqref="P1538">
    <cfRule type="colorScale" priority="732">
      <colorScale>
        <cfvo type="min"/>
        <cfvo type="percentile" val="50"/>
        <cfvo type="max"/>
        <color rgb="FFF8696B"/>
        <color rgb="FFFFEB84"/>
        <color rgb="FF63BE7B"/>
      </colorScale>
    </cfRule>
  </conditionalFormatting>
  <conditionalFormatting sqref="P1539">
    <cfRule type="colorScale" priority="733">
      <colorScale>
        <cfvo type="min"/>
        <cfvo type="percentile" val="50"/>
        <cfvo type="max"/>
        <color rgb="FFF8696B"/>
        <color rgb="FFFFEB84"/>
        <color rgb="FF63BE7B"/>
      </colorScale>
    </cfRule>
  </conditionalFormatting>
  <conditionalFormatting sqref="P1541">
    <cfRule type="colorScale" priority="734">
      <colorScale>
        <cfvo type="min"/>
        <cfvo type="percentile" val="50"/>
        <cfvo type="max"/>
        <color rgb="FFF8696B"/>
        <color rgb="FFFFEB84"/>
        <color rgb="FF63BE7B"/>
      </colorScale>
    </cfRule>
  </conditionalFormatting>
  <conditionalFormatting sqref="P1545:P1709">
    <cfRule type="colorScale" priority="735">
      <colorScale>
        <cfvo type="min"/>
        <cfvo type="max"/>
        <color rgb="FFFCFCFF"/>
        <color rgb="FF63BE7B"/>
      </colorScale>
    </cfRule>
  </conditionalFormatting>
  <conditionalFormatting sqref="P1545:P1709">
    <cfRule type="colorScale" priority="736">
      <colorScale>
        <cfvo type="min"/>
        <cfvo type="percentile" val="50"/>
        <cfvo type="max"/>
        <color rgb="FFF8696B"/>
        <color rgb="FFFFEB84"/>
        <color rgb="FF63BE7B"/>
      </colorScale>
    </cfRule>
  </conditionalFormatting>
  <conditionalFormatting sqref="P1547">
    <cfRule type="colorScale" priority="737">
      <colorScale>
        <cfvo type="min"/>
        <cfvo type="percentile" val="50"/>
        <cfvo type="max"/>
        <color rgb="FFF8696B"/>
        <color rgb="FFFFEB84"/>
        <color rgb="FF63BE7B"/>
      </colorScale>
    </cfRule>
  </conditionalFormatting>
  <conditionalFormatting sqref="P1548">
    <cfRule type="colorScale" priority="738">
      <colorScale>
        <cfvo type="min"/>
        <cfvo type="percentile" val="50"/>
        <cfvo type="max"/>
        <color rgb="FFF8696B"/>
        <color rgb="FFFFEB84"/>
        <color rgb="FF63BE7B"/>
      </colorScale>
    </cfRule>
  </conditionalFormatting>
  <conditionalFormatting sqref="P1549">
    <cfRule type="colorScale" priority="739">
      <colorScale>
        <cfvo type="min"/>
        <cfvo type="percentile" val="50"/>
        <cfvo type="max"/>
        <color rgb="FFF8696B"/>
        <color rgb="FFFFEB84"/>
        <color rgb="FF63BE7B"/>
      </colorScale>
    </cfRule>
  </conditionalFormatting>
  <conditionalFormatting sqref="P1553">
    <cfRule type="colorScale" priority="740">
      <colorScale>
        <cfvo type="min"/>
        <cfvo type="percentile" val="50"/>
        <cfvo type="max"/>
        <color rgb="FFF8696B"/>
        <color rgb="FFFFEB84"/>
        <color rgb="FF63BE7B"/>
      </colorScale>
    </cfRule>
  </conditionalFormatting>
  <conditionalFormatting sqref="P1554">
    <cfRule type="colorScale" priority="741">
      <colorScale>
        <cfvo type="min"/>
        <cfvo type="percentile" val="50"/>
        <cfvo type="max"/>
        <color rgb="FFF8696B"/>
        <color rgb="FFFFEB84"/>
        <color rgb="FF63BE7B"/>
      </colorScale>
    </cfRule>
  </conditionalFormatting>
  <conditionalFormatting sqref="P1559">
    <cfRule type="colorScale" priority="742">
      <colorScale>
        <cfvo type="min"/>
        <cfvo type="percentile" val="50"/>
        <cfvo type="max"/>
        <color rgb="FFF8696B"/>
        <color rgb="FFFFEB84"/>
        <color rgb="FF63BE7B"/>
      </colorScale>
    </cfRule>
  </conditionalFormatting>
  <conditionalFormatting sqref="P1560">
    <cfRule type="colorScale" priority="743">
      <colorScale>
        <cfvo type="min"/>
        <cfvo type="percentile" val="50"/>
        <cfvo type="max"/>
        <color rgb="FFF8696B"/>
        <color rgb="FFFFEB84"/>
        <color rgb="FF63BE7B"/>
      </colorScale>
    </cfRule>
  </conditionalFormatting>
  <conditionalFormatting sqref="P1563">
    <cfRule type="colorScale" priority="744">
      <colorScale>
        <cfvo type="min"/>
        <cfvo type="percentile" val="50"/>
        <cfvo type="max"/>
        <color rgb="FFF8696B"/>
        <color rgb="FFFFEB84"/>
        <color rgb="FF63BE7B"/>
      </colorScale>
    </cfRule>
  </conditionalFormatting>
  <conditionalFormatting sqref="P1564">
    <cfRule type="colorScale" priority="745">
      <colorScale>
        <cfvo type="min"/>
        <cfvo type="percentile" val="50"/>
        <cfvo type="max"/>
        <color rgb="FFF8696B"/>
        <color rgb="FFFFEB84"/>
        <color rgb="FF63BE7B"/>
      </colorScale>
    </cfRule>
  </conditionalFormatting>
  <conditionalFormatting sqref="P1567">
    <cfRule type="colorScale" priority="746">
      <colorScale>
        <cfvo type="min"/>
        <cfvo type="percentile" val="50"/>
        <cfvo type="max"/>
        <color rgb="FFF8696B"/>
        <color rgb="FFFFEB84"/>
        <color rgb="FF63BE7B"/>
      </colorScale>
    </cfRule>
  </conditionalFormatting>
  <conditionalFormatting sqref="P1575">
    <cfRule type="colorScale" priority="747">
      <colorScale>
        <cfvo type="min"/>
        <cfvo type="percentile" val="50"/>
        <cfvo type="max"/>
        <color rgb="FFF8696B"/>
        <color rgb="FFFFEB84"/>
        <color rgb="FF63BE7B"/>
      </colorScale>
    </cfRule>
  </conditionalFormatting>
  <conditionalFormatting sqref="P1578">
    <cfRule type="colorScale" priority="748">
      <colorScale>
        <cfvo type="min"/>
        <cfvo type="percentile" val="50"/>
        <cfvo type="max"/>
        <color rgb="FFF8696B"/>
        <color rgb="FFFFEB84"/>
        <color rgb="FF63BE7B"/>
      </colorScale>
    </cfRule>
  </conditionalFormatting>
  <conditionalFormatting sqref="P1579:P1580">
    <cfRule type="colorScale" priority="749">
      <colorScale>
        <cfvo type="min"/>
        <cfvo type="percentile" val="50"/>
        <cfvo type="max"/>
        <color rgb="FFF8696B"/>
        <color rgb="FFFFEB84"/>
        <color rgb="FF63BE7B"/>
      </colorScale>
    </cfRule>
  </conditionalFormatting>
  <conditionalFormatting sqref="P1580">
    <cfRule type="colorScale" priority="750">
      <colorScale>
        <cfvo type="min"/>
        <cfvo type="percentile" val="50"/>
        <cfvo type="max"/>
        <color rgb="FFF8696B"/>
        <color rgb="FFFFEB84"/>
        <color rgb="FF63BE7B"/>
      </colorScale>
    </cfRule>
  </conditionalFormatting>
  <conditionalFormatting sqref="P1581">
    <cfRule type="colorScale" priority="751">
      <colorScale>
        <cfvo type="min"/>
        <cfvo type="percentile" val="50"/>
        <cfvo type="max"/>
        <color rgb="FFF8696B"/>
        <color rgb="FFFFEB84"/>
        <color rgb="FF63BE7B"/>
      </colorScale>
    </cfRule>
  </conditionalFormatting>
  <conditionalFormatting sqref="P1582">
    <cfRule type="colorScale" priority="752">
      <colorScale>
        <cfvo type="min"/>
        <cfvo type="percentile" val="50"/>
        <cfvo type="max"/>
        <color rgb="FFF8696B"/>
        <color rgb="FFFFEB84"/>
        <color rgb="FF63BE7B"/>
      </colorScale>
    </cfRule>
  </conditionalFormatting>
  <conditionalFormatting sqref="P1588">
    <cfRule type="colorScale" priority="753">
      <colorScale>
        <cfvo type="min"/>
        <cfvo type="percentile" val="50"/>
        <cfvo type="max"/>
        <color rgb="FFF8696B"/>
        <color rgb="FFFFEB84"/>
        <color rgb="FF63BE7B"/>
      </colorScale>
    </cfRule>
  </conditionalFormatting>
  <conditionalFormatting sqref="P1590">
    <cfRule type="colorScale" priority="754">
      <colorScale>
        <cfvo type="min"/>
        <cfvo type="percentile" val="50"/>
        <cfvo type="max"/>
        <color rgb="FFF8696B"/>
        <color rgb="FFFFEB84"/>
        <color rgb="FF63BE7B"/>
      </colorScale>
    </cfRule>
  </conditionalFormatting>
  <conditionalFormatting sqref="P1591">
    <cfRule type="colorScale" priority="755">
      <colorScale>
        <cfvo type="min"/>
        <cfvo type="percentile" val="50"/>
        <cfvo type="max"/>
        <color rgb="FFF8696B"/>
        <color rgb="FFFFEB84"/>
        <color rgb="FF63BE7B"/>
      </colorScale>
    </cfRule>
  </conditionalFormatting>
  <conditionalFormatting sqref="P1592">
    <cfRule type="colorScale" priority="756">
      <colorScale>
        <cfvo type="min"/>
        <cfvo type="percentile" val="50"/>
        <cfvo type="max"/>
        <color rgb="FFF8696B"/>
        <color rgb="FFFFEB84"/>
        <color rgb="FF63BE7B"/>
      </colorScale>
    </cfRule>
  </conditionalFormatting>
  <conditionalFormatting sqref="P1594">
    <cfRule type="colorScale" priority="757">
      <colorScale>
        <cfvo type="min"/>
        <cfvo type="percentile" val="50"/>
        <cfvo type="max"/>
        <color rgb="FFF8696B"/>
        <color rgb="FFFFEB84"/>
        <color rgb="FF63BE7B"/>
      </colorScale>
    </cfRule>
  </conditionalFormatting>
  <conditionalFormatting sqref="P1598">
    <cfRule type="colorScale" priority="758">
      <colorScale>
        <cfvo type="min"/>
        <cfvo type="percentile" val="50"/>
        <cfvo type="max"/>
        <color rgb="FFF8696B"/>
        <color rgb="FFFFEB84"/>
        <color rgb="FF63BE7B"/>
      </colorScale>
    </cfRule>
  </conditionalFormatting>
  <conditionalFormatting sqref="P1600">
    <cfRule type="colorScale" priority="759">
      <colorScale>
        <cfvo type="min"/>
        <cfvo type="percentile" val="50"/>
        <cfvo type="max"/>
        <color rgb="FFF8696B"/>
        <color rgb="FFFFEB84"/>
        <color rgb="FF63BE7B"/>
      </colorScale>
    </cfRule>
  </conditionalFormatting>
  <conditionalFormatting sqref="P1601">
    <cfRule type="colorScale" priority="760">
      <colorScale>
        <cfvo type="min"/>
        <cfvo type="percentile" val="50"/>
        <cfvo type="max"/>
        <color rgb="FFF8696B"/>
        <color rgb="FFFFEB84"/>
        <color rgb="FF63BE7B"/>
      </colorScale>
    </cfRule>
  </conditionalFormatting>
  <conditionalFormatting sqref="P1605">
    <cfRule type="colorScale" priority="761">
      <colorScale>
        <cfvo type="min"/>
        <cfvo type="percentile" val="50"/>
        <cfvo type="max"/>
        <color rgb="FFF8696B"/>
        <color rgb="FFFFEB84"/>
        <color rgb="FF63BE7B"/>
      </colorScale>
    </cfRule>
  </conditionalFormatting>
  <conditionalFormatting sqref="P1607">
    <cfRule type="colorScale" priority="762">
      <colorScale>
        <cfvo type="min"/>
        <cfvo type="percentile" val="50"/>
        <cfvo type="max"/>
        <color rgb="FFF8696B"/>
        <color rgb="FFFFEB84"/>
        <color rgb="FF63BE7B"/>
      </colorScale>
    </cfRule>
  </conditionalFormatting>
  <conditionalFormatting sqref="P1608">
    <cfRule type="colorScale" priority="763">
      <colorScale>
        <cfvo type="min"/>
        <cfvo type="percentile" val="50"/>
        <cfvo type="max"/>
        <color rgb="FFF8696B"/>
        <color rgb="FFFFEB84"/>
        <color rgb="FF63BE7B"/>
      </colorScale>
    </cfRule>
  </conditionalFormatting>
  <conditionalFormatting sqref="P1611">
    <cfRule type="colorScale" priority="764">
      <colorScale>
        <cfvo type="min"/>
        <cfvo type="percentile" val="50"/>
        <cfvo type="max"/>
        <color rgb="FFF8696B"/>
        <color rgb="FFFFEB84"/>
        <color rgb="FF63BE7B"/>
      </colorScale>
    </cfRule>
  </conditionalFormatting>
  <conditionalFormatting sqref="P1614">
    <cfRule type="colorScale" priority="765">
      <colorScale>
        <cfvo type="min"/>
        <cfvo type="percentile" val="50"/>
        <cfvo type="max"/>
        <color rgb="FFF8696B"/>
        <color rgb="FFFFEB84"/>
        <color rgb="FF63BE7B"/>
      </colorScale>
    </cfRule>
  </conditionalFormatting>
  <conditionalFormatting sqref="P1616">
    <cfRule type="colorScale" priority="766">
      <colorScale>
        <cfvo type="min"/>
        <cfvo type="percentile" val="50"/>
        <cfvo type="max"/>
        <color rgb="FFF8696B"/>
        <color rgb="FFFFEB84"/>
        <color rgb="FF63BE7B"/>
      </colorScale>
    </cfRule>
  </conditionalFormatting>
  <conditionalFormatting sqref="P1629">
    <cfRule type="colorScale" priority="767">
      <colorScale>
        <cfvo type="min"/>
        <cfvo type="percentile" val="50"/>
        <cfvo type="max"/>
        <color rgb="FFF8696B"/>
        <color rgb="FFFFEB84"/>
        <color rgb="FF63BE7B"/>
      </colorScale>
    </cfRule>
  </conditionalFormatting>
  <conditionalFormatting sqref="P1632">
    <cfRule type="colorScale" priority="768">
      <colorScale>
        <cfvo type="min"/>
        <cfvo type="percentile" val="50"/>
        <cfvo type="max"/>
        <color rgb="FFF8696B"/>
        <color rgb="FFFFEB84"/>
        <color rgb="FF63BE7B"/>
      </colorScale>
    </cfRule>
  </conditionalFormatting>
  <conditionalFormatting sqref="P1635">
    <cfRule type="colorScale" priority="769">
      <colorScale>
        <cfvo type="min"/>
        <cfvo type="percentile" val="50"/>
        <cfvo type="max"/>
        <color rgb="FFF8696B"/>
        <color rgb="FFFFEB84"/>
        <color rgb="FF63BE7B"/>
      </colorScale>
    </cfRule>
  </conditionalFormatting>
  <conditionalFormatting sqref="P1638">
    <cfRule type="colorScale" priority="770">
      <colorScale>
        <cfvo type="min"/>
        <cfvo type="percentile" val="50"/>
        <cfvo type="max"/>
        <color rgb="FFF8696B"/>
        <color rgb="FFFFEB84"/>
        <color rgb="FF63BE7B"/>
      </colorScale>
    </cfRule>
  </conditionalFormatting>
  <conditionalFormatting sqref="P1639">
    <cfRule type="colorScale" priority="771">
      <colorScale>
        <cfvo type="min"/>
        <cfvo type="percentile" val="50"/>
        <cfvo type="max"/>
        <color rgb="FFF8696B"/>
        <color rgb="FFFFEB84"/>
        <color rgb="FF63BE7B"/>
      </colorScale>
    </cfRule>
  </conditionalFormatting>
  <conditionalFormatting sqref="P1640">
    <cfRule type="colorScale" priority="772">
      <colorScale>
        <cfvo type="min"/>
        <cfvo type="percentile" val="50"/>
        <cfvo type="max"/>
        <color rgb="FFF8696B"/>
        <color rgb="FFFFEB84"/>
        <color rgb="FF63BE7B"/>
      </colorScale>
    </cfRule>
  </conditionalFormatting>
  <conditionalFormatting sqref="P1643">
    <cfRule type="colorScale" priority="773">
      <colorScale>
        <cfvo type="min"/>
        <cfvo type="percentile" val="50"/>
        <cfvo type="max"/>
        <color rgb="FFF8696B"/>
        <color rgb="FFFFEB84"/>
        <color rgb="FF63BE7B"/>
      </colorScale>
    </cfRule>
  </conditionalFormatting>
  <conditionalFormatting sqref="P1649">
    <cfRule type="colorScale" priority="774">
      <colorScale>
        <cfvo type="min"/>
        <cfvo type="percentile" val="50"/>
        <cfvo type="max"/>
        <color rgb="FFF8696B"/>
        <color rgb="FFFFEB84"/>
        <color rgb="FF63BE7B"/>
      </colorScale>
    </cfRule>
  </conditionalFormatting>
  <conditionalFormatting sqref="P1654">
    <cfRule type="colorScale" priority="775">
      <colorScale>
        <cfvo type="min"/>
        <cfvo type="percentile" val="50"/>
        <cfvo type="max"/>
        <color rgb="FFF8696B"/>
        <color rgb="FFFFEB84"/>
        <color rgb="FF63BE7B"/>
      </colorScale>
    </cfRule>
  </conditionalFormatting>
  <conditionalFormatting sqref="P1660">
    <cfRule type="colorScale" priority="776">
      <colorScale>
        <cfvo type="min"/>
        <cfvo type="percentile" val="50"/>
        <cfvo type="max"/>
        <color rgb="FFF8696B"/>
        <color rgb="FFFFEB84"/>
        <color rgb="FF63BE7B"/>
      </colorScale>
    </cfRule>
  </conditionalFormatting>
  <conditionalFormatting sqref="P1662">
    <cfRule type="colorScale" priority="777">
      <colorScale>
        <cfvo type="min"/>
        <cfvo type="percentile" val="50"/>
        <cfvo type="max"/>
        <color rgb="FFF8696B"/>
        <color rgb="FFFFEB84"/>
        <color rgb="FF63BE7B"/>
      </colorScale>
    </cfRule>
  </conditionalFormatting>
  <conditionalFormatting sqref="P1665">
    <cfRule type="colorScale" priority="778">
      <colorScale>
        <cfvo type="min"/>
        <cfvo type="percentile" val="50"/>
        <cfvo type="max"/>
        <color rgb="FFF8696B"/>
        <color rgb="FFFFEB84"/>
        <color rgb="FF63BE7B"/>
      </colorScale>
    </cfRule>
  </conditionalFormatting>
  <conditionalFormatting sqref="P1666">
    <cfRule type="colorScale" priority="779">
      <colorScale>
        <cfvo type="min"/>
        <cfvo type="percentile" val="50"/>
        <cfvo type="max"/>
        <color rgb="FFF8696B"/>
        <color rgb="FFFFEB84"/>
        <color rgb="FF63BE7B"/>
      </colorScale>
    </cfRule>
  </conditionalFormatting>
  <conditionalFormatting sqref="P1671">
    <cfRule type="colorScale" priority="780">
      <colorScale>
        <cfvo type="min"/>
        <cfvo type="percentile" val="50"/>
        <cfvo type="max"/>
        <color rgb="FFF8696B"/>
        <color rgb="FFFFEB84"/>
        <color rgb="FF63BE7B"/>
      </colorScale>
    </cfRule>
  </conditionalFormatting>
  <conditionalFormatting sqref="P1675">
    <cfRule type="colorScale" priority="781">
      <colorScale>
        <cfvo type="min"/>
        <cfvo type="percentile" val="50"/>
        <cfvo type="max"/>
        <color rgb="FFF8696B"/>
        <color rgb="FFFFEB84"/>
        <color rgb="FF63BE7B"/>
      </colorScale>
    </cfRule>
  </conditionalFormatting>
  <conditionalFormatting sqref="P1682">
    <cfRule type="colorScale" priority="782">
      <colorScale>
        <cfvo type="min"/>
        <cfvo type="percentile" val="50"/>
        <cfvo type="max"/>
        <color rgb="FFF8696B"/>
        <color rgb="FFFFEB84"/>
        <color rgb="FF63BE7B"/>
      </colorScale>
    </cfRule>
  </conditionalFormatting>
  <conditionalFormatting sqref="P1683">
    <cfRule type="colorScale" priority="783">
      <colorScale>
        <cfvo type="min"/>
        <cfvo type="percentile" val="50"/>
        <cfvo type="max"/>
        <color rgb="FFF8696B"/>
        <color rgb="FFFFEB84"/>
        <color rgb="FF63BE7B"/>
      </colorScale>
    </cfRule>
  </conditionalFormatting>
  <conditionalFormatting sqref="P1684">
    <cfRule type="colorScale" priority="784">
      <colorScale>
        <cfvo type="min"/>
        <cfvo type="percentile" val="50"/>
        <cfvo type="max"/>
        <color rgb="FFF8696B"/>
        <color rgb="FFFFEB84"/>
        <color rgb="FF63BE7B"/>
      </colorScale>
    </cfRule>
  </conditionalFormatting>
  <conditionalFormatting sqref="P1685">
    <cfRule type="colorScale" priority="785">
      <colorScale>
        <cfvo type="min"/>
        <cfvo type="percentile" val="50"/>
        <cfvo type="max"/>
        <color rgb="FFF8696B"/>
        <color rgb="FFFFEB84"/>
        <color rgb="FF63BE7B"/>
      </colorScale>
    </cfRule>
  </conditionalFormatting>
  <conditionalFormatting sqref="P1689">
    <cfRule type="colorScale" priority="786">
      <colorScale>
        <cfvo type="min"/>
        <cfvo type="percentile" val="50"/>
        <cfvo type="max"/>
        <color rgb="FFF8696B"/>
        <color rgb="FFFFEB84"/>
        <color rgb="FF63BE7B"/>
      </colorScale>
    </cfRule>
  </conditionalFormatting>
  <conditionalFormatting sqref="P1690">
    <cfRule type="colorScale" priority="787">
      <colorScale>
        <cfvo type="min"/>
        <cfvo type="percentile" val="50"/>
        <cfvo type="max"/>
        <color rgb="FFF8696B"/>
        <color rgb="FFFFEB84"/>
        <color rgb="FF63BE7B"/>
      </colorScale>
    </cfRule>
  </conditionalFormatting>
  <conditionalFormatting sqref="P1694">
    <cfRule type="colorScale" priority="788">
      <colorScale>
        <cfvo type="min"/>
        <cfvo type="percentile" val="50"/>
        <cfvo type="max"/>
        <color rgb="FFF8696B"/>
        <color rgb="FFFFEB84"/>
        <color rgb="FF63BE7B"/>
      </colorScale>
    </cfRule>
  </conditionalFormatting>
  <conditionalFormatting sqref="P1695">
    <cfRule type="colorScale" priority="789">
      <colorScale>
        <cfvo type="min"/>
        <cfvo type="percentile" val="50"/>
        <cfvo type="max"/>
        <color rgb="FFF8696B"/>
        <color rgb="FFFFEB84"/>
        <color rgb="FF63BE7B"/>
      </colorScale>
    </cfRule>
  </conditionalFormatting>
  <conditionalFormatting sqref="P1696:P1698">
    <cfRule type="colorScale" priority="790">
      <colorScale>
        <cfvo type="min"/>
        <cfvo type="percentile" val="50"/>
        <cfvo type="max"/>
        <color rgb="FFF8696B"/>
        <color rgb="FFFFEB84"/>
        <color rgb="FF63BE7B"/>
      </colorScale>
    </cfRule>
  </conditionalFormatting>
  <conditionalFormatting sqref="P1700">
    <cfRule type="colorScale" priority="791">
      <colorScale>
        <cfvo type="min"/>
        <cfvo type="percentile" val="50"/>
        <cfvo type="max"/>
        <color rgb="FFF8696B"/>
        <color rgb="FFFFEB84"/>
        <color rgb="FF63BE7B"/>
      </colorScale>
    </cfRule>
  </conditionalFormatting>
  <conditionalFormatting sqref="P1703">
    <cfRule type="colorScale" priority="792">
      <colorScale>
        <cfvo type="min"/>
        <cfvo type="percentile" val="50"/>
        <cfvo type="max"/>
        <color rgb="FFF8696B"/>
        <color rgb="FFFFEB84"/>
        <color rgb="FF63BE7B"/>
      </colorScale>
    </cfRule>
  </conditionalFormatting>
  <conditionalFormatting sqref="R3:R83 R86:R91 R93:R97">
    <cfRule type="colorScale" priority="793">
      <colorScale>
        <cfvo type="min"/>
        <cfvo type="percentile" val="50"/>
        <cfvo type="max"/>
        <color rgb="FFF8696B"/>
        <color rgb="FFFFEB84"/>
        <color rgb="FF63BE7B"/>
      </colorScale>
    </cfRule>
  </conditionalFormatting>
  <conditionalFormatting sqref="R3:R702 R704:R715 R718:R735">
    <cfRule type="colorScale" priority="794">
      <colorScale>
        <cfvo type="min"/>
        <cfvo type="percentile" val="50"/>
        <cfvo type="max"/>
        <color rgb="FFF8696B"/>
        <color rgb="FFFFEB84"/>
        <color rgb="FF63BE7B"/>
      </colorScale>
    </cfRule>
  </conditionalFormatting>
  <conditionalFormatting sqref="R84">
    <cfRule type="colorScale" priority="795">
      <colorScale>
        <cfvo type="min"/>
        <cfvo type="percentile" val="50"/>
        <cfvo type="max"/>
        <color rgb="FFF8696B"/>
        <color rgb="FFFFEB84"/>
        <color rgb="FF63BE7B"/>
      </colorScale>
    </cfRule>
  </conditionalFormatting>
  <conditionalFormatting sqref="R85">
    <cfRule type="colorScale" priority="796">
      <colorScale>
        <cfvo type="min"/>
        <cfvo type="percentile" val="50"/>
        <cfvo type="max"/>
        <color rgb="FFF8696B"/>
        <color rgb="FFFFEB84"/>
        <color rgb="FF63BE7B"/>
      </colorScale>
    </cfRule>
  </conditionalFormatting>
  <conditionalFormatting sqref="R92">
    <cfRule type="colorScale" priority="797">
      <colorScale>
        <cfvo type="min"/>
        <cfvo type="percentile" val="50"/>
        <cfvo type="max"/>
        <color rgb="FFF8696B"/>
        <color rgb="FFFFEB84"/>
        <color rgb="FF63BE7B"/>
      </colorScale>
    </cfRule>
  </conditionalFormatting>
  <conditionalFormatting sqref="R102">
    <cfRule type="colorScale" priority="798">
      <colorScale>
        <cfvo type="min"/>
        <cfvo type="percentile" val="50"/>
        <cfvo type="max"/>
        <color rgb="FFF8696B"/>
        <color rgb="FFFFEB84"/>
        <color rgb="FF63BE7B"/>
      </colorScale>
    </cfRule>
  </conditionalFormatting>
  <conditionalFormatting sqref="R104">
    <cfRule type="colorScale" priority="799">
      <colorScale>
        <cfvo type="min"/>
        <cfvo type="percentile" val="50"/>
        <cfvo type="max"/>
        <color rgb="FFF8696B"/>
        <color rgb="FFFFEB84"/>
        <color rgb="FF63BE7B"/>
      </colorScale>
    </cfRule>
  </conditionalFormatting>
  <conditionalFormatting sqref="R109">
    <cfRule type="colorScale" priority="800">
      <colorScale>
        <cfvo type="min"/>
        <cfvo type="percentile" val="50"/>
        <cfvo type="max"/>
        <color rgb="FFF8696B"/>
        <color rgb="FFFFEB84"/>
        <color rgb="FF63BE7B"/>
      </colorScale>
    </cfRule>
  </conditionalFormatting>
  <conditionalFormatting sqref="R110:R112 R115:R119 R121:R196">
    <cfRule type="colorScale" priority="801">
      <colorScale>
        <cfvo type="min"/>
        <cfvo type="percentile" val="50"/>
        <cfvo type="max"/>
        <color rgb="FFF8696B"/>
        <color rgb="FFFFEB84"/>
        <color rgb="FF63BE7B"/>
      </colorScale>
    </cfRule>
  </conditionalFormatting>
  <conditionalFormatting sqref="R113:R114">
    <cfRule type="colorScale" priority="802">
      <colorScale>
        <cfvo type="min"/>
        <cfvo type="percentile" val="50"/>
        <cfvo type="max"/>
        <color rgb="FFF8696B"/>
        <color rgb="FFFFEB84"/>
        <color rgb="FF63BE7B"/>
      </colorScale>
    </cfRule>
  </conditionalFormatting>
  <conditionalFormatting sqref="R120">
    <cfRule type="colorScale" priority="803">
      <colorScale>
        <cfvo type="min"/>
        <cfvo type="percentile" val="50"/>
        <cfvo type="max"/>
        <color rgb="FFF8696B"/>
        <color rgb="FFFFEB84"/>
        <color rgb="FF63BE7B"/>
      </colorScale>
    </cfRule>
  </conditionalFormatting>
  <conditionalFormatting sqref="R3:R101 R103 R105:R108 R197:R200">
    <cfRule type="colorScale" priority="804">
      <colorScale>
        <cfvo type="min"/>
        <cfvo type="percentile" val="50"/>
        <cfvo type="max"/>
        <color rgb="FFF8696B"/>
        <color rgb="FFFFEB84"/>
        <color rgb="FF63BE7B"/>
      </colorScale>
    </cfRule>
  </conditionalFormatting>
  <conditionalFormatting sqref="R703">
    <cfRule type="colorScale" priority="805">
      <colorScale>
        <cfvo type="min"/>
        <cfvo type="percentile" val="50"/>
        <cfvo type="max"/>
        <color rgb="FFF8696B"/>
        <color rgb="FFFFEB84"/>
        <color rgb="FF63BE7B"/>
      </colorScale>
    </cfRule>
  </conditionalFormatting>
  <conditionalFormatting sqref="R716">
    <cfRule type="colorScale" priority="806">
      <colorScale>
        <cfvo type="min"/>
        <cfvo type="percentile" val="50"/>
        <cfvo type="max"/>
        <color rgb="FFF8696B"/>
        <color rgb="FFFFEB84"/>
        <color rgb="FF63BE7B"/>
      </colorScale>
    </cfRule>
  </conditionalFormatting>
  <conditionalFormatting sqref="R717">
    <cfRule type="colorScale" priority="807">
      <colorScale>
        <cfvo type="min"/>
        <cfvo type="percentile" val="50"/>
        <cfvo type="max"/>
        <color rgb="FFF8696B"/>
        <color rgb="FFFFEB84"/>
        <color rgb="FF63BE7B"/>
      </colorScale>
    </cfRule>
  </conditionalFormatting>
  <conditionalFormatting sqref="R735:R817">
    <cfRule type="colorScale" priority="808">
      <colorScale>
        <cfvo type="min"/>
        <cfvo type="percentile" val="50"/>
        <cfvo type="max"/>
        <color rgb="FFF8696B"/>
        <color rgb="FFFFEB84"/>
        <color rgb="FF63BE7B"/>
      </colorScale>
    </cfRule>
  </conditionalFormatting>
  <conditionalFormatting sqref="R802">
    <cfRule type="colorScale" priority="809">
      <colorScale>
        <cfvo type="min"/>
        <cfvo type="percentile" val="50"/>
        <cfvo type="max"/>
        <color rgb="FFF8696B"/>
        <color rgb="FFFFEB84"/>
        <color rgb="FF63BE7B"/>
      </colorScale>
    </cfRule>
  </conditionalFormatting>
  <conditionalFormatting sqref="R818:R845">
    <cfRule type="colorScale" priority="810">
      <colorScale>
        <cfvo type="min"/>
        <cfvo type="max"/>
        <color rgb="FFFFEF9C"/>
        <color rgb="FF63BE7B"/>
      </colorScale>
    </cfRule>
  </conditionalFormatting>
  <conditionalFormatting sqref="R818:R845">
    <cfRule type="colorScale" priority="811">
      <colorScale>
        <cfvo type="min"/>
        <cfvo type="percentile" val="50"/>
        <cfvo type="max"/>
        <color rgb="FF63BE7B"/>
        <color rgb="FFFFEB84"/>
        <color rgb="FFF8696B"/>
      </colorScale>
    </cfRule>
  </conditionalFormatting>
  <conditionalFormatting sqref="R848">
    <cfRule type="colorScale" priority="812">
      <colorScale>
        <cfvo type="min"/>
        <cfvo type="percentile" val="50"/>
        <cfvo type="max"/>
        <color rgb="FFF8696B"/>
        <color rgb="FFFFEB84"/>
        <color rgb="FF63BE7B"/>
      </colorScale>
    </cfRule>
  </conditionalFormatting>
  <conditionalFormatting sqref="R855">
    <cfRule type="colorScale" priority="813">
      <colorScale>
        <cfvo type="min"/>
        <cfvo type="percentile" val="50"/>
        <cfvo type="max"/>
        <color rgb="FFF8696B"/>
        <color rgb="FFFFEB84"/>
        <color rgb="FF63BE7B"/>
      </colorScale>
    </cfRule>
  </conditionalFormatting>
  <conditionalFormatting sqref="R877:R882">
    <cfRule type="colorScale" priority="814">
      <colorScale>
        <cfvo type="min"/>
        <cfvo type="percentile" val="50"/>
        <cfvo type="max"/>
        <color rgb="FFF8696B"/>
        <color rgb="FFFFEB84"/>
        <color rgb="FF63BE7B"/>
      </colorScale>
    </cfRule>
  </conditionalFormatting>
  <conditionalFormatting sqref="R884">
    <cfRule type="colorScale" priority="815">
      <colorScale>
        <cfvo type="min"/>
        <cfvo type="percentile" val="50"/>
        <cfvo type="max"/>
        <color rgb="FFF8696B"/>
        <color rgb="FFFFEB84"/>
        <color rgb="FF63BE7B"/>
      </colorScale>
    </cfRule>
  </conditionalFormatting>
  <conditionalFormatting sqref="R887">
    <cfRule type="colorScale" priority="816">
      <colorScale>
        <cfvo type="min"/>
        <cfvo type="percentile" val="50"/>
        <cfvo type="max"/>
        <color rgb="FFF8696B"/>
        <color rgb="FFFFEB84"/>
        <color rgb="FF63BE7B"/>
      </colorScale>
    </cfRule>
  </conditionalFormatting>
  <conditionalFormatting sqref="R890">
    <cfRule type="colorScale" priority="817">
      <colorScale>
        <cfvo type="min"/>
        <cfvo type="percentile" val="50"/>
        <cfvo type="max"/>
        <color rgb="FFF8696B"/>
        <color rgb="FFFFEB84"/>
        <color rgb="FF63BE7B"/>
      </colorScale>
    </cfRule>
  </conditionalFormatting>
  <conditionalFormatting sqref="R891">
    <cfRule type="colorScale" priority="818">
      <colorScale>
        <cfvo type="min"/>
        <cfvo type="percentile" val="50"/>
        <cfvo type="max"/>
        <color rgb="FFF8696B"/>
        <color rgb="FFFFEB84"/>
        <color rgb="FF63BE7B"/>
      </colorScale>
    </cfRule>
  </conditionalFormatting>
  <conditionalFormatting sqref="R893">
    <cfRule type="colorScale" priority="819">
      <colorScale>
        <cfvo type="min"/>
        <cfvo type="percentile" val="50"/>
        <cfvo type="max"/>
        <color rgb="FFF8696B"/>
        <color rgb="FFFFEB84"/>
        <color rgb="FF63BE7B"/>
      </colorScale>
    </cfRule>
  </conditionalFormatting>
  <conditionalFormatting sqref="R894">
    <cfRule type="colorScale" priority="820">
      <colorScale>
        <cfvo type="min"/>
        <cfvo type="percentile" val="50"/>
        <cfvo type="max"/>
        <color rgb="FFF8696B"/>
        <color rgb="FFFFEB84"/>
        <color rgb="FF63BE7B"/>
      </colorScale>
    </cfRule>
  </conditionalFormatting>
  <conditionalFormatting sqref="R896">
    <cfRule type="colorScale" priority="821">
      <colorScale>
        <cfvo type="min"/>
        <cfvo type="percentile" val="50"/>
        <cfvo type="max"/>
        <color rgb="FFF8696B"/>
        <color rgb="FFFFEB84"/>
        <color rgb="FF63BE7B"/>
      </colorScale>
    </cfRule>
  </conditionalFormatting>
  <conditionalFormatting sqref="R899">
    <cfRule type="colorScale" priority="822">
      <colorScale>
        <cfvo type="min"/>
        <cfvo type="percentile" val="50"/>
        <cfvo type="max"/>
        <color rgb="FFF8696B"/>
        <color rgb="FFFFEB84"/>
        <color rgb="FF63BE7B"/>
      </colorScale>
    </cfRule>
  </conditionalFormatting>
  <conditionalFormatting sqref="R901">
    <cfRule type="colorScale" priority="823">
      <colorScale>
        <cfvo type="min"/>
        <cfvo type="percentile" val="50"/>
        <cfvo type="max"/>
        <color rgb="FFF8696B"/>
        <color rgb="FFFFEB84"/>
        <color rgb="FF63BE7B"/>
      </colorScale>
    </cfRule>
  </conditionalFormatting>
  <conditionalFormatting sqref="R905">
    <cfRule type="colorScale" priority="824">
      <colorScale>
        <cfvo type="min"/>
        <cfvo type="percentile" val="50"/>
        <cfvo type="max"/>
        <color rgb="FFF8696B"/>
        <color rgb="FFFFEB84"/>
        <color rgb="FF63BE7B"/>
      </colorScale>
    </cfRule>
  </conditionalFormatting>
  <conditionalFormatting sqref="R906">
    <cfRule type="colorScale" priority="825">
      <colorScale>
        <cfvo type="min"/>
        <cfvo type="percentile" val="50"/>
        <cfvo type="max"/>
        <color rgb="FFF8696B"/>
        <color rgb="FFFFEB84"/>
        <color rgb="FF63BE7B"/>
      </colorScale>
    </cfRule>
  </conditionalFormatting>
  <conditionalFormatting sqref="R907">
    <cfRule type="colorScale" priority="826">
      <colorScale>
        <cfvo type="min"/>
        <cfvo type="percentile" val="50"/>
        <cfvo type="max"/>
        <color rgb="FFF8696B"/>
        <color rgb="FFFFEB84"/>
        <color rgb="FF63BE7B"/>
      </colorScale>
    </cfRule>
  </conditionalFormatting>
  <conditionalFormatting sqref="R910">
    <cfRule type="colorScale" priority="827">
      <colorScale>
        <cfvo type="min"/>
        <cfvo type="percentile" val="50"/>
        <cfvo type="max"/>
        <color rgb="FFF8696B"/>
        <color rgb="FFFFEB84"/>
        <color rgb="FF63BE7B"/>
      </colorScale>
    </cfRule>
  </conditionalFormatting>
  <conditionalFormatting sqref="R913">
    <cfRule type="colorScale" priority="828">
      <colorScale>
        <cfvo type="min"/>
        <cfvo type="percentile" val="50"/>
        <cfvo type="max"/>
        <color rgb="FFF8696B"/>
        <color rgb="FFFFEB84"/>
        <color rgb="FF63BE7B"/>
      </colorScale>
    </cfRule>
  </conditionalFormatting>
  <conditionalFormatting sqref="R915">
    <cfRule type="colorScale" priority="829">
      <colorScale>
        <cfvo type="min"/>
        <cfvo type="percentile" val="50"/>
        <cfvo type="max"/>
        <color rgb="FFF8696B"/>
        <color rgb="FFFFEB84"/>
        <color rgb="FF63BE7B"/>
      </colorScale>
    </cfRule>
  </conditionalFormatting>
  <conditionalFormatting sqref="R917">
    <cfRule type="colorScale" priority="830">
      <colorScale>
        <cfvo type="min"/>
        <cfvo type="percentile" val="50"/>
        <cfvo type="max"/>
        <color rgb="FFF8696B"/>
        <color rgb="FFFFEB84"/>
        <color rgb="FF63BE7B"/>
      </colorScale>
    </cfRule>
  </conditionalFormatting>
  <conditionalFormatting sqref="R918">
    <cfRule type="colorScale" priority="831">
      <colorScale>
        <cfvo type="min"/>
        <cfvo type="percentile" val="50"/>
        <cfvo type="max"/>
        <color rgb="FFF8696B"/>
        <color rgb="FFFFEB84"/>
        <color rgb="FF63BE7B"/>
      </colorScale>
    </cfRule>
  </conditionalFormatting>
  <conditionalFormatting sqref="R920">
    <cfRule type="colorScale" priority="832">
      <colorScale>
        <cfvo type="min"/>
        <cfvo type="percentile" val="50"/>
        <cfvo type="max"/>
        <color rgb="FFF8696B"/>
        <color rgb="FFFFEB84"/>
        <color rgb="FF63BE7B"/>
      </colorScale>
    </cfRule>
  </conditionalFormatting>
  <conditionalFormatting sqref="R926:R930">
    <cfRule type="colorScale" priority="833">
      <colorScale>
        <cfvo type="min"/>
        <cfvo type="percentile" val="50"/>
        <cfvo type="max"/>
        <color rgb="FFF8696B"/>
        <color rgb="FFFFEB84"/>
        <color rgb="FF63BE7B"/>
      </colorScale>
    </cfRule>
  </conditionalFormatting>
  <conditionalFormatting sqref="R931:R932">
    <cfRule type="colorScale" priority="834">
      <colorScale>
        <cfvo type="min"/>
        <cfvo type="percentile" val="50"/>
        <cfvo type="max"/>
        <color rgb="FFF8696B"/>
        <color rgb="FFFFEB84"/>
        <color rgb="FF63BE7B"/>
      </colorScale>
    </cfRule>
  </conditionalFormatting>
  <conditionalFormatting sqref="R933:R935">
    <cfRule type="colorScale" priority="835">
      <colorScale>
        <cfvo type="min"/>
        <cfvo type="percentile" val="50"/>
        <cfvo type="max"/>
        <color rgb="FFF8696B"/>
        <color rgb="FFFFEB84"/>
        <color rgb="FF63BE7B"/>
      </colorScale>
    </cfRule>
  </conditionalFormatting>
  <conditionalFormatting sqref="R936:R939">
    <cfRule type="colorScale" priority="836">
      <colorScale>
        <cfvo type="min"/>
        <cfvo type="percentile" val="50"/>
        <cfvo type="max"/>
        <color rgb="FFF8696B"/>
        <color rgb="FFFFEB84"/>
        <color rgb="FF63BE7B"/>
      </colorScale>
    </cfRule>
  </conditionalFormatting>
  <conditionalFormatting sqref="R941">
    <cfRule type="colorScale" priority="837">
      <colorScale>
        <cfvo type="min"/>
        <cfvo type="percentile" val="50"/>
        <cfvo type="max"/>
        <color rgb="FFF8696B"/>
        <color rgb="FFFFEB84"/>
        <color rgb="FF63BE7B"/>
      </colorScale>
    </cfRule>
  </conditionalFormatting>
  <conditionalFormatting sqref="R942:R943">
    <cfRule type="colorScale" priority="838">
      <colorScale>
        <cfvo type="min"/>
        <cfvo type="percentile" val="50"/>
        <cfvo type="max"/>
        <color rgb="FFF8696B"/>
        <color rgb="FFFFEB84"/>
        <color rgb="FF63BE7B"/>
      </colorScale>
    </cfRule>
  </conditionalFormatting>
  <conditionalFormatting sqref="R944:R947">
    <cfRule type="colorScale" priority="839">
      <colorScale>
        <cfvo type="min"/>
        <cfvo type="percentile" val="50"/>
        <cfvo type="max"/>
        <color rgb="FFF8696B"/>
        <color rgb="FFFFEB84"/>
        <color rgb="FF63BE7B"/>
      </colorScale>
    </cfRule>
  </conditionalFormatting>
  <conditionalFormatting sqref="R948:R950">
    <cfRule type="colorScale" priority="840">
      <colorScale>
        <cfvo type="min"/>
        <cfvo type="percentile" val="50"/>
        <cfvo type="max"/>
        <color rgb="FFF8696B"/>
        <color rgb="FFFFEB84"/>
        <color rgb="FF63BE7B"/>
      </colorScale>
    </cfRule>
  </conditionalFormatting>
  <conditionalFormatting sqref="R951:R952">
    <cfRule type="colorScale" priority="841">
      <colorScale>
        <cfvo type="min"/>
        <cfvo type="percentile" val="50"/>
        <cfvo type="max"/>
        <color rgb="FFF8696B"/>
        <color rgb="FFFFEB84"/>
        <color rgb="FF63BE7B"/>
      </colorScale>
    </cfRule>
  </conditionalFormatting>
  <conditionalFormatting sqref="R953">
    <cfRule type="colorScale" priority="842">
      <colorScale>
        <cfvo type="min"/>
        <cfvo type="percentile" val="50"/>
        <cfvo type="max"/>
        <color rgb="FFF8696B"/>
        <color rgb="FFFFEB84"/>
        <color rgb="FF63BE7B"/>
      </colorScale>
    </cfRule>
  </conditionalFormatting>
  <conditionalFormatting sqref="R954:R957 R972:R977">
    <cfRule type="colorScale" priority="843">
      <colorScale>
        <cfvo type="min"/>
        <cfvo type="percentile" val="50"/>
        <cfvo type="max"/>
        <color rgb="FFF8696B"/>
        <color rgb="FFFFEB84"/>
        <color rgb="FF63BE7B"/>
      </colorScale>
    </cfRule>
  </conditionalFormatting>
  <conditionalFormatting sqref="R958:R961">
    <cfRule type="colorScale" priority="844">
      <colorScale>
        <cfvo type="min"/>
        <cfvo type="percentile" val="50"/>
        <cfvo type="max"/>
        <color rgb="FFF8696B"/>
        <color rgb="FFFFEB84"/>
        <color rgb="FF63BE7B"/>
      </colorScale>
    </cfRule>
  </conditionalFormatting>
  <conditionalFormatting sqref="R962:R965">
    <cfRule type="colorScale" priority="845">
      <colorScale>
        <cfvo type="min"/>
        <cfvo type="percentile" val="50"/>
        <cfvo type="max"/>
        <color rgb="FFF8696B"/>
        <color rgb="FFFFEB84"/>
        <color rgb="FF63BE7B"/>
      </colorScale>
    </cfRule>
  </conditionalFormatting>
  <conditionalFormatting sqref="R968:R971">
    <cfRule type="colorScale" priority="846">
      <colorScale>
        <cfvo type="min"/>
        <cfvo type="percentile" val="50"/>
        <cfvo type="max"/>
        <color rgb="FFF8696B"/>
        <color rgb="FFFFEB84"/>
        <color rgb="FF63BE7B"/>
      </colorScale>
    </cfRule>
  </conditionalFormatting>
  <conditionalFormatting sqref="R978:R979">
    <cfRule type="colorScale" priority="847">
      <colorScale>
        <cfvo type="min"/>
        <cfvo type="percentile" val="50"/>
        <cfvo type="max"/>
        <color rgb="FFF8696B"/>
        <color rgb="FFFFEB84"/>
        <color rgb="FF63BE7B"/>
      </colorScale>
    </cfRule>
  </conditionalFormatting>
  <conditionalFormatting sqref="R980:R981">
    <cfRule type="colorScale" priority="848">
      <colorScale>
        <cfvo type="min"/>
        <cfvo type="percentile" val="50"/>
        <cfvo type="max"/>
        <color rgb="FFF8696B"/>
        <color rgb="FFFFEB84"/>
        <color rgb="FF63BE7B"/>
      </colorScale>
    </cfRule>
  </conditionalFormatting>
  <conditionalFormatting sqref="R982:R985">
    <cfRule type="colorScale" priority="849">
      <colorScale>
        <cfvo type="min"/>
        <cfvo type="percentile" val="50"/>
        <cfvo type="max"/>
        <color rgb="FFF8696B"/>
        <color rgb="FFFFEB84"/>
        <color rgb="FF63BE7B"/>
      </colorScale>
    </cfRule>
  </conditionalFormatting>
  <conditionalFormatting sqref="R991:R994">
    <cfRule type="colorScale" priority="850">
      <colorScale>
        <cfvo type="min"/>
        <cfvo type="percentile" val="50"/>
        <cfvo type="max"/>
        <color rgb="FFF8696B"/>
        <color rgb="FFFFEB84"/>
        <color rgb="FF63BE7B"/>
      </colorScale>
    </cfRule>
  </conditionalFormatting>
  <conditionalFormatting sqref="R998:R1001">
    <cfRule type="colorScale" priority="851">
      <colorScale>
        <cfvo type="min"/>
        <cfvo type="percentile" val="50"/>
        <cfvo type="max"/>
        <color rgb="FFF8696B"/>
        <color rgb="FFFFEB84"/>
        <color rgb="FF63BE7B"/>
      </colorScale>
    </cfRule>
  </conditionalFormatting>
  <conditionalFormatting sqref="R1005:R1006">
    <cfRule type="colorScale" priority="852">
      <colorScale>
        <cfvo type="min"/>
        <cfvo type="percentile" val="50"/>
        <cfvo type="max"/>
        <color rgb="FFF8696B"/>
        <color rgb="FFFFEB84"/>
        <color rgb="FF63BE7B"/>
      </colorScale>
    </cfRule>
  </conditionalFormatting>
  <conditionalFormatting sqref="R1013">
    <cfRule type="colorScale" priority="853">
      <colorScale>
        <cfvo type="min"/>
        <cfvo type="percentile" val="50"/>
        <cfvo type="max"/>
        <color rgb="FFF8696B"/>
        <color rgb="FFFFEB84"/>
        <color rgb="FF63BE7B"/>
      </colorScale>
    </cfRule>
  </conditionalFormatting>
  <conditionalFormatting sqref="R1020:R1023">
    <cfRule type="colorScale" priority="854">
      <colorScale>
        <cfvo type="min"/>
        <cfvo type="percentile" val="50"/>
        <cfvo type="max"/>
        <color rgb="FFF8696B"/>
        <color rgb="FFFFEB84"/>
        <color rgb="FF63BE7B"/>
      </colorScale>
    </cfRule>
  </conditionalFormatting>
  <conditionalFormatting sqref="R1025:R1028">
    <cfRule type="colorScale" priority="855">
      <colorScale>
        <cfvo type="min"/>
        <cfvo type="percentile" val="50"/>
        <cfvo type="max"/>
        <color rgb="FFF8696B"/>
        <color rgb="FFFFEB84"/>
        <color rgb="FF63BE7B"/>
      </colorScale>
    </cfRule>
  </conditionalFormatting>
  <conditionalFormatting sqref="R1030:R1033">
    <cfRule type="colorScale" priority="856">
      <colorScale>
        <cfvo type="min"/>
        <cfvo type="percentile" val="50"/>
        <cfvo type="max"/>
        <color rgb="FFF8696B"/>
        <color rgb="FFFFEB84"/>
        <color rgb="FF63BE7B"/>
      </colorScale>
    </cfRule>
  </conditionalFormatting>
  <conditionalFormatting sqref="R1044:R1047">
    <cfRule type="colorScale" priority="857">
      <colorScale>
        <cfvo type="min"/>
        <cfvo type="percentile" val="50"/>
        <cfvo type="max"/>
        <color rgb="FFF8696B"/>
        <color rgb="FFFFEB84"/>
        <color rgb="FF63BE7B"/>
      </colorScale>
    </cfRule>
  </conditionalFormatting>
  <conditionalFormatting sqref="R1062:R1065">
    <cfRule type="colorScale" priority="858">
      <colorScale>
        <cfvo type="min"/>
        <cfvo type="percentile" val="50"/>
        <cfvo type="max"/>
        <color rgb="FFF8696B"/>
        <color rgb="FFFFEB84"/>
        <color rgb="FF63BE7B"/>
      </colorScale>
    </cfRule>
  </conditionalFormatting>
  <conditionalFormatting sqref="R1077:R1080">
    <cfRule type="colorScale" priority="859">
      <colorScale>
        <cfvo type="min"/>
        <cfvo type="percentile" val="50"/>
        <cfvo type="max"/>
        <color rgb="FFF8696B"/>
        <color rgb="FFFFEB84"/>
        <color rgb="FF63BE7B"/>
      </colorScale>
    </cfRule>
  </conditionalFormatting>
  <conditionalFormatting sqref="R1083:R1086">
    <cfRule type="colorScale" priority="860">
      <colorScale>
        <cfvo type="min"/>
        <cfvo type="percentile" val="50"/>
        <cfvo type="max"/>
        <color rgb="FFF8696B"/>
        <color rgb="FFFFEB84"/>
        <color rgb="FF63BE7B"/>
      </colorScale>
    </cfRule>
  </conditionalFormatting>
  <conditionalFormatting sqref="R1096:R1099">
    <cfRule type="colorScale" priority="861">
      <colorScale>
        <cfvo type="min"/>
        <cfvo type="percentile" val="50"/>
        <cfvo type="max"/>
        <color rgb="FFF8696B"/>
        <color rgb="FFFFEB84"/>
        <color rgb="FF63BE7B"/>
      </colorScale>
    </cfRule>
  </conditionalFormatting>
  <conditionalFormatting sqref="R1111:R1114">
    <cfRule type="colorScale" priority="862">
      <colorScale>
        <cfvo type="min"/>
        <cfvo type="percentile" val="50"/>
        <cfvo type="max"/>
        <color rgb="FFF8696B"/>
        <color rgb="FFFFEB84"/>
        <color rgb="FF63BE7B"/>
      </colorScale>
    </cfRule>
  </conditionalFormatting>
  <conditionalFormatting sqref="R1124:R1127">
    <cfRule type="colorScale" priority="863">
      <colorScale>
        <cfvo type="min"/>
        <cfvo type="percentile" val="50"/>
        <cfvo type="max"/>
        <color rgb="FFF8696B"/>
        <color rgb="FFFFEB84"/>
        <color rgb="FF63BE7B"/>
      </colorScale>
    </cfRule>
  </conditionalFormatting>
  <conditionalFormatting sqref="R1142:R1145">
    <cfRule type="colorScale" priority="864">
      <colorScale>
        <cfvo type="min"/>
        <cfvo type="percentile" val="50"/>
        <cfvo type="max"/>
        <color rgb="FFF8696B"/>
        <color rgb="FFFFEB84"/>
        <color rgb="FF63BE7B"/>
      </colorScale>
    </cfRule>
  </conditionalFormatting>
  <conditionalFormatting sqref="R1161:R1164">
    <cfRule type="colorScale" priority="865">
      <colorScale>
        <cfvo type="min"/>
        <cfvo type="percentile" val="50"/>
        <cfvo type="max"/>
        <color rgb="FFF8696B"/>
        <color rgb="FFFFEB84"/>
        <color rgb="FF63BE7B"/>
      </colorScale>
    </cfRule>
  </conditionalFormatting>
  <conditionalFormatting sqref="R1170:R1173">
    <cfRule type="colorScale" priority="866">
      <colorScale>
        <cfvo type="min"/>
        <cfvo type="percentile" val="50"/>
        <cfvo type="max"/>
        <color rgb="FFF8696B"/>
        <color rgb="FFFFEB84"/>
        <color rgb="FF63BE7B"/>
      </colorScale>
    </cfRule>
  </conditionalFormatting>
  <conditionalFormatting sqref="R1182:R1185">
    <cfRule type="colorScale" priority="867">
      <colorScale>
        <cfvo type="min"/>
        <cfvo type="percentile" val="50"/>
        <cfvo type="max"/>
        <color rgb="FFF8696B"/>
        <color rgb="FFFFEB84"/>
        <color rgb="FF63BE7B"/>
      </colorScale>
    </cfRule>
  </conditionalFormatting>
  <conditionalFormatting sqref="R1192:R1195">
    <cfRule type="colorScale" priority="868">
      <colorScale>
        <cfvo type="min"/>
        <cfvo type="percentile" val="50"/>
        <cfvo type="max"/>
        <color rgb="FFF8696B"/>
        <color rgb="FFFFEB84"/>
        <color rgb="FF63BE7B"/>
      </colorScale>
    </cfRule>
  </conditionalFormatting>
  <conditionalFormatting sqref="R1206">
    <cfRule type="colorScale" priority="869">
      <colorScale>
        <cfvo type="min"/>
        <cfvo type="percentile" val="50"/>
        <cfvo type="max"/>
        <color rgb="FFF8696B"/>
        <color rgb="FFFFEB84"/>
        <color rgb="FF63BE7B"/>
      </colorScale>
    </cfRule>
  </conditionalFormatting>
  <conditionalFormatting sqref="R1220:R1223">
    <cfRule type="colorScale" priority="870">
      <colorScale>
        <cfvo type="min"/>
        <cfvo type="percentile" val="50"/>
        <cfvo type="max"/>
        <color rgb="FFF8696B"/>
        <color rgb="FFFFEB84"/>
        <color rgb="FF63BE7B"/>
      </colorScale>
    </cfRule>
  </conditionalFormatting>
  <conditionalFormatting sqref="R1234:R1237">
    <cfRule type="colorScale" priority="871">
      <colorScale>
        <cfvo type="min"/>
        <cfvo type="percentile" val="50"/>
        <cfvo type="max"/>
        <color rgb="FFF8696B"/>
        <color rgb="FFFFEB84"/>
        <color rgb="FF63BE7B"/>
      </colorScale>
    </cfRule>
  </conditionalFormatting>
  <conditionalFormatting sqref="R1246:R1249">
    <cfRule type="colorScale" priority="872">
      <colorScale>
        <cfvo type="min"/>
        <cfvo type="percentile" val="50"/>
        <cfvo type="max"/>
        <color rgb="FFF8696B"/>
        <color rgb="FFFFEB84"/>
        <color rgb="FF63BE7B"/>
      </colorScale>
    </cfRule>
  </conditionalFormatting>
  <conditionalFormatting sqref="R1259:R1262">
    <cfRule type="colorScale" priority="873">
      <colorScale>
        <cfvo type="min"/>
        <cfvo type="percentile" val="50"/>
        <cfvo type="max"/>
        <color rgb="FFF8696B"/>
        <color rgb="FFFFEB84"/>
        <color rgb="FF63BE7B"/>
      </colorScale>
    </cfRule>
  </conditionalFormatting>
  <conditionalFormatting sqref="R1273:R1276">
    <cfRule type="colorScale" priority="874">
      <colorScale>
        <cfvo type="min"/>
        <cfvo type="percentile" val="50"/>
        <cfvo type="max"/>
        <color rgb="FFF8696B"/>
        <color rgb="FFFFEB84"/>
        <color rgb="FF63BE7B"/>
      </colorScale>
    </cfRule>
  </conditionalFormatting>
  <conditionalFormatting sqref="R1287:R1290">
    <cfRule type="colorScale" priority="875">
      <colorScale>
        <cfvo type="min"/>
        <cfvo type="percentile" val="50"/>
        <cfvo type="max"/>
        <color rgb="FFF8696B"/>
        <color rgb="FFFFEB84"/>
        <color rgb="FF63BE7B"/>
      </colorScale>
    </cfRule>
  </conditionalFormatting>
  <conditionalFormatting sqref="R1302:R1305">
    <cfRule type="colorScale" priority="876">
      <colorScale>
        <cfvo type="min"/>
        <cfvo type="percentile" val="50"/>
        <cfvo type="max"/>
        <color rgb="FFF8696B"/>
        <color rgb="FFFFEB84"/>
        <color rgb="FF63BE7B"/>
      </colorScale>
    </cfRule>
  </conditionalFormatting>
  <conditionalFormatting sqref="R1435 R1438 R1440:R1442">
    <cfRule type="colorScale" priority="877">
      <colorScale>
        <cfvo type="min"/>
        <cfvo type="percentile" val="50"/>
        <cfvo type="max"/>
        <color rgb="FFF8696B"/>
        <color rgb="FFFFEB84"/>
        <color rgb="FF63BE7B"/>
      </colorScale>
    </cfRule>
  </conditionalFormatting>
  <conditionalFormatting sqref="R1443:R1445">
    <cfRule type="colorScale" priority="878">
      <colorScale>
        <cfvo type="min"/>
        <cfvo type="percentile" val="50"/>
        <cfvo type="max"/>
        <color rgb="FFF8696B"/>
        <color rgb="FFFFEB84"/>
        <color rgb="FF63BE7B"/>
      </colorScale>
    </cfRule>
  </conditionalFormatting>
  <conditionalFormatting sqref="R1454">
    <cfRule type="colorScale" priority="879">
      <colorScale>
        <cfvo type="min"/>
        <cfvo type="percentile" val="50"/>
        <cfvo type="max"/>
        <color rgb="FFF8696B"/>
        <color rgb="FFFFEB84"/>
        <color rgb="FF63BE7B"/>
      </colorScale>
    </cfRule>
  </conditionalFormatting>
  <conditionalFormatting sqref="R1463">
    <cfRule type="colorScale" priority="880">
      <colorScale>
        <cfvo type="min"/>
        <cfvo type="percentile" val="50"/>
        <cfvo type="max"/>
        <color rgb="FFF8696B"/>
        <color rgb="FFFFEB84"/>
        <color rgb="FF63BE7B"/>
      </colorScale>
    </cfRule>
  </conditionalFormatting>
  <conditionalFormatting sqref="R1464">
    <cfRule type="colorScale" priority="881">
      <colorScale>
        <cfvo type="min"/>
        <cfvo type="percentile" val="50"/>
        <cfvo type="max"/>
        <color rgb="FFF8696B"/>
        <color rgb="FFFFEB84"/>
        <color rgb="FF63BE7B"/>
      </colorScale>
    </cfRule>
  </conditionalFormatting>
  <conditionalFormatting sqref="R1465">
    <cfRule type="colorScale" priority="882">
      <colorScale>
        <cfvo type="min"/>
        <cfvo type="percentile" val="50"/>
        <cfvo type="max"/>
        <color rgb="FFF8696B"/>
        <color rgb="FFFFEB84"/>
        <color rgb="FF63BE7B"/>
      </colorScale>
    </cfRule>
  </conditionalFormatting>
  <conditionalFormatting sqref="R1466">
    <cfRule type="colorScale" priority="883">
      <colorScale>
        <cfvo type="min"/>
        <cfvo type="percentile" val="50"/>
        <cfvo type="max"/>
        <color rgb="FFF8696B"/>
        <color rgb="FFFFEB84"/>
        <color rgb="FF63BE7B"/>
      </colorScale>
    </cfRule>
  </conditionalFormatting>
  <conditionalFormatting sqref="R1472">
    <cfRule type="colorScale" priority="884">
      <colorScale>
        <cfvo type="min"/>
        <cfvo type="percentile" val="50"/>
        <cfvo type="max"/>
        <color rgb="FFF8696B"/>
        <color rgb="FFFFEB84"/>
        <color rgb="FF63BE7B"/>
      </colorScale>
    </cfRule>
  </conditionalFormatting>
  <conditionalFormatting sqref="R1473">
    <cfRule type="colorScale" priority="885">
      <colorScale>
        <cfvo type="min"/>
        <cfvo type="percentile" val="50"/>
        <cfvo type="max"/>
        <color rgb="FFF8696B"/>
        <color rgb="FFFFEB84"/>
        <color rgb="FF63BE7B"/>
      </colorScale>
    </cfRule>
  </conditionalFormatting>
  <conditionalFormatting sqref="R1478">
    <cfRule type="colorScale" priority="886">
      <colorScale>
        <cfvo type="min"/>
        <cfvo type="percentile" val="50"/>
        <cfvo type="max"/>
        <color rgb="FFF8696B"/>
        <color rgb="FFFFEB84"/>
        <color rgb="FF63BE7B"/>
      </colorScale>
    </cfRule>
  </conditionalFormatting>
  <conditionalFormatting sqref="R1479">
    <cfRule type="colorScale" priority="887">
      <colorScale>
        <cfvo type="min"/>
        <cfvo type="percentile" val="50"/>
        <cfvo type="max"/>
        <color rgb="FFF8696B"/>
        <color rgb="FFFFEB84"/>
        <color rgb="FF63BE7B"/>
      </colorScale>
    </cfRule>
  </conditionalFormatting>
  <conditionalFormatting sqref="R1481">
    <cfRule type="colorScale" priority="888">
      <colorScale>
        <cfvo type="min"/>
        <cfvo type="percentile" val="50"/>
        <cfvo type="max"/>
        <color rgb="FFF8696B"/>
        <color rgb="FFFFEB84"/>
        <color rgb="FF63BE7B"/>
      </colorScale>
    </cfRule>
  </conditionalFormatting>
  <conditionalFormatting sqref="R1482">
    <cfRule type="colorScale" priority="889">
      <colorScale>
        <cfvo type="min"/>
        <cfvo type="percentile" val="50"/>
        <cfvo type="max"/>
        <color rgb="FFF8696B"/>
        <color rgb="FFFFEB84"/>
        <color rgb="FF63BE7B"/>
      </colorScale>
    </cfRule>
  </conditionalFormatting>
  <conditionalFormatting sqref="R1483">
    <cfRule type="colorScale" priority="890">
      <colorScale>
        <cfvo type="min"/>
        <cfvo type="percentile" val="50"/>
        <cfvo type="max"/>
        <color rgb="FFF8696B"/>
        <color rgb="FFFFEB84"/>
        <color rgb="FF63BE7B"/>
      </colorScale>
    </cfRule>
  </conditionalFormatting>
  <conditionalFormatting sqref="R1489">
    <cfRule type="colorScale" priority="891">
      <colorScale>
        <cfvo type="min"/>
        <cfvo type="percentile" val="50"/>
        <cfvo type="max"/>
        <color rgb="FFF8696B"/>
        <color rgb="FFFFEB84"/>
        <color rgb="FF63BE7B"/>
      </colorScale>
    </cfRule>
  </conditionalFormatting>
  <conditionalFormatting sqref="R1492">
    <cfRule type="colorScale" priority="892">
      <colorScale>
        <cfvo type="min"/>
        <cfvo type="percentile" val="50"/>
        <cfvo type="max"/>
        <color rgb="FFF8696B"/>
        <color rgb="FFFFEB84"/>
        <color rgb="FF63BE7B"/>
      </colorScale>
    </cfRule>
  </conditionalFormatting>
  <conditionalFormatting sqref="R1493">
    <cfRule type="colorScale" priority="893">
      <colorScale>
        <cfvo type="min"/>
        <cfvo type="percentile" val="50"/>
        <cfvo type="max"/>
        <color rgb="FFF8696B"/>
        <color rgb="FFFFEB84"/>
        <color rgb="FF63BE7B"/>
      </colorScale>
    </cfRule>
  </conditionalFormatting>
  <conditionalFormatting sqref="R1495">
    <cfRule type="colorScale" priority="894">
      <colorScale>
        <cfvo type="min"/>
        <cfvo type="max"/>
        <color rgb="FFFCFCFF"/>
        <color rgb="FF63BE7B"/>
      </colorScale>
    </cfRule>
  </conditionalFormatting>
  <conditionalFormatting sqref="R1495">
    <cfRule type="colorScale" priority="895">
      <colorScale>
        <cfvo type="min"/>
        <cfvo type="percentile" val="50"/>
        <cfvo type="max"/>
        <color rgb="FFF8696B"/>
        <color rgb="FFFFEB84"/>
        <color rgb="FF63BE7B"/>
      </colorScale>
    </cfRule>
  </conditionalFormatting>
  <conditionalFormatting sqref="R1497">
    <cfRule type="colorScale" priority="896">
      <colorScale>
        <cfvo type="min"/>
        <cfvo type="percentile" val="50"/>
        <cfvo type="max"/>
        <color rgb="FFF8696B"/>
        <color rgb="FFFFEB84"/>
        <color rgb="FF63BE7B"/>
      </colorScale>
    </cfRule>
  </conditionalFormatting>
  <conditionalFormatting sqref="R1500">
    <cfRule type="colorScale" priority="897">
      <colorScale>
        <cfvo type="min"/>
        <cfvo type="percentile" val="50"/>
        <cfvo type="max"/>
        <color rgb="FFF8696B"/>
        <color rgb="FFFFEB84"/>
        <color rgb="FF63BE7B"/>
      </colorScale>
    </cfRule>
  </conditionalFormatting>
  <conditionalFormatting sqref="R1503">
    <cfRule type="colorScale" priority="898">
      <colorScale>
        <cfvo type="min"/>
        <cfvo type="percentile" val="50"/>
        <cfvo type="max"/>
        <color rgb="FFF8696B"/>
        <color rgb="FFFFEB84"/>
        <color rgb="FF63BE7B"/>
      </colorScale>
    </cfRule>
  </conditionalFormatting>
  <conditionalFormatting sqref="R1510">
    <cfRule type="colorScale" priority="899">
      <colorScale>
        <cfvo type="min"/>
        <cfvo type="percentile" val="50"/>
        <cfvo type="max"/>
        <color rgb="FFF8696B"/>
        <color rgb="FFFFEB84"/>
        <color rgb="FF63BE7B"/>
      </colorScale>
    </cfRule>
  </conditionalFormatting>
  <conditionalFormatting sqref="R1511">
    <cfRule type="colorScale" priority="900">
      <colorScale>
        <cfvo type="min"/>
        <cfvo type="percentile" val="50"/>
        <cfvo type="max"/>
        <color rgb="FFF8696B"/>
        <color rgb="FFFFEB84"/>
        <color rgb="FF63BE7B"/>
      </colorScale>
    </cfRule>
  </conditionalFormatting>
  <conditionalFormatting sqref="R1515">
    <cfRule type="colorScale" priority="901">
      <colorScale>
        <cfvo type="min"/>
        <cfvo type="max"/>
        <color rgb="FFFCFCFF"/>
        <color rgb="FF63BE7B"/>
      </colorScale>
    </cfRule>
  </conditionalFormatting>
  <conditionalFormatting sqref="R1515">
    <cfRule type="colorScale" priority="902">
      <colorScale>
        <cfvo type="min"/>
        <cfvo type="percentile" val="50"/>
        <cfvo type="max"/>
        <color rgb="FFF8696B"/>
        <color rgb="FFFFEB84"/>
        <color rgb="FF63BE7B"/>
      </colorScale>
    </cfRule>
  </conditionalFormatting>
  <conditionalFormatting sqref="R1531">
    <cfRule type="colorScale" priority="903">
      <colorScale>
        <cfvo type="min"/>
        <cfvo type="percentile" val="50"/>
        <cfvo type="max"/>
        <color rgb="FFF8696B"/>
        <color rgb="FFFFEB84"/>
        <color rgb="FF63BE7B"/>
      </colorScale>
    </cfRule>
  </conditionalFormatting>
  <conditionalFormatting sqref="R1532">
    <cfRule type="colorScale" priority="904">
      <colorScale>
        <cfvo type="min"/>
        <cfvo type="max"/>
        <color rgb="FFFCFCFF"/>
        <color rgb="FF63BE7B"/>
      </colorScale>
    </cfRule>
  </conditionalFormatting>
  <conditionalFormatting sqref="R1532">
    <cfRule type="colorScale" priority="905">
      <colorScale>
        <cfvo type="min"/>
        <cfvo type="percentile" val="50"/>
        <cfvo type="max"/>
        <color rgb="FFF8696B"/>
        <color rgb="FFFFEB84"/>
        <color rgb="FF63BE7B"/>
      </colorScale>
    </cfRule>
  </conditionalFormatting>
  <conditionalFormatting sqref="R1533">
    <cfRule type="colorScale" priority="906">
      <colorScale>
        <cfvo type="min"/>
        <cfvo type="percentile" val="50"/>
        <cfvo type="max"/>
        <color rgb="FFF8696B"/>
        <color rgb="FFFFEB84"/>
        <color rgb="FF63BE7B"/>
      </colorScale>
    </cfRule>
  </conditionalFormatting>
  <conditionalFormatting sqref="R1538">
    <cfRule type="colorScale" priority="907">
      <colorScale>
        <cfvo type="min"/>
        <cfvo type="percentile" val="50"/>
        <cfvo type="max"/>
        <color rgb="FFF8696B"/>
        <color rgb="FFFFEB84"/>
        <color rgb="FF63BE7B"/>
      </colorScale>
    </cfRule>
  </conditionalFormatting>
  <conditionalFormatting sqref="R1539">
    <cfRule type="colorScale" priority="908">
      <colorScale>
        <cfvo type="min"/>
        <cfvo type="percentile" val="50"/>
        <cfvo type="max"/>
        <color rgb="FFF8696B"/>
        <color rgb="FFFFEB84"/>
        <color rgb="FF63BE7B"/>
      </colorScale>
    </cfRule>
  </conditionalFormatting>
  <conditionalFormatting sqref="R1541">
    <cfRule type="colorScale" priority="909">
      <colorScale>
        <cfvo type="min"/>
        <cfvo type="percentile" val="50"/>
        <cfvo type="max"/>
        <color rgb="FFF8696B"/>
        <color rgb="FFFFEB84"/>
        <color rgb="FF63BE7B"/>
      </colorScale>
    </cfRule>
  </conditionalFormatting>
  <conditionalFormatting sqref="J1545:J1709 L1546 L1547:N1709 N1545:N1546 P1545:P1546 P1547:R1709 R1545:R1546 T1545:T1709 V1545:V1709">
    <cfRule type="colorScale" priority="910">
      <colorScale>
        <cfvo type="min"/>
        <cfvo type="percentile" val="50"/>
        <cfvo type="max"/>
        <color rgb="FFF8696B"/>
        <color rgb="FFFFEB84"/>
        <color rgb="FF63BE7B"/>
      </colorScale>
    </cfRule>
  </conditionalFormatting>
  <conditionalFormatting sqref="R1547">
    <cfRule type="colorScale" priority="911">
      <colorScale>
        <cfvo type="min"/>
        <cfvo type="percentile" val="50"/>
        <cfvo type="max"/>
        <color rgb="FFF8696B"/>
        <color rgb="FFFFEB84"/>
        <color rgb="FF63BE7B"/>
      </colorScale>
    </cfRule>
  </conditionalFormatting>
  <conditionalFormatting sqref="R1548">
    <cfRule type="colorScale" priority="912">
      <colorScale>
        <cfvo type="min"/>
        <cfvo type="percentile" val="50"/>
        <cfvo type="max"/>
        <color rgb="FFF8696B"/>
        <color rgb="FFFFEB84"/>
        <color rgb="FF63BE7B"/>
      </colorScale>
    </cfRule>
  </conditionalFormatting>
  <conditionalFormatting sqref="R1549">
    <cfRule type="colorScale" priority="913">
      <colorScale>
        <cfvo type="min"/>
        <cfvo type="percentile" val="50"/>
        <cfvo type="max"/>
        <color rgb="FFF8696B"/>
        <color rgb="FFFFEB84"/>
        <color rgb="FF63BE7B"/>
      </colorScale>
    </cfRule>
  </conditionalFormatting>
  <conditionalFormatting sqref="R1553">
    <cfRule type="colorScale" priority="914">
      <colorScale>
        <cfvo type="min"/>
        <cfvo type="percentile" val="50"/>
        <cfvo type="max"/>
        <color rgb="FFF8696B"/>
        <color rgb="FFFFEB84"/>
        <color rgb="FF63BE7B"/>
      </colorScale>
    </cfRule>
  </conditionalFormatting>
  <conditionalFormatting sqref="R1554">
    <cfRule type="colorScale" priority="915">
      <colorScale>
        <cfvo type="min"/>
        <cfvo type="percentile" val="50"/>
        <cfvo type="max"/>
        <color rgb="FFF8696B"/>
        <color rgb="FFFFEB84"/>
        <color rgb="FF63BE7B"/>
      </colorScale>
    </cfRule>
  </conditionalFormatting>
  <conditionalFormatting sqref="R1559">
    <cfRule type="colorScale" priority="916">
      <colorScale>
        <cfvo type="min"/>
        <cfvo type="percentile" val="50"/>
        <cfvo type="max"/>
        <color rgb="FFF8696B"/>
        <color rgb="FFFFEB84"/>
        <color rgb="FF63BE7B"/>
      </colorScale>
    </cfRule>
  </conditionalFormatting>
  <conditionalFormatting sqref="R1560">
    <cfRule type="colorScale" priority="917">
      <colorScale>
        <cfvo type="min"/>
        <cfvo type="percentile" val="50"/>
        <cfvo type="max"/>
        <color rgb="FFF8696B"/>
        <color rgb="FFFFEB84"/>
        <color rgb="FF63BE7B"/>
      </colorScale>
    </cfRule>
  </conditionalFormatting>
  <conditionalFormatting sqref="R1563">
    <cfRule type="colorScale" priority="918">
      <colorScale>
        <cfvo type="min"/>
        <cfvo type="percentile" val="50"/>
        <cfvo type="max"/>
        <color rgb="FFF8696B"/>
        <color rgb="FFFFEB84"/>
        <color rgb="FF63BE7B"/>
      </colorScale>
    </cfRule>
  </conditionalFormatting>
  <conditionalFormatting sqref="R1564">
    <cfRule type="colorScale" priority="919">
      <colorScale>
        <cfvo type="min"/>
        <cfvo type="percentile" val="50"/>
        <cfvo type="max"/>
        <color rgb="FFF8696B"/>
        <color rgb="FFFFEB84"/>
        <color rgb="FF63BE7B"/>
      </colorScale>
    </cfRule>
  </conditionalFormatting>
  <conditionalFormatting sqref="R1567">
    <cfRule type="colorScale" priority="920">
      <colorScale>
        <cfvo type="min"/>
        <cfvo type="percentile" val="50"/>
        <cfvo type="max"/>
        <color rgb="FFF8696B"/>
        <color rgb="FFFFEB84"/>
        <color rgb="FF63BE7B"/>
      </colorScale>
    </cfRule>
  </conditionalFormatting>
  <conditionalFormatting sqref="R1575">
    <cfRule type="colorScale" priority="921">
      <colorScale>
        <cfvo type="min"/>
        <cfvo type="percentile" val="50"/>
        <cfvo type="max"/>
        <color rgb="FFF8696B"/>
        <color rgb="FFFFEB84"/>
        <color rgb="FF63BE7B"/>
      </colorScale>
    </cfRule>
  </conditionalFormatting>
  <conditionalFormatting sqref="R1578">
    <cfRule type="colorScale" priority="922">
      <colorScale>
        <cfvo type="min"/>
        <cfvo type="percentile" val="50"/>
        <cfvo type="max"/>
        <color rgb="FFF8696B"/>
        <color rgb="FFFFEB84"/>
        <color rgb="FF63BE7B"/>
      </colorScale>
    </cfRule>
  </conditionalFormatting>
  <conditionalFormatting sqref="R1579:R1580">
    <cfRule type="colorScale" priority="923">
      <colorScale>
        <cfvo type="min"/>
        <cfvo type="percentile" val="50"/>
        <cfvo type="max"/>
        <color rgb="FFF8696B"/>
        <color rgb="FFFFEB84"/>
        <color rgb="FF63BE7B"/>
      </colorScale>
    </cfRule>
  </conditionalFormatting>
  <conditionalFormatting sqref="R1580">
    <cfRule type="colorScale" priority="924">
      <colorScale>
        <cfvo type="min"/>
        <cfvo type="percentile" val="50"/>
        <cfvo type="max"/>
        <color rgb="FFF8696B"/>
        <color rgb="FFFFEB84"/>
        <color rgb="FF63BE7B"/>
      </colorScale>
    </cfRule>
  </conditionalFormatting>
  <conditionalFormatting sqref="R1581">
    <cfRule type="colorScale" priority="925">
      <colorScale>
        <cfvo type="min"/>
        <cfvo type="percentile" val="50"/>
        <cfvo type="max"/>
        <color rgb="FFF8696B"/>
        <color rgb="FFFFEB84"/>
        <color rgb="FF63BE7B"/>
      </colorScale>
    </cfRule>
  </conditionalFormatting>
  <conditionalFormatting sqref="R1582">
    <cfRule type="colorScale" priority="926">
      <colorScale>
        <cfvo type="min"/>
        <cfvo type="percentile" val="50"/>
        <cfvo type="max"/>
        <color rgb="FFF8696B"/>
        <color rgb="FFFFEB84"/>
        <color rgb="FF63BE7B"/>
      </colorScale>
    </cfRule>
  </conditionalFormatting>
  <conditionalFormatting sqref="R1588">
    <cfRule type="colorScale" priority="927">
      <colorScale>
        <cfvo type="min"/>
        <cfvo type="percentile" val="50"/>
        <cfvo type="max"/>
        <color rgb="FFF8696B"/>
        <color rgb="FFFFEB84"/>
        <color rgb="FF63BE7B"/>
      </colorScale>
    </cfRule>
  </conditionalFormatting>
  <conditionalFormatting sqref="R1590">
    <cfRule type="colorScale" priority="928">
      <colorScale>
        <cfvo type="min"/>
        <cfvo type="percentile" val="50"/>
        <cfvo type="max"/>
        <color rgb="FFF8696B"/>
        <color rgb="FFFFEB84"/>
        <color rgb="FF63BE7B"/>
      </colorScale>
    </cfRule>
  </conditionalFormatting>
  <conditionalFormatting sqref="R1591">
    <cfRule type="colorScale" priority="929">
      <colorScale>
        <cfvo type="min"/>
        <cfvo type="percentile" val="50"/>
        <cfvo type="max"/>
        <color rgb="FFF8696B"/>
        <color rgb="FFFFEB84"/>
        <color rgb="FF63BE7B"/>
      </colorScale>
    </cfRule>
  </conditionalFormatting>
  <conditionalFormatting sqref="R1592">
    <cfRule type="colorScale" priority="930">
      <colorScale>
        <cfvo type="min"/>
        <cfvo type="percentile" val="50"/>
        <cfvo type="max"/>
        <color rgb="FFF8696B"/>
        <color rgb="FFFFEB84"/>
        <color rgb="FF63BE7B"/>
      </colorScale>
    </cfRule>
  </conditionalFormatting>
  <conditionalFormatting sqref="R1594">
    <cfRule type="colorScale" priority="931">
      <colorScale>
        <cfvo type="min"/>
        <cfvo type="percentile" val="50"/>
        <cfvo type="max"/>
        <color rgb="FFF8696B"/>
        <color rgb="FFFFEB84"/>
        <color rgb="FF63BE7B"/>
      </colorScale>
    </cfRule>
  </conditionalFormatting>
  <conditionalFormatting sqref="R1598">
    <cfRule type="colorScale" priority="932">
      <colorScale>
        <cfvo type="min"/>
        <cfvo type="percentile" val="50"/>
        <cfvo type="max"/>
        <color rgb="FFF8696B"/>
        <color rgb="FFFFEB84"/>
        <color rgb="FF63BE7B"/>
      </colorScale>
    </cfRule>
  </conditionalFormatting>
  <conditionalFormatting sqref="R1600">
    <cfRule type="colorScale" priority="933">
      <colorScale>
        <cfvo type="min"/>
        <cfvo type="percentile" val="50"/>
        <cfvo type="max"/>
        <color rgb="FFF8696B"/>
        <color rgb="FFFFEB84"/>
        <color rgb="FF63BE7B"/>
      </colorScale>
    </cfRule>
  </conditionalFormatting>
  <conditionalFormatting sqref="R1601">
    <cfRule type="colorScale" priority="934">
      <colorScale>
        <cfvo type="min"/>
        <cfvo type="percentile" val="50"/>
        <cfvo type="max"/>
        <color rgb="FFF8696B"/>
        <color rgb="FFFFEB84"/>
        <color rgb="FF63BE7B"/>
      </colorScale>
    </cfRule>
  </conditionalFormatting>
  <conditionalFormatting sqref="R1605">
    <cfRule type="colorScale" priority="935">
      <colorScale>
        <cfvo type="min"/>
        <cfvo type="percentile" val="50"/>
        <cfvo type="max"/>
        <color rgb="FFF8696B"/>
        <color rgb="FFFFEB84"/>
        <color rgb="FF63BE7B"/>
      </colorScale>
    </cfRule>
  </conditionalFormatting>
  <conditionalFormatting sqref="R1607">
    <cfRule type="colorScale" priority="936">
      <colorScale>
        <cfvo type="min"/>
        <cfvo type="percentile" val="50"/>
        <cfvo type="max"/>
        <color rgb="FFF8696B"/>
        <color rgb="FFFFEB84"/>
        <color rgb="FF63BE7B"/>
      </colorScale>
    </cfRule>
  </conditionalFormatting>
  <conditionalFormatting sqref="R1608">
    <cfRule type="colorScale" priority="937">
      <colorScale>
        <cfvo type="min"/>
        <cfvo type="percentile" val="50"/>
        <cfvo type="max"/>
        <color rgb="FFF8696B"/>
        <color rgb="FFFFEB84"/>
        <color rgb="FF63BE7B"/>
      </colorScale>
    </cfRule>
  </conditionalFormatting>
  <conditionalFormatting sqref="R1610">
    <cfRule type="colorScale" priority="938">
      <colorScale>
        <cfvo type="min"/>
        <cfvo type="max"/>
        <color rgb="FFFCFCFF"/>
        <color rgb="FF63BE7B"/>
      </colorScale>
    </cfRule>
  </conditionalFormatting>
  <conditionalFormatting sqref="R1610">
    <cfRule type="colorScale" priority="939">
      <colorScale>
        <cfvo type="min"/>
        <cfvo type="percentile" val="50"/>
        <cfvo type="max"/>
        <color rgb="FFF8696B"/>
        <color rgb="FFFFEB84"/>
        <color rgb="FF63BE7B"/>
      </colorScale>
    </cfRule>
  </conditionalFormatting>
  <conditionalFormatting sqref="R1611">
    <cfRule type="colorScale" priority="940">
      <colorScale>
        <cfvo type="min"/>
        <cfvo type="percentile" val="50"/>
        <cfvo type="max"/>
        <color rgb="FFF8696B"/>
        <color rgb="FFFFEB84"/>
        <color rgb="FF63BE7B"/>
      </colorScale>
    </cfRule>
  </conditionalFormatting>
  <conditionalFormatting sqref="R1614">
    <cfRule type="colorScale" priority="941">
      <colorScale>
        <cfvo type="min"/>
        <cfvo type="percentile" val="50"/>
        <cfvo type="max"/>
        <color rgb="FFF8696B"/>
        <color rgb="FFFFEB84"/>
        <color rgb="FF63BE7B"/>
      </colorScale>
    </cfRule>
  </conditionalFormatting>
  <conditionalFormatting sqref="R1616">
    <cfRule type="colorScale" priority="942">
      <colorScale>
        <cfvo type="min"/>
        <cfvo type="percentile" val="50"/>
        <cfvo type="max"/>
        <color rgb="FFF8696B"/>
        <color rgb="FFFFEB84"/>
        <color rgb="FF63BE7B"/>
      </colorScale>
    </cfRule>
  </conditionalFormatting>
  <conditionalFormatting sqref="R1629">
    <cfRule type="colorScale" priority="943">
      <colorScale>
        <cfvo type="min"/>
        <cfvo type="percentile" val="50"/>
        <cfvo type="max"/>
        <color rgb="FFF8696B"/>
        <color rgb="FFFFEB84"/>
        <color rgb="FF63BE7B"/>
      </colorScale>
    </cfRule>
  </conditionalFormatting>
  <conditionalFormatting sqref="R1632">
    <cfRule type="colorScale" priority="944">
      <colorScale>
        <cfvo type="min"/>
        <cfvo type="percentile" val="50"/>
        <cfvo type="max"/>
        <color rgb="FFF8696B"/>
        <color rgb="FFFFEB84"/>
        <color rgb="FF63BE7B"/>
      </colorScale>
    </cfRule>
  </conditionalFormatting>
  <conditionalFormatting sqref="R1635">
    <cfRule type="colorScale" priority="945">
      <colorScale>
        <cfvo type="min"/>
        <cfvo type="percentile" val="50"/>
        <cfvo type="max"/>
        <color rgb="FFF8696B"/>
        <color rgb="FFFFEB84"/>
        <color rgb="FF63BE7B"/>
      </colorScale>
    </cfRule>
  </conditionalFormatting>
  <conditionalFormatting sqref="R1638">
    <cfRule type="colorScale" priority="946">
      <colorScale>
        <cfvo type="min"/>
        <cfvo type="percentile" val="50"/>
        <cfvo type="max"/>
        <color rgb="FFF8696B"/>
        <color rgb="FFFFEB84"/>
        <color rgb="FF63BE7B"/>
      </colorScale>
    </cfRule>
  </conditionalFormatting>
  <conditionalFormatting sqref="R1638">
    <cfRule type="colorScale" priority="947">
      <colorScale>
        <cfvo type="min"/>
        <cfvo type="max"/>
        <color rgb="FFFCFCFF"/>
        <color rgb="FF63BE7B"/>
      </colorScale>
    </cfRule>
  </conditionalFormatting>
  <conditionalFormatting sqref="R1638">
    <cfRule type="colorScale" priority="948">
      <colorScale>
        <cfvo type="min"/>
        <cfvo type="percentile" val="50"/>
        <cfvo type="max"/>
        <color rgb="FFF8696B"/>
        <color rgb="FFFFEB84"/>
        <color rgb="FF63BE7B"/>
      </colorScale>
    </cfRule>
  </conditionalFormatting>
  <conditionalFormatting sqref="R1639">
    <cfRule type="colorScale" priority="949">
      <colorScale>
        <cfvo type="min"/>
        <cfvo type="percentile" val="50"/>
        <cfvo type="max"/>
        <color rgb="FFF8696B"/>
        <color rgb="FFFFEB84"/>
        <color rgb="FF63BE7B"/>
      </colorScale>
    </cfRule>
  </conditionalFormatting>
  <conditionalFormatting sqref="R1640">
    <cfRule type="colorScale" priority="950">
      <colorScale>
        <cfvo type="min"/>
        <cfvo type="percentile" val="50"/>
        <cfvo type="max"/>
        <color rgb="FFF8696B"/>
        <color rgb="FFFFEB84"/>
        <color rgb="FF63BE7B"/>
      </colorScale>
    </cfRule>
  </conditionalFormatting>
  <conditionalFormatting sqref="R1643">
    <cfRule type="colorScale" priority="951">
      <colorScale>
        <cfvo type="min"/>
        <cfvo type="percentile" val="50"/>
        <cfvo type="max"/>
        <color rgb="FFF8696B"/>
        <color rgb="FFFFEB84"/>
        <color rgb="FF63BE7B"/>
      </colorScale>
    </cfRule>
  </conditionalFormatting>
  <conditionalFormatting sqref="R1649">
    <cfRule type="colorScale" priority="952">
      <colorScale>
        <cfvo type="min"/>
        <cfvo type="percentile" val="50"/>
        <cfvo type="max"/>
        <color rgb="FFF8696B"/>
        <color rgb="FFFFEB84"/>
        <color rgb="FF63BE7B"/>
      </colorScale>
    </cfRule>
  </conditionalFormatting>
  <conditionalFormatting sqref="R1651:R1660">
    <cfRule type="colorScale" priority="953">
      <colorScale>
        <cfvo type="min"/>
        <cfvo type="max"/>
        <color rgb="FFFCFCFF"/>
        <color rgb="FF63BE7B"/>
      </colorScale>
    </cfRule>
  </conditionalFormatting>
  <conditionalFormatting sqref="R1651:R1660">
    <cfRule type="colorScale" priority="954">
      <colorScale>
        <cfvo type="min"/>
        <cfvo type="percentile" val="50"/>
        <cfvo type="max"/>
        <color rgb="FFF8696B"/>
        <color rgb="FFFFEB84"/>
        <color rgb="FF63BE7B"/>
      </colorScale>
    </cfRule>
  </conditionalFormatting>
  <conditionalFormatting sqref="R1654">
    <cfRule type="colorScale" priority="955">
      <colorScale>
        <cfvo type="min"/>
        <cfvo type="percentile" val="50"/>
        <cfvo type="max"/>
        <color rgb="FFF8696B"/>
        <color rgb="FFFFEB84"/>
        <color rgb="FF63BE7B"/>
      </colorScale>
    </cfRule>
  </conditionalFormatting>
  <conditionalFormatting sqref="R1657">
    <cfRule type="colorScale" priority="956">
      <colorScale>
        <cfvo type="min"/>
        <cfvo type="max"/>
        <color rgb="FFFCFCFF"/>
        <color rgb="FF63BE7B"/>
      </colorScale>
    </cfRule>
  </conditionalFormatting>
  <conditionalFormatting sqref="R1657">
    <cfRule type="colorScale" priority="957">
      <colorScale>
        <cfvo type="min"/>
        <cfvo type="percentile" val="50"/>
        <cfvo type="max"/>
        <color rgb="FFF8696B"/>
        <color rgb="FFFFEB84"/>
        <color rgb="FF63BE7B"/>
      </colorScale>
    </cfRule>
  </conditionalFormatting>
  <conditionalFormatting sqref="R1660">
    <cfRule type="colorScale" priority="958">
      <colorScale>
        <cfvo type="min"/>
        <cfvo type="percentile" val="50"/>
        <cfvo type="max"/>
        <color rgb="FFF8696B"/>
        <color rgb="FFFFEB84"/>
        <color rgb="FF63BE7B"/>
      </colorScale>
    </cfRule>
  </conditionalFormatting>
  <conditionalFormatting sqref="R1662">
    <cfRule type="colorScale" priority="959">
      <colorScale>
        <cfvo type="min"/>
        <cfvo type="percentile" val="50"/>
        <cfvo type="max"/>
        <color rgb="FFF8696B"/>
        <color rgb="FFFFEB84"/>
        <color rgb="FF63BE7B"/>
      </colorScale>
    </cfRule>
  </conditionalFormatting>
  <conditionalFormatting sqref="R1665">
    <cfRule type="colorScale" priority="960">
      <colorScale>
        <cfvo type="min"/>
        <cfvo type="percentile" val="50"/>
        <cfvo type="max"/>
        <color rgb="FFF8696B"/>
        <color rgb="FFFFEB84"/>
        <color rgb="FF63BE7B"/>
      </colorScale>
    </cfRule>
  </conditionalFormatting>
  <conditionalFormatting sqref="R1666">
    <cfRule type="colorScale" priority="961">
      <colorScale>
        <cfvo type="min"/>
        <cfvo type="percentile" val="50"/>
        <cfvo type="max"/>
        <color rgb="FFF8696B"/>
        <color rgb="FFFFEB84"/>
        <color rgb="FF63BE7B"/>
      </colorScale>
    </cfRule>
  </conditionalFormatting>
  <conditionalFormatting sqref="R1671">
    <cfRule type="colorScale" priority="962">
      <colorScale>
        <cfvo type="min"/>
        <cfvo type="percentile" val="50"/>
        <cfvo type="max"/>
        <color rgb="FFF8696B"/>
        <color rgb="FFFFEB84"/>
        <color rgb="FF63BE7B"/>
      </colorScale>
    </cfRule>
  </conditionalFormatting>
  <conditionalFormatting sqref="R1675">
    <cfRule type="colorScale" priority="963">
      <colorScale>
        <cfvo type="min"/>
        <cfvo type="percentile" val="50"/>
        <cfvo type="max"/>
        <color rgb="FFF8696B"/>
        <color rgb="FFFFEB84"/>
        <color rgb="FF63BE7B"/>
      </colorScale>
    </cfRule>
  </conditionalFormatting>
  <conditionalFormatting sqref="R1682">
    <cfRule type="colorScale" priority="964">
      <colorScale>
        <cfvo type="min"/>
        <cfvo type="percentile" val="50"/>
        <cfvo type="max"/>
        <color rgb="FFF8696B"/>
        <color rgb="FFFFEB84"/>
        <color rgb="FF63BE7B"/>
      </colorScale>
    </cfRule>
  </conditionalFormatting>
  <conditionalFormatting sqref="R1683">
    <cfRule type="colorScale" priority="965">
      <colorScale>
        <cfvo type="min"/>
        <cfvo type="percentile" val="50"/>
        <cfvo type="max"/>
        <color rgb="FFF8696B"/>
        <color rgb="FFFFEB84"/>
        <color rgb="FF63BE7B"/>
      </colorScale>
    </cfRule>
  </conditionalFormatting>
  <conditionalFormatting sqref="R1684">
    <cfRule type="colorScale" priority="966">
      <colorScale>
        <cfvo type="min"/>
        <cfvo type="percentile" val="50"/>
        <cfvo type="max"/>
        <color rgb="FFF8696B"/>
        <color rgb="FFFFEB84"/>
        <color rgb="FF63BE7B"/>
      </colorScale>
    </cfRule>
  </conditionalFormatting>
  <conditionalFormatting sqref="R1685">
    <cfRule type="colorScale" priority="967">
      <colorScale>
        <cfvo type="min"/>
        <cfvo type="percentile" val="50"/>
        <cfvo type="max"/>
        <color rgb="FFF8696B"/>
        <color rgb="FFFFEB84"/>
        <color rgb="FF63BE7B"/>
      </colorScale>
    </cfRule>
  </conditionalFormatting>
  <conditionalFormatting sqref="R1689">
    <cfRule type="colorScale" priority="968">
      <colorScale>
        <cfvo type="min"/>
        <cfvo type="percentile" val="50"/>
        <cfvo type="max"/>
        <color rgb="FFF8696B"/>
        <color rgb="FFFFEB84"/>
        <color rgb="FF63BE7B"/>
      </colorScale>
    </cfRule>
  </conditionalFormatting>
  <conditionalFormatting sqref="R1690">
    <cfRule type="colorScale" priority="969">
      <colorScale>
        <cfvo type="min"/>
        <cfvo type="percentile" val="50"/>
        <cfvo type="max"/>
        <color rgb="FFF8696B"/>
        <color rgb="FFFFEB84"/>
        <color rgb="FF63BE7B"/>
      </colorScale>
    </cfRule>
  </conditionalFormatting>
  <conditionalFormatting sqref="R1694">
    <cfRule type="colorScale" priority="970">
      <colorScale>
        <cfvo type="min"/>
        <cfvo type="percentile" val="50"/>
        <cfvo type="max"/>
        <color rgb="FFF8696B"/>
        <color rgb="FFFFEB84"/>
        <color rgb="FF63BE7B"/>
      </colorScale>
    </cfRule>
  </conditionalFormatting>
  <conditionalFormatting sqref="R1695">
    <cfRule type="colorScale" priority="971">
      <colorScale>
        <cfvo type="min"/>
        <cfvo type="percentile" val="50"/>
        <cfvo type="max"/>
        <color rgb="FFF8696B"/>
        <color rgb="FFFFEB84"/>
        <color rgb="FF63BE7B"/>
      </colorScale>
    </cfRule>
  </conditionalFormatting>
  <conditionalFormatting sqref="R1696:R1698">
    <cfRule type="colorScale" priority="972">
      <colorScale>
        <cfvo type="min"/>
        <cfvo type="percentile" val="50"/>
        <cfvo type="max"/>
        <color rgb="FFF8696B"/>
        <color rgb="FFFFEB84"/>
        <color rgb="FF63BE7B"/>
      </colorScale>
    </cfRule>
  </conditionalFormatting>
  <conditionalFormatting sqref="R1700">
    <cfRule type="colorScale" priority="973">
      <colorScale>
        <cfvo type="min"/>
        <cfvo type="percentile" val="50"/>
        <cfvo type="max"/>
        <color rgb="FFF8696B"/>
        <color rgb="FFFFEB84"/>
        <color rgb="FF63BE7B"/>
      </colorScale>
    </cfRule>
  </conditionalFormatting>
  <conditionalFormatting sqref="R1703">
    <cfRule type="colorScale" priority="974">
      <colorScale>
        <cfvo type="min"/>
        <cfvo type="percentile" val="50"/>
        <cfvo type="max"/>
        <color rgb="FFF8696B"/>
        <color rgb="FFFFEB84"/>
        <color rgb="FF63BE7B"/>
      </colorScale>
    </cfRule>
  </conditionalFormatting>
  <conditionalFormatting sqref="T3:T83 T86:T91 T93:T97">
    <cfRule type="colorScale" priority="975">
      <colorScale>
        <cfvo type="min"/>
        <cfvo type="percentile" val="50"/>
        <cfvo type="max"/>
        <color rgb="FFF8696B"/>
        <color rgb="FFFFEB84"/>
        <color rgb="FF63BE7B"/>
      </colorScale>
    </cfRule>
  </conditionalFormatting>
  <conditionalFormatting sqref="T3:T650 T652:T700 T702:T712">
    <cfRule type="colorScale" priority="976">
      <colorScale>
        <cfvo type="min"/>
        <cfvo type="percentile" val="50"/>
        <cfvo type="max"/>
        <color rgb="FFF8696B"/>
        <color rgb="FFFFEB84"/>
        <color rgb="FF63BE7B"/>
      </colorScale>
    </cfRule>
  </conditionalFormatting>
  <conditionalFormatting sqref="T84">
    <cfRule type="colorScale" priority="977">
      <colorScale>
        <cfvo type="min"/>
        <cfvo type="percentile" val="50"/>
        <cfvo type="max"/>
        <color rgb="FFF8696B"/>
        <color rgb="FFFFEB84"/>
        <color rgb="FF63BE7B"/>
      </colorScale>
    </cfRule>
  </conditionalFormatting>
  <conditionalFormatting sqref="T85">
    <cfRule type="colorScale" priority="978">
      <colorScale>
        <cfvo type="min"/>
        <cfvo type="percentile" val="50"/>
        <cfvo type="max"/>
        <color rgb="FFF8696B"/>
        <color rgb="FFFFEB84"/>
        <color rgb="FF63BE7B"/>
      </colorScale>
    </cfRule>
  </conditionalFormatting>
  <conditionalFormatting sqref="T92">
    <cfRule type="colorScale" priority="979">
      <colorScale>
        <cfvo type="min"/>
        <cfvo type="percentile" val="50"/>
        <cfvo type="max"/>
        <color rgb="FFF8696B"/>
        <color rgb="FFFFEB84"/>
        <color rgb="FF63BE7B"/>
      </colorScale>
    </cfRule>
  </conditionalFormatting>
  <conditionalFormatting sqref="T102">
    <cfRule type="colorScale" priority="980">
      <colorScale>
        <cfvo type="min"/>
        <cfvo type="percentile" val="50"/>
        <cfvo type="max"/>
        <color rgb="FFF8696B"/>
        <color rgb="FFFFEB84"/>
        <color rgb="FF63BE7B"/>
      </colorScale>
    </cfRule>
  </conditionalFormatting>
  <conditionalFormatting sqref="T104">
    <cfRule type="colorScale" priority="981">
      <colorScale>
        <cfvo type="min"/>
        <cfvo type="percentile" val="50"/>
        <cfvo type="max"/>
        <color rgb="FFF8696B"/>
        <color rgb="FFFFEB84"/>
        <color rgb="FF63BE7B"/>
      </colorScale>
    </cfRule>
  </conditionalFormatting>
  <conditionalFormatting sqref="T109">
    <cfRule type="colorScale" priority="982">
      <colorScale>
        <cfvo type="min"/>
        <cfvo type="percentile" val="50"/>
        <cfvo type="max"/>
        <color rgb="FFF8696B"/>
        <color rgb="FFFFEB84"/>
        <color rgb="FF63BE7B"/>
      </colorScale>
    </cfRule>
  </conditionalFormatting>
  <conditionalFormatting sqref="T110:T112 T115:T119 T121:T196">
    <cfRule type="colorScale" priority="983">
      <colorScale>
        <cfvo type="min"/>
        <cfvo type="percentile" val="50"/>
        <cfvo type="max"/>
        <color rgb="FFF8696B"/>
        <color rgb="FFFFEB84"/>
        <color rgb="FF63BE7B"/>
      </colorScale>
    </cfRule>
  </conditionalFormatting>
  <conditionalFormatting sqref="T113:T114">
    <cfRule type="colorScale" priority="984">
      <colorScale>
        <cfvo type="min"/>
        <cfvo type="percentile" val="50"/>
        <cfvo type="max"/>
        <color rgb="FFF8696B"/>
        <color rgb="FFFFEB84"/>
        <color rgb="FF63BE7B"/>
      </colorScale>
    </cfRule>
  </conditionalFormatting>
  <conditionalFormatting sqref="T120">
    <cfRule type="colorScale" priority="985">
      <colorScale>
        <cfvo type="min"/>
        <cfvo type="percentile" val="50"/>
        <cfvo type="max"/>
        <color rgb="FFF8696B"/>
        <color rgb="FFFFEB84"/>
        <color rgb="FF63BE7B"/>
      </colorScale>
    </cfRule>
  </conditionalFormatting>
  <conditionalFormatting sqref="T3:T101 T103 T105:T108 T197:T200">
    <cfRule type="colorScale" priority="986">
      <colorScale>
        <cfvo type="min"/>
        <cfvo type="percentile" val="50"/>
        <cfvo type="max"/>
        <color rgb="FFF8696B"/>
        <color rgb="FFFFEB84"/>
        <color rgb="FF63BE7B"/>
      </colorScale>
    </cfRule>
  </conditionalFormatting>
  <conditionalFormatting sqref="T651">
    <cfRule type="colorScale" priority="987">
      <colorScale>
        <cfvo type="min"/>
        <cfvo type="percentile" val="50"/>
        <cfvo type="max"/>
        <color rgb="FFF8696B"/>
        <color rgb="FFFFEB84"/>
        <color rgb="FF63BE7B"/>
      </colorScale>
    </cfRule>
  </conditionalFormatting>
  <conditionalFormatting sqref="T696:T817">
    <cfRule type="colorScale" priority="988">
      <colorScale>
        <cfvo type="min"/>
        <cfvo type="percentile" val="50"/>
        <cfvo type="max"/>
        <color rgb="FFF8696B"/>
        <color rgb="FFFFEB84"/>
        <color rgb="FF63BE7B"/>
      </colorScale>
    </cfRule>
  </conditionalFormatting>
  <conditionalFormatting sqref="T701">
    <cfRule type="colorScale" priority="989">
      <colorScale>
        <cfvo type="min"/>
        <cfvo type="percentile" val="50"/>
        <cfvo type="max"/>
        <color rgb="FFF8696B"/>
        <color rgb="FFFFEB84"/>
        <color rgb="FF63BE7B"/>
      </colorScale>
    </cfRule>
  </conditionalFormatting>
  <conditionalFormatting sqref="T716">
    <cfRule type="colorScale" priority="990">
      <colorScale>
        <cfvo type="min"/>
        <cfvo type="percentile" val="50"/>
        <cfvo type="max"/>
        <color rgb="FFF8696B"/>
        <color rgb="FFFFEB84"/>
        <color rgb="FF63BE7B"/>
      </colorScale>
    </cfRule>
  </conditionalFormatting>
  <conditionalFormatting sqref="T717">
    <cfRule type="colorScale" priority="991">
      <colorScale>
        <cfvo type="min"/>
        <cfvo type="percentile" val="50"/>
        <cfvo type="max"/>
        <color rgb="FFF8696B"/>
        <color rgb="FFFFEB84"/>
        <color rgb="FF63BE7B"/>
      </colorScale>
    </cfRule>
  </conditionalFormatting>
  <conditionalFormatting sqref="T789">
    <cfRule type="colorScale" priority="992">
      <colorScale>
        <cfvo type="min"/>
        <cfvo type="percentile" val="50"/>
        <cfvo type="max"/>
        <color rgb="FFF8696B"/>
        <color rgb="FFFFEB84"/>
        <color rgb="FF63BE7B"/>
      </colorScale>
    </cfRule>
  </conditionalFormatting>
  <conditionalFormatting sqref="T802">
    <cfRule type="colorScale" priority="993">
      <colorScale>
        <cfvo type="min"/>
        <cfvo type="percentile" val="50"/>
        <cfvo type="max"/>
        <color rgb="FFF8696B"/>
        <color rgb="FFFFEB84"/>
        <color rgb="FF63BE7B"/>
      </colorScale>
    </cfRule>
  </conditionalFormatting>
  <conditionalFormatting sqref="T818:T845">
    <cfRule type="colorScale" priority="994">
      <colorScale>
        <cfvo type="min"/>
        <cfvo type="max"/>
        <color rgb="FFFFEF9C"/>
        <color rgb="FF63BE7B"/>
      </colorScale>
    </cfRule>
  </conditionalFormatting>
  <conditionalFormatting sqref="T848">
    <cfRule type="colorScale" priority="995">
      <colorScale>
        <cfvo type="min"/>
        <cfvo type="percentile" val="50"/>
        <cfvo type="max"/>
        <color rgb="FFF8696B"/>
        <color rgb="FFFFEB84"/>
        <color rgb="FF63BE7B"/>
      </colorScale>
    </cfRule>
  </conditionalFormatting>
  <conditionalFormatting sqref="T855">
    <cfRule type="colorScale" priority="996">
      <colorScale>
        <cfvo type="min"/>
        <cfvo type="percentile" val="50"/>
        <cfvo type="max"/>
        <color rgb="FFF8696B"/>
        <color rgb="FFFFEB84"/>
        <color rgb="FF63BE7B"/>
      </colorScale>
    </cfRule>
  </conditionalFormatting>
  <conditionalFormatting sqref="T877:T882">
    <cfRule type="colorScale" priority="997">
      <colorScale>
        <cfvo type="min"/>
        <cfvo type="percentile" val="50"/>
        <cfvo type="max"/>
        <color rgb="FFF8696B"/>
        <color rgb="FFFFEB84"/>
        <color rgb="FF63BE7B"/>
      </colorScale>
    </cfRule>
  </conditionalFormatting>
  <conditionalFormatting sqref="T884">
    <cfRule type="colorScale" priority="998">
      <colorScale>
        <cfvo type="min"/>
        <cfvo type="percentile" val="50"/>
        <cfvo type="max"/>
        <color rgb="FFF8696B"/>
        <color rgb="FFFFEB84"/>
        <color rgb="FF63BE7B"/>
      </colorScale>
    </cfRule>
  </conditionalFormatting>
  <conditionalFormatting sqref="T887">
    <cfRule type="colorScale" priority="999">
      <colorScale>
        <cfvo type="min"/>
        <cfvo type="percentile" val="50"/>
        <cfvo type="max"/>
        <color rgb="FFF8696B"/>
        <color rgb="FFFFEB84"/>
        <color rgb="FF63BE7B"/>
      </colorScale>
    </cfRule>
  </conditionalFormatting>
  <conditionalFormatting sqref="T890">
    <cfRule type="colorScale" priority="1000">
      <colorScale>
        <cfvo type="min"/>
        <cfvo type="percentile" val="50"/>
        <cfvo type="max"/>
        <color rgb="FFF8696B"/>
        <color rgb="FFFFEB84"/>
        <color rgb="FF63BE7B"/>
      </colorScale>
    </cfRule>
  </conditionalFormatting>
  <conditionalFormatting sqref="T893">
    <cfRule type="colorScale" priority="1001">
      <colorScale>
        <cfvo type="min"/>
        <cfvo type="percentile" val="50"/>
        <cfvo type="max"/>
        <color rgb="FFF8696B"/>
        <color rgb="FFFFEB84"/>
        <color rgb="FF63BE7B"/>
      </colorScale>
    </cfRule>
  </conditionalFormatting>
  <conditionalFormatting sqref="T894">
    <cfRule type="colorScale" priority="1002">
      <colorScale>
        <cfvo type="min"/>
        <cfvo type="percentile" val="50"/>
        <cfvo type="max"/>
        <color rgb="FFF8696B"/>
        <color rgb="FFFFEB84"/>
        <color rgb="FF63BE7B"/>
      </colorScale>
    </cfRule>
  </conditionalFormatting>
  <conditionalFormatting sqref="T896">
    <cfRule type="colorScale" priority="1003">
      <colorScale>
        <cfvo type="min"/>
        <cfvo type="percentile" val="50"/>
        <cfvo type="max"/>
        <color rgb="FFF8696B"/>
        <color rgb="FFFFEB84"/>
        <color rgb="FF63BE7B"/>
      </colorScale>
    </cfRule>
  </conditionalFormatting>
  <conditionalFormatting sqref="T899">
    <cfRule type="colorScale" priority="1004">
      <colorScale>
        <cfvo type="min"/>
        <cfvo type="percentile" val="50"/>
        <cfvo type="max"/>
        <color rgb="FFF8696B"/>
        <color rgb="FFFFEB84"/>
        <color rgb="FF63BE7B"/>
      </colorScale>
    </cfRule>
  </conditionalFormatting>
  <conditionalFormatting sqref="T901">
    <cfRule type="colorScale" priority="1005">
      <colorScale>
        <cfvo type="min"/>
        <cfvo type="percentile" val="50"/>
        <cfvo type="max"/>
        <color rgb="FFF8696B"/>
        <color rgb="FFFFEB84"/>
        <color rgb="FF63BE7B"/>
      </colorScale>
    </cfRule>
  </conditionalFormatting>
  <conditionalFormatting sqref="T905">
    <cfRule type="colorScale" priority="1006">
      <colorScale>
        <cfvo type="min"/>
        <cfvo type="percentile" val="50"/>
        <cfvo type="max"/>
        <color rgb="FFF8696B"/>
        <color rgb="FFFFEB84"/>
        <color rgb="FF63BE7B"/>
      </colorScale>
    </cfRule>
  </conditionalFormatting>
  <conditionalFormatting sqref="T906">
    <cfRule type="colorScale" priority="1007">
      <colorScale>
        <cfvo type="min"/>
        <cfvo type="percentile" val="50"/>
        <cfvo type="max"/>
        <color rgb="FFF8696B"/>
        <color rgb="FFFFEB84"/>
        <color rgb="FF63BE7B"/>
      </colorScale>
    </cfRule>
  </conditionalFormatting>
  <conditionalFormatting sqref="T907">
    <cfRule type="colorScale" priority="1008">
      <colorScale>
        <cfvo type="min"/>
        <cfvo type="percentile" val="50"/>
        <cfvo type="max"/>
        <color rgb="FFF8696B"/>
        <color rgb="FFFFEB84"/>
        <color rgb="FF63BE7B"/>
      </colorScale>
    </cfRule>
  </conditionalFormatting>
  <conditionalFormatting sqref="T910">
    <cfRule type="colorScale" priority="1009">
      <colorScale>
        <cfvo type="min"/>
        <cfvo type="percentile" val="50"/>
        <cfvo type="max"/>
        <color rgb="FFF8696B"/>
        <color rgb="FFFFEB84"/>
        <color rgb="FF63BE7B"/>
      </colorScale>
    </cfRule>
  </conditionalFormatting>
  <conditionalFormatting sqref="T913">
    <cfRule type="colorScale" priority="1010">
      <colorScale>
        <cfvo type="min"/>
        <cfvo type="percentile" val="50"/>
        <cfvo type="max"/>
        <color rgb="FFF8696B"/>
        <color rgb="FFFFEB84"/>
        <color rgb="FF63BE7B"/>
      </colorScale>
    </cfRule>
  </conditionalFormatting>
  <conditionalFormatting sqref="T915">
    <cfRule type="colorScale" priority="1011">
      <colorScale>
        <cfvo type="min"/>
        <cfvo type="percentile" val="50"/>
        <cfvo type="max"/>
        <color rgb="FFF8696B"/>
        <color rgb="FFFFEB84"/>
        <color rgb="FF63BE7B"/>
      </colorScale>
    </cfRule>
  </conditionalFormatting>
  <conditionalFormatting sqref="T917">
    <cfRule type="colorScale" priority="1012">
      <colorScale>
        <cfvo type="min"/>
        <cfvo type="percentile" val="50"/>
        <cfvo type="max"/>
        <color rgb="FFF8696B"/>
        <color rgb="FFFFEB84"/>
        <color rgb="FF63BE7B"/>
      </colorScale>
    </cfRule>
  </conditionalFormatting>
  <conditionalFormatting sqref="T918">
    <cfRule type="colorScale" priority="1013">
      <colorScale>
        <cfvo type="min"/>
        <cfvo type="percentile" val="50"/>
        <cfvo type="max"/>
        <color rgb="FFF8696B"/>
        <color rgb="FFFFEB84"/>
        <color rgb="FF63BE7B"/>
      </colorScale>
    </cfRule>
  </conditionalFormatting>
  <conditionalFormatting sqref="T920">
    <cfRule type="colorScale" priority="1014">
      <colorScale>
        <cfvo type="min"/>
        <cfvo type="percentile" val="50"/>
        <cfvo type="max"/>
        <color rgb="FFF8696B"/>
        <color rgb="FFFFEB84"/>
        <color rgb="FF63BE7B"/>
      </colorScale>
    </cfRule>
  </conditionalFormatting>
  <conditionalFormatting sqref="T926:T930">
    <cfRule type="colorScale" priority="1015">
      <colorScale>
        <cfvo type="min"/>
        <cfvo type="percentile" val="50"/>
        <cfvo type="max"/>
        <color rgb="FFF8696B"/>
        <color rgb="FFFFEB84"/>
        <color rgb="FF63BE7B"/>
      </colorScale>
    </cfRule>
  </conditionalFormatting>
  <conditionalFormatting sqref="T931:T932">
    <cfRule type="colorScale" priority="1016">
      <colorScale>
        <cfvo type="min"/>
        <cfvo type="percentile" val="50"/>
        <cfvo type="max"/>
        <color rgb="FFF8696B"/>
        <color rgb="FFFFEB84"/>
        <color rgb="FF63BE7B"/>
      </colorScale>
    </cfRule>
  </conditionalFormatting>
  <conditionalFormatting sqref="T933:T935">
    <cfRule type="colorScale" priority="1017">
      <colorScale>
        <cfvo type="min"/>
        <cfvo type="percentile" val="50"/>
        <cfvo type="max"/>
        <color rgb="FFF8696B"/>
        <color rgb="FFFFEB84"/>
        <color rgb="FF63BE7B"/>
      </colorScale>
    </cfRule>
  </conditionalFormatting>
  <conditionalFormatting sqref="T936:T939">
    <cfRule type="colorScale" priority="1018">
      <colorScale>
        <cfvo type="min"/>
        <cfvo type="percentile" val="50"/>
        <cfvo type="max"/>
        <color rgb="FFF8696B"/>
        <color rgb="FFFFEB84"/>
        <color rgb="FF63BE7B"/>
      </colorScale>
    </cfRule>
  </conditionalFormatting>
  <conditionalFormatting sqref="T941">
    <cfRule type="colorScale" priority="1019">
      <colorScale>
        <cfvo type="min"/>
        <cfvo type="percentile" val="50"/>
        <cfvo type="max"/>
        <color rgb="FFF8696B"/>
        <color rgb="FFFFEB84"/>
        <color rgb="FF63BE7B"/>
      </colorScale>
    </cfRule>
  </conditionalFormatting>
  <conditionalFormatting sqref="T942:T943">
    <cfRule type="colorScale" priority="1020">
      <colorScale>
        <cfvo type="min"/>
        <cfvo type="percentile" val="50"/>
        <cfvo type="max"/>
        <color rgb="FFF8696B"/>
        <color rgb="FFFFEB84"/>
        <color rgb="FF63BE7B"/>
      </colorScale>
    </cfRule>
  </conditionalFormatting>
  <conditionalFormatting sqref="T944:T947">
    <cfRule type="colorScale" priority="1021">
      <colorScale>
        <cfvo type="min"/>
        <cfvo type="percentile" val="50"/>
        <cfvo type="max"/>
        <color rgb="FFF8696B"/>
        <color rgb="FFFFEB84"/>
        <color rgb="FF63BE7B"/>
      </colorScale>
    </cfRule>
  </conditionalFormatting>
  <conditionalFormatting sqref="T948:T950">
    <cfRule type="colorScale" priority="1022">
      <colorScale>
        <cfvo type="min"/>
        <cfvo type="percentile" val="50"/>
        <cfvo type="max"/>
        <color rgb="FFF8696B"/>
        <color rgb="FFFFEB84"/>
        <color rgb="FF63BE7B"/>
      </colorScale>
    </cfRule>
  </conditionalFormatting>
  <conditionalFormatting sqref="T951:T952">
    <cfRule type="colorScale" priority="1023">
      <colorScale>
        <cfvo type="min"/>
        <cfvo type="percentile" val="50"/>
        <cfvo type="max"/>
        <color rgb="FFF8696B"/>
        <color rgb="FFFFEB84"/>
        <color rgb="FF63BE7B"/>
      </colorScale>
    </cfRule>
  </conditionalFormatting>
  <conditionalFormatting sqref="T953">
    <cfRule type="colorScale" priority="1024">
      <colorScale>
        <cfvo type="min"/>
        <cfvo type="percentile" val="50"/>
        <cfvo type="max"/>
        <color rgb="FFF8696B"/>
        <color rgb="FFFFEB84"/>
        <color rgb="FF63BE7B"/>
      </colorScale>
    </cfRule>
  </conditionalFormatting>
  <conditionalFormatting sqref="T954:T957 T972:T977">
    <cfRule type="colorScale" priority="1025">
      <colorScale>
        <cfvo type="min"/>
        <cfvo type="percentile" val="50"/>
        <cfvo type="max"/>
        <color rgb="FFF8696B"/>
        <color rgb="FFFFEB84"/>
        <color rgb="FF63BE7B"/>
      </colorScale>
    </cfRule>
  </conditionalFormatting>
  <conditionalFormatting sqref="T958:T961">
    <cfRule type="colorScale" priority="1026">
      <colorScale>
        <cfvo type="min"/>
        <cfvo type="percentile" val="50"/>
        <cfvo type="max"/>
        <color rgb="FFF8696B"/>
        <color rgb="FFFFEB84"/>
        <color rgb="FF63BE7B"/>
      </colorScale>
    </cfRule>
  </conditionalFormatting>
  <conditionalFormatting sqref="T962:T965">
    <cfRule type="colorScale" priority="1027">
      <colorScale>
        <cfvo type="min"/>
        <cfvo type="percentile" val="50"/>
        <cfvo type="max"/>
        <color rgb="FFF8696B"/>
        <color rgb="FFFFEB84"/>
        <color rgb="FF63BE7B"/>
      </colorScale>
    </cfRule>
  </conditionalFormatting>
  <conditionalFormatting sqref="T968:T971">
    <cfRule type="colorScale" priority="1028">
      <colorScale>
        <cfvo type="min"/>
        <cfvo type="percentile" val="50"/>
        <cfvo type="max"/>
        <color rgb="FFF8696B"/>
        <color rgb="FFFFEB84"/>
        <color rgb="FF63BE7B"/>
      </colorScale>
    </cfRule>
  </conditionalFormatting>
  <conditionalFormatting sqref="T978:T979">
    <cfRule type="colorScale" priority="1029">
      <colorScale>
        <cfvo type="min"/>
        <cfvo type="percentile" val="50"/>
        <cfvo type="max"/>
        <color rgb="FFF8696B"/>
        <color rgb="FFFFEB84"/>
        <color rgb="FF63BE7B"/>
      </colorScale>
    </cfRule>
  </conditionalFormatting>
  <conditionalFormatting sqref="T980:T981">
    <cfRule type="colorScale" priority="1030">
      <colorScale>
        <cfvo type="min"/>
        <cfvo type="percentile" val="50"/>
        <cfvo type="max"/>
        <color rgb="FFF8696B"/>
        <color rgb="FFFFEB84"/>
        <color rgb="FF63BE7B"/>
      </colorScale>
    </cfRule>
  </conditionalFormatting>
  <conditionalFormatting sqref="T982:T985">
    <cfRule type="colorScale" priority="1031">
      <colorScale>
        <cfvo type="min"/>
        <cfvo type="percentile" val="50"/>
        <cfvo type="max"/>
        <color rgb="FFF8696B"/>
        <color rgb="FFFFEB84"/>
        <color rgb="FF63BE7B"/>
      </colorScale>
    </cfRule>
  </conditionalFormatting>
  <conditionalFormatting sqref="T991:T994">
    <cfRule type="colorScale" priority="1032">
      <colorScale>
        <cfvo type="min"/>
        <cfvo type="percentile" val="50"/>
        <cfvo type="max"/>
        <color rgb="FFF8696B"/>
        <color rgb="FFFFEB84"/>
        <color rgb="FF63BE7B"/>
      </colorScale>
    </cfRule>
  </conditionalFormatting>
  <conditionalFormatting sqref="T998:T1001">
    <cfRule type="colorScale" priority="1033">
      <colorScale>
        <cfvo type="min"/>
        <cfvo type="percentile" val="50"/>
        <cfvo type="max"/>
        <color rgb="FFF8696B"/>
        <color rgb="FFFFEB84"/>
        <color rgb="FF63BE7B"/>
      </colorScale>
    </cfRule>
  </conditionalFormatting>
  <conditionalFormatting sqref="T1005:T1006">
    <cfRule type="colorScale" priority="1034">
      <colorScale>
        <cfvo type="min"/>
        <cfvo type="percentile" val="50"/>
        <cfvo type="max"/>
        <color rgb="FFF8696B"/>
        <color rgb="FFFFEB84"/>
        <color rgb="FF63BE7B"/>
      </colorScale>
    </cfRule>
  </conditionalFormatting>
  <conditionalFormatting sqref="T1013">
    <cfRule type="colorScale" priority="1035">
      <colorScale>
        <cfvo type="min"/>
        <cfvo type="percentile" val="50"/>
        <cfvo type="max"/>
        <color rgb="FFF8696B"/>
        <color rgb="FFFFEB84"/>
        <color rgb="FF63BE7B"/>
      </colorScale>
    </cfRule>
  </conditionalFormatting>
  <conditionalFormatting sqref="T1020:T1023">
    <cfRule type="colorScale" priority="1036">
      <colorScale>
        <cfvo type="min"/>
        <cfvo type="percentile" val="50"/>
        <cfvo type="max"/>
        <color rgb="FFF8696B"/>
        <color rgb="FFFFEB84"/>
        <color rgb="FF63BE7B"/>
      </colorScale>
    </cfRule>
  </conditionalFormatting>
  <conditionalFormatting sqref="T1025:T1028">
    <cfRule type="colorScale" priority="1037">
      <colorScale>
        <cfvo type="min"/>
        <cfvo type="percentile" val="50"/>
        <cfvo type="max"/>
        <color rgb="FFF8696B"/>
        <color rgb="FFFFEB84"/>
        <color rgb="FF63BE7B"/>
      </colorScale>
    </cfRule>
  </conditionalFormatting>
  <conditionalFormatting sqref="T1030:T1033">
    <cfRule type="colorScale" priority="1038">
      <colorScale>
        <cfvo type="min"/>
        <cfvo type="percentile" val="50"/>
        <cfvo type="max"/>
        <color rgb="FFF8696B"/>
        <color rgb="FFFFEB84"/>
        <color rgb="FF63BE7B"/>
      </colorScale>
    </cfRule>
  </conditionalFormatting>
  <conditionalFormatting sqref="T1044:T1047">
    <cfRule type="colorScale" priority="1039">
      <colorScale>
        <cfvo type="min"/>
        <cfvo type="percentile" val="50"/>
        <cfvo type="max"/>
        <color rgb="FFF8696B"/>
        <color rgb="FFFFEB84"/>
        <color rgb="FF63BE7B"/>
      </colorScale>
    </cfRule>
  </conditionalFormatting>
  <conditionalFormatting sqref="T1062:T1065">
    <cfRule type="colorScale" priority="1040">
      <colorScale>
        <cfvo type="min"/>
        <cfvo type="percentile" val="50"/>
        <cfvo type="max"/>
        <color rgb="FFF8696B"/>
        <color rgb="FFFFEB84"/>
        <color rgb="FF63BE7B"/>
      </colorScale>
    </cfRule>
  </conditionalFormatting>
  <conditionalFormatting sqref="T1077:T1080">
    <cfRule type="colorScale" priority="1041">
      <colorScale>
        <cfvo type="min"/>
        <cfvo type="percentile" val="50"/>
        <cfvo type="max"/>
        <color rgb="FFF8696B"/>
        <color rgb="FFFFEB84"/>
        <color rgb="FF63BE7B"/>
      </colorScale>
    </cfRule>
  </conditionalFormatting>
  <conditionalFormatting sqref="T1083:T1086">
    <cfRule type="colorScale" priority="1042">
      <colorScale>
        <cfvo type="min"/>
        <cfvo type="percentile" val="50"/>
        <cfvo type="max"/>
        <color rgb="FFF8696B"/>
        <color rgb="FFFFEB84"/>
        <color rgb="FF63BE7B"/>
      </colorScale>
    </cfRule>
  </conditionalFormatting>
  <conditionalFormatting sqref="T1096:T1099">
    <cfRule type="colorScale" priority="1043">
      <colorScale>
        <cfvo type="min"/>
        <cfvo type="percentile" val="50"/>
        <cfvo type="max"/>
        <color rgb="FFF8696B"/>
        <color rgb="FFFFEB84"/>
        <color rgb="FF63BE7B"/>
      </colorScale>
    </cfRule>
  </conditionalFormatting>
  <conditionalFormatting sqref="T1111:T1114">
    <cfRule type="colorScale" priority="1044">
      <colorScale>
        <cfvo type="min"/>
        <cfvo type="percentile" val="50"/>
        <cfvo type="max"/>
        <color rgb="FFF8696B"/>
        <color rgb="FFFFEB84"/>
        <color rgb="FF63BE7B"/>
      </colorScale>
    </cfRule>
  </conditionalFormatting>
  <conditionalFormatting sqref="T1124:T1127">
    <cfRule type="colorScale" priority="1045">
      <colorScale>
        <cfvo type="min"/>
        <cfvo type="percentile" val="50"/>
        <cfvo type="max"/>
        <color rgb="FFF8696B"/>
        <color rgb="FFFFEB84"/>
        <color rgb="FF63BE7B"/>
      </colorScale>
    </cfRule>
  </conditionalFormatting>
  <conditionalFormatting sqref="T1142:T1145">
    <cfRule type="colorScale" priority="1046">
      <colorScale>
        <cfvo type="min"/>
        <cfvo type="percentile" val="50"/>
        <cfvo type="max"/>
        <color rgb="FFF8696B"/>
        <color rgb="FFFFEB84"/>
        <color rgb="FF63BE7B"/>
      </colorScale>
    </cfRule>
  </conditionalFormatting>
  <conditionalFormatting sqref="T1161:T1164">
    <cfRule type="colorScale" priority="1047">
      <colorScale>
        <cfvo type="min"/>
        <cfvo type="percentile" val="50"/>
        <cfvo type="max"/>
        <color rgb="FFF8696B"/>
        <color rgb="FFFFEB84"/>
        <color rgb="FF63BE7B"/>
      </colorScale>
    </cfRule>
  </conditionalFormatting>
  <conditionalFormatting sqref="T1170:T1173">
    <cfRule type="colorScale" priority="1048">
      <colorScale>
        <cfvo type="min"/>
        <cfvo type="percentile" val="50"/>
        <cfvo type="max"/>
        <color rgb="FFF8696B"/>
        <color rgb="FFFFEB84"/>
        <color rgb="FF63BE7B"/>
      </colorScale>
    </cfRule>
  </conditionalFormatting>
  <conditionalFormatting sqref="T1182:T1185">
    <cfRule type="colorScale" priority="1049">
      <colorScale>
        <cfvo type="min"/>
        <cfvo type="percentile" val="50"/>
        <cfvo type="max"/>
        <color rgb="FFF8696B"/>
        <color rgb="FFFFEB84"/>
        <color rgb="FF63BE7B"/>
      </colorScale>
    </cfRule>
  </conditionalFormatting>
  <conditionalFormatting sqref="T1192:T1195">
    <cfRule type="colorScale" priority="1050">
      <colorScale>
        <cfvo type="min"/>
        <cfvo type="percentile" val="50"/>
        <cfvo type="max"/>
        <color rgb="FFF8696B"/>
        <color rgb="FFFFEB84"/>
        <color rgb="FF63BE7B"/>
      </colorScale>
    </cfRule>
  </conditionalFormatting>
  <conditionalFormatting sqref="T1206">
    <cfRule type="colorScale" priority="1051">
      <colorScale>
        <cfvo type="min"/>
        <cfvo type="percentile" val="50"/>
        <cfvo type="max"/>
        <color rgb="FFF8696B"/>
        <color rgb="FFFFEB84"/>
        <color rgb="FF63BE7B"/>
      </colorScale>
    </cfRule>
  </conditionalFormatting>
  <conditionalFormatting sqref="T1220:T1223">
    <cfRule type="colorScale" priority="1052">
      <colorScale>
        <cfvo type="min"/>
        <cfvo type="percentile" val="50"/>
        <cfvo type="max"/>
        <color rgb="FFF8696B"/>
        <color rgb="FFFFEB84"/>
        <color rgb="FF63BE7B"/>
      </colorScale>
    </cfRule>
  </conditionalFormatting>
  <conditionalFormatting sqref="T1234:T1237">
    <cfRule type="colorScale" priority="1053">
      <colorScale>
        <cfvo type="min"/>
        <cfvo type="percentile" val="50"/>
        <cfvo type="max"/>
        <color rgb="FFF8696B"/>
        <color rgb="FFFFEB84"/>
        <color rgb="FF63BE7B"/>
      </colorScale>
    </cfRule>
  </conditionalFormatting>
  <conditionalFormatting sqref="T1246:T1249">
    <cfRule type="colorScale" priority="1054">
      <colorScale>
        <cfvo type="min"/>
        <cfvo type="percentile" val="50"/>
        <cfvo type="max"/>
        <color rgb="FFF8696B"/>
        <color rgb="FFFFEB84"/>
        <color rgb="FF63BE7B"/>
      </colorScale>
    </cfRule>
  </conditionalFormatting>
  <conditionalFormatting sqref="T1259:T1262">
    <cfRule type="colorScale" priority="1055">
      <colorScale>
        <cfvo type="min"/>
        <cfvo type="percentile" val="50"/>
        <cfvo type="max"/>
        <color rgb="FFF8696B"/>
        <color rgb="FFFFEB84"/>
        <color rgb="FF63BE7B"/>
      </colorScale>
    </cfRule>
  </conditionalFormatting>
  <conditionalFormatting sqref="T1273:T1276">
    <cfRule type="colorScale" priority="1056">
      <colorScale>
        <cfvo type="min"/>
        <cfvo type="percentile" val="50"/>
        <cfvo type="max"/>
        <color rgb="FFF8696B"/>
        <color rgb="FFFFEB84"/>
        <color rgb="FF63BE7B"/>
      </colorScale>
    </cfRule>
  </conditionalFormatting>
  <conditionalFormatting sqref="T1287:T1290">
    <cfRule type="colorScale" priority="1057">
      <colorScale>
        <cfvo type="min"/>
        <cfvo type="percentile" val="50"/>
        <cfvo type="max"/>
        <color rgb="FFF8696B"/>
        <color rgb="FFFFEB84"/>
        <color rgb="FF63BE7B"/>
      </colorScale>
    </cfRule>
  </conditionalFormatting>
  <conditionalFormatting sqref="T1302:T1305">
    <cfRule type="colorScale" priority="1058">
      <colorScale>
        <cfvo type="min"/>
        <cfvo type="percentile" val="50"/>
        <cfvo type="max"/>
        <color rgb="FFF8696B"/>
        <color rgb="FFFFEB84"/>
        <color rgb="FF63BE7B"/>
      </colorScale>
    </cfRule>
  </conditionalFormatting>
  <conditionalFormatting sqref="T1435 T1438 T1440:T1442">
    <cfRule type="colorScale" priority="1059">
      <colorScale>
        <cfvo type="min"/>
        <cfvo type="percentile" val="50"/>
        <cfvo type="max"/>
        <color rgb="FFF8696B"/>
        <color rgb="FFFFEB84"/>
        <color rgb="FF63BE7B"/>
      </colorScale>
    </cfRule>
  </conditionalFormatting>
  <conditionalFormatting sqref="T1443:T1445">
    <cfRule type="colorScale" priority="1060">
      <colorScale>
        <cfvo type="min"/>
        <cfvo type="percentile" val="50"/>
        <cfvo type="max"/>
        <color rgb="FFF8696B"/>
        <color rgb="FFFFEB84"/>
        <color rgb="FF63BE7B"/>
      </colorScale>
    </cfRule>
  </conditionalFormatting>
  <conditionalFormatting sqref="T1454">
    <cfRule type="colorScale" priority="1061">
      <colorScale>
        <cfvo type="min"/>
        <cfvo type="percentile" val="50"/>
        <cfvo type="max"/>
        <color rgb="FFF8696B"/>
        <color rgb="FFFFEB84"/>
        <color rgb="FF63BE7B"/>
      </colorScale>
    </cfRule>
  </conditionalFormatting>
  <conditionalFormatting sqref="T1463">
    <cfRule type="colorScale" priority="1062">
      <colorScale>
        <cfvo type="min"/>
        <cfvo type="percentile" val="50"/>
        <cfvo type="max"/>
        <color rgb="FFF8696B"/>
        <color rgb="FFFFEB84"/>
        <color rgb="FF63BE7B"/>
      </colorScale>
    </cfRule>
  </conditionalFormatting>
  <conditionalFormatting sqref="T1464">
    <cfRule type="colorScale" priority="1063">
      <colorScale>
        <cfvo type="min"/>
        <cfvo type="percentile" val="50"/>
        <cfvo type="max"/>
        <color rgb="FFF8696B"/>
        <color rgb="FFFFEB84"/>
        <color rgb="FF63BE7B"/>
      </colorScale>
    </cfRule>
  </conditionalFormatting>
  <conditionalFormatting sqref="T1465">
    <cfRule type="colorScale" priority="1064">
      <colorScale>
        <cfvo type="min"/>
        <cfvo type="percentile" val="50"/>
        <cfvo type="max"/>
        <color rgb="FFF8696B"/>
        <color rgb="FFFFEB84"/>
        <color rgb="FF63BE7B"/>
      </colorScale>
    </cfRule>
  </conditionalFormatting>
  <conditionalFormatting sqref="T1466">
    <cfRule type="colorScale" priority="1065">
      <colorScale>
        <cfvo type="min"/>
        <cfvo type="percentile" val="50"/>
        <cfvo type="max"/>
        <color rgb="FFF8696B"/>
        <color rgb="FFFFEB84"/>
        <color rgb="FF63BE7B"/>
      </colorScale>
    </cfRule>
  </conditionalFormatting>
  <conditionalFormatting sqref="T1472">
    <cfRule type="colorScale" priority="1066">
      <colorScale>
        <cfvo type="min"/>
        <cfvo type="percentile" val="50"/>
        <cfvo type="max"/>
        <color rgb="FFF8696B"/>
        <color rgb="FFFFEB84"/>
        <color rgb="FF63BE7B"/>
      </colorScale>
    </cfRule>
  </conditionalFormatting>
  <conditionalFormatting sqref="T1473">
    <cfRule type="colorScale" priority="1067">
      <colorScale>
        <cfvo type="min"/>
        <cfvo type="percentile" val="50"/>
        <cfvo type="max"/>
        <color rgb="FFF8696B"/>
        <color rgb="FFFFEB84"/>
        <color rgb="FF63BE7B"/>
      </colorScale>
    </cfRule>
  </conditionalFormatting>
  <conditionalFormatting sqref="T1478">
    <cfRule type="colorScale" priority="1068">
      <colorScale>
        <cfvo type="min"/>
        <cfvo type="percentile" val="50"/>
        <cfvo type="max"/>
        <color rgb="FFF8696B"/>
        <color rgb="FFFFEB84"/>
        <color rgb="FF63BE7B"/>
      </colorScale>
    </cfRule>
  </conditionalFormatting>
  <conditionalFormatting sqref="T1479">
    <cfRule type="colorScale" priority="1069">
      <colorScale>
        <cfvo type="min"/>
        <cfvo type="percentile" val="50"/>
        <cfvo type="max"/>
        <color rgb="FFF8696B"/>
        <color rgb="FFFFEB84"/>
        <color rgb="FF63BE7B"/>
      </colorScale>
    </cfRule>
  </conditionalFormatting>
  <conditionalFormatting sqref="T1481">
    <cfRule type="colorScale" priority="1070">
      <colorScale>
        <cfvo type="min"/>
        <cfvo type="percentile" val="50"/>
        <cfvo type="max"/>
        <color rgb="FFF8696B"/>
        <color rgb="FFFFEB84"/>
        <color rgb="FF63BE7B"/>
      </colorScale>
    </cfRule>
  </conditionalFormatting>
  <conditionalFormatting sqref="T1482">
    <cfRule type="colorScale" priority="1071">
      <colorScale>
        <cfvo type="min"/>
        <cfvo type="percentile" val="50"/>
        <cfvo type="max"/>
        <color rgb="FFF8696B"/>
        <color rgb="FFFFEB84"/>
        <color rgb="FF63BE7B"/>
      </colorScale>
    </cfRule>
  </conditionalFormatting>
  <conditionalFormatting sqref="T1483">
    <cfRule type="colorScale" priority="1072">
      <colorScale>
        <cfvo type="min"/>
        <cfvo type="percentile" val="50"/>
        <cfvo type="max"/>
        <color rgb="FFF8696B"/>
        <color rgb="FFFFEB84"/>
        <color rgb="FF63BE7B"/>
      </colorScale>
    </cfRule>
  </conditionalFormatting>
  <conditionalFormatting sqref="T1489">
    <cfRule type="colorScale" priority="1073">
      <colorScale>
        <cfvo type="min"/>
        <cfvo type="percentile" val="50"/>
        <cfvo type="max"/>
        <color rgb="FFF8696B"/>
        <color rgb="FFFFEB84"/>
        <color rgb="FF63BE7B"/>
      </colorScale>
    </cfRule>
  </conditionalFormatting>
  <conditionalFormatting sqref="T1492">
    <cfRule type="colorScale" priority="1074">
      <colorScale>
        <cfvo type="min"/>
        <cfvo type="percentile" val="50"/>
        <cfvo type="max"/>
        <color rgb="FFF8696B"/>
        <color rgb="FFFFEB84"/>
        <color rgb="FF63BE7B"/>
      </colorScale>
    </cfRule>
  </conditionalFormatting>
  <conditionalFormatting sqref="T1493">
    <cfRule type="colorScale" priority="1075">
      <colorScale>
        <cfvo type="min"/>
        <cfvo type="percentile" val="50"/>
        <cfvo type="max"/>
        <color rgb="FFF8696B"/>
        <color rgb="FFFFEB84"/>
        <color rgb="FF63BE7B"/>
      </colorScale>
    </cfRule>
  </conditionalFormatting>
  <conditionalFormatting sqref="T1495">
    <cfRule type="colorScale" priority="1076">
      <colorScale>
        <cfvo type="min"/>
        <cfvo type="max"/>
        <color rgb="FFFCFCFF"/>
        <color rgb="FF63BE7B"/>
      </colorScale>
    </cfRule>
  </conditionalFormatting>
  <conditionalFormatting sqref="T1495">
    <cfRule type="colorScale" priority="1077">
      <colorScale>
        <cfvo type="min"/>
        <cfvo type="percentile" val="50"/>
        <cfvo type="max"/>
        <color rgb="FFF8696B"/>
        <color rgb="FFFFEB84"/>
        <color rgb="FF63BE7B"/>
      </colorScale>
    </cfRule>
  </conditionalFormatting>
  <conditionalFormatting sqref="T1496">
    <cfRule type="colorScale" priority="1078">
      <colorScale>
        <cfvo type="min"/>
        <cfvo type="percentile" val="50"/>
        <cfvo type="max"/>
        <color rgb="FFF8696B"/>
        <color rgb="FFFFEB84"/>
        <color rgb="FF63BE7B"/>
      </colorScale>
    </cfRule>
  </conditionalFormatting>
  <conditionalFormatting sqref="T1497">
    <cfRule type="colorScale" priority="1079">
      <colorScale>
        <cfvo type="min"/>
        <cfvo type="percentile" val="50"/>
        <cfvo type="max"/>
        <color rgb="FFF8696B"/>
        <color rgb="FFFFEB84"/>
        <color rgb="FF63BE7B"/>
      </colorScale>
    </cfRule>
  </conditionalFormatting>
  <conditionalFormatting sqref="T1500">
    <cfRule type="colorScale" priority="1080">
      <colorScale>
        <cfvo type="min"/>
        <cfvo type="percentile" val="50"/>
        <cfvo type="max"/>
        <color rgb="FFF8696B"/>
        <color rgb="FFFFEB84"/>
        <color rgb="FF63BE7B"/>
      </colorScale>
    </cfRule>
  </conditionalFormatting>
  <conditionalFormatting sqref="T1503">
    <cfRule type="colorScale" priority="1081">
      <colorScale>
        <cfvo type="min"/>
        <cfvo type="percentile" val="50"/>
        <cfvo type="max"/>
        <color rgb="FFF8696B"/>
        <color rgb="FFFFEB84"/>
        <color rgb="FF63BE7B"/>
      </colorScale>
    </cfRule>
  </conditionalFormatting>
  <conditionalFormatting sqref="T1510">
    <cfRule type="colorScale" priority="1082">
      <colorScale>
        <cfvo type="min"/>
        <cfvo type="percentile" val="50"/>
        <cfvo type="max"/>
        <color rgb="FFF8696B"/>
        <color rgb="FFFFEB84"/>
        <color rgb="FF63BE7B"/>
      </colorScale>
    </cfRule>
  </conditionalFormatting>
  <conditionalFormatting sqref="T1511">
    <cfRule type="colorScale" priority="1083">
      <colorScale>
        <cfvo type="min"/>
        <cfvo type="percentile" val="50"/>
        <cfvo type="max"/>
        <color rgb="FFF8696B"/>
        <color rgb="FFFFEB84"/>
        <color rgb="FF63BE7B"/>
      </colorScale>
    </cfRule>
  </conditionalFormatting>
  <conditionalFormatting sqref="T1515">
    <cfRule type="colorScale" priority="1084">
      <colorScale>
        <cfvo type="min"/>
        <cfvo type="max"/>
        <color rgb="FFFCFCFF"/>
        <color rgb="FF63BE7B"/>
      </colorScale>
    </cfRule>
  </conditionalFormatting>
  <conditionalFormatting sqref="T1515">
    <cfRule type="colorScale" priority="1085">
      <colorScale>
        <cfvo type="min"/>
        <cfvo type="percentile" val="50"/>
        <cfvo type="max"/>
        <color rgb="FFF8696B"/>
        <color rgb="FFFFEB84"/>
        <color rgb="FF63BE7B"/>
      </colorScale>
    </cfRule>
  </conditionalFormatting>
  <conditionalFormatting sqref="T1531">
    <cfRule type="colorScale" priority="1086">
      <colorScale>
        <cfvo type="min"/>
        <cfvo type="percentile" val="50"/>
        <cfvo type="max"/>
        <color rgb="FFF8696B"/>
        <color rgb="FFFFEB84"/>
        <color rgb="FF63BE7B"/>
      </colorScale>
    </cfRule>
  </conditionalFormatting>
  <conditionalFormatting sqref="T1532">
    <cfRule type="colorScale" priority="1087">
      <colorScale>
        <cfvo type="min"/>
        <cfvo type="max"/>
        <color rgb="FFFCFCFF"/>
        <color rgb="FF63BE7B"/>
      </colorScale>
    </cfRule>
  </conditionalFormatting>
  <conditionalFormatting sqref="T1532">
    <cfRule type="colorScale" priority="1088">
      <colorScale>
        <cfvo type="min"/>
        <cfvo type="percentile" val="50"/>
        <cfvo type="max"/>
        <color rgb="FFF8696B"/>
        <color rgb="FFFFEB84"/>
        <color rgb="FF63BE7B"/>
      </colorScale>
    </cfRule>
  </conditionalFormatting>
  <conditionalFormatting sqref="T1533">
    <cfRule type="colorScale" priority="1089">
      <colorScale>
        <cfvo type="min"/>
        <cfvo type="percentile" val="50"/>
        <cfvo type="max"/>
        <color rgb="FFF8696B"/>
        <color rgb="FFFFEB84"/>
        <color rgb="FF63BE7B"/>
      </colorScale>
    </cfRule>
  </conditionalFormatting>
  <conditionalFormatting sqref="T1538">
    <cfRule type="colorScale" priority="1090">
      <colorScale>
        <cfvo type="min"/>
        <cfvo type="percentile" val="50"/>
        <cfvo type="max"/>
        <color rgb="FFF8696B"/>
        <color rgb="FFFFEB84"/>
        <color rgb="FF63BE7B"/>
      </colorScale>
    </cfRule>
  </conditionalFormatting>
  <conditionalFormatting sqref="T1539">
    <cfRule type="colorScale" priority="1091">
      <colorScale>
        <cfvo type="min"/>
        <cfvo type="percentile" val="50"/>
        <cfvo type="max"/>
        <color rgb="FFF8696B"/>
        <color rgb="FFFFEB84"/>
        <color rgb="FF63BE7B"/>
      </colorScale>
    </cfRule>
  </conditionalFormatting>
  <conditionalFormatting sqref="T1541">
    <cfRule type="colorScale" priority="1092">
      <colorScale>
        <cfvo type="min"/>
        <cfvo type="percentile" val="50"/>
        <cfvo type="max"/>
        <color rgb="FFF8696B"/>
        <color rgb="FFFFEB84"/>
        <color rgb="FF63BE7B"/>
      </colorScale>
    </cfRule>
  </conditionalFormatting>
  <conditionalFormatting sqref="T1547">
    <cfRule type="colorScale" priority="1093">
      <colorScale>
        <cfvo type="min"/>
        <cfvo type="percentile" val="50"/>
        <cfvo type="max"/>
        <color rgb="FFF8696B"/>
        <color rgb="FFFFEB84"/>
        <color rgb="FF63BE7B"/>
      </colorScale>
    </cfRule>
  </conditionalFormatting>
  <conditionalFormatting sqref="T1548">
    <cfRule type="colorScale" priority="1094">
      <colorScale>
        <cfvo type="min"/>
        <cfvo type="percentile" val="50"/>
        <cfvo type="max"/>
        <color rgb="FFF8696B"/>
        <color rgb="FFFFEB84"/>
        <color rgb="FF63BE7B"/>
      </colorScale>
    </cfRule>
  </conditionalFormatting>
  <conditionalFormatting sqref="T1549">
    <cfRule type="colorScale" priority="1095">
      <colorScale>
        <cfvo type="min"/>
        <cfvo type="percentile" val="50"/>
        <cfvo type="max"/>
        <color rgb="FFF8696B"/>
        <color rgb="FFFFEB84"/>
        <color rgb="FF63BE7B"/>
      </colorScale>
    </cfRule>
  </conditionalFormatting>
  <conditionalFormatting sqref="T1553">
    <cfRule type="colorScale" priority="1096">
      <colorScale>
        <cfvo type="min"/>
        <cfvo type="percentile" val="50"/>
        <cfvo type="max"/>
        <color rgb="FFF8696B"/>
        <color rgb="FFFFEB84"/>
        <color rgb="FF63BE7B"/>
      </colorScale>
    </cfRule>
  </conditionalFormatting>
  <conditionalFormatting sqref="T1554">
    <cfRule type="colorScale" priority="1097">
      <colorScale>
        <cfvo type="min"/>
        <cfvo type="percentile" val="50"/>
        <cfvo type="max"/>
        <color rgb="FFF8696B"/>
        <color rgb="FFFFEB84"/>
        <color rgb="FF63BE7B"/>
      </colorScale>
    </cfRule>
  </conditionalFormatting>
  <conditionalFormatting sqref="T1559">
    <cfRule type="colorScale" priority="1098">
      <colorScale>
        <cfvo type="min"/>
        <cfvo type="percentile" val="50"/>
        <cfvo type="max"/>
        <color rgb="FFF8696B"/>
        <color rgb="FFFFEB84"/>
        <color rgb="FF63BE7B"/>
      </colorScale>
    </cfRule>
  </conditionalFormatting>
  <conditionalFormatting sqref="T1560">
    <cfRule type="colorScale" priority="1099">
      <colorScale>
        <cfvo type="min"/>
        <cfvo type="percentile" val="50"/>
        <cfvo type="max"/>
        <color rgb="FFF8696B"/>
        <color rgb="FFFFEB84"/>
        <color rgb="FF63BE7B"/>
      </colorScale>
    </cfRule>
  </conditionalFormatting>
  <conditionalFormatting sqref="T1563">
    <cfRule type="colorScale" priority="1100">
      <colorScale>
        <cfvo type="min"/>
        <cfvo type="percentile" val="50"/>
        <cfvo type="max"/>
        <color rgb="FFF8696B"/>
        <color rgb="FFFFEB84"/>
        <color rgb="FF63BE7B"/>
      </colorScale>
    </cfRule>
  </conditionalFormatting>
  <conditionalFormatting sqref="T1564">
    <cfRule type="colorScale" priority="1101">
      <colorScale>
        <cfvo type="min"/>
        <cfvo type="percentile" val="50"/>
        <cfvo type="max"/>
        <color rgb="FFF8696B"/>
        <color rgb="FFFFEB84"/>
        <color rgb="FF63BE7B"/>
      </colorScale>
    </cfRule>
  </conditionalFormatting>
  <conditionalFormatting sqref="T1567">
    <cfRule type="colorScale" priority="1102">
      <colorScale>
        <cfvo type="min"/>
        <cfvo type="percentile" val="50"/>
        <cfvo type="max"/>
        <color rgb="FFF8696B"/>
        <color rgb="FFFFEB84"/>
        <color rgb="FF63BE7B"/>
      </colorScale>
    </cfRule>
  </conditionalFormatting>
  <conditionalFormatting sqref="T1575">
    <cfRule type="colorScale" priority="1103">
      <colorScale>
        <cfvo type="min"/>
        <cfvo type="percentile" val="50"/>
        <cfvo type="max"/>
        <color rgb="FFF8696B"/>
        <color rgb="FFFFEB84"/>
        <color rgb="FF63BE7B"/>
      </colorScale>
    </cfRule>
  </conditionalFormatting>
  <conditionalFormatting sqref="T1578">
    <cfRule type="colorScale" priority="1104">
      <colorScale>
        <cfvo type="min"/>
        <cfvo type="percentile" val="50"/>
        <cfvo type="max"/>
        <color rgb="FFF8696B"/>
        <color rgb="FFFFEB84"/>
        <color rgb="FF63BE7B"/>
      </colorScale>
    </cfRule>
  </conditionalFormatting>
  <conditionalFormatting sqref="T1579:T1580">
    <cfRule type="colorScale" priority="1105">
      <colorScale>
        <cfvo type="min"/>
        <cfvo type="percentile" val="50"/>
        <cfvo type="max"/>
        <color rgb="FFF8696B"/>
        <color rgb="FFFFEB84"/>
        <color rgb="FF63BE7B"/>
      </colorScale>
    </cfRule>
  </conditionalFormatting>
  <conditionalFormatting sqref="T1580">
    <cfRule type="colorScale" priority="1106">
      <colorScale>
        <cfvo type="min"/>
        <cfvo type="percentile" val="50"/>
        <cfvo type="max"/>
        <color rgb="FFF8696B"/>
        <color rgb="FFFFEB84"/>
        <color rgb="FF63BE7B"/>
      </colorScale>
    </cfRule>
  </conditionalFormatting>
  <conditionalFormatting sqref="T1581">
    <cfRule type="colorScale" priority="1107">
      <colorScale>
        <cfvo type="min"/>
        <cfvo type="percentile" val="50"/>
        <cfvo type="max"/>
        <color rgb="FFF8696B"/>
        <color rgb="FFFFEB84"/>
        <color rgb="FF63BE7B"/>
      </colorScale>
    </cfRule>
  </conditionalFormatting>
  <conditionalFormatting sqref="T1582">
    <cfRule type="colorScale" priority="1108">
      <colorScale>
        <cfvo type="min"/>
        <cfvo type="percentile" val="50"/>
        <cfvo type="max"/>
        <color rgb="FFF8696B"/>
        <color rgb="FFFFEB84"/>
        <color rgb="FF63BE7B"/>
      </colorScale>
    </cfRule>
  </conditionalFormatting>
  <conditionalFormatting sqref="T1590">
    <cfRule type="colorScale" priority="1109">
      <colorScale>
        <cfvo type="min"/>
        <cfvo type="percentile" val="50"/>
        <cfvo type="max"/>
        <color rgb="FFF8696B"/>
        <color rgb="FFFFEB84"/>
        <color rgb="FF63BE7B"/>
      </colorScale>
    </cfRule>
  </conditionalFormatting>
  <conditionalFormatting sqref="T1591">
    <cfRule type="colorScale" priority="1110">
      <colorScale>
        <cfvo type="min"/>
        <cfvo type="percentile" val="50"/>
        <cfvo type="max"/>
        <color rgb="FFF8696B"/>
        <color rgb="FFFFEB84"/>
        <color rgb="FF63BE7B"/>
      </colorScale>
    </cfRule>
  </conditionalFormatting>
  <conditionalFormatting sqref="T1592">
    <cfRule type="colorScale" priority="1111">
      <colorScale>
        <cfvo type="min"/>
        <cfvo type="percentile" val="50"/>
        <cfvo type="max"/>
        <color rgb="FFF8696B"/>
        <color rgb="FFFFEB84"/>
        <color rgb="FF63BE7B"/>
      </colorScale>
    </cfRule>
  </conditionalFormatting>
  <conditionalFormatting sqref="T1594">
    <cfRule type="colorScale" priority="1112">
      <colorScale>
        <cfvo type="min"/>
        <cfvo type="percentile" val="50"/>
        <cfvo type="max"/>
        <color rgb="FFF8696B"/>
        <color rgb="FFFFEB84"/>
        <color rgb="FF63BE7B"/>
      </colorScale>
    </cfRule>
  </conditionalFormatting>
  <conditionalFormatting sqref="T1598">
    <cfRule type="colorScale" priority="1113">
      <colorScale>
        <cfvo type="min"/>
        <cfvo type="percentile" val="50"/>
        <cfvo type="max"/>
        <color rgb="FFF8696B"/>
        <color rgb="FFFFEB84"/>
        <color rgb="FF63BE7B"/>
      </colorScale>
    </cfRule>
  </conditionalFormatting>
  <conditionalFormatting sqref="T1600">
    <cfRule type="colorScale" priority="1114">
      <colorScale>
        <cfvo type="min"/>
        <cfvo type="percentile" val="50"/>
        <cfvo type="max"/>
        <color rgb="FFF8696B"/>
        <color rgb="FFFFEB84"/>
        <color rgb="FF63BE7B"/>
      </colorScale>
    </cfRule>
  </conditionalFormatting>
  <conditionalFormatting sqref="T1605">
    <cfRule type="colorScale" priority="1115">
      <colorScale>
        <cfvo type="min"/>
        <cfvo type="percentile" val="50"/>
        <cfvo type="max"/>
        <color rgb="FFF8696B"/>
        <color rgb="FFFFEB84"/>
        <color rgb="FF63BE7B"/>
      </colorScale>
    </cfRule>
  </conditionalFormatting>
  <conditionalFormatting sqref="T1607">
    <cfRule type="colorScale" priority="1116">
      <colorScale>
        <cfvo type="min"/>
        <cfvo type="percentile" val="50"/>
        <cfvo type="max"/>
        <color rgb="FFF8696B"/>
        <color rgb="FFFFEB84"/>
        <color rgb="FF63BE7B"/>
      </colorScale>
    </cfRule>
  </conditionalFormatting>
  <conditionalFormatting sqref="T1608">
    <cfRule type="colorScale" priority="1117">
      <colorScale>
        <cfvo type="min"/>
        <cfvo type="percentile" val="50"/>
        <cfvo type="max"/>
        <color rgb="FFF8696B"/>
        <color rgb="FFFFEB84"/>
        <color rgb="FF63BE7B"/>
      </colorScale>
    </cfRule>
  </conditionalFormatting>
  <conditionalFormatting sqref="T1610">
    <cfRule type="colorScale" priority="1118">
      <colorScale>
        <cfvo type="min"/>
        <cfvo type="max"/>
        <color rgb="FFFCFCFF"/>
        <color rgb="FF63BE7B"/>
      </colorScale>
    </cfRule>
  </conditionalFormatting>
  <conditionalFormatting sqref="T1610">
    <cfRule type="colorScale" priority="1119">
      <colorScale>
        <cfvo type="min"/>
        <cfvo type="percentile" val="50"/>
        <cfvo type="max"/>
        <color rgb="FFF8696B"/>
        <color rgb="FFFFEB84"/>
        <color rgb="FF63BE7B"/>
      </colorScale>
    </cfRule>
  </conditionalFormatting>
  <conditionalFormatting sqref="T1611">
    <cfRule type="colorScale" priority="1120">
      <colorScale>
        <cfvo type="min"/>
        <cfvo type="percentile" val="50"/>
        <cfvo type="max"/>
        <color rgb="FFF8696B"/>
        <color rgb="FFFFEB84"/>
        <color rgb="FF63BE7B"/>
      </colorScale>
    </cfRule>
  </conditionalFormatting>
  <conditionalFormatting sqref="T1614">
    <cfRule type="colorScale" priority="1121">
      <colorScale>
        <cfvo type="min"/>
        <cfvo type="percentile" val="50"/>
        <cfvo type="max"/>
        <color rgb="FFF8696B"/>
        <color rgb="FFFFEB84"/>
        <color rgb="FF63BE7B"/>
      </colorScale>
    </cfRule>
  </conditionalFormatting>
  <conditionalFormatting sqref="T1616">
    <cfRule type="colorScale" priority="1122">
      <colorScale>
        <cfvo type="min"/>
        <cfvo type="percentile" val="50"/>
        <cfvo type="max"/>
        <color rgb="FFF8696B"/>
        <color rgb="FFFFEB84"/>
        <color rgb="FF63BE7B"/>
      </colorScale>
    </cfRule>
  </conditionalFormatting>
  <conditionalFormatting sqref="T1629">
    <cfRule type="colorScale" priority="1123">
      <colorScale>
        <cfvo type="min"/>
        <cfvo type="percentile" val="50"/>
        <cfvo type="max"/>
        <color rgb="FFF8696B"/>
        <color rgb="FFFFEB84"/>
        <color rgb="FF63BE7B"/>
      </colorScale>
    </cfRule>
  </conditionalFormatting>
  <conditionalFormatting sqref="T1632">
    <cfRule type="colorScale" priority="1124">
      <colorScale>
        <cfvo type="min"/>
        <cfvo type="percentile" val="50"/>
        <cfvo type="max"/>
        <color rgb="FFF8696B"/>
        <color rgb="FFFFEB84"/>
        <color rgb="FF63BE7B"/>
      </colorScale>
    </cfRule>
  </conditionalFormatting>
  <conditionalFormatting sqref="T1635">
    <cfRule type="colorScale" priority="1125">
      <colorScale>
        <cfvo type="min"/>
        <cfvo type="percentile" val="50"/>
        <cfvo type="max"/>
        <color rgb="FFF8696B"/>
        <color rgb="FFFFEB84"/>
        <color rgb="FF63BE7B"/>
      </colorScale>
    </cfRule>
  </conditionalFormatting>
  <conditionalFormatting sqref="T1638">
    <cfRule type="colorScale" priority="1126">
      <colorScale>
        <cfvo type="min"/>
        <cfvo type="percentile" val="50"/>
        <cfvo type="max"/>
        <color rgb="FFF8696B"/>
        <color rgb="FFFFEB84"/>
        <color rgb="FF63BE7B"/>
      </colorScale>
    </cfRule>
  </conditionalFormatting>
  <conditionalFormatting sqref="T1638">
    <cfRule type="colorScale" priority="1127">
      <colorScale>
        <cfvo type="min"/>
        <cfvo type="max"/>
        <color rgb="FFFCFCFF"/>
        <color rgb="FF63BE7B"/>
      </colorScale>
    </cfRule>
  </conditionalFormatting>
  <conditionalFormatting sqref="T1638">
    <cfRule type="colorScale" priority="1128">
      <colorScale>
        <cfvo type="min"/>
        <cfvo type="percentile" val="50"/>
        <cfvo type="max"/>
        <color rgb="FFF8696B"/>
        <color rgb="FFFFEB84"/>
        <color rgb="FF63BE7B"/>
      </colorScale>
    </cfRule>
  </conditionalFormatting>
  <conditionalFormatting sqref="T1639">
    <cfRule type="colorScale" priority="1129">
      <colorScale>
        <cfvo type="min"/>
        <cfvo type="percentile" val="50"/>
        <cfvo type="max"/>
        <color rgb="FFF8696B"/>
        <color rgb="FFFFEB84"/>
        <color rgb="FF63BE7B"/>
      </colorScale>
    </cfRule>
  </conditionalFormatting>
  <conditionalFormatting sqref="T1640">
    <cfRule type="colorScale" priority="1130">
      <colorScale>
        <cfvo type="min"/>
        <cfvo type="percentile" val="50"/>
        <cfvo type="max"/>
        <color rgb="FFF8696B"/>
        <color rgb="FFFFEB84"/>
        <color rgb="FF63BE7B"/>
      </colorScale>
    </cfRule>
  </conditionalFormatting>
  <conditionalFormatting sqref="T1643">
    <cfRule type="colorScale" priority="1131">
      <colorScale>
        <cfvo type="min"/>
        <cfvo type="percentile" val="50"/>
        <cfvo type="max"/>
        <color rgb="FFF8696B"/>
        <color rgb="FFFFEB84"/>
        <color rgb="FF63BE7B"/>
      </colorScale>
    </cfRule>
  </conditionalFormatting>
  <conditionalFormatting sqref="T1649">
    <cfRule type="colorScale" priority="1132">
      <colorScale>
        <cfvo type="min"/>
        <cfvo type="percentile" val="50"/>
        <cfvo type="max"/>
        <color rgb="FFF8696B"/>
        <color rgb="FFFFEB84"/>
        <color rgb="FF63BE7B"/>
      </colorScale>
    </cfRule>
  </conditionalFormatting>
  <conditionalFormatting sqref="T1651:T1660">
    <cfRule type="colorScale" priority="1133">
      <colorScale>
        <cfvo type="min"/>
        <cfvo type="max"/>
        <color rgb="FFFCFCFF"/>
        <color rgb="FF63BE7B"/>
      </colorScale>
    </cfRule>
  </conditionalFormatting>
  <conditionalFormatting sqref="T1651:T1660">
    <cfRule type="colorScale" priority="1134">
      <colorScale>
        <cfvo type="min"/>
        <cfvo type="percentile" val="50"/>
        <cfvo type="max"/>
        <color rgb="FFF8696B"/>
        <color rgb="FFFFEB84"/>
        <color rgb="FF63BE7B"/>
      </colorScale>
    </cfRule>
  </conditionalFormatting>
  <conditionalFormatting sqref="T1654">
    <cfRule type="colorScale" priority="1135">
      <colorScale>
        <cfvo type="min"/>
        <cfvo type="percentile" val="50"/>
        <cfvo type="max"/>
        <color rgb="FFF8696B"/>
        <color rgb="FFFFEB84"/>
        <color rgb="FF63BE7B"/>
      </colorScale>
    </cfRule>
  </conditionalFormatting>
  <conditionalFormatting sqref="T1657">
    <cfRule type="colorScale" priority="1136">
      <colorScale>
        <cfvo type="min"/>
        <cfvo type="max"/>
        <color rgb="FFFCFCFF"/>
        <color rgb="FF63BE7B"/>
      </colorScale>
    </cfRule>
  </conditionalFormatting>
  <conditionalFormatting sqref="T1657">
    <cfRule type="colorScale" priority="1137">
      <colorScale>
        <cfvo type="min"/>
        <cfvo type="percentile" val="50"/>
        <cfvo type="max"/>
        <color rgb="FFF8696B"/>
        <color rgb="FFFFEB84"/>
        <color rgb="FF63BE7B"/>
      </colorScale>
    </cfRule>
  </conditionalFormatting>
  <conditionalFormatting sqref="T1660">
    <cfRule type="colorScale" priority="1138">
      <colorScale>
        <cfvo type="min"/>
        <cfvo type="percentile" val="50"/>
        <cfvo type="max"/>
        <color rgb="FFF8696B"/>
        <color rgb="FFFFEB84"/>
        <color rgb="FF63BE7B"/>
      </colorScale>
    </cfRule>
  </conditionalFormatting>
  <conditionalFormatting sqref="T1662">
    <cfRule type="colorScale" priority="1139">
      <colorScale>
        <cfvo type="min"/>
        <cfvo type="percentile" val="50"/>
        <cfvo type="max"/>
        <color rgb="FFF8696B"/>
        <color rgb="FFFFEB84"/>
        <color rgb="FF63BE7B"/>
      </colorScale>
    </cfRule>
  </conditionalFormatting>
  <conditionalFormatting sqref="T1665">
    <cfRule type="colorScale" priority="1140">
      <colorScale>
        <cfvo type="min"/>
        <cfvo type="percentile" val="50"/>
        <cfvo type="max"/>
        <color rgb="FFF8696B"/>
        <color rgb="FFFFEB84"/>
        <color rgb="FF63BE7B"/>
      </colorScale>
    </cfRule>
  </conditionalFormatting>
  <conditionalFormatting sqref="T1666">
    <cfRule type="colorScale" priority="1141">
      <colorScale>
        <cfvo type="min"/>
        <cfvo type="percentile" val="50"/>
        <cfvo type="max"/>
        <color rgb="FFF8696B"/>
        <color rgb="FFFFEB84"/>
        <color rgb="FF63BE7B"/>
      </colorScale>
    </cfRule>
  </conditionalFormatting>
  <conditionalFormatting sqref="T1671">
    <cfRule type="colorScale" priority="1142">
      <colorScale>
        <cfvo type="min"/>
        <cfvo type="percentile" val="50"/>
        <cfvo type="max"/>
        <color rgb="FFF8696B"/>
        <color rgb="FFFFEB84"/>
        <color rgb="FF63BE7B"/>
      </colorScale>
    </cfRule>
  </conditionalFormatting>
  <conditionalFormatting sqref="T1675">
    <cfRule type="colorScale" priority="1143">
      <colorScale>
        <cfvo type="min"/>
        <cfvo type="percentile" val="50"/>
        <cfvo type="max"/>
        <color rgb="FFF8696B"/>
        <color rgb="FFFFEB84"/>
        <color rgb="FF63BE7B"/>
      </colorScale>
    </cfRule>
  </conditionalFormatting>
  <conditionalFormatting sqref="T1682">
    <cfRule type="colorScale" priority="1144">
      <colorScale>
        <cfvo type="min"/>
        <cfvo type="percentile" val="50"/>
        <cfvo type="max"/>
        <color rgb="FFF8696B"/>
        <color rgb="FFFFEB84"/>
        <color rgb="FF63BE7B"/>
      </colorScale>
    </cfRule>
  </conditionalFormatting>
  <conditionalFormatting sqref="T1683">
    <cfRule type="colorScale" priority="1145">
      <colorScale>
        <cfvo type="min"/>
        <cfvo type="percentile" val="50"/>
        <cfvo type="max"/>
        <color rgb="FFF8696B"/>
        <color rgb="FFFFEB84"/>
        <color rgb="FF63BE7B"/>
      </colorScale>
    </cfRule>
  </conditionalFormatting>
  <conditionalFormatting sqref="T1684">
    <cfRule type="colorScale" priority="1146">
      <colorScale>
        <cfvo type="min"/>
        <cfvo type="percentile" val="50"/>
        <cfvo type="max"/>
        <color rgb="FFF8696B"/>
        <color rgb="FFFFEB84"/>
        <color rgb="FF63BE7B"/>
      </colorScale>
    </cfRule>
  </conditionalFormatting>
  <conditionalFormatting sqref="T1685">
    <cfRule type="colorScale" priority="1147">
      <colorScale>
        <cfvo type="min"/>
        <cfvo type="percentile" val="50"/>
        <cfvo type="max"/>
        <color rgb="FFF8696B"/>
        <color rgb="FFFFEB84"/>
        <color rgb="FF63BE7B"/>
      </colorScale>
    </cfRule>
  </conditionalFormatting>
  <conditionalFormatting sqref="T1689">
    <cfRule type="colorScale" priority="1148">
      <colorScale>
        <cfvo type="min"/>
        <cfvo type="percentile" val="50"/>
        <cfvo type="max"/>
        <color rgb="FFF8696B"/>
        <color rgb="FFFFEB84"/>
        <color rgb="FF63BE7B"/>
      </colorScale>
    </cfRule>
  </conditionalFormatting>
  <conditionalFormatting sqref="T1690">
    <cfRule type="colorScale" priority="1149">
      <colorScale>
        <cfvo type="min"/>
        <cfvo type="percentile" val="50"/>
        <cfvo type="max"/>
        <color rgb="FFF8696B"/>
        <color rgb="FFFFEB84"/>
        <color rgb="FF63BE7B"/>
      </colorScale>
    </cfRule>
  </conditionalFormatting>
  <conditionalFormatting sqref="T1694">
    <cfRule type="colorScale" priority="1150">
      <colorScale>
        <cfvo type="min"/>
        <cfvo type="percentile" val="50"/>
        <cfvo type="max"/>
        <color rgb="FFF8696B"/>
        <color rgb="FFFFEB84"/>
        <color rgb="FF63BE7B"/>
      </colorScale>
    </cfRule>
  </conditionalFormatting>
  <conditionalFormatting sqref="T1695">
    <cfRule type="colorScale" priority="1151">
      <colorScale>
        <cfvo type="min"/>
        <cfvo type="percentile" val="50"/>
        <cfvo type="max"/>
        <color rgb="FFF8696B"/>
        <color rgb="FFFFEB84"/>
        <color rgb="FF63BE7B"/>
      </colorScale>
    </cfRule>
  </conditionalFormatting>
  <conditionalFormatting sqref="T1696:T1698">
    <cfRule type="colorScale" priority="1152">
      <colorScale>
        <cfvo type="min"/>
        <cfvo type="percentile" val="50"/>
        <cfvo type="max"/>
        <color rgb="FFF8696B"/>
        <color rgb="FFFFEB84"/>
        <color rgb="FF63BE7B"/>
      </colorScale>
    </cfRule>
  </conditionalFormatting>
  <conditionalFormatting sqref="T1700">
    <cfRule type="colorScale" priority="1153">
      <colorScale>
        <cfvo type="min"/>
        <cfvo type="percentile" val="50"/>
        <cfvo type="max"/>
        <color rgb="FFF8696B"/>
        <color rgb="FFFFEB84"/>
        <color rgb="FF63BE7B"/>
      </colorScale>
    </cfRule>
  </conditionalFormatting>
  <conditionalFormatting sqref="T1703">
    <cfRule type="colorScale" priority="1154">
      <colorScale>
        <cfvo type="min"/>
        <cfvo type="percentile" val="50"/>
        <cfvo type="max"/>
        <color rgb="FFF8696B"/>
        <color rgb="FFFFEB84"/>
        <color rgb="FF63BE7B"/>
      </colorScale>
    </cfRule>
  </conditionalFormatting>
  <conditionalFormatting sqref="V3:V83 V86:V91 V93:V97">
    <cfRule type="colorScale" priority="1155">
      <colorScale>
        <cfvo type="min"/>
        <cfvo type="percentile" val="50"/>
        <cfvo type="max"/>
        <color rgb="FFF8696B"/>
        <color rgb="FFFFEB84"/>
        <color rgb="FF63BE7B"/>
      </colorScale>
    </cfRule>
  </conditionalFormatting>
  <conditionalFormatting sqref="V3:V650 V652:V700 V702:V715 V718:V787 V790:V799 V801 V803:V810 V812:V815 V817:V847 V849:V854 V856:V866 V868:V876 V883 V885:V886 V888:V889 V895 V900 V903:V904 V909 V911:V912 V919 V921 V923:V924">
    <cfRule type="colorScale" priority="1156">
      <colorScale>
        <cfvo type="min"/>
        <cfvo type="percentile" val="50"/>
        <cfvo type="max"/>
        <color rgb="FFF8696B"/>
        <color rgb="FFFFEB84"/>
        <color rgb="FF63BE7B"/>
      </colorScale>
    </cfRule>
  </conditionalFormatting>
  <conditionalFormatting sqref="V84">
    <cfRule type="colorScale" priority="1157">
      <colorScale>
        <cfvo type="min"/>
        <cfvo type="percentile" val="50"/>
        <cfvo type="max"/>
        <color rgb="FFF8696B"/>
        <color rgb="FFFFEB84"/>
        <color rgb="FF63BE7B"/>
      </colorScale>
    </cfRule>
  </conditionalFormatting>
  <conditionalFormatting sqref="V85">
    <cfRule type="colorScale" priority="1158">
      <colorScale>
        <cfvo type="min"/>
        <cfvo type="percentile" val="50"/>
        <cfvo type="max"/>
        <color rgb="FFF8696B"/>
        <color rgb="FFFFEB84"/>
        <color rgb="FF63BE7B"/>
      </colorScale>
    </cfRule>
  </conditionalFormatting>
  <conditionalFormatting sqref="V92">
    <cfRule type="colorScale" priority="1159">
      <colorScale>
        <cfvo type="min"/>
        <cfvo type="percentile" val="50"/>
        <cfvo type="max"/>
        <color rgb="FFF8696B"/>
        <color rgb="FFFFEB84"/>
        <color rgb="FF63BE7B"/>
      </colorScale>
    </cfRule>
  </conditionalFormatting>
  <conditionalFormatting sqref="V102">
    <cfRule type="colorScale" priority="1160">
      <colorScale>
        <cfvo type="min"/>
        <cfvo type="percentile" val="50"/>
        <cfvo type="max"/>
        <color rgb="FFF8696B"/>
        <color rgb="FFFFEB84"/>
        <color rgb="FF63BE7B"/>
      </colorScale>
    </cfRule>
  </conditionalFormatting>
  <conditionalFormatting sqref="V104">
    <cfRule type="colorScale" priority="1161">
      <colorScale>
        <cfvo type="min"/>
        <cfvo type="percentile" val="50"/>
        <cfvo type="max"/>
        <color rgb="FFF8696B"/>
        <color rgb="FFFFEB84"/>
        <color rgb="FF63BE7B"/>
      </colorScale>
    </cfRule>
  </conditionalFormatting>
  <conditionalFormatting sqref="V109">
    <cfRule type="colorScale" priority="1162">
      <colorScale>
        <cfvo type="min"/>
        <cfvo type="percentile" val="50"/>
        <cfvo type="max"/>
        <color rgb="FFF8696B"/>
        <color rgb="FFFFEB84"/>
        <color rgb="FF63BE7B"/>
      </colorScale>
    </cfRule>
  </conditionalFormatting>
  <conditionalFormatting sqref="V110:V112 V115:V119 V121:V196">
    <cfRule type="colorScale" priority="1163">
      <colorScale>
        <cfvo type="min"/>
        <cfvo type="percentile" val="50"/>
        <cfvo type="max"/>
        <color rgb="FFF8696B"/>
        <color rgb="FFFFEB84"/>
        <color rgb="FF63BE7B"/>
      </colorScale>
    </cfRule>
  </conditionalFormatting>
  <conditionalFormatting sqref="V113:V114">
    <cfRule type="colorScale" priority="1164">
      <colorScale>
        <cfvo type="min"/>
        <cfvo type="percentile" val="50"/>
        <cfvo type="max"/>
        <color rgb="FFF8696B"/>
        <color rgb="FFFFEB84"/>
        <color rgb="FF63BE7B"/>
      </colorScale>
    </cfRule>
  </conditionalFormatting>
  <conditionalFormatting sqref="V120">
    <cfRule type="colorScale" priority="1165">
      <colorScale>
        <cfvo type="min"/>
        <cfvo type="percentile" val="50"/>
        <cfvo type="max"/>
        <color rgb="FFF8696B"/>
        <color rgb="FFFFEB84"/>
        <color rgb="FF63BE7B"/>
      </colorScale>
    </cfRule>
  </conditionalFormatting>
  <conditionalFormatting sqref="V3:V101 V103 V105:V108 V197:V200">
    <cfRule type="colorScale" priority="1166">
      <colorScale>
        <cfvo type="min"/>
        <cfvo type="percentile" val="50"/>
        <cfvo type="max"/>
        <color rgb="FFF8696B"/>
        <color rgb="FFFFEB84"/>
        <color rgb="FF63BE7B"/>
      </colorScale>
    </cfRule>
  </conditionalFormatting>
  <conditionalFormatting sqref="V651">
    <cfRule type="colorScale" priority="1167">
      <colorScale>
        <cfvo type="min"/>
        <cfvo type="percentile" val="50"/>
        <cfvo type="max"/>
        <color rgb="FFF8696B"/>
        <color rgb="FFFFEB84"/>
        <color rgb="FF63BE7B"/>
      </colorScale>
    </cfRule>
  </conditionalFormatting>
  <conditionalFormatting sqref="V701">
    <cfRule type="colorScale" priority="1168">
      <colorScale>
        <cfvo type="min"/>
        <cfvo type="percentile" val="50"/>
        <cfvo type="max"/>
        <color rgb="FFF8696B"/>
        <color rgb="FFFFEB84"/>
        <color rgb="FF63BE7B"/>
      </colorScale>
    </cfRule>
  </conditionalFormatting>
  <conditionalFormatting sqref="V716">
    <cfRule type="colorScale" priority="1169">
      <colorScale>
        <cfvo type="min"/>
        <cfvo type="percentile" val="50"/>
        <cfvo type="max"/>
        <color rgb="FFF8696B"/>
        <color rgb="FFFFEB84"/>
        <color rgb="FF63BE7B"/>
      </colorScale>
    </cfRule>
  </conditionalFormatting>
  <conditionalFormatting sqref="V717">
    <cfRule type="colorScale" priority="1170">
      <colorScale>
        <cfvo type="min"/>
        <cfvo type="percentile" val="50"/>
        <cfvo type="max"/>
        <color rgb="FFF8696B"/>
        <color rgb="FFFFEB84"/>
        <color rgb="FF63BE7B"/>
      </colorScale>
    </cfRule>
  </conditionalFormatting>
  <conditionalFormatting sqref="V789">
    <cfRule type="colorScale" priority="1171">
      <colorScale>
        <cfvo type="min"/>
        <cfvo type="percentile" val="50"/>
        <cfvo type="max"/>
        <color rgb="FFF8696B"/>
        <color rgb="FFFFEB84"/>
        <color rgb="FF63BE7B"/>
      </colorScale>
    </cfRule>
  </conditionalFormatting>
  <conditionalFormatting sqref="V800">
    <cfRule type="colorScale" priority="1172">
      <colorScale>
        <cfvo type="min"/>
        <cfvo type="percentile" val="50"/>
        <cfvo type="max"/>
        <color rgb="FFF8696B"/>
        <color rgb="FFFFEB84"/>
        <color rgb="FF63BE7B"/>
      </colorScale>
    </cfRule>
  </conditionalFormatting>
  <conditionalFormatting sqref="V802">
    <cfRule type="colorScale" priority="1173">
      <colorScale>
        <cfvo type="min"/>
        <cfvo type="percentile" val="50"/>
        <cfvo type="max"/>
        <color rgb="FFF8696B"/>
        <color rgb="FFFFEB84"/>
        <color rgb="FF63BE7B"/>
      </colorScale>
    </cfRule>
  </conditionalFormatting>
  <conditionalFormatting sqref="V848">
    <cfRule type="colorScale" priority="1174">
      <colorScale>
        <cfvo type="min"/>
        <cfvo type="percentile" val="50"/>
        <cfvo type="max"/>
        <color rgb="FFF8696B"/>
        <color rgb="FFFFEB84"/>
        <color rgb="FF63BE7B"/>
      </colorScale>
    </cfRule>
  </conditionalFormatting>
  <conditionalFormatting sqref="V855">
    <cfRule type="colorScale" priority="1175">
      <colorScale>
        <cfvo type="min"/>
        <cfvo type="percentile" val="50"/>
        <cfvo type="max"/>
        <color rgb="FFF8696B"/>
        <color rgb="FFFFEB84"/>
        <color rgb="FF63BE7B"/>
      </colorScale>
    </cfRule>
  </conditionalFormatting>
  <conditionalFormatting sqref="V877:V882">
    <cfRule type="colorScale" priority="1176">
      <colorScale>
        <cfvo type="min"/>
        <cfvo type="percentile" val="50"/>
        <cfvo type="max"/>
        <color rgb="FFF8696B"/>
        <color rgb="FFFFEB84"/>
        <color rgb="FF63BE7B"/>
      </colorScale>
    </cfRule>
  </conditionalFormatting>
  <conditionalFormatting sqref="V884">
    <cfRule type="colorScale" priority="1177">
      <colorScale>
        <cfvo type="min"/>
        <cfvo type="percentile" val="50"/>
        <cfvo type="max"/>
        <color rgb="FFF8696B"/>
        <color rgb="FFFFEB84"/>
        <color rgb="FF63BE7B"/>
      </colorScale>
    </cfRule>
  </conditionalFormatting>
  <conditionalFormatting sqref="V887">
    <cfRule type="colorScale" priority="1178">
      <colorScale>
        <cfvo type="min"/>
        <cfvo type="percentile" val="50"/>
        <cfvo type="max"/>
        <color rgb="FFF8696B"/>
        <color rgb="FFFFEB84"/>
        <color rgb="FF63BE7B"/>
      </colorScale>
    </cfRule>
  </conditionalFormatting>
  <conditionalFormatting sqref="V890">
    <cfRule type="colorScale" priority="1179">
      <colorScale>
        <cfvo type="min"/>
        <cfvo type="percentile" val="50"/>
        <cfvo type="max"/>
        <color rgb="FFF8696B"/>
        <color rgb="FFFFEB84"/>
        <color rgb="FF63BE7B"/>
      </colorScale>
    </cfRule>
  </conditionalFormatting>
  <conditionalFormatting sqref="V891">
    <cfRule type="colorScale" priority="1180">
      <colorScale>
        <cfvo type="min"/>
        <cfvo type="percentile" val="50"/>
        <cfvo type="max"/>
        <color rgb="FFF8696B"/>
        <color rgb="FFFFEB84"/>
        <color rgb="FF63BE7B"/>
      </colorScale>
    </cfRule>
  </conditionalFormatting>
  <conditionalFormatting sqref="V893">
    <cfRule type="colorScale" priority="1181">
      <colorScale>
        <cfvo type="min"/>
        <cfvo type="percentile" val="50"/>
        <cfvo type="max"/>
        <color rgb="FFF8696B"/>
        <color rgb="FFFFEB84"/>
        <color rgb="FF63BE7B"/>
      </colorScale>
    </cfRule>
  </conditionalFormatting>
  <conditionalFormatting sqref="V894">
    <cfRule type="colorScale" priority="1182">
      <colorScale>
        <cfvo type="min"/>
        <cfvo type="percentile" val="50"/>
        <cfvo type="max"/>
        <color rgb="FFF8696B"/>
        <color rgb="FFFFEB84"/>
        <color rgb="FF63BE7B"/>
      </colorScale>
    </cfRule>
  </conditionalFormatting>
  <conditionalFormatting sqref="V896">
    <cfRule type="colorScale" priority="1183">
      <colorScale>
        <cfvo type="min"/>
        <cfvo type="percentile" val="50"/>
        <cfvo type="max"/>
        <color rgb="FFF8696B"/>
        <color rgb="FFFFEB84"/>
        <color rgb="FF63BE7B"/>
      </colorScale>
    </cfRule>
  </conditionalFormatting>
  <conditionalFormatting sqref="V899">
    <cfRule type="colorScale" priority="1184">
      <colorScale>
        <cfvo type="min"/>
        <cfvo type="percentile" val="50"/>
        <cfvo type="max"/>
        <color rgb="FFF8696B"/>
        <color rgb="FFFFEB84"/>
        <color rgb="FF63BE7B"/>
      </colorScale>
    </cfRule>
  </conditionalFormatting>
  <conditionalFormatting sqref="V901">
    <cfRule type="colorScale" priority="1185">
      <colorScale>
        <cfvo type="min"/>
        <cfvo type="percentile" val="50"/>
        <cfvo type="max"/>
        <color rgb="FFF8696B"/>
        <color rgb="FFFFEB84"/>
        <color rgb="FF63BE7B"/>
      </colorScale>
    </cfRule>
  </conditionalFormatting>
  <conditionalFormatting sqref="V905">
    <cfRule type="colorScale" priority="1186">
      <colorScale>
        <cfvo type="min"/>
        <cfvo type="percentile" val="50"/>
        <cfvo type="max"/>
        <color rgb="FFF8696B"/>
        <color rgb="FFFFEB84"/>
        <color rgb="FF63BE7B"/>
      </colorScale>
    </cfRule>
  </conditionalFormatting>
  <conditionalFormatting sqref="V906">
    <cfRule type="colorScale" priority="1187">
      <colorScale>
        <cfvo type="min"/>
        <cfvo type="percentile" val="50"/>
        <cfvo type="max"/>
        <color rgb="FFF8696B"/>
        <color rgb="FFFFEB84"/>
        <color rgb="FF63BE7B"/>
      </colorScale>
    </cfRule>
  </conditionalFormatting>
  <conditionalFormatting sqref="V907">
    <cfRule type="colorScale" priority="1188">
      <colorScale>
        <cfvo type="min"/>
        <cfvo type="percentile" val="50"/>
        <cfvo type="max"/>
        <color rgb="FFF8696B"/>
        <color rgb="FFFFEB84"/>
        <color rgb="FF63BE7B"/>
      </colorScale>
    </cfRule>
  </conditionalFormatting>
  <conditionalFormatting sqref="V910">
    <cfRule type="colorScale" priority="1189">
      <colorScale>
        <cfvo type="min"/>
        <cfvo type="percentile" val="50"/>
        <cfvo type="max"/>
        <color rgb="FFF8696B"/>
        <color rgb="FFFFEB84"/>
        <color rgb="FF63BE7B"/>
      </colorScale>
    </cfRule>
  </conditionalFormatting>
  <conditionalFormatting sqref="V913">
    <cfRule type="colorScale" priority="1190">
      <colorScale>
        <cfvo type="min"/>
        <cfvo type="percentile" val="50"/>
        <cfvo type="max"/>
        <color rgb="FFF8696B"/>
        <color rgb="FFFFEB84"/>
        <color rgb="FF63BE7B"/>
      </colorScale>
    </cfRule>
  </conditionalFormatting>
  <conditionalFormatting sqref="V915">
    <cfRule type="colorScale" priority="1191">
      <colorScale>
        <cfvo type="min"/>
        <cfvo type="percentile" val="50"/>
        <cfvo type="max"/>
        <color rgb="FFF8696B"/>
        <color rgb="FFFFEB84"/>
        <color rgb="FF63BE7B"/>
      </colorScale>
    </cfRule>
  </conditionalFormatting>
  <conditionalFormatting sqref="V917">
    <cfRule type="colorScale" priority="1192">
      <colorScale>
        <cfvo type="min"/>
        <cfvo type="percentile" val="50"/>
        <cfvo type="max"/>
        <color rgb="FFF8696B"/>
        <color rgb="FFFFEB84"/>
        <color rgb="FF63BE7B"/>
      </colorScale>
    </cfRule>
  </conditionalFormatting>
  <conditionalFormatting sqref="V918">
    <cfRule type="colorScale" priority="1193">
      <colorScale>
        <cfvo type="min"/>
        <cfvo type="percentile" val="50"/>
        <cfvo type="max"/>
        <color rgb="FFF8696B"/>
        <color rgb="FFFFEB84"/>
        <color rgb="FF63BE7B"/>
      </colorScale>
    </cfRule>
  </conditionalFormatting>
  <conditionalFormatting sqref="V920">
    <cfRule type="colorScale" priority="1194">
      <colorScale>
        <cfvo type="min"/>
        <cfvo type="percentile" val="50"/>
        <cfvo type="max"/>
        <color rgb="FFF8696B"/>
        <color rgb="FFFFEB84"/>
        <color rgb="FF63BE7B"/>
      </colorScale>
    </cfRule>
  </conditionalFormatting>
  <conditionalFormatting sqref="V926:V927 V929:V930">
    <cfRule type="colorScale" priority="1195">
      <colorScale>
        <cfvo type="min"/>
        <cfvo type="percentile" val="50"/>
        <cfvo type="max"/>
        <color rgb="FFF8696B"/>
        <color rgb="FFFFEB84"/>
        <color rgb="FF63BE7B"/>
      </colorScale>
    </cfRule>
  </conditionalFormatting>
  <conditionalFormatting sqref="V931:V932">
    <cfRule type="colorScale" priority="1196">
      <colorScale>
        <cfvo type="min"/>
        <cfvo type="percentile" val="50"/>
        <cfvo type="max"/>
        <color rgb="FFF8696B"/>
        <color rgb="FFFFEB84"/>
        <color rgb="FF63BE7B"/>
      </colorScale>
    </cfRule>
  </conditionalFormatting>
  <conditionalFormatting sqref="V933:V934">
    <cfRule type="colorScale" priority="1197">
      <colorScale>
        <cfvo type="min"/>
        <cfvo type="percentile" val="50"/>
        <cfvo type="max"/>
        <color rgb="FFF8696B"/>
        <color rgb="FFFFEB84"/>
        <color rgb="FF63BE7B"/>
      </colorScale>
    </cfRule>
  </conditionalFormatting>
  <conditionalFormatting sqref="V936:V937 V939">
    <cfRule type="colorScale" priority="1198">
      <colorScale>
        <cfvo type="min"/>
        <cfvo type="percentile" val="50"/>
        <cfvo type="max"/>
        <color rgb="FFF8696B"/>
        <color rgb="FFFFEB84"/>
        <color rgb="FF63BE7B"/>
      </colorScale>
    </cfRule>
  </conditionalFormatting>
  <conditionalFormatting sqref="V940">
    <cfRule type="colorScale" priority="1199">
      <colorScale>
        <cfvo type="min"/>
        <cfvo type="percentile" val="50"/>
        <cfvo type="max"/>
        <color rgb="FFF8696B"/>
        <color rgb="FFFFEB84"/>
        <color rgb="FF63BE7B"/>
      </colorScale>
    </cfRule>
  </conditionalFormatting>
  <conditionalFormatting sqref="V941">
    <cfRule type="colorScale" priority="1200">
      <colorScale>
        <cfvo type="min"/>
        <cfvo type="percentile" val="50"/>
        <cfvo type="max"/>
        <color rgb="FFF8696B"/>
        <color rgb="FFFFEB84"/>
        <color rgb="FF63BE7B"/>
      </colorScale>
    </cfRule>
  </conditionalFormatting>
  <conditionalFormatting sqref="V942:V943">
    <cfRule type="colorScale" priority="1201">
      <colorScale>
        <cfvo type="min"/>
        <cfvo type="percentile" val="50"/>
        <cfvo type="max"/>
        <color rgb="FFF8696B"/>
        <color rgb="FFFFEB84"/>
        <color rgb="FF63BE7B"/>
      </colorScale>
    </cfRule>
  </conditionalFormatting>
  <conditionalFormatting sqref="V944:V945 V947">
    <cfRule type="colorScale" priority="1202">
      <colorScale>
        <cfvo type="min"/>
        <cfvo type="percentile" val="50"/>
        <cfvo type="max"/>
        <color rgb="FFF8696B"/>
        <color rgb="FFFFEB84"/>
        <color rgb="FF63BE7B"/>
      </colorScale>
    </cfRule>
  </conditionalFormatting>
  <conditionalFormatting sqref="V946">
    <cfRule type="colorScale" priority="1203">
      <colorScale>
        <cfvo type="min"/>
        <cfvo type="percentile" val="50"/>
        <cfvo type="max"/>
        <color rgb="FFF8696B"/>
        <color rgb="FFFFEB84"/>
        <color rgb="FF63BE7B"/>
      </colorScale>
    </cfRule>
  </conditionalFormatting>
  <conditionalFormatting sqref="V948:V949">
    <cfRule type="colorScale" priority="1204">
      <colorScale>
        <cfvo type="min"/>
        <cfvo type="percentile" val="50"/>
        <cfvo type="max"/>
        <color rgb="FFF8696B"/>
        <color rgb="FFFFEB84"/>
        <color rgb="FF63BE7B"/>
      </colorScale>
    </cfRule>
  </conditionalFormatting>
  <conditionalFormatting sqref="V950">
    <cfRule type="colorScale" priority="1205">
      <colorScale>
        <cfvo type="min"/>
        <cfvo type="percentile" val="50"/>
        <cfvo type="max"/>
        <color rgb="FFF8696B"/>
        <color rgb="FFFFEB84"/>
        <color rgb="FF63BE7B"/>
      </colorScale>
    </cfRule>
  </conditionalFormatting>
  <conditionalFormatting sqref="V951:V952">
    <cfRule type="colorScale" priority="1206">
      <colorScale>
        <cfvo type="min"/>
        <cfvo type="percentile" val="50"/>
        <cfvo type="max"/>
        <color rgb="FFF8696B"/>
        <color rgb="FFFFEB84"/>
        <color rgb="FF63BE7B"/>
      </colorScale>
    </cfRule>
  </conditionalFormatting>
  <conditionalFormatting sqref="V953">
    <cfRule type="colorScale" priority="1207">
      <colorScale>
        <cfvo type="min"/>
        <cfvo type="percentile" val="50"/>
        <cfvo type="max"/>
        <color rgb="FFF8696B"/>
        <color rgb="FFFFEB84"/>
        <color rgb="FF63BE7B"/>
      </colorScale>
    </cfRule>
  </conditionalFormatting>
  <conditionalFormatting sqref="V954:V955 V957 V972:V977">
    <cfRule type="colorScale" priority="1208">
      <colorScale>
        <cfvo type="min"/>
        <cfvo type="percentile" val="50"/>
        <cfvo type="max"/>
        <color rgb="FFF8696B"/>
        <color rgb="FFFFEB84"/>
        <color rgb="FF63BE7B"/>
      </colorScale>
    </cfRule>
  </conditionalFormatting>
  <conditionalFormatting sqref="V956">
    <cfRule type="colorScale" priority="1209">
      <colorScale>
        <cfvo type="min"/>
        <cfvo type="percentile" val="50"/>
        <cfvo type="max"/>
        <color rgb="FFF8696B"/>
        <color rgb="FFFFEB84"/>
        <color rgb="FF63BE7B"/>
      </colorScale>
    </cfRule>
  </conditionalFormatting>
  <conditionalFormatting sqref="V958:V959 V961">
    <cfRule type="colorScale" priority="1210">
      <colorScale>
        <cfvo type="min"/>
        <cfvo type="percentile" val="50"/>
        <cfvo type="max"/>
        <color rgb="FFF8696B"/>
        <color rgb="FFFFEB84"/>
        <color rgb="FF63BE7B"/>
      </colorScale>
    </cfRule>
  </conditionalFormatting>
  <conditionalFormatting sqref="V960">
    <cfRule type="colorScale" priority="1211">
      <colorScale>
        <cfvo type="min"/>
        <cfvo type="percentile" val="50"/>
        <cfvo type="max"/>
        <color rgb="FFF8696B"/>
        <color rgb="FFFFEB84"/>
        <color rgb="FF63BE7B"/>
      </colorScale>
    </cfRule>
  </conditionalFormatting>
  <conditionalFormatting sqref="V962:V963 V965">
    <cfRule type="colorScale" priority="1212">
      <colorScale>
        <cfvo type="min"/>
        <cfvo type="percentile" val="50"/>
        <cfvo type="max"/>
        <color rgb="FFF8696B"/>
        <color rgb="FFFFEB84"/>
        <color rgb="FF63BE7B"/>
      </colorScale>
    </cfRule>
  </conditionalFormatting>
  <conditionalFormatting sqref="V964">
    <cfRule type="colorScale" priority="1213">
      <colorScale>
        <cfvo type="min"/>
        <cfvo type="percentile" val="50"/>
        <cfvo type="max"/>
        <color rgb="FFF8696B"/>
        <color rgb="FFFFEB84"/>
        <color rgb="FF63BE7B"/>
      </colorScale>
    </cfRule>
  </conditionalFormatting>
  <conditionalFormatting sqref="V966:V967">
    <cfRule type="colorScale" priority="1214">
      <colorScale>
        <cfvo type="min"/>
        <cfvo type="percentile" val="50"/>
        <cfvo type="max"/>
        <color rgb="FFF8696B"/>
        <color rgb="FFFFEB84"/>
        <color rgb="FF63BE7B"/>
      </colorScale>
    </cfRule>
  </conditionalFormatting>
  <conditionalFormatting sqref="V968:V969 V971">
    <cfRule type="colorScale" priority="1215">
      <colorScale>
        <cfvo type="min"/>
        <cfvo type="percentile" val="50"/>
        <cfvo type="max"/>
        <color rgb="FFF8696B"/>
        <color rgb="FFFFEB84"/>
        <color rgb="FF63BE7B"/>
      </colorScale>
    </cfRule>
  </conditionalFormatting>
  <conditionalFormatting sqref="V970">
    <cfRule type="colorScale" priority="1216">
      <colorScale>
        <cfvo type="min"/>
        <cfvo type="percentile" val="50"/>
        <cfvo type="max"/>
        <color rgb="FFF8696B"/>
        <color rgb="FFFFEB84"/>
        <color rgb="FF63BE7B"/>
      </colorScale>
    </cfRule>
  </conditionalFormatting>
  <conditionalFormatting sqref="V978">
    <cfRule type="colorScale" priority="1217">
      <colorScale>
        <cfvo type="min"/>
        <cfvo type="percentile" val="50"/>
        <cfvo type="max"/>
        <color rgb="FFF8696B"/>
        <color rgb="FFFFEB84"/>
        <color rgb="FF63BE7B"/>
      </colorScale>
    </cfRule>
  </conditionalFormatting>
  <conditionalFormatting sqref="V979">
    <cfRule type="colorScale" priority="1218">
      <colorScale>
        <cfvo type="min"/>
        <cfvo type="percentile" val="50"/>
        <cfvo type="max"/>
        <color rgb="FFF8696B"/>
        <color rgb="FFFFEB84"/>
        <color rgb="FF63BE7B"/>
      </colorScale>
    </cfRule>
  </conditionalFormatting>
  <conditionalFormatting sqref="V980:V981">
    <cfRule type="colorScale" priority="1219">
      <colorScale>
        <cfvo type="min"/>
        <cfvo type="percentile" val="50"/>
        <cfvo type="max"/>
        <color rgb="FFF8696B"/>
        <color rgb="FFFFEB84"/>
        <color rgb="FF63BE7B"/>
      </colorScale>
    </cfRule>
  </conditionalFormatting>
  <conditionalFormatting sqref="V982:V983 V985">
    <cfRule type="colorScale" priority="1220">
      <colorScale>
        <cfvo type="min"/>
        <cfvo type="percentile" val="50"/>
        <cfvo type="max"/>
        <color rgb="FFF8696B"/>
        <color rgb="FFFFEB84"/>
        <color rgb="FF63BE7B"/>
      </colorScale>
    </cfRule>
  </conditionalFormatting>
  <conditionalFormatting sqref="V984">
    <cfRule type="colorScale" priority="1221">
      <colorScale>
        <cfvo type="min"/>
        <cfvo type="percentile" val="50"/>
        <cfvo type="max"/>
        <color rgb="FFF8696B"/>
        <color rgb="FFFFEB84"/>
        <color rgb="FF63BE7B"/>
      </colorScale>
    </cfRule>
  </conditionalFormatting>
  <conditionalFormatting sqref="V991:V992 V994">
    <cfRule type="colorScale" priority="1222">
      <colorScale>
        <cfvo type="min"/>
        <cfvo type="percentile" val="50"/>
        <cfvo type="max"/>
        <color rgb="FFF8696B"/>
        <color rgb="FFFFEB84"/>
        <color rgb="FF63BE7B"/>
      </colorScale>
    </cfRule>
  </conditionalFormatting>
  <conditionalFormatting sqref="V993">
    <cfRule type="colorScale" priority="1223">
      <colorScale>
        <cfvo type="min"/>
        <cfvo type="percentile" val="50"/>
        <cfvo type="max"/>
        <color rgb="FFF8696B"/>
        <color rgb="FFFFEB84"/>
        <color rgb="FF63BE7B"/>
      </colorScale>
    </cfRule>
  </conditionalFormatting>
  <conditionalFormatting sqref="V995:V997">
    <cfRule type="colorScale" priority="1224">
      <colorScale>
        <cfvo type="min"/>
        <cfvo type="percentile" val="50"/>
        <cfvo type="max"/>
        <color rgb="FFF8696B"/>
        <color rgb="FFFFEB84"/>
        <color rgb="FF63BE7B"/>
      </colorScale>
    </cfRule>
  </conditionalFormatting>
  <conditionalFormatting sqref="V998:V999 V1001">
    <cfRule type="colorScale" priority="1225">
      <colorScale>
        <cfvo type="min"/>
        <cfvo type="percentile" val="50"/>
        <cfvo type="max"/>
        <color rgb="FFF8696B"/>
        <color rgb="FFFFEB84"/>
        <color rgb="FF63BE7B"/>
      </colorScale>
    </cfRule>
  </conditionalFormatting>
  <conditionalFormatting sqref="V1000">
    <cfRule type="colorScale" priority="1226">
      <colorScale>
        <cfvo type="min"/>
        <cfvo type="percentile" val="50"/>
        <cfvo type="max"/>
        <color rgb="FFF8696B"/>
        <color rgb="FFFFEB84"/>
        <color rgb="FF63BE7B"/>
      </colorScale>
    </cfRule>
  </conditionalFormatting>
  <conditionalFormatting sqref="V1002:V1004">
    <cfRule type="colorScale" priority="1227">
      <colorScale>
        <cfvo type="min"/>
        <cfvo type="percentile" val="50"/>
        <cfvo type="max"/>
        <color rgb="FFF8696B"/>
        <color rgb="FFFFEB84"/>
        <color rgb="FF63BE7B"/>
      </colorScale>
    </cfRule>
  </conditionalFormatting>
  <conditionalFormatting sqref="V1005:V1006">
    <cfRule type="colorScale" priority="1228">
      <colorScale>
        <cfvo type="min"/>
        <cfvo type="percentile" val="50"/>
        <cfvo type="max"/>
        <color rgb="FFF8696B"/>
        <color rgb="FFFFEB84"/>
        <color rgb="FF63BE7B"/>
      </colorScale>
    </cfRule>
  </conditionalFormatting>
  <conditionalFormatting sqref="J982:J990 J1007:J1012 J1014:J1019 L982:L990 L1007:L1012 L1014:L1019 N982:N990 N1007:N1012 N1014:N1019 P982:P990 P1007:P1012 P1014:P1019 R982:R990 R1007:R1012 R1014:R1019 T982:T990 T1007:T1012 T1014:T1019 V982:V990 V1007:V1012 V1014:V1019">
    <cfRule type="colorScale" priority="1229">
      <colorScale>
        <cfvo type="min"/>
        <cfvo type="percentile" val="50"/>
        <cfvo type="max"/>
        <color rgb="FFF8696B"/>
        <color rgb="FFFFEB84"/>
        <color rgb="FF63BE7B"/>
      </colorScale>
    </cfRule>
  </conditionalFormatting>
  <conditionalFormatting sqref="V986:V990 V1007:V1012 V1014:V1019">
    <cfRule type="colorScale" priority="1230">
      <colorScale>
        <cfvo type="min"/>
        <cfvo type="percentile" val="50"/>
        <cfvo type="max"/>
        <color rgb="FFF8696B"/>
        <color rgb="FFFFEB84"/>
        <color rgb="FF63BE7B"/>
      </colorScale>
    </cfRule>
  </conditionalFormatting>
  <conditionalFormatting sqref="V1013">
    <cfRule type="colorScale" priority="1231">
      <colorScale>
        <cfvo type="min"/>
        <cfvo type="percentile" val="50"/>
        <cfvo type="max"/>
        <color rgb="FFF8696B"/>
        <color rgb="FFFFEB84"/>
        <color rgb="FF63BE7B"/>
      </colorScale>
    </cfRule>
  </conditionalFormatting>
  <conditionalFormatting sqref="V1020:V1021 V1023">
    <cfRule type="colorScale" priority="1232">
      <colorScale>
        <cfvo type="min"/>
        <cfvo type="percentile" val="50"/>
        <cfvo type="max"/>
        <color rgb="FFF8696B"/>
        <color rgb="FFFFEB84"/>
        <color rgb="FF63BE7B"/>
      </colorScale>
    </cfRule>
  </conditionalFormatting>
  <conditionalFormatting sqref="V1022">
    <cfRule type="colorScale" priority="1233">
      <colorScale>
        <cfvo type="min"/>
        <cfvo type="percentile" val="50"/>
        <cfvo type="max"/>
        <color rgb="FFF8696B"/>
        <color rgb="FFFFEB84"/>
        <color rgb="FF63BE7B"/>
      </colorScale>
    </cfRule>
  </conditionalFormatting>
  <conditionalFormatting sqref="V1024">
    <cfRule type="colorScale" priority="1234">
      <colorScale>
        <cfvo type="min"/>
        <cfvo type="percentile" val="50"/>
        <cfvo type="max"/>
        <color rgb="FFF8696B"/>
        <color rgb="FFFFEB84"/>
        <color rgb="FF63BE7B"/>
      </colorScale>
    </cfRule>
  </conditionalFormatting>
  <conditionalFormatting sqref="V1025:V1026 V1028">
    <cfRule type="colorScale" priority="1235">
      <colorScale>
        <cfvo type="min"/>
        <cfvo type="percentile" val="50"/>
        <cfvo type="max"/>
        <color rgb="FFF8696B"/>
        <color rgb="FFFFEB84"/>
        <color rgb="FF63BE7B"/>
      </colorScale>
    </cfRule>
  </conditionalFormatting>
  <conditionalFormatting sqref="V1027">
    <cfRule type="colorScale" priority="1236">
      <colorScale>
        <cfvo type="min"/>
        <cfvo type="percentile" val="50"/>
        <cfvo type="max"/>
        <color rgb="FFF8696B"/>
        <color rgb="FFFFEB84"/>
        <color rgb="FF63BE7B"/>
      </colorScale>
    </cfRule>
  </conditionalFormatting>
  <conditionalFormatting sqref="V1029">
    <cfRule type="colorScale" priority="1237">
      <colorScale>
        <cfvo type="min"/>
        <cfvo type="percentile" val="50"/>
        <cfvo type="max"/>
        <color rgb="FFF8696B"/>
        <color rgb="FFFFEB84"/>
        <color rgb="FF63BE7B"/>
      </colorScale>
    </cfRule>
  </conditionalFormatting>
  <conditionalFormatting sqref="V1030:V1031 V1033">
    <cfRule type="colorScale" priority="1238">
      <colorScale>
        <cfvo type="min"/>
        <cfvo type="percentile" val="50"/>
        <cfvo type="max"/>
        <color rgb="FFF8696B"/>
        <color rgb="FFFFEB84"/>
        <color rgb="FF63BE7B"/>
      </colorScale>
    </cfRule>
  </conditionalFormatting>
  <conditionalFormatting sqref="V1032">
    <cfRule type="colorScale" priority="1239">
      <colorScale>
        <cfvo type="min"/>
        <cfvo type="percentile" val="50"/>
        <cfvo type="max"/>
        <color rgb="FFF8696B"/>
        <color rgb="FFFFEB84"/>
        <color rgb="FF63BE7B"/>
      </colorScale>
    </cfRule>
  </conditionalFormatting>
  <conditionalFormatting sqref="V1034:V1041">
    <cfRule type="colorScale" priority="1240">
      <colorScale>
        <cfvo type="min"/>
        <cfvo type="percentile" val="50"/>
        <cfvo type="max"/>
        <color rgb="FFF8696B"/>
        <color rgb="FFFFEB84"/>
        <color rgb="FF63BE7B"/>
      </colorScale>
    </cfRule>
  </conditionalFormatting>
  <conditionalFormatting sqref="V1044:V1045 V1047">
    <cfRule type="colorScale" priority="1241">
      <colorScale>
        <cfvo type="min"/>
        <cfvo type="percentile" val="50"/>
        <cfvo type="max"/>
        <color rgb="FFF8696B"/>
        <color rgb="FFFFEB84"/>
        <color rgb="FF63BE7B"/>
      </colorScale>
    </cfRule>
  </conditionalFormatting>
  <conditionalFormatting sqref="V1046">
    <cfRule type="colorScale" priority="1242">
      <colorScale>
        <cfvo type="min"/>
        <cfvo type="percentile" val="50"/>
        <cfvo type="max"/>
        <color rgb="FFF8696B"/>
        <color rgb="FFFFEB84"/>
        <color rgb="FF63BE7B"/>
      </colorScale>
    </cfRule>
  </conditionalFormatting>
  <conditionalFormatting sqref="V1048:V1061">
    <cfRule type="colorScale" priority="1243">
      <colorScale>
        <cfvo type="min"/>
        <cfvo type="percentile" val="50"/>
        <cfvo type="max"/>
        <color rgb="FFF8696B"/>
        <color rgb="FFFFEB84"/>
        <color rgb="FF63BE7B"/>
      </colorScale>
    </cfRule>
  </conditionalFormatting>
  <conditionalFormatting sqref="V1062:V1063 V1065">
    <cfRule type="colorScale" priority="1244">
      <colorScale>
        <cfvo type="min"/>
        <cfvo type="percentile" val="50"/>
        <cfvo type="max"/>
        <color rgb="FFF8696B"/>
        <color rgb="FFFFEB84"/>
        <color rgb="FF63BE7B"/>
      </colorScale>
    </cfRule>
  </conditionalFormatting>
  <conditionalFormatting sqref="V1064">
    <cfRule type="colorScale" priority="1245">
      <colorScale>
        <cfvo type="min"/>
        <cfvo type="percentile" val="50"/>
        <cfvo type="max"/>
        <color rgb="FFF8696B"/>
        <color rgb="FFFFEB84"/>
        <color rgb="FF63BE7B"/>
      </colorScale>
    </cfRule>
  </conditionalFormatting>
  <conditionalFormatting sqref="V1066:V1073">
    <cfRule type="colorScale" priority="1246">
      <colorScale>
        <cfvo type="min"/>
        <cfvo type="percentile" val="50"/>
        <cfvo type="max"/>
        <color rgb="FFF8696B"/>
        <color rgb="FFFFEB84"/>
        <color rgb="FF63BE7B"/>
      </colorScale>
    </cfRule>
  </conditionalFormatting>
  <conditionalFormatting sqref="V1077:V1078 V1080">
    <cfRule type="colorScale" priority="1247">
      <colorScale>
        <cfvo type="min"/>
        <cfvo type="percentile" val="50"/>
        <cfvo type="max"/>
        <color rgb="FFF8696B"/>
        <color rgb="FFFFEB84"/>
        <color rgb="FF63BE7B"/>
      </colorScale>
    </cfRule>
  </conditionalFormatting>
  <conditionalFormatting sqref="V1079">
    <cfRule type="colorScale" priority="1248">
      <colorScale>
        <cfvo type="min"/>
        <cfvo type="percentile" val="50"/>
        <cfvo type="max"/>
        <color rgb="FFF8696B"/>
        <color rgb="FFFFEB84"/>
        <color rgb="FF63BE7B"/>
      </colorScale>
    </cfRule>
  </conditionalFormatting>
  <conditionalFormatting sqref="V1081:V1082 V1160">
    <cfRule type="colorScale" priority="1249">
      <colorScale>
        <cfvo type="min"/>
        <cfvo type="percentile" val="50"/>
        <cfvo type="max"/>
        <color rgb="FFF8696B"/>
        <color rgb="FFFFEB84"/>
        <color rgb="FF63BE7B"/>
      </colorScale>
    </cfRule>
  </conditionalFormatting>
  <conditionalFormatting sqref="V1083:V1084 V1086">
    <cfRule type="colorScale" priority="1250">
      <colorScale>
        <cfvo type="min"/>
        <cfvo type="percentile" val="50"/>
        <cfvo type="max"/>
        <color rgb="FFF8696B"/>
        <color rgb="FFFFEB84"/>
        <color rgb="FF63BE7B"/>
      </colorScale>
    </cfRule>
  </conditionalFormatting>
  <conditionalFormatting sqref="V1085">
    <cfRule type="colorScale" priority="1251">
      <colorScale>
        <cfvo type="min"/>
        <cfvo type="percentile" val="50"/>
        <cfvo type="max"/>
        <color rgb="FFF8696B"/>
        <color rgb="FFFFEB84"/>
        <color rgb="FF63BE7B"/>
      </colorScale>
    </cfRule>
  </conditionalFormatting>
  <conditionalFormatting sqref="V1087:V1094">
    <cfRule type="colorScale" priority="1252">
      <colorScale>
        <cfvo type="min"/>
        <cfvo type="percentile" val="50"/>
        <cfvo type="max"/>
        <color rgb="FFF8696B"/>
        <color rgb="FFFFEB84"/>
        <color rgb="FF63BE7B"/>
      </colorScale>
    </cfRule>
  </conditionalFormatting>
  <conditionalFormatting sqref="V1096:V1097 V1099">
    <cfRule type="colorScale" priority="1253">
      <colorScale>
        <cfvo type="min"/>
        <cfvo type="percentile" val="50"/>
        <cfvo type="max"/>
        <color rgb="FFF8696B"/>
        <color rgb="FFFFEB84"/>
        <color rgb="FF63BE7B"/>
      </colorScale>
    </cfRule>
  </conditionalFormatting>
  <conditionalFormatting sqref="V1098">
    <cfRule type="colorScale" priority="1254">
      <colorScale>
        <cfvo type="min"/>
        <cfvo type="percentile" val="50"/>
        <cfvo type="max"/>
        <color rgb="FFF8696B"/>
        <color rgb="FFFFEB84"/>
        <color rgb="FF63BE7B"/>
      </colorScale>
    </cfRule>
  </conditionalFormatting>
  <conditionalFormatting sqref="V1100:V1107">
    <cfRule type="colorScale" priority="1255">
      <colorScale>
        <cfvo type="min"/>
        <cfvo type="percentile" val="50"/>
        <cfvo type="max"/>
        <color rgb="FFF8696B"/>
        <color rgb="FFFFEB84"/>
        <color rgb="FF63BE7B"/>
      </colorScale>
    </cfRule>
  </conditionalFormatting>
  <conditionalFormatting sqref="V1111:V1112 V1114">
    <cfRule type="colorScale" priority="1256">
      <colorScale>
        <cfvo type="min"/>
        <cfvo type="percentile" val="50"/>
        <cfvo type="max"/>
        <color rgb="FFF8696B"/>
        <color rgb="FFFFEB84"/>
        <color rgb="FF63BE7B"/>
      </colorScale>
    </cfRule>
  </conditionalFormatting>
  <conditionalFormatting sqref="V1113">
    <cfRule type="colorScale" priority="1257">
      <colorScale>
        <cfvo type="min"/>
        <cfvo type="percentile" val="50"/>
        <cfvo type="max"/>
        <color rgb="FFF8696B"/>
        <color rgb="FFFFEB84"/>
        <color rgb="FF63BE7B"/>
      </colorScale>
    </cfRule>
  </conditionalFormatting>
  <conditionalFormatting sqref="V1115:V1122">
    <cfRule type="colorScale" priority="1258">
      <colorScale>
        <cfvo type="min"/>
        <cfvo type="percentile" val="50"/>
        <cfvo type="max"/>
        <color rgb="FFF8696B"/>
        <color rgb="FFFFEB84"/>
        <color rgb="FF63BE7B"/>
      </colorScale>
    </cfRule>
  </conditionalFormatting>
  <conditionalFormatting sqref="V1124:V1125 V1127">
    <cfRule type="colorScale" priority="1259">
      <colorScale>
        <cfvo type="min"/>
        <cfvo type="percentile" val="50"/>
        <cfvo type="max"/>
        <color rgb="FFF8696B"/>
        <color rgb="FFFFEB84"/>
        <color rgb="FF63BE7B"/>
      </colorScale>
    </cfRule>
  </conditionalFormatting>
  <conditionalFormatting sqref="V1126">
    <cfRule type="colorScale" priority="1260">
      <colorScale>
        <cfvo type="min"/>
        <cfvo type="percentile" val="50"/>
        <cfvo type="max"/>
        <color rgb="FFF8696B"/>
        <color rgb="FFFFEB84"/>
        <color rgb="FF63BE7B"/>
      </colorScale>
    </cfRule>
  </conditionalFormatting>
  <conditionalFormatting sqref="V1128:V1141">
    <cfRule type="colorScale" priority="1261">
      <colorScale>
        <cfvo type="min"/>
        <cfvo type="percentile" val="50"/>
        <cfvo type="max"/>
        <color rgb="FFF8696B"/>
        <color rgb="FFFFEB84"/>
        <color rgb="FF63BE7B"/>
      </colorScale>
    </cfRule>
  </conditionalFormatting>
  <conditionalFormatting sqref="V1142:V1143 V1145">
    <cfRule type="colorScale" priority="1262">
      <colorScale>
        <cfvo type="min"/>
        <cfvo type="percentile" val="50"/>
        <cfvo type="max"/>
        <color rgb="FFF8696B"/>
        <color rgb="FFFFEB84"/>
        <color rgb="FF63BE7B"/>
      </colorScale>
    </cfRule>
  </conditionalFormatting>
  <conditionalFormatting sqref="V1144">
    <cfRule type="colorScale" priority="1263">
      <colorScale>
        <cfvo type="min"/>
        <cfvo type="percentile" val="50"/>
        <cfvo type="max"/>
        <color rgb="FFF8696B"/>
        <color rgb="FFFFEB84"/>
        <color rgb="FF63BE7B"/>
      </colorScale>
    </cfRule>
  </conditionalFormatting>
  <conditionalFormatting sqref="V1146:V1159">
    <cfRule type="colorScale" priority="1264">
      <colorScale>
        <cfvo type="min"/>
        <cfvo type="percentile" val="50"/>
        <cfvo type="max"/>
        <color rgb="FFF8696B"/>
        <color rgb="FFFFEB84"/>
        <color rgb="FF63BE7B"/>
      </colorScale>
    </cfRule>
  </conditionalFormatting>
  <conditionalFormatting sqref="V1161:V1162 V1164">
    <cfRule type="colorScale" priority="1265">
      <colorScale>
        <cfvo type="min"/>
        <cfvo type="percentile" val="50"/>
        <cfvo type="max"/>
        <color rgb="FFF8696B"/>
        <color rgb="FFFFEB84"/>
        <color rgb="FF63BE7B"/>
      </colorScale>
    </cfRule>
  </conditionalFormatting>
  <conditionalFormatting sqref="V1163">
    <cfRule type="colorScale" priority="1266">
      <colorScale>
        <cfvo type="min"/>
        <cfvo type="percentile" val="50"/>
        <cfvo type="max"/>
        <color rgb="FFF8696B"/>
        <color rgb="FFFFEB84"/>
        <color rgb="FF63BE7B"/>
      </colorScale>
    </cfRule>
  </conditionalFormatting>
  <conditionalFormatting sqref="V1165:V1169">
    <cfRule type="colorScale" priority="1267">
      <colorScale>
        <cfvo type="min"/>
        <cfvo type="percentile" val="50"/>
        <cfvo type="max"/>
        <color rgb="FFF8696B"/>
        <color rgb="FFFFEB84"/>
        <color rgb="FF63BE7B"/>
      </colorScale>
    </cfRule>
  </conditionalFormatting>
  <conditionalFormatting sqref="V1170:V1171 V1173">
    <cfRule type="colorScale" priority="1268">
      <colorScale>
        <cfvo type="min"/>
        <cfvo type="percentile" val="50"/>
        <cfvo type="max"/>
        <color rgb="FFF8696B"/>
        <color rgb="FFFFEB84"/>
        <color rgb="FF63BE7B"/>
      </colorScale>
    </cfRule>
  </conditionalFormatting>
  <conditionalFormatting sqref="V1172">
    <cfRule type="colorScale" priority="1269">
      <colorScale>
        <cfvo type="min"/>
        <cfvo type="percentile" val="50"/>
        <cfvo type="max"/>
        <color rgb="FFF8696B"/>
        <color rgb="FFFFEB84"/>
        <color rgb="FF63BE7B"/>
      </colorScale>
    </cfRule>
  </conditionalFormatting>
  <conditionalFormatting sqref="V1174:V1181">
    <cfRule type="colorScale" priority="1270">
      <colorScale>
        <cfvo type="min"/>
        <cfvo type="percentile" val="50"/>
        <cfvo type="max"/>
        <color rgb="FFF8696B"/>
        <color rgb="FFFFEB84"/>
        <color rgb="FF63BE7B"/>
      </colorScale>
    </cfRule>
  </conditionalFormatting>
  <conditionalFormatting sqref="V1182:V1183 V1185">
    <cfRule type="colorScale" priority="1271">
      <colorScale>
        <cfvo type="min"/>
        <cfvo type="percentile" val="50"/>
        <cfvo type="max"/>
        <color rgb="FFF8696B"/>
        <color rgb="FFFFEB84"/>
        <color rgb="FF63BE7B"/>
      </colorScale>
    </cfRule>
  </conditionalFormatting>
  <conditionalFormatting sqref="V1184">
    <cfRule type="colorScale" priority="1272">
      <colorScale>
        <cfvo type="min"/>
        <cfvo type="percentile" val="50"/>
        <cfvo type="max"/>
        <color rgb="FFF8696B"/>
        <color rgb="FFFFEB84"/>
        <color rgb="FF63BE7B"/>
      </colorScale>
    </cfRule>
  </conditionalFormatting>
  <conditionalFormatting sqref="V1186:V1191 V1203:V1205">
    <cfRule type="colorScale" priority="1273">
      <colorScale>
        <cfvo type="min"/>
        <cfvo type="percentile" val="50"/>
        <cfvo type="max"/>
        <color rgb="FFF8696B"/>
        <color rgb="FFFFEB84"/>
        <color rgb="FF63BE7B"/>
      </colorScale>
    </cfRule>
  </conditionalFormatting>
  <conditionalFormatting sqref="V1192:V1193 V1195">
    <cfRule type="colorScale" priority="1274">
      <colorScale>
        <cfvo type="min"/>
        <cfvo type="percentile" val="50"/>
        <cfvo type="max"/>
        <color rgb="FFF8696B"/>
        <color rgb="FFFFEB84"/>
        <color rgb="FF63BE7B"/>
      </colorScale>
    </cfRule>
  </conditionalFormatting>
  <conditionalFormatting sqref="V1194">
    <cfRule type="colorScale" priority="1275">
      <colorScale>
        <cfvo type="min"/>
        <cfvo type="percentile" val="50"/>
        <cfvo type="max"/>
        <color rgb="FFF8696B"/>
        <color rgb="FFFFEB84"/>
        <color rgb="FF63BE7B"/>
      </colorScale>
    </cfRule>
  </conditionalFormatting>
  <conditionalFormatting sqref="V1196:V1202">
    <cfRule type="colorScale" priority="1276">
      <colorScale>
        <cfvo type="min"/>
        <cfvo type="percentile" val="50"/>
        <cfvo type="max"/>
        <color rgb="FFF8696B"/>
        <color rgb="FFFFEB84"/>
        <color rgb="FF63BE7B"/>
      </colorScale>
    </cfRule>
  </conditionalFormatting>
  <conditionalFormatting sqref="V1206">
    <cfRule type="colorScale" priority="1277">
      <colorScale>
        <cfvo type="min"/>
        <cfvo type="percentile" val="50"/>
        <cfvo type="max"/>
        <color rgb="FFF8696B"/>
        <color rgb="FFFFEB84"/>
        <color rgb="FF63BE7B"/>
      </colorScale>
    </cfRule>
  </conditionalFormatting>
  <conditionalFormatting sqref="V1207:V1219">
    <cfRule type="colorScale" priority="1278">
      <colorScale>
        <cfvo type="min"/>
        <cfvo type="percentile" val="50"/>
        <cfvo type="max"/>
        <color rgb="FFF8696B"/>
        <color rgb="FFFFEB84"/>
        <color rgb="FF63BE7B"/>
      </colorScale>
    </cfRule>
  </conditionalFormatting>
  <conditionalFormatting sqref="V1220:V1221 V1223">
    <cfRule type="colorScale" priority="1279">
      <colorScale>
        <cfvo type="min"/>
        <cfvo type="percentile" val="50"/>
        <cfvo type="max"/>
        <color rgb="FFF8696B"/>
        <color rgb="FFFFEB84"/>
        <color rgb="FF63BE7B"/>
      </colorScale>
    </cfRule>
  </conditionalFormatting>
  <conditionalFormatting sqref="V1222">
    <cfRule type="colorScale" priority="1280">
      <colorScale>
        <cfvo type="min"/>
        <cfvo type="percentile" val="50"/>
        <cfvo type="max"/>
        <color rgb="FFF8696B"/>
        <color rgb="FFFFEB84"/>
        <color rgb="FF63BE7B"/>
      </colorScale>
    </cfRule>
  </conditionalFormatting>
  <conditionalFormatting sqref="V1224:V1233">
    <cfRule type="colorScale" priority="1281">
      <colorScale>
        <cfvo type="min"/>
        <cfvo type="percentile" val="50"/>
        <cfvo type="max"/>
        <color rgb="FFF8696B"/>
        <color rgb="FFFFEB84"/>
        <color rgb="FF63BE7B"/>
      </colorScale>
    </cfRule>
  </conditionalFormatting>
  <conditionalFormatting sqref="V1234:V1235 V1237">
    <cfRule type="colorScale" priority="1282">
      <colorScale>
        <cfvo type="min"/>
        <cfvo type="percentile" val="50"/>
        <cfvo type="max"/>
        <color rgb="FFF8696B"/>
        <color rgb="FFFFEB84"/>
        <color rgb="FF63BE7B"/>
      </colorScale>
    </cfRule>
  </conditionalFormatting>
  <conditionalFormatting sqref="V1236">
    <cfRule type="colorScale" priority="1283">
      <colorScale>
        <cfvo type="min"/>
        <cfvo type="percentile" val="50"/>
        <cfvo type="max"/>
        <color rgb="FFF8696B"/>
        <color rgb="FFFFEB84"/>
        <color rgb="FF63BE7B"/>
      </colorScale>
    </cfRule>
  </conditionalFormatting>
  <conditionalFormatting sqref="V1238:V1245">
    <cfRule type="colorScale" priority="1284">
      <colorScale>
        <cfvo type="min"/>
        <cfvo type="percentile" val="50"/>
        <cfvo type="max"/>
        <color rgb="FFF8696B"/>
        <color rgb="FFFFEB84"/>
        <color rgb="FF63BE7B"/>
      </colorScale>
    </cfRule>
  </conditionalFormatting>
  <conditionalFormatting sqref="V1246:V1247 V1249">
    <cfRule type="colorScale" priority="1285">
      <colorScale>
        <cfvo type="min"/>
        <cfvo type="percentile" val="50"/>
        <cfvo type="max"/>
        <color rgb="FFF8696B"/>
        <color rgb="FFFFEB84"/>
        <color rgb="FF63BE7B"/>
      </colorScale>
    </cfRule>
  </conditionalFormatting>
  <conditionalFormatting sqref="V1248">
    <cfRule type="colorScale" priority="1286">
      <colorScale>
        <cfvo type="min"/>
        <cfvo type="percentile" val="50"/>
        <cfvo type="max"/>
        <color rgb="FFF8696B"/>
        <color rgb="FFFFEB84"/>
        <color rgb="FF63BE7B"/>
      </colorScale>
    </cfRule>
  </conditionalFormatting>
  <conditionalFormatting sqref="V1250:V1258">
    <cfRule type="colorScale" priority="1287">
      <colorScale>
        <cfvo type="min"/>
        <cfvo type="percentile" val="50"/>
        <cfvo type="max"/>
        <color rgb="FFF8696B"/>
        <color rgb="FFFFEB84"/>
        <color rgb="FF63BE7B"/>
      </colorScale>
    </cfRule>
  </conditionalFormatting>
  <conditionalFormatting sqref="V1259:V1260 V1262">
    <cfRule type="colorScale" priority="1288">
      <colorScale>
        <cfvo type="min"/>
        <cfvo type="percentile" val="50"/>
        <cfvo type="max"/>
        <color rgb="FFF8696B"/>
        <color rgb="FFFFEB84"/>
        <color rgb="FF63BE7B"/>
      </colorScale>
    </cfRule>
  </conditionalFormatting>
  <conditionalFormatting sqref="V1261">
    <cfRule type="colorScale" priority="1289">
      <colorScale>
        <cfvo type="min"/>
        <cfvo type="percentile" val="50"/>
        <cfvo type="max"/>
        <color rgb="FFF8696B"/>
        <color rgb="FFFFEB84"/>
        <color rgb="FF63BE7B"/>
      </colorScale>
    </cfRule>
  </conditionalFormatting>
  <conditionalFormatting sqref="V1263:V1272">
    <cfRule type="colorScale" priority="1290">
      <colorScale>
        <cfvo type="min"/>
        <cfvo type="percentile" val="50"/>
        <cfvo type="max"/>
        <color rgb="FFF8696B"/>
        <color rgb="FFFFEB84"/>
        <color rgb="FF63BE7B"/>
      </colorScale>
    </cfRule>
  </conditionalFormatting>
  <conditionalFormatting sqref="V1273:V1274 V1276">
    <cfRule type="colorScale" priority="1291">
      <colorScale>
        <cfvo type="min"/>
        <cfvo type="percentile" val="50"/>
        <cfvo type="max"/>
        <color rgb="FFF8696B"/>
        <color rgb="FFFFEB84"/>
        <color rgb="FF63BE7B"/>
      </colorScale>
    </cfRule>
  </conditionalFormatting>
  <conditionalFormatting sqref="V1275">
    <cfRule type="colorScale" priority="1292">
      <colorScale>
        <cfvo type="min"/>
        <cfvo type="percentile" val="50"/>
        <cfvo type="max"/>
        <color rgb="FFF8696B"/>
        <color rgb="FFFFEB84"/>
        <color rgb="FF63BE7B"/>
      </colorScale>
    </cfRule>
  </conditionalFormatting>
  <conditionalFormatting sqref="V1277:V1286">
    <cfRule type="colorScale" priority="1293">
      <colorScale>
        <cfvo type="min"/>
        <cfvo type="percentile" val="50"/>
        <cfvo type="max"/>
        <color rgb="FFF8696B"/>
        <color rgb="FFFFEB84"/>
        <color rgb="FF63BE7B"/>
      </colorScale>
    </cfRule>
  </conditionalFormatting>
  <conditionalFormatting sqref="V1287:V1288 V1290">
    <cfRule type="colorScale" priority="1294">
      <colorScale>
        <cfvo type="min"/>
        <cfvo type="percentile" val="50"/>
        <cfvo type="max"/>
        <color rgb="FFF8696B"/>
        <color rgb="FFFFEB84"/>
        <color rgb="FF63BE7B"/>
      </colorScale>
    </cfRule>
  </conditionalFormatting>
  <conditionalFormatting sqref="V1289">
    <cfRule type="colorScale" priority="1295">
      <colorScale>
        <cfvo type="min"/>
        <cfvo type="percentile" val="50"/>
        <cfvo type="max"/>
        <color rgb="FFF8696B"/>
        <color rgb="FFFFEB84"/>
        <color rgb="FF63BE7B"/>
      </colorScale>
    </cfRule>
  </conditionalFormatting>
  <conditionalFormatting sqref="V1291:V1301">
    <cfRule type="colorScale" priority="1296">
      <colorScale>
        <cfvo type="min"/>
        <cfvo type="percentile" val="50"/>
        <cfvo type="max"/>
        <color rgb="FFF8696B"/>
        <color rgb="FFFFEB84"/>
        <color rgb="FF63BE7B"/>
      </colorScale>
    </cfRule>
  </conditionalFormatting>
  <conditionalFormatting sqref="V1302:V1303 V1305">
    <cfRule type="colorScale" priority="1297">
      <colorScale>
        <cfvo type="min"/>
        <cfvo type="percentile" val="50"/>
        <cfvo type="max"/>
        <color rgb="FFF8696B"/>
        <color rgb="FFFFEB84"/>
        <color rgb="FF63BE7B"/>
      </colorScale>
    </cfRule>
  </conditionalFormatting>
  <conditionalFormatting sqref="V1304">
    <cfRule type="colorScale" priority="1298">
      <colorScale>
        <cfvo type="min"/>
        <cfvo type="percentile" val="50"/>
        <cfvo type="max"/>
        <color rgb="FFF8696B"/>
        <color rgb="FFFFEB84"/>
        <color rgb="FF63BE7B"/>
      </colorScale>
    </cfRule>
  </conditionalFormatting>
  <conditionalFormatting sqref="V1306:V1318">
    <cfRule type="colorScale" priority="1299">
      <colorScale>
        <cfvo type="min"/>
        <cfvo type="percentile" val="50"/>
        <cfvo type="max"/>
        <color rgb="FFF8696B"/>
        <color rgb="FFFFEB84"/>
        <color rgb="FF63BE7B"/>
      </colorScale>
    </cfRule>
  </conditionalFormatting>
  <conditionalFormatting sqref="V1319">
    <cfRule type="colorScale" priority="1300">
      <colorScale>
        <cfvo type="min"/>
        <cfvo type="percentile" val="50"/>
        <cfvo type="max"/>
        <color rgb="FFF8696B"/>
        <color rgb="FFFFEB84"/>
        <color rgb="FF63BE7B"/>
      </colorScale>
    </cfRule>
  </conditionalFormatting>
  <conditionalFormatting sqref="V1320:V1326">
    <cfRule type="colorScale" priority="1301">
      <colorScale>
        <cfvo type="min"/>
        <cfvo type="percentile" val="50"/>
        <cfvo type="max"/>
        <color rgb="FFF8696B"/>
        <color rgb="FFFFEB84"/>
        <color rgb="FF63BE7B"/>
      </colorScale>
    </cfRule>
  </conditionalFormatting>
  <conditionalFormatting sqref="V1327:V1330">
    <cfRule type="colorScale" priority="1302">
      <colorScale>
        <cfvo type="min"/>
        <cfvo type="percentile" val="50"/>
        <cfvo type="max"/>
        <color rgb="FFF8696B"/>
        <color rgb="FFFFEB84"/>
        <color rgb="FF63BE7B"/>
      </colorScale>
    </cfRule>
  </conditionalFormatting>
  <conditionalFormatting sqref="V1331">
    <cfRule type="colorScale" priority="1303">
      <colorScale>
        <cfvo type="min"/>
        <cfvo type="percentile" val="50"/>
        <cfvo type="max"/>
        <color rgb="FFF8696B"/>
        <color rgb="FFFFEB84"/>
        <color rgb="FF63BE7B"/>
      </colorScale>
    </cfRule>
  </conditionalFormatting>
  <conditionalFormatting sqref="V1332:V1338">
    <cfRule type="colorScale" priority="1304">
      <colorScale>
        <cfvo type="min"/>
        <cfvo type="percentile" val="50"/>
        <cfvo type="max"/>
        <color rgb="FFF8696B"/>
        <color rgb="FFFFEB84"/>
        <color rgb="FF63BE7B"/>
      </colorScale>
    </cfRule>
  </conditionalFormatting>
  <conditionalFormatting sqref="V1339">
    <cfRule type="colorScale" priority="1305">
      <colorScale>
        <cfvo type="min"/>
        <cfvo type="percentile" val="50"/>
        <cfvo type="max"/>
        <color rgb="FFF8696B"/>
        <color rgb="FFFFEB84"/>
        <color rgb="FF63BE7B"/>
      </colorScale>
    </cfRule>
  </conditionalFormatting>
  <conditionalFormatting sqref="V1340:V1346">
    <cfRule type="colorScale" priority="1306">
      <colorScale>
        <cfvo type="min"/>
        <cfvo type="percentile" val="50"/>
        <cfvo type="max"/>
        <color rgb="FFF8696B"/>
        <color rgb="FFFFEB84"/>
        <color rgb="FF63BE7B"/>
      </colorScale>
    </cfRule>
  </conditionalFormatting>
  <conditionalFormatting sqref="V1347">
    <cfRule type="colorScale" priority="1307">
      <colorScale>
        <cfvo type="min"/>
        <cfvo type="percentile" val="50"/>
        <cfvo type="max"/>
        <color rgb="FFF8696B"/>
        <color rgb="FFFFEB84"/>
        <color rgb="FF63BE7B"/>
      </colorScale>
    </cfRule>
  </conditionalFormatting>
  <conditionalFormatting sqref="V1348">
    <cfRule type="colorScale" priority="1308">
      <colorScale>
        <cfvo type="min"/>
        <cfvo type="percentile" val="50"/>
        <cfvo type="max"/>
        <color rgb="FFF8696B"/>
        <color rgb="FFFFEB84"/>
        <color rgb="FF63BE7B"/>
      </colorScale>
    </cfRule>
  </conditionalFormatting>
  <conditionalFormatting sqref="V1349:V1355">
    <cfRule type="colorScale" priority="1309">
      <colorScale>
        <cfvo type="min"/>
        <cfvo type="percentile" val="50"/>
        <cfvo type="max"/>
        <color rgb="FFF8696B"/>
        <color rgb="FFFFEB84"/>
        <color rgb="FF63BE7B"/>
      </colorScale>
    </cfRule>
  </conditionalFormatting>
  <conditionalFormatting sqref="V1356:V1365">
    <cfRule type="colorScale" priority="1310">
      <colorScale>
        <cfvo type="min"/>
        <cfvo type="percentile" val="50"/>
        <cfvo type="max"/>
        <color rgb="FFF8696B"/>
        <color rgb="FFFFEB84"/>
        <color rgb="FF63BE7B"/>
      </colorScale>
    </cfRule>
  </conditionalFormatting>
  <conditionalFormatting sqref="V1366">
    <cfRule type="colorScale" priority="1311">
      <colorScale>
        <cfvo type="min"/>
        <cfvo type="percentile" val="50"/>
        <cfvo type="max"/>
        <color rgb="FFF8696B"/>
        <color rgb="FFFFEB84"/>
        <color rgb="FF63BE7B"/>
      </colorScale>
    </cfRule>
  </conditionalFormatting>
  <conditionalFormatting sqref="V1367:V1373">
    <cfRule type="colorScale" priority="1312">
      <colorScale>
        <cfvo type="min"/>
        <cfvo type="percentile" val="50"/>
        <cfvo type="max"/>
        <color rgb="FFF8696B"/>
        <color rgb="FFFFEB84"/>
        <color rgb="FF63BE7B"/>
      </colorScale>
    </cfRule>
  </conditionalFormatting>
  <conditionalFormatting sqref="V1374:V1382">
    <cfRule type="colorScale" priority="1313">
      <colorScale>
        <cfvo type="min"/>
        <cfvo type="percentile" val="50"/>
        <cfvo type="max"/>
        <color rgb="FFF8696B"/>
        <color rgb="FFFFEB84"/>
        <color rgb="FF63BE7B"/>
      </colorScale>
    </cfRule>
  </conditionalFormatting>
  <conditionalFormatting sqref="V1383">
    <cfRule type="colorScale" priority="1314">
      <colorScale>
        <cfvo type="min"/>
        <cfvo type="percentile" val="50"/>
        <cfvo type="max"/>
        <color rgb="FFF8696B"/>
        <color rgb="FFFFEB84"/>
        <color rgb="FF63BE7B"/>
      </colorScale>
    </cfRule>
  </conditionalFormatting>
  <conditionalFormatting sqref="V1384:V1390">
    <cfRule type="colorScale" priority="1315">
      <colorScale>
        <cfvo type="min"/>
        <cfvo type="percentile" val="50"/>
        <cfvo type="max"/>
        <color rgb="FFF8696B"/>
        <color rgb="FFFFEB84"/>
        <color rgb="FF63BE7B"/>
      </colorScale>
    </cfRule>
  </conditionalFormatting>
  <conditionalFormatting sqref="V1391:V1395 V1446:V1544">
    <cfRule type="colorScale" priority="1316">
      <colorScale>
        <cfvo type="min"/>
        <cfvo type="percentile" val="50"/>
        <cfvo type="max"/>
        <color rgb="FFF8696B"/>
        <color rgb="FFFFEB84"/>
        <color rgb="FF63BE7B"/>
      </colorScale>
    </cfRule>
  </conditionalFormatting>
  <conditionalFormatting sqref="V1396">
    <cfRule type="colorScale" priority="1317">
      <colorScale>
        <cfvo type="min"/>
        <cfvo type="percentile" val="50"/>
        <cfvo type="max"/>
        <color rgb="FFF8696B"/>
        <color rgb="FFFFEB84"/>
        <color rgb="FF63BE7B"/>
      </colorScale>
    </cfRule>
  </conditionalFormatting>
  <conditionalFormatting sqref="V1397:V1403">
    <cfRule type="colorScale" priority="1318">
      <colorScale>
        <cfvo type="min"/>
        <cfvo type="percentile" val="50"/>
        <cfvo type="max"/>
        <color rgb="FFF8696B"/>
        <color rgb="FFFFEB84"/>
        <color rgb="FF63BE7B"/>
      </colorScale>
    </cfRule>
  </conditionalFormatting>
  <conditionalFormatting sqref="V1404:V1407">
    <cfRule type="colorScale" priority="1319">
      <colorScale>
        <cfvo type="min"/>
        <cfvo type="percentile" val="50"/>
        <cfvo type="max"/>
        <color rgb="FFF8696B"/>
        <color rgb="FFFFEB84"/>
        <color rgb="FF63BE7B"/>
      </colorScale>
    </cfRule>
  </conditionalFormatting>
  <conditionalFormatting sqref="V1408">
    <cfRule type="colorScale" priority="1320">
      <colorScale>
        <cfvo type="min"/>
        <cfvo type="percentile" val="50"/>
        <cfvo type="max"/>
        <color rgb="FFF8696B"/>
        <color rgb="FFFFEB84"/>
        <color rgb="FF63BE7B"/>
      </colorScale>
    </cfRule>
  </conditionalFormatting>
  <conditionalFormatting sqref="V1409:V1415">
    <cfRule type="colorScale" priority="1321">
      <colorScale>
        <cfvo type="min"/>
        <cfvo type="percentile" val="50"/>
        <cfvo type="max"/>
        <color rgb="FFF8696B"/>
        <color rgb="FFFFEB84"/>
        <color rgb="FF63BE7B"/>
      </colorScale>
    </cfRule>
  </conditionalFormatting>
  <conditionalFormatting sqref="V1416:V1420">
    <cfRule type="colorScale" priority="1322">
      <colorScale>
        <cfvo type="min"/>
        <cfvo type="percentile" val="50"/>
        <cfvo type="max"/>
        <color rgb="FFF8696B"/>
        <color rgb="FFFFEB84"/>
        <color rgb="FF63BE7B"/>
      </colorScale>
    </cfRule>
  </conditionalFormatting>
  <conditionalFormatting sqref="V1421 V1424 V1426:V1428">
    <cfRule type="colorScale" priority="1323">
      <colorScale>
        <cfvo type="min"/>
        <cfvo type="percentile" val="50"/>
        <cfvo type="max"/>
        <color rgb="FFF8696B"/>
        <color rgb="FFFFEB84"/>
        <color rgb="FF63BE7B"/>
      </colorScale>
    </cfRule>
  </conditionalFormatting>
  <conditionalFormatting sqref="V1429:V1432">
    <cfRule type="colorScale" priority="1324">
      <colorScale>
        <cfvo type="min"/>
        <cfvo type="percentile" val="50"/>
        <cfvo type="max"/>
        <color rgb="FFF8696B"/>
        <color rgb="FFFFEB84"/>
        <color rgb="FF63BE7B"/>
      </colorScale>
    </cfRule>
  </conditionalFormatting>
  <conditionalFormatting sqref="V1435 V1438 V1440:V1442">
    <cfRule type="colorScale" priority="1325">
      <colorScale>
        <cfvo type="min"/>
        <cfvo type="percentile" val="50"/>
        <cfvo type="max"/>
        <color rgb="FFF8696B"/>
        <color rgb="FFFFEB84"/>
        <color rgb="FF63BE7B"/>
      </colorScale>
    </cfRule>
  </conditionalFormatting>
  <conditionalFormatting sqref="V1435 V1438 V1440:V1442">
    <cfRule type="colorScale" priority="1326">
      <colorScale>
        <cfvo type="min"/>
        <cfvo type="percentile" val="50"/>
        <cfvo type="max"/>
        <color rgb="FFF8696B"/>
        <color rgb="FFFFEB84"/>
        <color rgb="FF63BE7B"/>
      </colorScale>
    </cfRule>
  </conditionalFormatting>
  <conditionalFormatting sqref="V1443:V1445">
    <cfRule type="colorScale" priority="1327">
      <colorScale>
        <cfvo type="min"/>
        <cfvo type="percentile" val="50"/>
        <cfvo type="max"/>
        <color rgb="FFF8696B"/>
        <color rgb="FFFFEB84"/>
        <color rgb="FF63BE7B"/>
      </colorScale>
    </cfRule>
  </conditionalFormatting>
  <conditionalFormatting sqref="V1443:V1445">
    <cfRule type="colorScale" priority="1328">
      <colorScale>
        <cfvo type="min"/>
        <cfvo type="percentile" val="50"/>
        <cfvo type="max"/>
        <color rgb="FFF8696B"/>
        <color rgb="FFFFEB84"/>
        <color rgb="FF63BE7B"/>
      </colorScale>
    </cfRule>
  </conditionalFormatting>
  <conditionalFormatting sqref="V1454">
    <cfRule type="colorScale" priority="1329">
      <colorScale>
        <cfvo type="min"/>
        <cfvo type="percentile" val="50"/>
        <cfvo type="max"/>
        <color rgb="FFF8696B"/>
        <color rgb="FFFFEB84"/>
        <color rgb="FF63BE7B"/>
      </colorScale>
    </cfRule>
  </conditionalFormatting>
  <conditionalFormatting sqref="V1463">
    <cfRule type="colorScale" priority="1330">
      <colorScale>
        <cfvo type="min"/>
        <cfvo type="percentile" val="50"/>
        <cfvo type="max"/>
        <color rgb="FFF8696B"/>
        <color rgb="FFFFEB84"/>
        <color rgb="FF63BE7B"/>
      </colorScale>
    </cfRule>
  </conditionalFormatting>
  <conditionalFormatting sqref="V1464">
    <cfRule type="colorScale" priority="1331">
      <colorScale>
        <cfvo type="min"/>
        <cfvo type="percentile" val="50"/>
        <cfvo type="max"/>
        <color rgb="FFF8696B"/>
        <color rgb="FFFFEB84"/>
        <color rgb="FF63BE7B"/>
      </colorScale>
    </cfRule>
  </conditionalFormatting>
  <conditionalFormatting sqref="V1465">
    <cfRule type="colorScale" priority="1332">
      <colorScale>
        <cfvo type="min"/>
        <cfvo type="percentile" val="50"/>
        <cfvo type="max"/>
        <color rgb="FFF8696B"/>
        <color rgb="FFFFEB84"/>
        <color rgb="FF63BE7B"/>
      </colorScale>
    </cfRule>
  </conditionalFormatting>
  <conditionalFormatting sqref="V1466">
    <cfRule type="colorScale" priority="1333">
      <colorScale>
        <cfvo type="min"/>
        <cfvo type="percentile" val="50"/>
        <cfvo type="max"/>
        <color rgb="FFF8696B"/>
        <color rgb="FFFFEB84"/>
        <color rgb="FF63BE7B"/>
      </colorScale>
    </cfRule>
  </conditionalFormatting>
  <conditionalFormatting sqref="V1472">
    <cfRule type="colorScale" priority="1334">
      <colorScale>
        <cfvo type="min"/>
        <cfvo type="percentile" val="50"/>
        <cfvo type="max"/>
        <color rgb="FFF8696B"/>
        <color rgb="FFFFEB84"/>
        <color rgb="FF63BE7B"/>
      </colorScale>
    </cfRule>
  </conditionalFormatting>
  <conditionalFormatting sqref="V1473">
    <cfRule type="colorScale" priority="1335">
      <colorScale>
        <cfvo type="min"/>
        <cfvo type="percentile" val="50"/>
        <cfvo type="max"/>
        <color rgb="FFF8696B"/>
        <color rgb="FFFFEB84"/>
        <color rgb="FF63BE7B"/>
      </colorScale>
    </cfRule>
  </conditionalFormatting>
  <conditionalFormatting sqref="V1478">
    <cfRule type="colorScale" priority="1336">
      <colorScale>
        <cfvo type="min"/>
        <cfvo type="percentile" val="50"/>
        <cfvo type="max"/>
        <color rgb="FFF8696B"/>
        <color rgb="FFFFEB84"/>
        <color rgb="FF63BE7B"/>
      </colorScale>
    </cfRule>
  </conditionalFormatting>
  <conditionalFormatting sqref="V1479">
    <cfRule type="colorScale" priority="1337">
      <colorScale>
        <cfvo type="min"/>
        <cfvo type="percentile" val="50"/>
        <cfvo type="max"/>
        <color rgb="FFF8696B"/>
        <color rgb="FFFFEB84"/>
        <color rgb="FF63BE7B"/>
      </colorScale>
    </cfRule>
  </conditionalFormatting>
  <conditionalFormatting sqref="V1481">
    <cfRule type="colorScale" priority="1338">
      <colorScale>
        <cfvo type="min"/>
        <cfvo type="percentile" val="50"/>
        <cfvo type="max"/>
        <color rgb="FFF8696B"/>
        <color rgb="FFFFEB84"/>
        <color rgb="FF63BE7B"/>
      </colorScale>
    </cfRule>
  </conditionalFormatting>
  <conditionalFormatting sqref="V1482">
    <cfRule type="colorScale" priority="1339">
      <colorScale>
        <cfvo type="min"/>
        <cfvo type="percentile" val="50"/>
        <cfvo type="max"/>
        <color rgb="FFF8696B"/>
        <color rgb="FFFFEB84"/>
        <color rgb="FF63BE7B"/>
      </colorScale>
    </cfRule>
  </conditionalFormatting>
  <conditionalFormatting sqref="V1483">
    <cfRule type="colorScale" priority="1340">
      <colorScale>
        <cfvo type="min"/>
        <cfvo type="percentile" val="50"/>
        <cfvo type="max"/>
        <color rgb="FFF8696B"/>
        <color rgb="FFFFEB84"/>
        <color rgb="FF63BE7B"/>
      </colorScale>
    </cfRule>
  </conditionalFormatting>
  <conditionalFormatting sqref="V1489">
    <cfRule type="colorScale" priority="1341">
      <colorScale>
        <cfvo type="min"/>
        <cfvo type="percentile" val="50"/>
        <cfvo type="max"/>
        <color rgb="FFF8696B"/>
        <color rgb="FFFFEB84"/>
        <color rgb="FF63BE7B"/>
      </colorScale>
    </cfRule>
  </conditionalFormatting>
  <conditionalFormatting sqref="V1492">
    <cfRule type="colorScale" priority="1342">
      <colorScale>
        <cfvo type="min"/>
        <cfvo type="percentile" val="50"/>
        <cfvo type="max"/>
        <color rgb="FFF8696B"/>
        <color rgb="FFFFEB84"/>
        <color rgb="FF63BE7B"/>
      </colorScale>
    </cfRule>
  </conditionalFormatting>
  <conditionalFormatting sqref="V1493">
    <cfRule type="colorScale" priority="1343">
      <colorScale>
        <cfvo type="min"/>
        <cfvo type="percentile" val="50"/>
        <cfvo type="max"/>
        <color rgb="FFF8696B"/>
        <color rgb="FFFFEB84"/>
        <color rgb="FF63BE7B"/>
      </colorScale>
    </cfRule>
  </conditionalFormatting>
  <conditionalFormatting sqref="V1495">
    <cfRule type="colorScale" priority="1344">
      <colorScale>
        <cfvo type="min"/>
        <cfvo type="max"/>
        <color rgb="FFFCFCFF"/>
        <color rgb="FF63BE7B"/>
      </colorScale>
    </cfRule>
  </conditionalFormatting>
  <conditionalFormatting sqref="V1495">
    <cfRule type="colorScale" priority="1345">
      <colorScale>
        <cfvo type="min"/>
        <cfvo type="percentile" val="50"/>
        <cfvo type="max"/>
        <color rgb="FFF8696B"/>
        <color rgb="FFFFEB84"/>
        <color rgb="FF63BE7B"/>
      </colorScale>
    </cfRule>
  </conditionalFormatting>
  <conditionalFormatting sqref="V1496">
    <cfRule type="colorScale" priority="1346">
      <colorScale>
        <cfvo type="min"/>
        <cfvo type="percentile" val="50"/>
        <cfvo type="max"/>
        <color rgb="FFF8696B"/>
        <color rgb="FFFFEB84"/>
        <color rgb="FF63BE7B"/>
      </colorScale>
    </cfRule>
  </conditionalFormatting>
  <conditionalFormatting sqref="V1497">
    <cfRule type="colorScale" priority="1347">
      <colorScale>
        <cfvo type="min"/>
        <cfvo type="percentile" val="50"/>
        <cfvo type="max"/>
        <color rgb="FFF8696B"/>
        <color rgb="FFFFEB84"/>
        <color rgb="FF63BE7B"/>
      </colorScale>
    </cfRule>
  </conditionalFormatting>
  <conditionalFormatting sqref="V1500">
    <cfRule type="colorScale" priority="1348">
      <colorScale>
        <cfvo type="min"/>
        <cfvo type="percentile" val="50"/>
        <cfvo type="max"/>
        <color rgb="FFF8696B"/>
        <color rgb="FFFFEB84"/>
        <color rgb="FF63BE7B"/>
      </colorScale>
    </cfRule>
  </conditionalFormatting>
  <conditionalFormatting sqref="V1503">
    <cfRule type="colorScale" priority="1349">
      <colorScale>
        <cfvo type="min"/>
        <cfvo type="percentile" val="50"/>
        <cfvo type="max"/>
        <color rgb="FFF8696B"/>
        <color rgb="FFFFEB84"/>
        <color rgb="FF63BE7B"/>
      </colorScale>
    </cfRule>
  </conditionalFormatting>
  <conditionalFormatting sqref="V1510">
    <cfRule type="colorScale" priority="1350">
      <colorScale>
        <cfvo type="min"/>
        <cfvo type="percentile" val="50"/>
        <cfvo type="max"/>
        <color rgb="FFF8696B"/>
        <color rgb="FFFFEB84"/>
        <color rgb="FF63BE7B"/>
      </colorScale>
    </cfRule>
  </conditionalFormatting>
  <conditionalFormatting sqref="V1511">
    <cfRule type="colorScale" priority="1351">
      <colorScale>
        <cfvo type="min"/>
        <cfvo type="percentile" val="50"/>
        <cfvo type="max"/>
        <color rgb="FFF8696B"/>
        <color rgb="FFFFEB84"/>
        <color rgb="FF63BE7B"/>
      </colorScale>
    </cfRule>
  </conditionalFormatting>
  <conditionalFormatting sqref="V1515">
    <cfRule type="colorScale" priority="1352">
      <colorScale>
        <cfvo type="min"/>
        <cfvo type="max"/>
        <color rgb="FFFCFCFF"/>
        <color rgb="FF63BE7B"/>
      </colorScale>
    </cfRule>
  </conditionalFormatting>
  <conditionalFormatting sqref="V1515">
    <cfRule type="colorScale" priority="1353">
      <colorScale>
        <cfvo type="min"/>
        <cfvo type="percentile" val="50"/>
        <cfvo type="max"/>
        <color rgb="FFF8696B"/>
        <color rgb="FFFFEB84"/>
        <color rgb="FF63BE7B"/>
      </colorScale>
    </cfRule>
  </conditionalFormatting>
  <conditionalFormatting sqref="V1531">
    <cfRule type="colorScale" priority="1354">
      <colorScale>
        <cfvo type="min"/>
        <cfvo type="percentile" val="50"/>
        <cfvo type="max"/>
        <color rgb="FFF8696B"/>
        <color rgb="FFFFEB84"/>
        <color rgb="FF63BE7B"/>
      </colorScale>
    </cfRule>
  </conditionalFormatting>
  <conditionalFormatting sqref="V1532">
    <cfRule type="colorScale" priority="1355">
      <colorScale>
        <cfvo type="min"/>
        <cfvo type="max"/>
        <color rgb="FFFCFCFF"/>
        <color rgb="FF63BE7B"/>
      </colorScale>
    </cfRule>
  </conditionalFormatting>
  <conditionalFormatting sqref="V1532">
    <cfRule type="colorScale" priority="1356">
      <colorScale>
        <cfvo type="min"/>
        <cfvo type="percentile" val="50"/>
        <cfvo type="max"/>
        <color rgb="FFF8696B"/>
        <color rgb="FFFFEB84"/>
        <color rgb="FF63BE7B"/>
      </colorScale>
    </cfRule>
  </conditionalFormatting>
  <conditionalFormatting sqref="V1533">
    <cfRule type="colorScale" priority="1357">
      <colorScale>
        <cfvo type="min"/>
        <cfvo type="percentile" val="50"/>
        <cfvo type="max"/>
        <color rgb="FFF8696B"/>
        <color rgb="FFFFEB84"/>
        <color rgb="FF63BE7B"/>
      </colorScale>
    </cfRule>
  </conditionalFormatting>
  <conditionalFormatting sqref="V1538">
    <cfRule type="colorScale" priority="1358">
      <colorScale>
        <cfvo type="min"/>
        <cfvo type="percentile" val="50"/>
        <cfvo type="max"/>
        <color rgb="FFF8696B"/>
        <color rgb="FFFFEB84"/>
        <color rgb="FF63BE7B"/>
      </colorScale>
    </cfRule>
  </conditionalFormatting>
  <conditionalFormatting sqref="V1539">
    <cfRule type="colorScale" priority="1359">
      <colorScale>
        <cfvo type="min"/>
        <cfvo type="percentile" val="50"/>
        <cfvo type="max"/>
        <color rgb="FFF8696B"/>
        <color rgb="FFFFEB84"/>
        <color rgb="FF63BE7B"/>
      </colorScale>
    </cfRule>
  </conditionalFormatting>
  <conditionalFormatting sqref="V1541">
    <cfRule type="colorScale" priority="1360">
      <colorScale>
        <cfvo type="min"/>
        <cfvo type="percentile" val="50"/>
        <cfvo type="max"/>
        <color rgb="FFF8696B"/>
        <color rgb="FFFFEB84"/>
        <color rgb="FF63BE7B"/>
      </colorScale>
    </cfRule>
  </conditionalFormatting>
  <conditionalFormatting sqref="V1545:V1709">
    <cfRule type="colorScale" priority="1361">
      <colorScale>
        <cfvo type="min"/>
        <cfvo type="percentile" val="50"/>
        <cfvo type="max"/>
        <color rgb="FFF8696B"/>
        <color rgb="FFFFEB84"/>
        <color rgb="FF63BE7B"/>
      </colorScale>
    </cfRule>
  </conditionalFormatting>
  <conditionalFormatting sqref="V1547">
    <cfRule type="colorScale" priority="1362">
      <colorScale>
        <cfvo type="min"/>
        <cfvo type="percentile" val="50"/>
        <cfvo type="max"/>
        <color rgb="FFF8696B"/>
        <color rgb="FFFFEB84"/>
        <color rgb="FF63BE7B"/>
      </colorScale>
    </cfRule>
  </conditionalFormatting>
  <conditionalFormatting sqref="V1548">
    <cfRule type="colorScale" priority="1363">
      <colorScale>
        <cfvo type="min"/>
        <cfvo type="percentile" val="50"/>
        <cfvo type="max"/>
        <color rgb="FFF8696B"/>
        <color rgb="FFFFEB84"/>
        <color rgb="FF63BE7B"/>
      </colorScale>
    </cfRule>
  </conditionalFormatting>
  <conditionalFormatting sqref="V1549">
    <cfRule type="colorScale" priority="1364">
      <colorScale>
        <cfvo type="min"/>
        <cfvo type="percentile" val="50"/>
        <cfvo type="max"/>
        <color rgb="FFF8696B"/>
        <color rgb="FFFFEB84"/>
        <color rgb="FF63BE7B"/>
      </colorScale>
    </cfRule>
  </conditionalFormatting>
  <conditionalFormatting sqref="V1553">
    <cfRule type="colorScale" priority="1365">
      <colorScale>
        <cfvo type="min"/>
        <cfvo type="percentile" val="50"/>
        <cfvo type="max"/>
        <color rgb="FFF8696B"/>
        <color rgb="FFFFEB84"/>
        <color rgb="FF63BE7B"/>
      </colorScale>
    </cfRule>
  </conditionalFormatting>
  <conditionalFormatting sqref="V1554">
    <cfRule type="colorScale" priority="1366">
      <colorScale>
        <cfvo type="min"/>
        <cfvo type="percentile" val="50"/>
        <cfvo type="max"/>
        <color rgb="FFF8696B"/>
        <color rgb="FFFFEB84"/>
        <color rgb="FF63BE7B"/>
      </colorScale>
    </cfRule>
  </conditionalFormatting>
  <conditionalFormatting sqref="V1559">
    <cfRule type="colorScale" priority="1367">
      <colorScale>
        <cfvo type="min"/>
        <cfvo type="percentile" val="50"/>
        <cfvo type="max"/>
        <color rgb="FFF8696B"/>
        <color rgb="FFFFEB84"/>
        <color rgb="FF63BE7B"/>
      </colorScale>
    </cfRule>
  </conditionalFormatting>
  <conditionalFormatting sqref="V1560">
    <cfRule type="colorScale" priority="1368">
      <colorScale>
        <cfvo type="min"/>
        <cfvo type="percentile" val="50"/>
        <cfvo type="max"/>
        <color rgb="FFF8696B"/>
        <color rgb="FFFFEB84"/>
        <color rgb="FF63BE7B"/>
      </colorScale>
    </cfRule>
  </conditionalFormatting>
  <conditionalFormatting sqref="V1563">
    <cfRule type="colorScale" priority="1369">
      <colorScale>
        <cfvo type="min"/>
        <cfvo type="percentile" val="50"/>
        <cfvo type="max"/>
        <color rgb="FFF8696B"/>
        <color rgb="FFFFEB84"/>
        <color rgb="FF63BE7B"/>
      </colorScale>
    </cfRule>
  </conditionalFormatting>
  <conditionalFormatting sqref="V1564">
    <cfRule type="colorScale" priority="1370">
      <colorScale>
        <cfvo type="min"/>
        <cfvo type="percentile" val="50"/>
        <cfvo type="max"/>
        <color rgb="FFF8696B"/>
        <color rgb="FFFFEB84"/>
        <color rgb="FF63BE7B"/>
      </colorScale>
    </cfRule>
  </conditionalFormatting>
  <conditionalFormatting sqref="V1567">
    <cfRule type="colorScale" priority="1371">
      <colorScale>
        <cfvo type="min"/>
        <cfvo type="percentile" val="50"/>
        <cfvo type="max"/>
        <color rgb="FFF8696B"/>
        <color rgb="FFFFEB84"/>
        <color rgb="FF63BE7B"/>
      </colorScale>
    </cfRule>
  </conditionalFormatting>
  <conditionalFormatting sqref="V1575">
    <cfRule type="colorScale" priority="1372">
      <colorScale>
        <cfvo type="min"/>
        <cfvo type="percentile" val="50"/>
        <cfvo type="max"/>
        <color rgb="FFF8696B"/>
        <color rgb="FFFFEB84"/>
        <color rgb="FF63BE7B"/>
      </colorScale>
    </cfRule>
  </conditionalFormatting>
  <conditionalFormatting sqref="V1578">
    <cfRule type="colorScale" priority="1373">
      <colorScale>
        <cfvo type="min"/>
        <cfvo type="percentile" val="50"/>
        <cfvo type="max"/>
        <color rgb="FFF8696B"/>
        <color rgb="FFFFEB84"/>
        <color rgb="FF63BE7B"/>
      </colorScale>
    </cfRule>
  </conditionalFormatting>
  <conditionalFormatting sqref="V1579:V1580">
    <cfRule type="colorScale" priority="1374">
      <colorScale>
        <cfvo type="min"/>
        <cfvo type="percentile" val="50"/>
        <cfvo type="max"/>
        <color rgb="FFF8696B"/>
        <color rgb="FFFFEB84"/>
        <color rgb="FF63BE7B"/>
      </colorScale>
    </cfRule>
  </conditionalFormatting>
  <conditionalFormatting sqref="V1580">
    <cfRule type="colorScale" priority="1375">
      <colorScale>
        <cfvo type="min"/>
        <cfvo type="percentile" val="50"/>
        <cfvo type="max"/>
        <color rgb="FFF8696B"/>
        <color rgb="FFFFEB84"/>
        <color rgb="FF63BE7B"/>
      </colorScale>
    </cfRule>
  </conditionalFormatting>
  <conditionalFormatting sqref="V1581">
    <cfRule type="colorScale" priority="1376">
      <colorScale>
        <cfvo type="min"/>
        <cfvo type="percentile" val="50"/>
        <cfvo type="max"/>
        <color rgb="FFF8696B"/>
        <color rgb="FFFFEB84"/>
        <color rgb="FF63BE7B"/>
      </colorScale>
    </cfRule>
  </conditionalFormatting>
  <conditionalFormatting sqref="V1582">
    <cfRule type="colorScale" priority="1377">
      <colorScale>
        <cfvo type="min"/>
        <cfvo type="percentile" val="50"/>
        <cfvo type="max"/>
        <color rgb="FFF8696B"/>
        <color rgb="FFFFEB84"/>
        <color rgb="FF63BE7B"/>
      </colorScale>
    </cfRule>
  </conditionalFormatting>
  <conditionalFormatting sqref="V1588">
    <cfRule type="colorScale" priority="1378">
      <colorScale>
        <cfvo type="min"/>
        <cfvo type="percentile" val="50"/>
        <cfvo type="max"/>
        <color rgb="FFF8696B"/>
        <color rgb="FFFFEB84"/>
        <color rgb="FF63BE7B"/>
      </colorScale>
    </cfRule>
  </conditionalFormatting>
  <conditionalFormatting sqref="V1590">
    <cfRule type="colorScale" priority="1379">
      <colorScale>
        <cfvo type="min"/>
        <cfvo type="percentile" val="50"/>
        <cfvo type="max"/>
        <color rgb="FFF8696B"/>
        <color rgb="FFFFEB84"/>
        <color rgb="FF63BE7B"/>
      </colorScale>
    </cfRule>
  </conditionalFormatting>
  <conditionalFormatting sqref="V1591">
    <cfRule type="colorScale" priority="1380">
      <colorScale>
        <cfvo type="min"/>
        <cfvo type="percentile" val="50"/>
        <cfvo type="max"/>
        <color rgb="FFF8696B"/>
        <color rgb="FFFFEB84"/>
        <color rgb="FF63BE7B"/>
      </colorScale>
    </cfRule>
  </conditionalFormatting>
  <conditionalFormatting sqref="V1592">
    <cfRule type="colorScale" priority="1381">
      <colorScale>
        <cfvo type="min"/>
        <cfvo type="percentile" val="50"/>
        <cfvo type="max"/>
        <color rgb="FFF8696B"/>
        <color rgb="FFFFEB84"/>
        <color rgb="FF63BE7B"/>
      </colorScale>
    </cfRule>
  </conditionalFormatting>
  <conditionalFormatting sqref="V1594">
    <cfRule type="colorScale" priority="1382">
      <colorScale>
        <cfvo type="min"/>
        <cfvo type="percentile" val="50"/>
        <cfvo type="max"/>
        <color rgb="FFF8696B"/>
        <color rgb="FFFFEB84"/>
        <color rgb="FF63BE7B"/>
      </colorScale>
    </cfRule>
  </conditionalFormatting>
  <conditionalFormatting sqref="V1598">
    <cfRule type="colorScale" priority="1383">
      <colorScale>
        <cfvo type="min"/>
        <cfvo type="percentile" val="50"/>
        <cfvo type="max"/>
        <color rgb="FFF8696B"/>
        <color rgb="FFFFEB84"/>
        <color rgb="FF63BE7B"/>
      </colorScale>
    </cfRule>
  </conditionalFormatting>
  <conditionalFormatting sqref="V1600">
    <cfRule type="colorScale" priority="1384">
      <colorScale>
        <cfvo type="min"/>
        <cfvo type="percentile" val="50"/>
        <cfvo type="max"/>
        <color rgb="FFF8696B"/>
        <color rgb="FFFFEB84"/>
        <color rgb="FF63BE7B"/>
      </colorScale>
    </cfRule>
  </conditionalFormatting>
  <conditionalFormatting sqref="V1601">
    <cfRule type="colorScale" priority="1385">
      <colorScale>
        <cfvo type="min"/>
        <cfvo type="percentile" val="50"/>
        <cfvo type="max"/>
        <color rgb="FFF8696B"/>
        <color rgb="FFFFEB84"/>
        <color rgb="FF63BE7B"/>
      </colorScale>
    </cfRule>
  </conditionalFormatting>
  <conditionalFormatting sqref="V1605">
    <cfRule type="colorScale" priority="1386">
      <colorScale>
        <cfvo type="min"/>
        <cfvo type="percentile" val="50"/>
        <cfvo type="max"/>
        <color rgb="FFF8696B"/>
        <color rgb="FFFFEB84"/>
        <color rgb="FF63BE7B"/>
      </colorScale>
    </cfRule>
  </conditionalFormatting>
  <conditionalFormatting sqref="V1607">
    <cfRule type="colorScale" priority="1387">
      <colorScale>
        <cfvo type="min"/>
        <cfvo type="percentile" val="50"/>
        <cfvo type="max"/>
        <color rgb="FFF8696B"/>
        <color rgb="FFFFEB84"/>
        <color rgb="FF63BE7B"/>
      </colorScale>
    </cfRule>
  </conditionalFormatting>
  <conditionalFormatting sqref="V1608">
    <cfRule type="colorScale" priority="1388">
      <colorScale>
        <cfvo type="min"/>
        <cfvo type="percentile" val="50"/>
        <cfvo type="max"/>
        <color rgb="FFF8696B"/>
        <color rgb="FFFFEB84"/>
        <color rgb="FF63BE7B"/>
      </colorScale>
    </cfRule>
  </conditionalFormatting>
  <conditionalFormatting sqref="V1610">
    <cfRule type="colorScale" priority="1389">
      <colorScale>
        <cfvo type="min"/>
        <cfvo type="max"/>
        <color rgb="FFFCFCFF"/>
        <color rgb="FF63BE7B"/>
      </colorScale>
    </cfRule>
  </conditionalFormatting>
  <conditionalFormatting sqref="V1610">
    <cfRule type="colorScale" priority="1390">
      <colorScale>
        <cfvo type="min"/>
        <cfvo type="percentile" val="50"/>
        <cfvo type="max"/>
        <color rgb="FFF8696B"/>
        <color rgb="FFFFEB84"/>
        <color rgb="FF63BE7B"/>
      </colorScale>
    </cfRule>
  </conditionalFormatting>
  <conditionalFormatting sqref="V1611">
    <cfRule type="colorScale" priority="1391">
      <colorScale>
        <cfvo type="min"/>
        <cfvo type="percentile" val="50"/>
        <cfvo type="max"/>
        <color rgb="FFF8696B"/>
        <color rgb="FFFFEB84"/>
        <color rgb="FF63BE7B"/>
      </colorScale>
    </cfRule>
  </conditionalFormatting>
  <conditionalFormatting sqref="V1614">
    <cfRule type="colorScale" priority="1392">
      <colorScale>
        <cfvo type="min"/>
        <cfvo type="percentile" val="50"/>
        <cfvo type="max"/>
        <color rgb="FFF8696B"/>
        <color rgb="FFFFEB84"/>
        <color rgb="FF63BE7B"/>
      </colorScale>
    </cfRule>
  </conditionalFormatting>
  <conditionalFormatting sqref="V1616">
    <cfRule type="colorScale" priority="1393">
      <colorScale>
        <cfvo type="min"/>
        <cfvo type="percentile" val="50"/>
        <cfvo type="max"/>
        <color rgb="FFF8696B"/>
        <color rgb="FFFFEB84"/>
        <color rgb="FF63BE7B"/>
      </colorScale>
    </cfRule>
  </conditionalFormatting>
  <conditionalFormatting sqref="V1629">
    <cfRule type="colorScale" priority="1394">
      <colorScale>
        <cfvo type="min"/>
        <cfvo type="percentile" val="50"/>
        <cfvo type="max"/>
        <color rgb="FFF8696B"/>
        <color rgb="FFFFEB84"/>
        <color rgb="FF63BE7B"/>
      </colorScale>
    </cfRule>
  </conditionalFormatting>
  <conditionalFormatting sqref="V1632">
    <cfRule type="colorScale" priority="1395">
      <colorScale>
        <cfvo type="min"/>
        <cfvo type="percentile" val="50"/>
        <cfvo type="max"/>
        <color rgb="FFF8696B"/>
        <color rgb="FFFFEB84"/>
        <color rgb="FF63BE7B"/>
      </colorScale>
    </cfRule>
  </conditionalFormatting>
  <conditionalFormatting sqref="V1635">
    <cfRule type="colorScale" priority="1396">
      <colorScale>
        <cfvo type="min"/>
        <cfvo type="percentile" val="50"/>
        <cfvo type="max"/>
        <color rgb="FFF8696B"/>
        <color rgb="FFFFEB84"/>
        <color rgb="FF63BE7B"/>
      </colorScale>
    </cfRule>
  </conditionalFormatting>
  <conditionalFormatting sqref="V1638">
    <cfRule type="colorScale" priority="1397">
      <colorScale>
        <cfvo type="min"/>
        <cfvo type="percentile" val="50"/>
        <cfvo type="max"/>
        <color rgb="FFF8696B"/>
        <color rgb="FFFFEB84"/>
        <color rgb="FF63BE7B"/>
      </colorScale>
    </cfRule>
  </conditionalFormatting>
  <conditionalFormatting sqref="V1638">
    <cfRule type="colorScale" priority="1398">
      <colorScale>
        <cfvo type="min"/>
        <cfvo type="max"/>
        <color rgb="FFFCFCFF"/>
        <color rgb="FF63BE7B"/>
      </colorScale>
    </cfRule>
  </conditionalFormatting>
  <conditionalFormatting sqref="V1638">
    <cfRule type="colorScale" priority="1399">
      <colorScale>
        <cfvo type="min"/>
        <cfvo type="percentile" val="50"/>
        <cfvo type="max"/>
        <color rgb="FFF8696B"/>
        <color rgb="FFFFEB84"/>
        <color rgb="FF63BE7B"/>
      </colorScale>
    </cfRule>
  </conditionalFormatting>
  <conditionalFormatting sqref="V1639">
    <cfRule type="colorScale" priority="1400">
      <colorScale>
        <cfvo type="min"/>
        <cfvo type="percentile" val="50"/>
        <cfvo type="max"/>
        <color rgb="FFF8696B"/>
        <color rgb="FFFFEB84"/>
        <color rgb="FF63BE7B"/>
      </colorScale>
    </cfRule>
  </conditionalFormatting>
  <conditionalFormatting sqref="V1640">
    <cfRule type="colorScale" priority="1401">
      <colorScale>
        <cfvo type="min"/>
        <cfvo type="percentile" val="50"/>
        <cfvo type="max"/>
        <color rgb="FFF8696B"/>
        <color rgb="FFFFEB84"/>
        <color rgb="FF63BE7B"/>
      </colorScale>
    </cfRule>
  </conditionalFormatting>
  <conditionalFormatting sqref="V1643">
    <cfRule type="colorScale" priority="1402">
      <colorScale>
        <cfvo type="min"/>
        <cfvo type="percentile" val="50"/>
        <cfvo type="max"/>
        <color rgb="FFF8696B"/>
        <color rgb="FFFFEB84"/>
        <color rgb="FF63BE7B"/>
      </colorScale>
    </cfRule>
  </conditionalFormatting>
  <conditionalFormatting sqref="V1649">
    <cfRule type="colorScale" priority="1403">
      <colorScale>
        <cfvo type="min"/>
        <cfvo type="percentile" val="50"/>
        <cfvo type="max"/>
        <color rgb="FFF8696B"/>
        <color rgb="FFFFEB84"/>
        <color rgb="FF63BE7B"/>
      </colorScale>
    </cfRule>
  </conditionalFormatting>
  <conditionalFormatting sqref="V1651:V1660">
    <cfRule type="colorScale" priority="1404">
      <colorScale>
        <cfvo type="min"/>
        <cfvo type="max"/>
        <color rgb="FFFCFCFF"/>
        <color rgb="FF63BE7B"/>
      </colorScale>
    </cfRule>
  </conditionalFormatting>
  <conditionalFormatting sqref="V1651:V1660">
    <cfRule type="colorScale" priority="1405">
      <colorScale>
        <cfvo type="min"/>
        <cfvo type="percentile" val="50"/>
        <cfvo type="max"/>
        <color rgb="FFF8696B"/>
        <color rgb="FFFFEB84"/>
        <color rgb="FF63BE7B"/>
      </colorScale>
    </cfRule>
  </conditionalFormatting>
  <conditionalFormatting sqref="V1657">
    <cfRule type="colorScale" priority="1406">
      <colorScale>
        <cfvo type="min"/>
        <cfvo type="max"/>
        <color rgb="FFFCFCFF"/>
        <color rgb="FF63BE7B"/>
      </colorScale>
    </cfRule>
  </conditionalFormatting>
  <conditionalFormatting sqref="V1657">
    <cfRule type="colorScale" priority="1407">
      <colorScale>
        <cfvo type="min"/>
        <cfvo type="percentile" val="50"/>
        <cfvo type="max"/>
        <color rgb="FFF8696B"/>
        <color rgb="FFFFEB84"/>
        <color rgb="FF63BE7B"/>
      </colorScale>
    </cfRule>
  </conditionalFormatting>
  <conditionalFormatting sqref="V1660">
    <cfRule type="colorScale" priority="1408">
      <colorScale>
        <cfvo type="min"/>
        <cfvo type="percentile" val="50"/>
        <cfvo type="max"/>
        <color rgb="FFF8696B"/>
        <color rgb="FFFFEB84"/>
        <color rgb="FF63BE7B"/>
      </colorScale>
    </cfRule>
  </conditionalFormatting>
  <conditionalFormatting sqref="V1662">
    <cfRule type="colorScale" priority="1409">
      <colorScale>
        <cfvo type="min"/>
        <cfvo type="percentile" val="50"/>
        <cfvo type="max"/>
        <color rgb="FFF8696B"/>
        <color rgb="FFFFEB84"/>
        <color rgb="FF63BE7B"/>
      </colorScale>
    </cfRule>
  </conditionalFormatting>
  <conditionalFormatting sqref="V1665">
    <cfRule type="colorScale" priority="1410">
      <colorScale>
        <cfvo type="min"/>
        <cfvo type="percentile" val="50"/>
        <cfvo type="max"/>
        <color rgb="FFF8696B"/>
        <color rgb="FFFFEB84"/>
        <color rgb="FF63BE7B"/>
      </colorScale>
    </cfRule>
  </conditionalFormatting>
  <conditionalFormatting sqref="V1666">
    <cfRule type="colorScale" priority="1411">
      <colorScale>
        <cfvo type="min"/>
        <cfvo type="percentile" val="50"/>
        <cfvo type="max"/>
        <color rgb="FFF8696B"/>
        <color rgb="FFFFEB84"/>
        <color rgb="FF63BE7B"/>
      </colorScale>
    </cfRule>
  </conditionalFormatting>
  <conditionalFormatting sqref="V1671">
    <cfRule type="colorScale" priority="1412">
      <colorScale>
        <cfvo type="min"/>
        <cfvo type="percentile" val="50"/>
        <cfvo type="max"/>
        <color rgb="FFF8696B"/>
        <color rgb="FFFFEB84"/>
        <color rgb="FF63BE7B"/>
      </colorScale>
    </cfRule>
  </conditionalFormatting>
  <conditionalFormatting sqref="V1675">
    <cfRule type="colorScale" priority="1413">
      <colorScale>
        <cfvo type="min"/>
        <cfvo type="percentile" val="50"/>
        <cfvo type="max"/>
        <color rgb="FFF8696B"/>
        <color rgb="FFFFEB84"/>
        <color rgb="FF63BE7B"/>
      </colorScale>
    </cfRule>
  </conditionalFormatting>
  <conditionalFormatting sqref="V1682">
    <cfRule type="colorScale" priority="1414">
      <colorScale>
        <cfvo type="min"/>
        <cfvo type="percentile" val="50"/>
        <cfvo type="max"/>
        <color rgb="FFF8696B"/>
        <color rgb="FFFFEB84"/>
        <color rgb="FF63BE7B"/>
      </colorScale>
    </cfRule>
  </conditionalFormatting>
  <conditionalFormatting sqref="V1683">
    <cfRule type="colorScale" priority="1415">
      <colorScale>
        <cfvo type="min"/>
        <cfvo type="percentile" val="50"/>
        <cfvo type="max"/>
        <color rgb="FFF8696B"/>
        <color rgb="FFFFEB84"/>
        <color rgb="FF63BE7B"/>
      </colorScale>
    </cfRule>
  </conditionalFormatting>
  <conditionalFormatting sqref="V1684">
    <cfRule type="colorScale" priority="1416">
      <colorScale>
        <cfvo type="min"/>
        <cfvo type="percentile" val="50"/>
        <cfvo type="max"/>
        <color rgb="FFF8696B"/>
        <color rgb="FFFFEB84"/>
        <color rgb="FF63BE7B"/>
      </colorScale>
    </cfRule>
  </conditionalFormatting>
  <conditionalFormatting sqref="V1685">
    <cfRule type="colorScale" priority="1417">
      <colorScale>
        <cfvo type="min"/>
        <cfvo type="percentile" val="50"/>
        <cfvo type="max"/>
        <color rgb="FFF8696B"/>
        <color rgb="FFFFEB84"/>
        <color rgb="FF63BE7B"/>
      </colorScale>
    </cfRule>
  </conditionalFormatting>
  <conditionalFormatting sqref="V1689">
    <cfRule type="colorScale" priority="1418">
      <colorScale>
        <cfvo type="min"/>
        <cfvo type="percentile" val="50"/>
        <cfvo type="max"/>
        <color rgb="FFF8696B"/>
        <color rgb="FFFFEB84"/>
        <color rgb="FF63BE7B"/>
      </colorScale>
    </cfRule>
  </conditionalFormatting>
  <conditionalFormatting sqref="V1690">
    <cfRule type="colorScale" priority="1419">
      <colorScale>
        <cfvo type="min"/>
        <cfvo type="percentile" val="50"/>
        <cfvo type="max"/>
        <color rgb="FFF8696B"/>
        <color rgb="FFFFEB84"/>
        <color rgb="FF63BE7B"/>
      </colorScale>
    </cfRule>
  </conditionalFormatting>
  <conditionalFormatting sqref="V1694">
    <cfRule type="colorScale" priority="1420">
      <colorScale>
        <cfvo type="min"/>
        <cfvo type="percentile" val="50"/>
        <cfvo type="max"/>
        <color rgb="FFF8696B"/>
        <color rgb="FFFFEB84"/>
        <color rgb="FF63BE7B"/>
      </colorScale>
    </cfRule>
  </conditionalFormatting>
  <conditionalFormatting sqref="V1695">
    <cfRule type="colorScale" priority="1421">
      <colorScale>
        <cfvo type="min"/>
        <cfvo type="percentile" val="50"/>
        <cfvo type="max"/>
        <color rgb="FFF8696B"/>
        <color rgb="FFFFEB84"/>
        <color rgb="FF63BE7B"/>
      </colorScale>
    </cfRule>
  </conditionalFormatting>
  <conditionalFormatting sqref="V1696:V1698">
    <cfRule type="colorScale" priority="1422">
      <colorScale>
        <cfvo type="min"/>
        <cfvo type="percentile" val="50"/>
        <cfvo type="max"/>
        <color rgb="FFF8696B"/>
        <color rgb="FFFFEB84"/>
        <color rgb="FF63BE7B"/>
      </colorScale>
    </cfRule>
  </conditionalFormatting>
  <conditionalFormatting sqref="V1700">
    <cfRule type="colorScale" priority="1423">
      <colorScale>
        <cfvo type="min"/>
        <cfvo type="percentile" val="50"/>
        <cfvo type="max"/>
        <color rgb="FFF8696B"/>
        <color rgb="FFFFEB84"/>
        <color rgb="FF63BE7B"/>
      </colorScale>
    </cfRule>
  </conditionalFormatting>
  <conditionalFormatting sqref="V1703">
    <cfRule type="colorScale" priority="1424">
      <colorScale>
        <cfvo type="min"/>
        <cfvo type="percentile" val="50"/>
        <cfvo type="max"/>
        <color rgb="FFF8696B"/>
        <color rgb="FFFFEB84"/>
        <color rgb="FF63BE7B"/>
      </colorScale>
    </cfRule>
  </conditionalFormatting>
  <conditionalFormatting sqref="V1:V245 V2146:V2208 V2210:V2625">
    <cfRule type="colorScale" priority="1425">
      <colorScale>
        <cfvo type="min"/>
        <cfvo type="percentile" val="50"/>
        <cfvo type="max"/>
        <color rgb="FFF8696B"/>
        <color rgb="FFFFEB84"/>
        <color rgb="FF63BE7B"/>
      </colorScale>
    </cfRule>
  </conditionalFormatting>
  <conditionalFormatting sqref="V2630">
    <cfRule type="colorScale" priority="1426">
      <colorScale>
        <cfvo type="min"/>
        <cfvo type="percentile" val="50"/>
        <cfvo type="max"/>
        <color rgb="FFF8696B"/>
        <color rgb="FFFFEB84"/>
        <color rgb="FF63BE7B"/>
      </colorScale>
    </cfRule>
  </conditionalFormatting>
  <conditionalFormatting sqref="Y894">
    <cfRule type="colorScale" priority="1427">
      <colorScale>
        <cfvo type="min"/>
        <cfvo type="percentile" val="50"/>
        <cfvo type="max"/>
        <color rgb="FFF8696B"/>
        <color rgb="FFFFEB84"/>
        <color rgb="FF63BE7B"/>
      </colorScale>
    </cfRule>
  </conditionalFormatting>
  <conditionalFormatting sqref="AA3:AA138 AA140:AA200">
    <cfRule type="colorScale" priority="1428">
      <colorScale>
        <cfvo type="min"/>
        <cfvo type="percentile" val="50"/>
        <cfvo type="max"/>
        <color rgb="FFF8696B"/>
        <color rgb="FFFFEB84"/>
        <color rgb="FF63BE7B"/>
      </colorScale>
    </cfRule>
  </conditionalFormatting>
  <conditionalFormatting sqref="AA899">
    <cfRule type="colorScale" priority="1429">
      <colorScale>
        <cfvo type="min"/>
        <cfvo type="percentile" val="50"/>
        <cfvo type="max"/>
        <color rgb="FFF8696B"/>
        <color rgb="FFFFEB84"/>
        <color rgb="FF63BE7B"/>
      </colorScale>
    </cfRule>
  </conditionalFormatting>
  <conditionalFormatting sqref="AA991:AE1004 AA1007:AE1019 AA1040:AE1050 AA1052:AE1061 AA1077:AE1082 AA1096:AE1110 AA1160:AE1160 AA1545:AE1908 AD1005:AE1006 AE1020:AE1024 AE1062:AE1076">
    <cfRule type="colorScale" priority="1430">
      <colorScale>
        <cfvo type="min"/>
        <cfvo type="percentile" val="50"/>
        <cfvo type="max"/>
        <color rgb="FFF8696B"/>
        <color rgb="FFFFEB84"/>
        <color rgb="FF63BE7B"/>
      </colorScale>
    </cfRule>
  </conditionalFormatting>
  <conditionalFormatting sqref="AA1909:AE1909">
    <cfRule type="colorScale" priority="1431">
      <colorScale>
        <cfvo type="min"/>
        <cfvo type="percentile" val="50"/>
        <cfvo type="max"/>
        <color rgb="FFF8696B"/>
        <color rgb="FFFFEB84"/>
        <color rgb="FF63BE7B"/>
      </colorScale>
    </cfRule>
  </conditionalFormatting>
  <conditionalFormatting sqref="AA1910:AE2103">
    <cfRule type="colorScale" priority="1432">
      <colorScale>
        <cfvo type="min"/>
        <cfvo type="percentile" val="50"/>
        <cfvo type="max"/>
        <color rgb="FFF8696B"/>
        <color rgb="FFFFEB84"/>
        <color rgb="FF63BE7B"/>
      </colorScale>
    </cfRule>
  </conditionalFormatting>
  <conditionalFormatting sqref="AA2630:AE2630">
    <cfRule type="colorScale" priority="1433">
      <colorScale>
        <cfvo type="min"/>
        <cfvo type="percentile" val="50"/>
        <cfvo type="max"/>
        <color rgb="FFF8696B"/>
        <color rgb="FFFFEB84"/>
        <color rgb="FF63BE7B"/>
      </colorScale>
    </cfRule>
  </conditionalFormatting>
  <conditionalFormatting sqref="AB3:AB438 AB461:AB499">
    <cfRule type="colorScale" priority="1434">
      <colorScale>
        <cfvo type="min"/>
        <cfvo type="percentile" val="50"/>
        <cfvo type="max"/>
        <color rgb="FFF8696B"/>
        <color rgb="FFFFEB84"/>
        <color rgb="FF63BE7B"/>
      </colorScale>
    </cfRule>
  </conditionalFormatting>
  <conditionalFormatting sqref="AB899">
    <cfRule type="colorScale" priority="1435">
      <colorScale>
        <cfvo type="min"/>
        <cfvo type="percentile" val="50"/>
        <cfvo type="max"/>
        <color rgb="FFF8696B"/>
        <color rgb="FFFFEB84"/>
        <color rgb="FF63BE7B"/>
      </colorScale>
    </cfRule>
  </conditionalFormatting>
  <conditionalFormatting sqref="AC3:AC438 AC461:AC499">
    <cfRule type="colorScale" priority="1436">
      <colorScale>
        <cfvo type="min"/>
        <cfvo type="percentile" val="50"/>
        <cfvo type="max"/>
        <color rgb="FFF8696B"/>
        <color rgb="FFFFEB84"/>
        <color rgb="FF63BE7B"/>
      </colorScale>
    </cfRule>
  </conditionalFormatting>
  <conditionalFormatting sqref="AD3:AD438 AD461:AD499">
    <cfRule type="colorScale" priority="1437">
      <colorScale>
        <cfvo type="min"/>
        <cfvo type="percentile" val="50"/>
        <cfvo type="max"/>
        <color rgb="FFF8696B"/>
        <color rgb="FFFFEB84"/>
        <color rgb="FF63BE7B"/>
      </colorScale>
    </cfRule>
  </conditionalFormatting>
  <conditionalFormatting sqref="AD899">
    <cfRule type="colorScale" priority="1438">
      <colorScale>
        <cfvo type="min"/>
        <cfvo type="percentile" val="50"/>
        <cfvo type="max"/>
        <color rgb="FFF8696B"/>
        <color rgb="FFFFEB84"/>
        <color rgb="FF63BE7B"/>
      </colorScale>
    </cfRule>
  </conditionalFormatting>
  <conditionalFormatting sqref="AE3:AE438 AE461:AE499">
    <cfRule type="colorScale" priority="1439">
      <colorScale>
        <cfvo type="min"/>
        <cfvo type="percentile" val="50"/>
        <cfvo type="max"/>
        <color rgb="FFF8696B"/>
        <color rgb="FFFFEB84"/>
        <color rgb="FF63BE7B"/>
      </colorScale>
    </cfRule>
  </conditionalFormatting>
  <conditionalFormatting sqref="AE899">
    <cfRule type="colorScale" priority="1440">
      <colorScale>
        <cfvo type="min"/>
        <cfvo type="percentile" val="50"/>
        <cfvo type="max"/>
        <color rgb="FFF8696B"/>
        <color rgb="FFFFEB84"/>
        <color rgb="FF63BE7B"/>
      </colorScale>
    </cfRule>
  </conditionalFormatting>
  <hyperlinks>
    <hyperlink r:id="rId1" ref="D3"/>
    <hyperlink r:id="rId2" ref="D4"/>
    <hyperlink r:id="rId3" ref="D5"/>
    <hyperlink r:id="rId4" ref="D6"/>
    <hyperlink r:id="rId5" ref="D7"/>
    <hyperlink r:id="rId6" ref="D8"/>
    <hyperlink r:id="rId7" ref="D9"/>
    <hyperlink r:id="rId8" ref="D10"/>
    <hyperlink r:id="rId9" ref="D11"/>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8"/>
    <hyperlink r:id="rId26" ref="D29"/>
    <hyperlink r:id="rId27" ref="D30"/>
    <hyperlink r:id="rId28" ref="D31"/>
    <hyperlink r:id="rId29" ref="D32"/>
    <hyperlink r:id="rId30" ref="D33"/>
    <hyperlink r:id="rId31" ref="D34"/>
    <hyperlink r:id="rId32" ref="D35"/>
    <hyperlink r:id="rId33" ref="D36"/>
    <hyperlink r:id="rId34" ref="D37"/>
    <hyperlink r:id="rId35" ref="D38"/>
    <hyperlink r:id="rId36" ref="D39"/>
    <hyperlink r:id="rId37" ref="D40"/>
    <hyperlink r:id="rId38" ref="D41"/>
    <hyperlink r:id="rId39" ref="D42"/>
    <hyperlink r:id="rId40" ref="D43"/>
    <hyperlink r:id="rId41" ref="D44"/>
    <hyperlink r:id="rId42" ref="D45"/>
    <hyperlink r:id="rId43" ref="D47"/>
    <hyperlink r:id="rId44" ref="D48"/>
    <hyperlink r:id="rId45" ref="D49"/>
    <hyperlink r:id="rId46" ref="D51"/>
    <hyperlink r:id="rId47" ref="D52"/>
    <hyperlink r:id="rId48" ref="D53"/>
    <hyperlink r:id="rId49" ref="D54"/>
    <hyperlink r:id="rId50" ref="D55"/>
    <hyperlink r:id="rId51" ref="D56"/>
    <hyperlink r:id="rId52" ref="D57"/>
    <hyperlink r:id="rId53" ref="D59"/>
    <hyperlink r:id="rId54" ref="D60"/>
    <hyperlink r:id="rId55" ref="D61"/>
    <hyperlink r:id="rId56" ref="D62"/>
    <hyperlink r:id="rId57" ref="D63"/>
    <hyperlink r:id="rId58" ref="D64"/>
    <hyperlink r:id="rId59" ref="D65"/>
    <hyperlink r:id="rId60" ref="D66"/>
    <hyperlink r:id="rId61" ref="D67"/>
    <hyperlink r:id="rId62" ref="D68"/>
    <hyperlink r:id="rId63" ref="D69"/>
    <hyperlink r:id="rId64" ref="D71"/>
    <hyperlink r:id="rId65" ref="D73"/>
    <hyperlink r:id="rId66" ref="D74"/>
    <hyperlink r:id="rId67" ref="D76"/>
    <hyperlink r:id="rId68" ref="D77"/>
    <hyperlink r:id="rId69" ref="D78"/>
    <hyperlink r:id="rId70" ref="D79"/>
    <hyperlink r:id="rId71" ref="D80"/>
    <hyperlink r:id="rId72" ref="D81"/>
    <hyperlink r:id="rId73" ref="D82"/>
    <hyperlink r:id="rId74" ref="D83"/>
    <hyperlink r:id="rId75" ref="D84"/>
    <hyperlink r:id="rId76" ref="D85"/>
    <hyperlink r:id="rId77" ref="D86"/>
    <hyperlink r:id="rId78" ref="D87"/>
    <hyperlink r:id="rId79" ref="D88"/>
    <hyperlink r:id="rId80" ref="D89"/>
    <hyperlink r:id="rId81" ref="D90"/>
    <hyperlink r:id="rId82" ref="D91"/>
    <hyperlink r:id="rId83" ref="D93"/>
    <hyperlink r:id="rId84" ref="D94"/>
    <hyperlink r:id="rId85" ref="D95"/>
    <hyperlink r:id="rId86" ref="D96"/>
    <hyperlink r:id="rId87" ref="D97"/>
    <hyperlink r:id="rId88" ref="D98"/>
    <hyperlink r:id="rId89" ref="D99"/>
    <hyperlink r:id="rId90" ref="D100"/>
    <hyperlink r:id="rId91" ref="D101"/>
    <hyperlink r:id="rId92" ref="D102"/>
    <hyperlink r:id="rId93" ref="D103"/>
    <hyperlink r:id="rId94" ref="D104"/>
    <hyperlink r:id="rId95" ref="D105"/>
    <hyperlink r:id="rId96" ref="D106"/>
    <hyperlink r:id="rId97" ref="D107"/>
    <hyperlink r:id="rId98" ref="D109"/>
    <hyperlink r:id="rId99" ref="D110"/>
    <hyperlink r:id="rId100" ref="D112"/>
    <hyperlink r:id="rId101" ref="D113"/>
    <hyperlink r:id="rId102" ref="D114"/>
    <hyperlink r:id="rId103" ref="D116"/>
    <hyperlink r:id="rId104" ref="D117"/>
    <hyperlink r:id="rId105" ref="D118"/>
    <hyperlink r:id="rId106" ref="D120"/>
    <hyperlink r:id="rId107" ref="D121"/>
    <hyperlink r:id="rId108" ref="D122"/>
    <hyperlink r:id="rId109" ref="D123"/>
    <hyperlink r:id="rId110" ref="D124"/>
    <hyperlink r:id="rId111" ref="D125"/>
    <hyperlink r:id="rId112" ref="D126"/>
    <hyperlink r:id="rId113" ref="D127"/>
    <hyperlink r:id="rId114" ref="D128"/>
    <hyperlink r:id="rId115" ref="D129"/>
    <hyperlink r:id="rId116" ref="D130"/>
    <hyperlink r:id="rId117" ref="D132"/>
    <hyperlink r:id="rId118" ref="D133"/>
    <hyperlink r:id="rId119" ref="D134"/>
    <hyperlink r:id="rId120" ref="D135"/>
    <hyperlink r:id="rId121" ref="D136"/>
    <hyperlink r:id="rId122" ref="D137"/>
    <hyperlink r:id="rId123" ref="D138"/>
    <hyperlink r:id="rId124" ref="D139"/>
    <hyperlink r:id="rId125" ref="D140"/>
    <hyperlink r:id="rId126" ref="D141"/>
    <hyperlink r:id="rId127" ref="D142"/>
    <hyperlink r:id="rId128" ref="D144"/>
    <hyperlink r:id="rId129" ref="D145"/>
    <hyperlink r:id="rId130" ref="D146"/>
    <hyperlink r:id="rId131" ref="D147"/>
    <hyperlink r:id="rId132" ref="D148"/>
    <hyperlink r:id="rId133" ref="D149"/>
    <hyperlink r:id="rId134" ref="D150"/>
    <hyperlink r:id="rId135" ref="D151"/>
    <hyperlink r:id="rId136" ref="D152"/>
    <hyperlink r:id="rId137" ref="D153"/>
    <hyperlink r:id="rId138" ref="D154"/>
    <hyperlink r:id="rId139" ref="D155"/>
    <hyperlink r:id="rId140" ref="D156"/>
    <hyperlink r:id="rId141" ref="D157"/>
    <hyperlink r:id="rId142" ref="D158"/>
    <hyperlink r:id="rId143" ref="D159"/>
    <hyperlink r:id="rId144" ref="D160"/>
    <hyperlink r:id="rId145" ref="D161"/>
    <hyperlink r:id="rId146" ref="D162"/>
    <hyperlink r:id="rId147" ref="D163"/>
    <hyperlink r:id="rId148" ref="D164"/>
    <hyperlink r:id="rId149" ref="D165"/>
    <hyperlink r:id="rId150" ref="D166"/>
    <hyperlink r:id="rId151" ref="D167"/>
    <hyperlink r:id="rId152" ref="D168"/>
    <hyperlink r:id="rId153" ref="D169"/>
    <hyperlink r:id="rId154" ref="D171"/>
    <hyperlink r:id="rId155" ref="D172"/>
    <hyperlink r:id="rId156" ref="D173"/>
    <hyperlink r:id="rId157" ref="D174"/>
    <hyperlink r:id="rId158" ref="D175"/>
    <hyperlink r:id="rId159" ref="D176"/>
    <hyperlink r:id="rId160" ref="D177"/>
    <hyperlink r:id="rId161" ref="D179"/>
    <hyperlink r:id="rId162" ref="D180"/>
    <hyperlink r:id="rId163" ref="D181"/>
    <hyperlink r:id="rId164" ref="D182"/>
    <hyperlink r:id="rId165" ref="D184"/>
    <hyperlink r:id="rId166" ref="D185"/>
    <hyperlink r:id="rId167" ref="D186"/>
    <hyperlink r:id="rId168" ref="D187"/>
    <hyperlink r:id="rId169" ref="D188"/>
    <hyperlink r:id="rId170" ref="D189"/>
    <hyperlink r:id="rId171" ref="D190"/>
    <hyperlink r:id="rId172" ref="D191"/>
    <hyperlink r:id="rId173" ref="D193"/>
    <hyperlink r:id="rId174" ref="D194"/>
    <hyperlink r:id="rId175" ref="D196"/>
    <hyperlink r:id="rId176" ref="D197"/>
    <hyperlink r:id="rId177" ref="D198"/>
    <hyperlink r:id="rId178" ref="D199"/>
    <hyperlink r:id="rId179" ref="D200"/>
    <hyperlink r:id="rId180" ref="D201"/>
    <hyperlink r:id="rId181" ref="D202"/>
    <hyperlink r:id="rId182" ref="D203"/>
    <hyperlink r:id="rId183" ref="D205"/>
    <hyperlink r:id="rId184" ref="D206"/>
    <hyperlink r:id="rId185" ref="D207"/>
    <hyperlink r:id="rId186" ref="D208"/>
    <hyperlink r:id="rId187" ref="Y208"/>
    <hyperlink r:id="rId188" ref="D210"/>
    <hyperlink r:id="rId189" ref="D211"/>
    <hyperlink r:id="rId190" ref="D212"/>
    <hyperlink r:id="rId191" ref="D213"/>
    <hyperlink r:id="rId192" ref="D215"/>
    <hyperlink r:id="rId193" ref="D216"/>
    <hyperlink r:id="rId194" ref="D217"/>
    <hyperlink r:id="rId195" ref="D218"/>
    <hyperlink r:id="rId196" ref="D219"/>
    <hyperlink r:id="rId197" ref="D220"/>
    <hyperlink r:id="rId198" ref="D221"/>
    <hyperlink r:id="rId199" ref="D223"/>
    <hyperlink r:id="rId200" ref="D224"/>
    <hyperlink r:id="rId201" ref="D225"/>
    <hyperlink r:id="rId202" ref="D227"/>
    <hyperlink r:id="rId203" ref="D229"/>
    <hyperlink r:id="rId204" ref="D230"/>
    <hyperlink r:id="rId205" ref="D231"/>
    <hyperlink r:id="rId206" ref="D232"/>
    <hyperlink r:id="rId207" ref="D234"/>
    <hyperlink r:id="rId208" ref="D235"/>
    <hyperlink r:id="rId209" ref="D236"/>
    <hyperlink r:id="rId210" ref="D238"/>
    <hyperlink r:id="rId211" ref="D239"/>
    <hyperlink r:id="rId212" ref="D240"/>
    <hyperlink r:id="rId213" ref="D241"/>
    <hyperlink r:id="rId214" ref="D242"/>
    <hyperlink r:id="rId215" ref="D243"/>
    <hyperlink r:id="rId216" ref="D244"/>
    <hyperlink r:id="rId217" ref="D245"/>
    <hyperlink r:id="rId218" ref="D246"/>
    <hyperlink r:id="rId219" ref="D247"/>
    <hyperlink r:id="rId220" ref="D248"/>
    <hyperlink r:id="rId221" ref="D249"/>
    <hyperlink r:id="rId222" ref="D250"/>
    <hyperlink r:id="rId223" ref="D251"/>
    <hyperlink r:id="rId224" ref="D252"/>
    <hyperlink r:id="rId225" ref="D253"/>
    <hyperlink r:id="rId226" ref="D255"/>
    <hyperlink r:id="rId227" ref="D256"/>
    <hyperlink r:id="rId228" ref="D257"/>
    <hyperlink r:id="rId229" ref="D258"/>
    <hyperlink r:id="rId230" ref="D259"/>
    <hyperlink r:id="rId231" ref="D260"/>
    <hyperlink r:id="rId232" ref="D261"/>
    <hyperlink r:id="rId233" ref="D262"/>
    <hyperlink r:id="rId234" ref="D263"/>
    <hyperlink r:id="rId235" ref="D264"/>
    <hyperlink r:id="rId236" ref="D265"/>
    <hyperlink r:id="rId237" ref="D266"/>
    <hyperlink r:id="rId238" ref="D267"/>
    <hyperlink r:id="rId239" ref="D268"/>
    <hyperlink r:id="rId240" ref="D269"/>
    <hyperlink r:id="rId241" ref="D270"/>
    <hyperlink r:id="rId242" ref="D271"/>
    <hyperlink r:id="rId243" ref="D274"/>
    <hyperlink r:id="rId244" ref="D275"/>
    <hyperlink r:id="rId245" ref="D276"/>
    <hyperlink r:id="rId246" ref="D277"/>
    <hyperlink r:id="rId247" ref="D278"/>
    <hyperlink r:id="rId248" ref="D279"/>
    <hyperlink r:id="rId249" ref="D280"/>
    <hyperlink r:id="rId250" ref="D285"/>
    <hyperlink r:id="rId251" ref="D286"/>
    <hyperlink r:id="rId252" ref="D287"/>
    <hyperlink r:id="rId253" ref="D288"/>
    <hyperlink r:id="rId254" ref="D289"/>
    <hyperlink r:id="rId255" ref="D290"/>
    <hyperlink r:id="rId256" ref="D291"/>
    <hyperlink r:id="rId257" ref="D292"/>
    <hyperlink r:id="rId258" ref="D294"/>
    <hyperlink r:id="rId259" ref="D296"/>
    <hyperlink r:id="rId260" ref="D297"/>
    <hyperlink r:id="rId261" ref="D298"/>
    <hyperlink r:id="rId262" ref="D299"/>
    <hyperlink r:id="rId263" ref="D300"/>
    <hyperlink r:id="rId264" ref="D301"/>
    <hyperlink r:id="rId265" ref="D302"/>
    <hyperlink r:id="rId266" ref="D303"/>
    <hyperlink r:id="rId267" ref="D304"/>
    <hyperlink r:id="rId268" ref="D305"/>
    <hyperlink r:id="rId269" ref="D306"/>
    <hyperlink r:id="rId270" ref="D307"/>
    <hyperlink r:id="rId271" ref="D308"/>
    <hyperlink r:id="rId272" ref="D309"/>
    <hyperlink r:id="rId273" ref="D310"/>
    <hyperlink r:id="rId274" ref="D311"/>
    <hyperlink r:id="rId275" ref="D312"/>
    <hyperlink r:id="rId276" ref="D313"/>
    <hyperlink r:id="rId277" ref="D314"/>
    <hyperlink r:id="rId278" ref="D315"/>
    <hyperlink r:id="rId279" ref="D318"/>
    <hyperlink r:id="rId280" ref="D320"/>
    <hyperlink r:id="rId281" ref="D321"/>
    <hyperlink r:id="rId282" ref="D322"/>
    <hyperlink r:id="rId283" ref="D324"/>
    <hyperlink r:id="rId284" ref="D325"/>
    <hyperlink r:id="rId285" ref="D326"/>
    <hyperlink r:id="rId286" ref="D328"/>
    <hyperlink r:id="rId287" ref="D329"/>
    <hyperlink r:id="rId288" ref="D330"/>
    <hyperlink r:id="rId289" ref="D331"/>
    <hyperlink r:id="rId290" ref="D332"/>
    <hyperlink r:id="rId291" ref="D333"/>
    <hyperlink r:id="rId292" ref="D334"/>
    <hyperlink r:id="rId293" ref="D335"/>
    <hyperlink r:id="rId294" ref="D336"/>
    <hyperlink r:id="rId295" ref="D337"/>
    <hyperlink r:id="rId296" ref="D338"/>
    <hyperlink r:id="rId297" ref="D339"/>
    <hyperlink r:id="rId298" ref="D340"/>
    <hyperlink r:id="rId299" ref="D341"/>
    <hyperlink r:id="rId300" ref="D343"/>
    <hyperlink r:id="rId301" ref="D344"/>
    <hyperlink r:id="rId302" ref="D345"/>
    <hyperlink r:id="rId303" ref="D346"/>
    <hyperlink r:id="rId304" ref="D347"/>
    <hyperlink r:id="rId305" ref="D348"/>
    <hyperlink r:id="rId306" ref="D349"/>
    <hyperlink r:id="rId307" ref="D351"/>
    <hyperlink r:id="rId308" ref="D352"/>
    <hyperlink r:id="rId309" ref="D353"/>
    <hyperlink r:id="rId310" ref="D354"/>
    <hyperlink r:id="rId311" ref="D355"/>
    <hyperlink r:id="rId312" ref="D356"/>
    <hyperlink r:id="rId313" ref="D357"/>
    <hyperlink r:id="rId314" ref="D358"/>
    <hyperlink r:id="rId315" ref="D360"/>
    <hyperlink r:id="rId316" ref="D361"/>
    <hyperlink r:id="rId317" ref="D362"/>
    <hyperlink r:id="rId318" ref="D364"/>
    <hyperlink r:id="rId319" ref="D366"/>
    <hyperlink r:id="rId320" ref="D368"/>
    <hyperlink r:id="rId321" ref="D369"/>
    <hyperlink r:id="rId322" ref="D370"/>
    <hyperlink r:id="rId323" ref="D371"/>
    <hyperlink r:id="rId324" ref="D372"/>
    <hyperlink r:id="rId325" ref="D373"/>
    <hyperlink r:id="rId326" ref="D374"/>
    <hyperlink r:id="rId327" ref="D375"/>
    <hyperlink r:id="rId328" ref="D376"/>
    <hyperlink r:id="rId329" ref="D377"/>
    <hyperlink r:id="rId330" ref="D378"/>
    <hyperlink r:id="rId331" ref="D379"/>
    <hyperlink r:id="rId332" ref="D380"/>
    <hyperlink r:id="rId333" ref="D381"/>
    <hyperlink r:id="rId334" ref="D382"/>
    <hyperlink r:id="rId335" ref="D383"/>
    <hyperlink r:id="rId336" ref="D384"/>
    <hyperlink r:id="rId337" ref="D386"/>
    <hyperlink r:id="rId338" ref="D387"/>
    <hyperlink r:id="rId339" ref="D388"/>
    <hyperlink r:id="rId340" ref="D389"/>
    <hyperlink r:id="rId341" ref="D390"/>
    <hyperlink r:id="rId342" ref="D391"/>
    <hyperlink r:id="rId343" ref="D392"/>
    <hyperlink r:id="rId344" ref="D393"/>
    <hyperlink r:id="rId345" ref="D394"/>
    <hyperlink r:id="rId346" ref="D395"/>
    <hyperlink r:id="rId347" ref="D396"/>
    <hyperlink r:id="rId348" ref="D398"/>
    <hyperlink r:id="rId349" ref="D399"/>
    <hyperlink r:id="rId350" ref="D400"/>
    <hyperlink r:id="rId351" ref="D402"/>
    <hyperlink r:id="rId352" ref="D403"/>
    <hyperlink r:id="rId353" ref="D404"/>
    <hyperlink r:id="rId354" ref="D405"/>
    <hyperlink r:id="rId355" ref="D406"/>
    <hyperlink r:id="rId356" ref="D407"/>
    <hyperlink r:id="rId357" ref="D408"/>
    <hyperlink r:id="rId358" ref="D409"/>
    <hyperlink r:id="rId359" ref="D410"/>
    <hyperlink r:id="rId360" ref="D411"/>
    <hyperlink r:id="rId361" ref="D412"/>
    <hyperlink r:id="rId362" ref="D413"/>
    <hyperlink r:id="rId363" ref="D414"/>
    <hyperlink r:id="rId364" ref="D415"/>
    <hyperlink r:id="rId365" ref="D416"/>
    <hyperlink r:id="rId366" ref="D417"/>
    <hyperlink r:id="rId367" ref="D419"/>
    <hyperlink r:id="rId368" ref="D421"/>
    <hyperlink r:id="rId369" ref="D422"/>
    <hyperlink r:id="rId370" ref="D423"/>
    <hyperlink r:id="rId371" ref="D424"/>
    <hyperlink r:id="rId372" ref="D425"/>
    <hyperlink r:id="rId373" ref="D426"/>
    <hyperlink r:id="rId374" ref="D427"/>
    <hyperlink r:id="rId375" ref="D428"/>
    <hyperlink r:id="rId376" ref="D429"/>
    <hyperlink r:id="rId377" ref="D430"/>
    <hyperlink r:id="rId378" ref="D431"/>
    <hyperlink r:id="rId379" ref="D432"/>
    <hyperlink r:id="rId380" ref="D433"/>
    <hyperlink r:id="rId381" ref="D435"/>
    <hyperlink r:id="rId382" ref="D436"/>
    <hyperlink r:id="rId383" ref="D437"/>
    <hyperlink r:id="rId384" ref="D438"/>
    <hyperlink r:id="rId385" ref="D439"/>
    <hyperlink r:id="rId386" ref="AA439"/>
    <hyperlink r:id="rId387" ref="D440"/>
    <hyperlink r:id="rId388" ref="AA440"/>
    <hyperlink r:id="rId389" ref="D441"/>
    <hyperlink r:id="rId390" ref="AA441"/>
    <hyperlink r:id="rId391" ref="D442"/>
    <hyperlink r:id="rId392" ref="D443"/>
    <hyperlink r:id="rId393" ref="D444"/>
    <hyperlink r:id="rId394" ref="D445"/>
    <hyperlink r:id="rId395" ref="D448"/>
    <hyperlink r:id="rId396" ref="D449"/>
    <hyperlink r:id="rId397" ref="D450"/>
    <hyperlink r:id="rId398" ref="D451"/>
    <hyperlink r:id="rId399" ref="D452"/>
    <hyperlink r:id="rId400" ref="D453"/>
    <hyperlink r:id="rId401" ref="D454"/>
    <hyperlink r:id="rId402" ref="D455"/>
    <hyperlink r:id="rId403" ref="D457"/>
    <hyperlink r:id="rId404" ref="D458"/>
    <hyperlink r:id="rId405" ref="D459"/>
    <hyperlink r:id="rId406" ref="D461"/>
    <hyperlink r:id="rId407" ref="D462"/>
    <hyperlink r:id="rId408" ref="D463"/>
    <hyperlink r:id="rId409" ref="D464"/>
    <hyperlink r:id="rId410" ref="D465"/>
    <hyperlink r:id="rId411" ref="D466"/>
    <hyperlink r:id="rId412" ref="D468"/>
    <hyperlink r:id="rId413" ref="D470"/>
    <hyperlink r:id="rId414" ref="D471"/>
    <hyperlink r:id="rId415" ref="D473"/>
    <hyperlink r:id="rId416" ref="D474"/>
    <hyperlink r:id="rId417" ref="D475"/>
    <hyperlink r:id="rId418" ref="D476"/>
    <hyperlink r:id="rId419" ref="D477"/>
    <hyperlink r:id="rId420" ref="D478"/>
    <hyperlink r:id="rId421" ref="D479"/>
    <hyperlink r:id="rId422" ref="D481"/>
    <hyperlink r:id="rId423" ref="D482"/>
    <hyperlink r:id="rId424" ref="D483"/>
    <hyperlink r:id="rId425" ref="D485"/>
    <hyperlink r:id="rId426" ref="D486"/>
    <hyperlink r:id="rId427" ref="D487"/>
    <hyperlink r:id="rId428" ref="D488"/>
    <hyperlink r:id="rId429" ref="D490"/>
    <hyperlink r:id="rId430" ref="D491"/>
    <hyperlink r:id="rId431" ref="D493"/>
    <hyperlink r:id="rId432" ref="D496"/>
    <hyperlink r:id="rId433" ref="D497"/>
    <hyperlink r:id="rId434" ref="D499"/>
    <hyperlink r:id="rId435" ref="D500"/>
    <hyperlink r:id="rId436" ref="D502"/>
    <hyperlink r:id="rId437" ref="D503"/>
    <hyperlink r:id="rId438" ref="D504"/>
    <hyperlink r:id="rId439" ref="D505"/>
    <hyperlink r:id="rId440" ref="D506"/>
    <hyperlink r:id="rId441" ref="D508"/>
    <hyperlink r:id="rId442" ref="D509"/>
    <hyperlink r:id="rId443" ref="D510"/>
    <hyperlink r:id="rId444" ref="D511"/>
    <hyperlink r:id="rId445" ref="D512"/>
    <hyperlink r:id="rId446" ref="D513"/>
    <hyperlink r:id="rId447" ref="D514"/>
    <hyperlink r:id="rId448" ref="D515"/>
    <hyperlink r:id="rId449" ref="D516"/>
    <hyperlink r:id="rId450" ref="D517"/>
    <hyperlink r:id="rId451" ref="D520"/>
    <hyperlink r:id="rId452" ref="D521"/>
    <hyperlink r:id="rId453" ref="D522"/>
    <hyperlink r:id="rId454" ref="D523"/>
    <hyperlink r:id="rId455" ref="D524"/>
    <hyperlink r:id="rId456" ref="D525"/>
    <hyperlink r:id="rId457" ref="D526"/>
    <hyperlink r:id="rId458" ref="D527"/>
    <hyperlink r:id="rId459" ref="D528"/>
    <hyperlink r:id="rId460" ref="D529"/>
    <hyperlink r:id="rId461" ref="D530"/>
    <hyperlink r:id="rId462" ref="D531"/>
    <hyperlink r:id="rId463" ref="D532"/>
    <hyperlink r:id="rId464" ref="D533"/>
    <hyperlink r:id="rId465" ref="D534"/>
    <hyperlink r:id="rId466" ref="D535"/>
    <hyperlink r:id="rId467" ref="D536"/>
    <hyperlink r:id="rId468" ref="D537"/>
    <hyperlink r:id="rId469" ref="D538"/>
    <hyperlink r:id="rId470" ref="D539"/>
    <hyperlink r:id="rId471" ref="D540"/>
    <hyperlink r:id="rId472" ref="D541"/>
    <hyperlink r:id="rId473" ref="D542"/>
    <hyperlink r:id="rId474" ref="D543"/>
    <hyperlink r:id="rId475" ref="D544"/>
    <hyperlink r:id="rId476" ref="D545"/>
    <hyperlink r:id="rId477" ref="D546"/>
    <hyperlink r:id="rId478" ref="D547"/>
    <hyperlink r:id="rId479" ref="D548"/>
    <hyperlink r:id="rId480" ref="D549"/>
    <hyperlink r:id="rId481" ref="D550"/>
    <hyperlink r:id="rId482" ref="D551"/>
    <hyperlink r:id="rId483" ref="D552"/>
    <hyperlink r:id="rId484" ref="D553"/>
    <hyperlink r:id="rId485" ref="D554"/>
    <hyperlink r:id="rId486" ref="D555"/>
    <hyperlink r:id="rId487" ref="D556"/>
    <hyperlink r:id="rId488" ref="D557"/>
    <hyperlink r:id="rId489" ref="D558"/>
    <hyperlink r:id="rId490" ref="D560"/>
    <hyperlink r:id="rId491" ref="D561"/>
    <hyperlink r:id="rId492" ref="D562"/>
    <hyperlink r:id="rId493" ref="D563"/>
    <hyperlink r:id="rId494" ref="D564"/>
    <hyperlink r:id="rId495" ref="D565"/>
    <hyperlink r:id="rId496" ref="D566"/>
    <hyperlink r:id="rId497" ref="D567"/>
    <hyperlink r:id="rId498" ref="D568"/>
    <hyperlink r:id="rId499" ref="D569"/>
    <hyperlink r:id="rId500" ref="D570"/>
    <hyperlink r:id="rId501" ref="D571"/>
    <hyperlink r:id="rId502" ref="D572"/>
    <hyperlink r:id="rId503" ref="D573"/>
    <hyperlink r:id="rId504" ref="D574"/>
    <hyperlink r:id="rId505" ref="D575"/>
    <hyperlink r:id="rId506" ref="D577"/>
    <hyperlink r:id="rId507" ref="D578"/>
    <hyperlink r:id="rId508" ref="D580"/>
    <hyperlink r:id="rId509" ref="D581"/>
    <hyperlink r:id="rId510" ref="D582"/>
    <hyperlink r:id="rId511" ref="D583"/>
    <hyperlink r:id="rId512" ref="D585"/>
    <hyperlink r:id="rId513" ref="D586"/>
    <hyperlink r:id="rId514" ref="D587"/>
    <hyperlink r:id="rId515" ref="D588"/>
    <hyperlink r:id="rId516" ref="D589"/>
    <hyperlink r:id="rId517" ref="D590"/>
    <hyperlink r:id="rId518" ref="D591"/>
    <hyperlink r:id="rId519" ref="D592"/>
    <hyperlink r:id="rId520" ref="D593"/>
    <hyperlink r:id="rId521" ref="D594"/>
    <hyperlink r:id="rId522" ref="D596"/>
    <hyperlink r:id="rId523" ref="D597"/>
    <hyperlink r:id="rId524" ref="D598"/>
    <hyperlink r:id="rId525" ref="D599"/>
    <hyperlink r:id="rId526" ref="D600"/>
    <hyperlink r:id="rId527" ref="D601"/>
    <hyperlink r:id="rId528" ref="D602"/>
    <hyperlink r:id="rId529" ref="D603"/>
    <hyperlink r:id="rId530" ref="D604"/>
    <hyperlink r:id="rId531" ref="D605"/>
    <hyperlink r:id="rId532" ref="D606"/>
    <hyperlink r:id="rId533" ref="D607"/>
    <hyperlink r:id="rId534" ref="D608"/>
    <hyperlink r:id="rId535" ref="D610"/>
    <hyperlink r:id="rId536" ref="D611"/>
    <hyperlink r:id="rId537" ref="D613"/>
    <hyperlink r:id="rId538" ref="D614"/>
    <hyperlink r:id="rId539" ref="D615"/>
    <hyperlink r:id="rId540" ref="D616"/>
    <hyperlink r:id="rId541" ref="D617"/>
    <hyperlink r:id="rId542" ref="D618"/>
    <hyperlink r:id="rId543" ref="D620"/>
    <hyperlink r:id="rId544" ref="D621"/>
    <hyperlink r:id="rId545" ref="D622"/>
    <hyperlink r:id="rId546" ref="D623"/>
    <hyperlink r:id="rId547" ref="D624"/>
    <hyperlink r:id="rId548" ref="D625"/>
    <hyperlink r:id="rId549" ref="D626"/>
    <hyperlink r:id="rId550" ref="D627"/>
    <hyperlink r:id="rId551" ref="D628"/>
    <hyperlink r:id="rId552" ref="D629"/>
    <hyperlink r:id="rId553" ref="D630"/>
    <hyperlink r:id="rId554" ref="D631"/>
    <hyperlink r:id="rId555" ref="D633"/>
    <hyperlink r:id="rId556" ref="D634"/>
    <hyperlink r:id="rId557" ref="D635"/>
    <hyperlink r:id="rId558" ref="D636"/>
    <hyperlink r:id="rId559" ref="D637"/>
    <hyperlink r:id="rId560" ref="D638"/>
    <hyperlink r:id="rId561" ref="D639"/>
    <hyperlink r:id="rId562" ref="D641"/>
    <hyperlink r:id="rId563" ref="D642"/>
    <hyperlink r:id="rId564" ref="D644"/>
    <hyperlink r:id="rId565" ref="D645"/>
    <hyperlink r:id="rId566" ref="D646"/>
    <hyperlink r:id="rId567" ref="D647"/>
    <hyperlink r:id="rId568" ref="D648"/>
    <hyperlink r:id="rId569" ref="D649"/>
    <hyperlink r:id="rId570" ref="D650"/>
    <hyperlink r:id="rId571" ref="D651"/>
    <hyperlink r:id="rId572" ref="D653"/>
    <hyperlink r:id="rId573" ref="D654"/>
    <hyperlink r:id="rId574" ref="D655"/>
    <hyperlink r:id="rId575" ref="D656"/>
    <hyperlink r:id="rId576" ref="D657"/>
    <hyperlink r:id="rId577" ref="D659"/>
    <hyperlink r:id="rId578" ref="D660"/>
    <hyperlink r:id="rId579" ref="D661"/>
    <hyperlink r:id="rId580" ref="D663"/>
    <hyperlink r:id="rId581" ref="D665"/>
    <hyperlink r:id="rId582" ref="D666"/>
    <hyperlink r:id="rId583" ref="D667"/>
    <hyperlink r:id="rId584" ref="D668"/>
    <hyperlink r:id="rId585" ref="D669"/>
    <hyperlink r:id="rId586" ref="D670"/>
    <hyperlink r:id="rId587" ref="D671"/>
    <hyperlink r:id="rId588" ref="D672"/>
    <hyperlink r:id="rId589" ref="D673"/>
    <hyperlink r:id="rId590" ref="D674"/>
    <hyperlink r:id="rId591" ref="D676"/>
    <hyperlink r:id="rId592" ref="D677"/>
    <hyperlink r:id="rId593" ref="D678"/>
    <hyperlink r:id="rId594" ref="D679"/>
    <hyperlink r:id="rId595" ref="D681"/>
    <hyperlink r:id="rId596" ref="D682"/>
    <hyperlink r:id="rId597" ref="D683"/>
    <hyperlink r:id="rId598" ref="D684"/>
    <hyperlink r:id="rId599" ref="D685"/>
    <hyperlink r:id="rId600" ref="D687"/>
    <hyperlink r:id="rId601" ref="D688"/>
    <hyperlink r:id="rId602" ref="D690"/>
    <hyperlink r:id="rId603" ref="D691"/>
    <hyperlink r:id="rId604" ref="D692"/>
    <hyperlink r:id="rId605" ref="D693"/>
    <hyperlink r:id="rId606" ref="D694"/>
    <hyperlink r:id="rId607" ref="D695"/>
    <hyperlink r:id="rId608" ref="D696"/>
    <hyperlink r:id="rId609" ref="D698"/>
    <hyperlink r:id="rId610" ref="D699"/>
    <hyperlink r:id="rId611" ref="D700"/>
    <hyperlink r:id="rId612" ref="D702"/>
    <hyperlink r:id="rId613" ref="D703"/>
    <hyperlink r:id="rId614" ref="D704"/>
    <hyperlink r:id="rId615" ref="D705"/>
    <hyperlink r:id="rId616" ref="D706"/>
    <hyperlink r:id="rId617" ref="D708"/>
    <hyperlink r:id="rId618" ref="D709"/>
    <hyperlink r:id="rId619" ref="D711"/>
    <hyperlink r:id="rId620" ref="D712"/>
    <hyperlink r:id="rId621" ref="D713"/>
    <hyperlink r:id="rId622" ref="D714"/>
    <hyperlink r:id="rId623" ref="D716"/>
    <hyperlink r:id="rId624" ref="D717"/>
    <hyperlink r:id="rId625" ref="D718"/>
    <hyperlink r:id="rId626" ref="D719"/>
    <hyperlink r:id="rId627" ref="D721"/>
    <hyperlink r:id="rId628" ref="D722"/>
    <hyperlink r:id="rId629" ref="D724"/>
    <hyperlink r:id="rId630" ref="D725"/>
    <hyperlink r:id="rId631" ref="D726"/>
    <hyperlink r:id="rId632" ref="D727"/>
    <hyperlink r:id="rId633" ref="D729"/>
    <hyperlink r:id="rId634" ref="D730"/>
    <hyperlink r:id="rId635" ref="D731"/>
    <hyperlink r:id="rId636" ref="D732"/>
    <hyperlink r:id="rId637" ref="D733"/>
    <hyperlink r:id="rId638" ref="D734"/>
    <hyperlink r:id="rId639" ref="D735"/>
    <hyperlink r:id="rId640" ref="D736"/>
    <hyperlink r:id="rId641" ref="D737"/>
    <hyperlink r:id="rId642" ref="D738"/>
    <hyperlink r:id="rId643" ref="D740"/>
    <hyperlink r:id="rId644" ref="D741"/>
    <hyperlink r:id="rId645" ref="D742"/>
    <hyperlink r:id="rId646" ref="D743"/>
    <hyperlink r:id="rId647" ref="D744"/>
    <hyperlink r:id="rId648" ref="D745"/>
    <hyperlink r:id="rId649" ref="D746"/>
    <hyperlink r:id="rId650" ref="D747"/>
    <hyperlink r:id="rId651" ref="D748"/>
    <hyperlink r:id="rId652" ref="D749"/>
    <hyperlink r:id="rId653" ref="D750"/>
    <hyperlink r:id="rId654" ref="D751"/>
    <hyperlink r:id="rId655" ref="D752"/>
    <hyperlink r:id="rId656" ref="D753"/>
    <hyperlink r:id="rId657" ref="D754"/>
    <hyperlink r:id="rId658" ref="D755"/>
    <hyperlink r:id="rId659" ref="D756"/>
    <hyperlink r:id="rId660" ref="D758"/>
    <hyperlink r:id="rId661" ref="D759"/>
    <hyperlink r:id="rId662" ref="D760"/>
    <hyperlink r:id="rId663" ref="D761"/>
    <hyperlink r:id="rId664" ref="D762"/>
    <hyperlink r:id="rId665" ref="D763"/>
    <hyperlink r:id="rId666" ref="D764"/>
    <hyperlink r:id="rId667" ref="D765"/>
    <hyperlink r:id="rId668" ref="D766"/>
    <hyperlink r:id="rId669" ref="D767"/>
    <hyperlink r:id="rId670" ref="D768"/>
    <hyperlink r:id="rId671" ref="D769"/>
    <hyperlink r:id="rId672" ref="D770"/>
    <hyperlink r:id="rId673" ref="D771"/>
    <hyperlink r:id="rId674" ref="D772"/>
    <hyperlink r:id="rId675" ref="D773"/>
    <hyperlink r:id="rId676" ref="D774"/>
    <hyperlink r:id="rId677" ref="D775"/>
    <hyperlink r:id="rId678" ref="D776"/>
    <hyperlink r:id="rId679" ref="D778"/>
    <hyperlink r:id="rId680" ref="D779"/>
    <hyperlink r:id="rId681" ref="D780"/>
    <hyperlink r:id="rId682" ref="D781"/>
    <hyperlink r:id="rId683" ref="D782"/>
    <hyperlink r:id="rId684" ref="D783"/>
    <hyperlink r:id="rId685" ref="D784"/>
    <hyperlink r:id="rId686" ref="D785"/>
    <hyperlink r:id="rId687" ref="D786"/>
    <hyperlink r:id="rId688" ref="D787"/>
    <hyperlink r:id="rId689" ref="D788"/>
    <hyperlink r:id="rId690" ref="D791"/>
    <hyperlink r:id="rId691" ref="D792"/>
    <hyperlink r:id="rId692" ref="D793"/>
    <hyperlink r:id="rId693" ref="D794"/>
    <hyperlink r:id="rId694" ref="D795"/>
    <hyperlink r:id="rId695" ref="D796"/>
    <hyperlink r:id="rId696" ref="D797"/>
    <hyperlink r:id="rId697" ref="D798"/>
    <hyperlink r:id="rId698" ref="D799"/>
    <hyperlink r:id="rId699" ref="D800"/>
    <hyperlink r:id="rId700" ref="D801"/>
    <hyperlink r:id="rId701" ref="D802"/>
    <hyperlink r:id="rId702" ref="D803"/>
    <hyperlink r:id="rId703" ref="D804"/>
    <hyperlink r:id="rId704" ref="D805"/>
    <hyperlink r:id="rId705" ref="D806"/>
    <hyperlink r:id="rId706" ref="D807"/>
    <hyperlink r:id="rId707" ref="D808"/>
    <hyperlink r:id="rId708" ref="D809"/>
    <hyperlink r:id="rId709" ref="D810"/>
    <hyperlink r:id="rId710" ref="D811"/>
    <hyperlink r:id="rId711" ref="D812"/>
    <hyperlink r:id="rId712" ref="D813"/>
    <hyperlink r:id="rId713" ref="D814"/>
    <hyperlink r:id="rId714" ref="D815"/>
    <hyperlink r:id="rId715" ref="D816"/>
    <hyperlink r:id="rId716" ref="D817"/>
    <hyperlink r:id="rId717" ref="D818"/>
    <hyperlink r:id="rId718" ref="D819"/>
    <hyperlink r:id="rId719" ref="D820"/>
    <hyperlink r:id="rId720" ref="D821"/>
    <hyperlink r:id="rId721" ref="D822"/>
    <hyperlink r:id="rId722" ref="D823"/>
    <hyperlink r:id="rId723" ref="D824"/>
    <hyperlink r:id="rId724" ref="D825"/>
    <hyperlink r:id="rId725" ref="D826"/>
    <hyperlink r:id="rId726" ref="D827"/>
    <hyperlink r:id="rId727" ref="D828"/>
    <hyperlink r:id="rId728" ref="D829"/>
    <hyperlink r:id="rId729" ref="D830"/>
    <hyperlink r:id="rId730" ref="D831"/>
    <hyperlink r:id="rId731" ref="D832"/>
    <hyperlink r:id="rId732" ref="D833"/>
    <hyperlink r:id="rId733" ref="D835"/>
    <hyperlink r:id="rId734" ref="D836"/>
    <hyperlink r:id="rId735" ref="D837"/>
    <hyperlink r:id="rId736" ref="D838"/>
    <hyperlink r:id="rId737" ref="D839"/>
    <hyperlink r:id="rId738" ref="D840"/>
    <hyperlink r:id="rId739" ref="D841"/>
    <hyperlink r:id="rId740" ref="D842"/>
    <hyperlink r:id="rId741" ref="D843"/>
    <hyperlink r:id="rId742" ref="D844"/>
    <hyperlink r:id="rId743" ref="D846"/>
    <hyperlink r:id="rId744" ref="D847"/>
    <hyperlink r:id="rId745" ref="D848"/>
    <hyperlink r:id="rId746" ref="D849"/>
    <hyperlink r:id="rId747" ref="D850"/>
    <hyperlink r:id="rId748" ref="D851"/>
    <hyperlink r:id="rId749" ref="D852"/>
    <hyperlink r:id="rId750" ref="D854"/>
    <hyperlink r:id="rId751" ref="D855"/>
    <hyperlink r:id="rId752" ref="D856"/>
    <hyperlink r:id="rId753" ref="D857"/>
    <hyperlink r:id="rId754" ref="D858"/>
    <hyperlink r:id="rId755" ref="D859"/>
    <hyperlink r:id="rId756" ref="D860"/>
    <hyperlink r:id="rId757" ref="D862"/>
    <hyperlink r:id="rId758" ref="D864"/>
    <hyperlink r:id="rId759" ref="D865"/>
    <hyperlink r:id="rId760" ref="D866"/>
    <hyperlink r:id="rId761" ref="D867"/>
    <hyperlink r:id="rId762" ref="D868"/>
    <hyperlink r:id="rId763" ref="D869"/>
    <hyperlink r:id="rId764" ref="D870"/>
    <hyperlink r:id="rId765" ref="D871"/>
    <hyperlink r:id="rId766" ref="D872"/>
    <hyperlink r:id="rId767" ref="D873"/>
    <hyperlink r:id="rId768" ref="D874"/>
    <hyperlink r:id="rId769" ref="D875"/>
    <hyperlink r:id="rId770" ref="D876"/>
    <hyperlink r:id="rId771" ref="D877"/>
    <hyperlink r:id="rId772" ref="D878"/>
    <hyperlink r:id="rId773" ref="D879"/>
    <hyperlink r:id="rId774" ref="D880"/>
    <hyperlink r:id="rId775" ref="D881"/>
    <hyperlink r:id="rId776" ref="D882"/>
    <hyperlink r:id="rId777" ref="D883"/>
    <hyperlink r:id="rId778" ref="D884"/>
    <hyperlink r:id="rId779" ref="D885"/>
    <hyperlink r:id="rId780" ref="D887"/>
    <hyperlink r:id="rId781" ref="D891"/>
    <hyperlink r:id="rId782" ref="D892"/>
    <hyperlink r:id="rId783" ref="D893"/>
    <hyperlink r:id="rId784" ref="D894"/>
    <hyperlink r:id="rId785" ref="D895"/>
    <hyperlink r:id="rId786" ref="D896"/>
    <hyperlink r:id="rId787" ref="D898"/>
    <hyperlink r:id="rId788" ref="D899"/>
    <hyperlink r:id="rId789" ref="D900"/>
    <hyperlink r:id="rId790" ref="D901"/>
    <hyperlink r:id="rId791" ref="D902"/>
    <hyperlink r:id="rId792" ref="D903"/>
    <hyperlink r:id="rId793" ref="D905"/>
    <hyperlink r:id="rId794" ref="D907"/>
    <hyperlink r:id="rId795" ref="D908"/>
    <hyperlink r:id="rId796" ref="D909"/>
    <hyperlink r:id="rId797" ref="D910"/>
    <hyperlink r:id="rId798" ref="D911"/>
    <hyperlink r:id="rId799" ref="D912"/>
    <hyperlink r:id="rId800" ref="D913"/>
    <hyperlink r:id="rId801" ref="D914"/>
    <hyperlink r:id="rId802" ref="D915"/>
    <hyperlink r:id="rId803" ref="D917"/>
    <hyperlink r:id="rId804" ref="D918"/>
    <hyperlink r:id="rId805" ref="D919"/>
    <hyperlink r:id="rId806" ref="D920"/>
    <hyperlink r:id="rId807" ref="D921"/>
    <hyperlink r:id="rId808" ref="D922"/>
    <hyperlink r:id="rId809" ref="D923"/>
    <hyperlink r:id="rId810" ref="D924"/>
    <hyperlink r:id="rId811" ref="D925"/>
    <hyperlink r:id="rId812" ref="D927"/>
    <hyperlink r:id="rId813" ref="D928"/>
    <hyperlink r:id="rId814" ref="D929"/>
    <hyperlink r:id="rId815" ref="D931"/>
    <hyperlink r:id="rId816" ref="D932"/>
    <hyperlink r:id="rId817" ref="D933"/>
    <hyperlink r:id="rId818" ref="D934"/>
    <hyperlink r:id="rId819" ref="D935"/>
    <hyperlink r:id="rId820" ref="D937"/>
    <hyperlink r:id="rId821" ref="D1022"/>
    <hyperlink r:id="rId822" ref="D1446"/>
    <hyperlink r:id="rId823" ref="D1447"/>
    <hyperlink r:id="rId824" ref="D1448"/>
    <hyperlink r:id="rId825" ref="D1449"/>
    <hyperlink r:id="rId826" ref="D1450"/>
    <hyperlink r:id="rId827" ref="D1451"/>
    <hyperlink r:id="rId828" ref="D1452"/>
    <hyperlink r:id="rId829" ref="D1453"/>
    <hyperlink r:id="rId830" ref="D1454"/>
    <hyperlink r:id="rId831" ref="D1455"/>
    <hyperlink r:id="rId832" ref="D1456"/>
    <hyperlink r:id="rId833" ref="D1458"/>
    <hyperlink r:id="rId834" ref="D1459"/>
    <hyperlink r:id="rId835" ref="D1460"/>
    <hyperlink r:id="rId836" ref="D1461"/>
    <hyperlink r:id="rId837" ref="D1462"/>
    <hyperlink r:id="rId838" ref="D1463"/>
    <hyperlink r:id="rId839" ref="D1464"/>
    <hyperlink r:id="rId840" ref="D1465"/>
    <hyperlink r:id="rId841" ref="D1466"/>
    <hyperlink r:id="rId842" ref="D1467"/>
    <hyperlink r:id="rId843" ref="D1469"/>
    <hyperlink r:id="rId844" ref="D1470"/>
    <hyperlink r:id="rId845" ref="D1471"/>
    <hyperlink r:id="rId846" ref="D1472"/>
    <hyperlink r:id="rId847" ref="D1473"/>
    <hyperlink r:id="rId848" ref="D1474"/>
    <hyperlink r:id="rId849" ref="D1475"/>
    <hyperlink r:id="rId850" ref="D1476"/>
    <hyperlink r:id="rId851" ref="D1477"/>
    <hyperlink r:id="rId852" ref="D1478"/>
    <hyperlink r:id="rId853" ref="D1479"/>
    <hyperlink r:id="rId854" ref="D1480"/>
    <hyperlink r:id="rId855" ref="D1481"/>
    <hyperlink r:id="rId856" ref="D1482"/>
    <hyperlink r:id="rId857" ref="D1483"/>
    <hyperlink r:id="rId858" ref="D1484"/>
    <hyperlink r:id="rId859" ref="D1485"/>
    <hyperlink r:id="rId860" ref="D1486"/>
    <hyperlink r:id="rId861" ref="D1487"/>
    <hyperlink r:id="rId862" ref="D1488"/>
    <hyperlink r:id="rId863" ref="D1489"/>
    <hyperlink r:id="rId864" ref="D1490"/>
    <hyperlink r:id="rId865" ref="D1491"/>
    <hyperlink r:id="rId866" ref="D1492"/>
    <hyperlink r:id="rId867" ref="D1493"/>
    <hyperlink r:id="rId868" ref="D1494"/>
    <hyperlink r:id="rId869" ref="D1495"/>
    <hyperlink r:id="rId870" ref="D1496"/>
    <hyperlink r:id="rId871" ref="D1497"/>
    <hyperlink r:id="rId872" ref="D1498"/>
    <hyperlink r:id="rId873" ref="D1499"/>
    <hyperlink r:id="rId874" ref="D1500"/>
    <hyperlink r:id="rId875" ref="D1501"/>
    <hyperlink r:id="rId876" ref="D1502"/>
    <hyperlink r:id="rId877" ref="D1503"/>
    <hyperlink r:id="rId878" ref="D1504"/>
    <hyperlink r:id="rId879" ref="D1505"/>
    <hyperlink r:id="rId880" ref="D1506"/>
    <hyperlink r:id="rId881" ref="D1507"/>
    <hyperlink r:id="rId882" ref="D1508"/>
    <hyperlink r:id="rId883" ref="D1509"/>
    <hyperlink r:id="rId884" ref="D1510"/>
    <hyperlink r:id="rId885" ref="D1511"/>
    <hyperlink r:id="rId886" ref="D1512"/>
    <hyperlink r:id="rId887" ref="D1513"/>
    <hyperlink r:id="rId888" ref="D1514"/>
    <hyperlink r:id="rId889" ref="D1515"/>
    <hyperlink r:id="rId890" ref="D1516"/>
    <hyperlink r:id="rId891" ref="D1517"/>
    <hyperlink r:id="rId892" ref="D1518"/>
    <hyperlink r:id="rId893" ref="D1519"/>
    <hyperlink r:id="rId894" ref="D1520"/>
    <hyperlink r:id="rId895" ref="D1521"/>
    <hyperlink r:id="rId896" ref="D1522"/>
    <hyperlink r:id="rId897" ref="D1523"/>
    <hyperlink r:id="rId898" ref="D1524"/>
    <hyperlink r:id="rId899" ref="D1525"/>
    <hyperlink r:id="rId900" ref="D1526"/>
    <hyperlink r:id="rId901" ref="D1527"/>
    <hyperlink r:id="rId902" ref="D1528"/>
    <hyperlink r:id="rId903" ref="D1529"/>
    <hyperlink r:id="rId904" ref="D1530"/>
    <hyperlink r:id="rId905" ref="D1531"/>
    <hyperlink r:id="rId906" ref="D1532"/>
    <hyperlink r:id="rId907" ref="D1533"/>
    <hyperlink r:id="rId908" ref="D1534"/>
    <hyperlink r:id="rId909" ref="D1535"/>
    <hyperlink r:id="rId910" ref="D1536"/>
    <hyperlink r:id="rId911" ref="D1537"/>
    <hyperlink r:id="rId912" ref="D1538"/>
    <hyperlink r:id="rId913" ref="D1539"/>
    <hyperlink r:id="rId914" ref="D1540"/>
    <hyperlink r:id="rId915" ref="D1541"/>
    <hyperlink r:id="rId916" ref="D1542"/>
    <hyperlink r:id="rId917" ref="D1543"/>
    <hyperlink r:id="rId918" ref="D1545"/>
    <hyperlink r:id="rId919" ref="D1546"/>
    <hyperlink r:id="rId920" ref="D1547"/>
    <hyperlink r:id="rId921" ref="D1548"/>
    <hyperlink r:id="rId922" ref="D1549"/>
    <hyperlink r:id="rId923" ref="D1551"/>
    <hyperlink r:id="rId924" ref="D1552"/>
    <hyperlink r:id="rId925" ref="D1553"/>
    <hyperlink r:id="rId926" ref="D1554"/>
    <hyperlink r:id="rId927" ref="D1555"/>
    <hyperlink r:id="rId928" ref="D1556"/>
    <hyperlink r:id="rId929" ref="D1557"/>
    <hyperlink r:id="rId930" ref="D1558"/>
    <hyperlink r:id="rId931" ref="D1559"/>
    <hyperlink r:id="rId932" ref="D1560"/>
    <hyperlink r:id="rId933" ref="D1561"/>
    <hyperlink r:id="rId934" ref="D1562"/>
    <hyperlink r:id="rId935" ref="D1563"/>
    <hyperlink r:id="rId936" ref="D1564"/>
    <hyperlink r:id="rId937" ref="D1565"/>
    <hyperlink r:id="rId938" ref="D1566"/>
    <hyperlink r:id="rId939" ref="D1567"/>
    <hyperlink r:id="rId940" ref="D1568"/>
    <hyperlink r:id="rId941" ref="D1569"/>
    <hyperlink r:id="rId942" ref="D1570"/>
    <hyperlink r:id="rId943" ref="D1571"/>
    <hyperlink r:id="rId944" ref="D1572"/>
    <hyperlink r:id="rId945" ref="D1573"/>
    <hyperlink r:id="rId946" ref="D1574"/>
    <hyperlink r:id="rId947" ref="D1575"/>
    <hyperlink r:id="rId948" ref="D1576"/>
    <hyperlink r:id="rId949" ref="D1577"/>
    <hyperlink r:id="rId950" ref="D1578"/>
    <hyperlink r:id="rId951" ref="D1579"/>
    <hyperlink r:id="rId952" ref="D1580"/>
    <hyperlink r:id="rId953" ref="D1581"/>
    <hyperlink r:id="rId954" ref="D1582"/>
    <hyperlink r:id="rId955" ref="D1583"/>
    <hyperlink r:id="rId956" ref="D1584"/>
    <hyperlink r:id="rId957" ref="D1585"/>
    <hyperlink r:id="rId958" ref="D1586"/>
    <hyperlink r:id="rId959" ref="D1587"/>
    <hyperlink r:id="rId960" ref="D1588"/>
    <hyperlink r:id="rId961" ref="D1589"/>
    <hyperlink r:id="rId962" ref="D1590"/>
    <hyperlink r:id="rId963" ref="D1591"/>
    <hyperlink r:id="rId964" ref="D1592"/>
    <hyperlink r:id="rId965" ref="D1593"/>
    <hyperlink r:id="rId966" ref="D1594"/>
    <hyperlink r:id="rId967" ref="D1595"/>
    <hyperlink r:id="rId968" ref="D1596"/>
    <hyperlink r:id="rId969" ref="D1597"/>
    <hyperlink r:id="rId970" ref="D1599"/>
    <hyperlink r:id="rId971" ref="D1600"/>
    <hyperlink r:id="rId972" ref="D1601"/>
    <hyperlink r:id="rId973" ref="D1602"/>
    <hyperlink r:id="rId974" ref="D1603"/>
    <hyperlink r:id="rId975" ref="D1604"/>
    <hyperlink r:id="rId976" ref="D1605"/>
    <hyperlink r:id="rId977" ref="D1606"/>
    <hyperlink r:id="rId978" ref="D1607"/>
    <hyperlink r:id="rId979" ref="D1608"/>
    <hyperlink r:id="rId980" ref="D1609"/>
    <hyperlink r:id="rId981" ref="D1610"/>
    <hyperlink r:id="rId982" ref="D1611"/>
    <hyperlink r:id="rId983" ref="D1612"/>
    <hyperlink r:id="rId984" ref="D1613"/>
    <hyperlink r:id="rId985" ref="D1614"/>
    <hyperlink r:id="rId986" ref="D1615"/>
    <hyperlink r:id="rId987" ref="D1616"/>
    <hyperlink r:id="rId988" ref="D1617"/>
    <hyperlink r:id="rId989" ref="D1618"/>
    <hyperlink r:id="rId990" ref="D1619"/>
    <hyperlink r:id="rId991" ref="D1620"/>
    <hyperlink r:id="rId992" ref="D1621"/>
    <hyperlink r:id="rId993" ref="D1622"/>
    <hyperlink r:id="rId994" ref="D1623"/>
    <hyperlink r:id="rId995" ref="D1624"/>
    <hyperlink r:id="rId996" ref="D1625"/>
    <hyperlink r:id="rId997" ref="D1626"/>
    <hyperlink r:id="rId998" ref="D1627"/>
    <hyperlink r:id="rId999" ref="D1628"/>
    <hyperlink r:id="rId1000" ref="D1629"/>
    <hyperlink r:id="rId1001" ref="D1630"/>
    <hyperlink r:id="rId1002" ref="D1631"/>
    <hyperlink r:id="rId1003" ref="D1632"/>
    <hyperlink r:id="rId1004" ref="D1633"/>
    <hyperlink r:id="rId1005" ref="D1634"/>
    <hyperlink r:id="rId1006" ref="D1635"/>
    <hyperlink r:id="rId1007" ref="D1636"/>
    <hyperlink r:id="rId1008" ref="D1638"/>
    <hyperlink r:id="rId1009" ref="D1639"/>
    <hyperlink r:id="rId1010" ref="D1640"/>
    <hyperlink r:id="rId1011" ref="D1641"/>
    <hyperlink r:id="rId1012" ref="D1642"/>
    <hyperlink r:id="rId1013" ref="D1643"/>
    <hyperlink r:id="rId1014" ref="D1644"/>
    <hyperlink r:id="rId1015" ref="D1645"/>
    <hyperlink r:id="rId1016" ref="D1646"/>
    <hyperlink r:id="rId1017" ref="D1647"/>
    <hyperlink r:id="rId1018" ref="D1648"/>
    <hyperlink r:id="rId1019" ref="D1649"/>
    <hyperlink r:id="rId1020" ref="D1650"/>
    <hyperlink r:id="rId1021" ref="D1651"/>
    <hyperlink r:id="rId1022" ref="D1652"/>
    <hyperlink r:id="rId1023" ref="D1653"/>
    <hyperlink r:id="rId1024" ref="D1654"/>
    <hyperlink r:id="rId1025" ref="D1655"/>
    <hyperlink r:id="rId1026" ref="D1656"/>
    <hyperlink r:id="rId1027" ref="D1657"/>
    <hyperlink r:id="rId1028" ref="D1658"/>
    <hyperlink r:id="rId1029" ref="D1659"/>
    <hyperlink r:id="rId1030" ref="D1660"/>
    <hyperlink r:id="rId1031" ref="D1661"/>
    <hyperlink r:id="rId1032" ref="D1662"/>
    <hyperlink r:id="rId1033" ref="D1663"/>
    <hyperlink r:id="rId1034" ref="D1664"/>
    <hyperlink r:id="rId1035" ref="D1665"/>
    <hyperlink r:id="rId1036" ref="D1666"/>
    <hyperlink r:id="rId1037" ref="D1667"/>
    <hyperlink r:id="rId1038" ref="D1668"/>
    <hyperlink r:id="rId1039" ref="D1669"/>
    <hyperlink r:id="rId1040" ref="D1670"/>
    <hyperlink r:id="rId1041" ref="D1671"/>
    <hyperlink r:id="rId1042" ref="D1672"/>
    <hyperlink r:id="rId1043" ref="D1673"/>
    <hyperlink r:id="rId1044" ref="D1674"/>
    <hyperlink r:id="rId1045" ref="D1675"/>
    <hyperlink r:id="rId1046" ref="D1676"/>
    <hyperlink r:id="rId1047" ref="D1677"/>
    <hyperlink r:id="rId1048" ref="D1678"/>
    <hyperlink r:id="rId1049" ref="D1679"/>
    <hyperlink r:id="rId1050" ref="D1680"/>
    <hyperlink r:id="rId1051" ref="D1681"/>
    <hyperlink r:id="rId1052" ref="D1682"/>
    <hyperlink r:id="rId1053" ref="D1683"/>
    <hyperlink r:id="rId1054" ref="D1684"/>
    <hyperlink r:id="rId1055" ref="D1685"/>
    <hyperlink r:id="rId1056" ref="D1686"/>
    <hyperlink r:id="rId1057" ref="D1687"/>
    <hyperlink r:id="rId1058" ref="D1688"/>
    <hyperlink r:id="rId1059" ref="D1689"/>
    <hyperlink r:id="rId1060" ref="D1690"/>
    <hyperlink r:id="rId1061" ref="D1691"/>
    <hyperlink r:id="rId1062" ref="D1693"/>
    <hyperlink r:id="rId1063" ref="D1694"/>
    <hyperlink r:id="rId1064" ref="D1695"/>
    <hyperlink r:id="rId1065" ref="D1696"/>
    <hyperlink r:id="rId1066" ref="D1697"/>
    <hyperlink r:id="rId1067" ref="D1698"/>
    <hyperlink r:id="rId1068" ref="D1699"/>
    <hyperlink r:id="rId1069" ref="D1700"/>
    <hyperlink r:id="rId1070" ref="D1701"/>
    <hyperlink r:id="rId1071" ref="D1702"/>
    <hyperlink r:id="rId1072" ref="D1703"/>
    <hyperlink r:id="rId1073" ref="D1704"/>
    <hyperlink r:id="rId1074" ref="D1705"/>
    <hyperlink r:id="rId1075" ref="D1706"/>
    <hyperlink r:id="rId1076" ref="D1707"/>
    <hyperlink r:id="rId1077" ref="D1708"/>
    <hyperlink r:id="rId1078" ref="D1709"/>
    <hyperlink r:id="rId1079" ref="D1710"/>
    <hyperlink r:id="rId1080" ref="D1711"/>
    <hyperlink r:id="rId1081" ref="D1712"/>
    <hyperlink r:id="rId1082" ref="D1713"/>
    <hyperlink r:id="rId1083" ref="D1714"/>
    <hyperlink r:id="rId1084" ref="D1715"/>
    <hyperlink r:id="rId1085" ref="D1716"/>
    <hyperlink r:id="rId1086" ref="D1717"/>
    <hyperlink r:id="rId1087" ref="D1718"/>
    <hyperlink r:id="rId1088" ref="D1719"/>
    <hyperlink r:id="rId1089" ref="D1720"/>
    <hyperlink r:id="rId1090" ref="D1721"/>
    <hyperlink r:id="rId1091" ref="D1722"/>
    <hyperlink r:id="rId1092" ref="D1723"/>
    <hyperlink r:id="rId1093" ref="D1724"/>
    <hyperlink r:id="rId1094" ref="D1725"/>
    <hyperlink r:id="rId1095" ref="D1726"/>
    <hyperlink r:id="rId1096" ref="D1727"/>
    <hyperlink r:id="rId1097" ref="D1728"/>
    <hyperlink r:id="rId1098" ref="D1729"/>
    <hyperlink r:id="rId1099" ref="D1730"/>
    <hyperlink r:id="rId1100" ref="D1731"/>
    <hyperlink r:id="rId1101" ref="D1732"/>
    <hyperlink r:id="rId1102" ref="D1734"/>
    <hyperlink r:id="rId1103" ref="D1735"/>
    <hyperlink r:id="rId1104" ref="D1736"/>
    <hyperlink r:id="rId1105" ref="D1737"/>
    <hyperlink r:id="rId1106" ref="D1738"/>
    <hyperlink r:id="rId1107" ref="D1739"/>
    <hyperlink r:id="rId1108" ref="D1740"/>
    <hyperlink r:id="rId1109" ref="D1741"/>
    <hyperlink r:id="rId1110" ref="D1742"/>
    <hyperlink r:id="rId1111" ref="D1743"/>
    <hyperlink r:id="rId1112" ref="D1744"/>
    <hyperlink r:id="rId1113" ref="D1745"/>
    <hyperlink r:id="rId1114" ref="D1746"/>
    <hyperlink r:id="rId1115" ref="D1747"/>
    <hyperlink r:id="rId1116" ref="D1748"/>
    <hyperlink r:id="rId1117" ref="D1749"/>
    <hyperlink r:id="rId1118" ref="D1750"/>
    <hyperlink r:id="rId1119" ref="D1751"/>
    <hyperlink r:id="rId1120" ref="D1752"/>
    <hyperlink r:id="rId1121" ref="D1753"/>
    <hyperlink r:id="rId1122" ref="D1754"/>
    <hyperlink r:id="rId1123" ref="D1755"/>
    <hyperlink r:id="rId1124" ref="D1756"/>
    <hyperlink r:id="rId1125" ref="D1757"/>
    <hyperlink r:id="rId1126" ref="D1758"/>
    <hyperlink r:id="rId1127" ref="D1759"/>
    <hyperlink r:id="rId1128" ref="D1760"/>
    <hyperlink r:id="rId1129" ref="D1761"/>
    <hyperlink r:id="rId1130" ref="D1762"/>
    <hyperlink r:id="rId1131" ref="D1763"/>
    <hyperlink r:id="rId1132" ref="D1764"/>
    <hyperlink r:id="rId1133" ref="D1765"/>
    <hyperlink r:id="rId1134" ref="D1766"/>
    <hyperlink r:id="rId1135" ref="D1767"/>
    <hyperlink r:id="rId1136" ref="D1768"/>
    <hyperlink r:id="rId1137" ref="D1769"/>
    <hyperlink r:id="rId1138" ref="D1770"/>
    <hyperlink r:id="rId1139" ref="D1771"/>
    <hyperlink r:id="rId1140" ref="D1772"/>
    <hyperlink r:id="rId1141" ref="D1773"/>
    <hyperlink r:id="rId1142" ref="D1774"/>
    <hyperlink r:id="rId1143" ref="D1775"/>
    <hyperlink r:id="rId1144" ref="D1776"/>
    <hyperlink r:id="rId1145" ref="D1778"/>
    <hyperlink r:id="rId1146" ref="D1779"/>
    <hyperlink r:id="rId1147" ref="D1780"/>
    <hyperlink r:id="rId1148" ref="D1781"/>
    <hyperlink r:id="rId1149" ref="D1782"/>
    <hyperlink r:id="rId1150" ref="D1783"/>
    <hyperlink r:id="rId1151" ref="D1784"/>
    <hyperlink r:id="rId1152" ref="D1785"/>
    <hyperlink r:id="rId1153" ref="D1786"/>
    <hyperlink r:id="rId1154" ref="D1787"/>
    <hyperlink r:id="rId1155" ref="D1788"/>
    <hyperlink r:id="rId1156" ref="D1789"/>
    <hyperlink r:id="rId1157" ref="D1790"/>
    <hyperlink r:id="rId1158" ref="D1791"/>
    <hyperlink r:id="rId1159" ref="D1792"/>
    <hyperlink r:id="rId1160" ref="D1793"/>
    <hyperlink r:id="rId1161" ref="D1794"/>
    <hyperlink r:id="rId1162" ref="D1795"/>
    <hyperlink r:id="rId1163" ref="D1796"/>
    <hyperlink r:id="rId1164" ref="D1797"/>
    <hyperlink r:id="rId1165" ref="D1798"/>
    <hyperlink r:id="rId1166" ref="D1799"/>
    <hyperlink r:id="rId1167" ref="D1800"/>
    <hyperlink r:id="rId1168" ref="D1801"/>
    <hyperlink r:id="rId1169" ref="D1802"/>
    <hyperlink r:id="rId1170" ref="D1803"/>
    <hyperlink r:id="rId1171" ref="D1804"/>
    <hyperlink r:id="rId1172" ref="D1805"/>
    <hyperlink r:id="rId1173" ref="D1806"/>
    <hyperlink r:id="rId1174" ref="D1807"/>
    <hyperlink r:id="rId1175" ref="D1808"/>
    <hyperlink r:id="rId1176" ref="D1809"/>
    <hyperlink r:id="rId1177" ref="D1810"/>
    <hyperlink r:id="rId1178" ref="D1811"/>
    <hyperlink r:id="rId1179" ref="D1812"/>
    <hyperlink r:id="rId1180" ref="D1813"/>
    <hyperlink r:id="rId1181" ref="D1814"/>
    <hyperlink r:id="rId1182" ref="D1815"/>
    <hyperlink r:id="rId1183" ref="D1816"/>
    <hyperlink r:id="rId1184" ref="D1817"/>
    <hyperlink r:id="rId1185" ref="D1818"/>
    <hyperlink r:id="rId1186" ref="D1819"/>
    <hyperlink r:id="rId1187" ref="D1820"/>
    <hyperlink r:id="rId1188" ref="D1821"/>
    <hyperlink r:id="rId1189" ref="D1822"/>
    <hyperlink r:id="rId1190" ref="D1823"/>
    <hyperlink r:id="rId1191" ref="D1824"/>
    <hyperlink r:id="rId1192" ref="D1825"/>
    <hyperlink r:id="rId1193" ref="D1826"/>
    <hyperlink r:id="rId1194" ref="D1827"/>
    <hyperlink r:id="rId1195" ref="D1828"/>
    <hyperlink r:id="rId1196" ref="D1829"/>
    <hyperlink r:id="rId1197" ref="D1830"/>
    <hyperlink r:id="rId1198" ref="D1831"/>
    <hyperlink r:id="rId1199" ref="D1832"/>
    <hyperlink r:id="rId1200" ref="D1833"/>
    <hyperlink r:id="rId1201" ref="D1834"/>
    <hyperlink r:id="rId1202" ref="D1835"/>
    <hyperlink r:id="rId1203" ref="D1836"/>
    <hyperlink r:id="rId1204" ref="D1837"/>
    <hyperlink r:id="rId1205" ref="D1838"/>
    <hyperlink r:id="rId1206" ref="D1839"/>
    <hyperlink r:id="rId1207" ref="D1840"/>
    <hyperlink r:id="rId1208" ref="D1841"/>
    <hyperlink r:id="rId1209" ref="D1842"/>
    <hyperlink r:id="rId1210" ref="D1843"/>
    <hyperlink r:id="rId1211" ref="D1844"/>
    <hyperlink r:id="rId1212" ref="D1845"/>
    <hyperlink r:id="rId1213" ref="D1846"/>
    <hyperlink r:id="rId1214" ref="D1847"/>
    <hyperlink r:id="rId1215" ref="D1848"/>
    <hyperlink r:id="rId1216" ref="D1849"/>
    <hyperlink r:id="rId1217" ref="D1850"/>
    <hyperlink r:id="rId1218" ref="D1851"/>
    <hyperlink r:id="rId1219" ref="D1852"/>
    <hyperlink r:id="rId1220" ref="D1853"/>
    <hyperlink r:id="rId1221" ref="D1854"/>
    <hyperlink r:id="rId1222" ref="D1855"/>
    <hyperlink r:id="rId1223" ref="D1856"/>
    <hyperlink r:id="rId1224" ref="E1856"/>
    <hyperlink r:id="rId1225" ref="D1857"/>
    <hyperlink r:id="rId1226" ref="D1858"/>
    <hyperlink r:id="rId1227" ref="D1859"/>
    <hyperlink r:id="rId1228" ref="D1860"/>
    <hyperlink r:id="rId1229" ref="D1861"/>
    <hyperlink r:id="rId1230" ref="D1862"/>
    <hyperlink r:id="rId1231" ref="D1863"/>
    <hyperlink r:id="rId1232" ref="D1864"/>
    <hyperlink r:id="rId1233" ref="D1865"/>
    <hyperlink r:id="rId1234" ref="D1866"/>
    <hyperlink r:id="rId1235" ref="D1867"/>
    <hyperlink r:id="rId1236" ref="D1868"/>
    <hyperlink r:id="rId1237" ref="D1869"/>
    <hyperlink r:id="rId1238" ref="D1870"/>
    <hyperlink r:id="rId1239" ref="D1871"/>
    <hyperlink r:id="rId1240" ref="D1872"/>
    <hyperlink r:id="rId1241" ref="D1873"/>
    <hyperlink r:id="rId1242" ref="D1874"/>
    <hyperlink r:id="rId1243" ref="D1875"/>
    <hyperlink r:id="rId1244" ref="D1876"/>
    <hyperlink r:id="rId1245" ref="D1877"/>
    <hyperlink r:id="rId1246" ref="D1878"/>
    <hyperlink r:id="rId1247" ref="D1879"/>
    <hyperlink r:id="rId1248" ref="D1880"/>
    <hyperlink r:id="rId1249" ref="D1881"/>
    <hyperlink r:id="rId1250" ref="D1882"/>
    <hyperlink r:id="rId1251" ref="D1883"/>
    <hyperlink r:id="rId1252" ref="D1884"/>
    <hyperlink r:id="rId1253" ref="D1885"/>
    <hyperlink r:id="rId1254" ref="D1886"/>
    <hyperlink r:id="rId1255" ref="D1887"/>
    <hyperlink r:id="rId1256" ref="D1888"/>
    <hyperlink r:id="rId1257" ref="D1889"/>
    <hyperlink r:id="rId1258" ref="D1890"/>
    <hyperlink r:id="rId1259" ref="D1891"/>
    <hyperlink r:id="rId1260" ref="D1892"/>
    <hyperlink r:id="rId1261" ref="D1893"/>
    <hyperlink r:id="rId1262" ref="D1894"/>
    <hyperlink r:id="rId1263" ref="D1895"/>
    <hyperlink r:id="rId1264" ref="D1896"/>
    <hyperlink r:id="rId1265" ref="D1897"/>
    <hyperlink r:id="rId1266" ref="D1898"/>
    <hyperlink r:id="rId1267" ref="D1899"/>
    <hyperlink r:id="rId1268" ref="D1900"/>
    <hyperlink r:id="rId1269" ref="D1901"/>
    <hyperlink r:id="rId1270" ref="D1902"/>
    <hyperlink r:id="rId1271" ref="D1903"/>
    <hyperlink r:id="rId1272" ref="D1904"/>
    <hyperlink r:id="rId1273" ref="D1905"/>
    <hyperlink r:id="rId1274" ref="D1906"/>
    <hyperlink r:id="rId1275" ref="D1907"/>
    <hyperlink r:id="rId1276" ref="D1908"/>
    <hyperlink r:id="rId1277" ref="D1909"/>
    <hyperlink r:id="rId1278" ref="D1910"/>
    <hyperlink r:id="rId1279" ref="D1911"/>
    <hyperlink r:id="rId1280" ref="D1912"/>
    <hyperlink r:id="rId1281" ref="D1913"/>
    <hyperlink r:id="rId1282" ref="D1914"/>
    <hyperlink r:id="rId1283" ref="D1915"/>
    <hyperlink r:id="rId1284" ref="D1916"/>
    <hyperlink r:id="rId1285" ref="D1917"/>
    <hyperlink r:id="rId1286" ref="D1918"/>
    <hyperlink r:id="rId1287" ref="D1919"/>
    <hyperlink r:id="rId1288" ref="D1920"/>
    <hyperlink r:id="rId1289" ref="D1922"/>
    <hyperlink r:id="rId1290" ref="D1923"/>
    <hyperlink r:id="rId1291" ref="D1924"/>
    <hyperlink r:id="rId1292" ref="D1925"/>
    <hyperlink r:id="rId1293" ref="D1926"/>
    <hyperlink r:id="rId1294" ref="D1927"/>
    <hyperlink r:id="rId1295" ref="D1928"/>
    <hyperlink r:id="rId1296" ref="D1929"/>
    <hyperlink r:id="rId1297" ref="D1930"/>
    <hyperlink r:id="rId1298" ref="D1931"/>
    <hyperlink r:id="rId1299" ref="D1932"/>
    <hyperlink r:id="rId1300" ref="D1933"/>
    <hyperlink r:id="rId1301" ref="D1934"/>
    <hyperlink r:id="rId1302" ref="D1935"/>
    <hyperlink r:id="rId1303" ref="D1936"/>
    <hyperlink r:id="rId1304" ref="D1937"/>
    <hyperlink r:id="rId1305" ref="D1938"/>
    <hyperlink r:id="rId1306" ref="D1939"/>
    <hyperlink r:id="rId1307" ref="D1940"/>
    <hyperlink r:id="rId1308" ref="D1941"/>
    <hyperlink r:id="rId1309" ref="D1942"/>
    <hyperlink r:id="rId1310" ref="D1944"/>
    <hyperlink r:id="rId1311" ref="D1945"/>
    <hyperlink r:id="rId1312" ref="D1946"/>
    <hyperlink r:id="rId1313" ref="D1947"/>
    <hyperlink r:id="rId1314" ref="D1948"/>
    <hyperlink r:id="rId1315" ref="D1949"/>
    <hyperlink r:id="rId1316" ref="D1950"/>
    <hyperlink r:id="rId1317" ref="D1951"/>
    <hyperlink r:id="rId1318" ref="D1953"/>
    <hyperlink r:id="rId1319" ref="D1954"/>
    <hyperlink r:id="rId1320" ref="D1955"/>
    <hyperlink r:id="rId1321" ref="D1956"/>
    <hyperlink r:id="rId1322" ref="D1957"/>
    <hyperlink r:id="rId1323" ref="D1958"/>
    <hyperlink r:id="rId1324" ref="D1959"/>
    <hyperlink r:id="rId1325" ref="D1960"/>
    <hyperlink r:id="rId1326" ref="D1961"/>
    <hyperlink r:id="rId1327" ref="D1962"/>
    <hyperlink r:id="rId1328" ref="D1963"/>
    <hyperlink r:id="rId1329" ref="D1964"/>
    <hyperlink r:id="rId1330" ref="D1965"/>
    <hyperlink r:id="rId1331" ref="D1966"/>
    <hyperlink r:id="rId1332" ref="D1967"/>
    <hyperlink r:id="rId1333" ref="D1968"/>
    <hyperlink r:id="rId1334" ref="D1969"/>
    <hyperlink r:id="rId1335" ref="D1970"/>
    <hyperlink r:id="rId1336" ref="D1971"/>
    <hyperlink r:id="rId1337" ref="D1972"/>
    <hyperlink r:id="rId1338" ref="D1973"/>
    <hyperlink r:id="rId1339" ref="D1974"/>
    <hyperlink r:id="rId1340" ref="D1976"/>
    <hyperlink r:id="rId1341" ref="D1977"/>
    <hyperlink r:id="rId1342" ref="D1978"/>
    <hyperlink r:id="rId1343" ref="D1979"/>
    <hyperlink r:id="rId1344" ref="D1980"/>
    <hyperlink r:id="rId1345" ref="D1981"/>
    <hyperlink r:id="rId1346" ref="D1982"/>
    <hyperlink r:id="rId1347" ref="D1983"/>
    <hyperlink r:id="rId1348" ref="D1984"/>
    <hyperlink r:id="rId1349" ref="D1985"/>
    <hyperlink r:id="rId1350" ref="D1986"/>
    <hyperlink r:id="rId1351" ref="D1987"/>
    <hyperlink r:id="rId1352" ref="D1988"/>
    <hyperlink r:id="rId1353" ref="D1989"/>
    <hyperlink r:id="rId1354" ref="D1990"/>
    <hyperlink r:id="rId1355" ref="D1991"/>
    <hyperlink r:id="rId1356" ref="D1992"/>
    <hyperlink r:id="rId1357" ref="E1992"/>
    <hyperlink r:id="rId1358" ref="D1993"/>
    <hyperlink r:id="rId1359" ref="D1994"/>
    <hyperlink r:id="rId1360" ref="D1995"/>
    <hyperlink r:id="rId1361" ref="D1996"/>
    <hyperlink r:id="rId1362" ref="D1997"/>
    <hyperlink r:id="rId1363" ref="D1998"/>
    <hyperlink r:id="rId1364" ref="D1999"/>
    <hyperlink r:id="rId1365" ref="D2000"/>
    <hyperlink r:id="rId1366" ref="D2001"/>
    <hyperlink r:id="rId1367" ref="E2001"/>
    <hyperlink r:id="rId1368" ref="D2002"/>
    <hyperlink r:id="rId1369" ref="D2003"/>
    <hyperlink r:id="rId1370" ref="D2004"/>
    <hyperlink r:id="rId1371" ref="D2005"/>
    <hyperlink r:id="rId1372" ref="D2006"/>
    <hyperlink r:id="rId1373" ref="D2007"/>
    <hyperlink r:id="rId1374" ref="D2008"/>
    <hyperlink r:id="rId1375" ref="D2009"/>
    <hyperlink r:id="rId1376" ref="D2011"/>
    <hyperlink r:id="rId1377" ref="D2012"/>
    <hyperlink r:id="rId1378" ref="D2013"/>
    <hyperlink r:id="rId1379" ref="D2014"/>
    <hyperlink r:id="rId1380" ref="D2015"/>
    <hyperlink r:id="rId1381" ref="D2017"/>
    <hyperlink r:id="rId1382" ref="D2018"/>
    <hyperlink r:id="rId1383" ref="D2020"/>
    <hyperlink r:id="rId1384" ref="D2021"/>
    <hyperlink r:id="rId1385" ref="D2022"/>
    <hyperlink r:id="rId1386" ref="E2022"/>
    <hyperlink r:id="rId1387" ref="D2023"/>
    <hyperlink r:id="rId1388" ref="D2024"/>
    <hyperlink r:id="rId1389" ref="D2025"/>
    <hyperlink r:id="rId1390" ref="D2026"/>
    <hyperlink r:id="rId1391" ref="D2027"/>
    <hyperlink r:id="rId1392" ref="D2028"/>
    <hyperlink r:id="rId1393" ref="D2029"/>
    <hyperlink r:id="rId1394" ref="D2030"/>
    <hyperlink r:id="rId1395" ref="D2031"/>
    <hyperlink r:id="rId1396" ref="D2032"/>
    <hyperlink r:id="rId1397" ref="D2033"/>
    <hyperlink r:id="rId1398" ref="D2034"/>
    <hyperlink r:id="rId1399" ref="D2035"/>
    <hyperlink r:id="rId1400" ref="D2036"/>
    <hyperlink r:id="rId1401" ref="D2037"/>
    <hyperlink r:id="rId1402" ref="D2038"/>
    <hyperlink r:id="rId1403" ref="D2039"/>
    <hyperlink r:id="rId1404" ref="D2040"/>
    <hyperlink r:id="rId1405" ref="D2041"/>
    <hyperlink r:id="rId1406" ref="D2042"/>
    <hyperlink r:id="rId1407" ref="D2043"/>
    <hyperlink r:id="rId1408" ref="D2044"/>
    <hyperlink r:id="rId1409" ref="D2045"/>
    <hyperlink r:id="rId1410" ref="D2046"/>
    <hyperlink r:id="rId1411" ref="D2047"/>
    <hyperlink r:id="rId1412" ref="D2048"/>
    <hyperlink r:id="rId1413" ref="D2049"/>
    <hyperlink r:id="rId1414" ref="D2050"/>
    <hyperlink r:id="rId1415" ref="D2051"/>
    <hyperlink r:id="rId1416" ref="D2052"/>
    <hyperlink r:id="rId1417" ref="D2053"/>
    <hyperlink r:id="rId1418" ref="D2054"/>
    <hyperlink r:id="rId1419" ref="D2055"/>
    <hyperlink r:id="rId1420" ref="D2056"/>
    <hyperlink r:id="rId1421" ref="D2057"/>
    <hyperlink r:id="rId1422" ref="D2058"/>
    <hyperlink r:id="rId1423" ref="D2059"/>
    <hyperlink r:id="rId1424" ref="D2060"/>
    <hyperlink r:id="rId1425" ref="D2061"/>
    <hyperlink r:id="rId1426" ref="D2062"/>
    <hyperlink r:id="rId1427" ref="D2063"/>
    <hyperlink r:id="rId1428" ref="D2064"/>
    <hyperlink r:id="rId1429" ref="D2065"/>
    <hyperlink r:id="rId1430" ref="D2066"/>
    <hyperlink r:id="rId1431" ref="D2067"/>
    <hyperlink r:id="rId1432" ref="D2068"/>
    <hyperlink r:id="rId1433" ref="D2069"/>
    <hyperlink r:id="rId1434" ref="D2070"/>
    <hyperlink r:id="rId1435" ref="D2071"/>
    <hyperlink r:id="rId1436" ref="D2072"/>
    <hyperlink r:id="rId1437" ref="D2073"/>
    <hyperlink r:id="rId1438" ref="D2074"/>
    <hyperlink r:id="rId1439" ref="D2075"/>
    <hyperlink r:id="rId1440" ref="D2076"/>
    <hyperlink r:id="rId1441" ref="D2077"/>
    <hyperlink r:id="rId1442" ref="D2078"/>
    <hyperlink r:id="rId1443" ref="D2079"/>
    <hyperlink r:id="rId1444" ref="D2080"/>
    <hyperlink r:id="rId1445" ref="D2081"/>
    <hyperlink r:id="rId1446" ref="D2082"/>
    <hyperlink r:id="rId1447" ref="D2083"/>
    <hyperlink r:id="rId1448" ref="D2084"/>
    <hyperlink r:id="rId1449" ref="D2085"/>
    <hyperlink r:id="rId1450" ref="D2086"/>
    <hyperlink r:id="rId1451" ref="D2087"/>
    <hyperlink r:id="rId1452" ref="D2088"/>
    <hyperlink r:id="rId1453" ref="D2089"/>
    <hyperlink r:id="rId1454" ref="D2090"/>
    <hyperlink r:id="rId1455" ref="D2091"/>
    <hyperlink r:id="rId1456" ref="D2092"/>
    <hyperlink r:id="rId1457" ref="D2093"/>
    <hyperlink r:id="rId1458" ref="D2094"/>
    <hyperlink r:id="rId1459" ref="D2095"/>
    <hyperlink r:id="rId1460" ref="D2096"/>
    <hyperlink r:id="rId1461" ref="D2097"/>
    <hyperlink r:id="rId1462" ref="D2098"/>
    <hyperlink r:id="rId1463" ref="D2099"/>
    <hyperlink r:id="rId1464" ref="D2100"/>
    <hyperlink r:id="rId1465" ref="D2101"/>
    <hyperlink r:id="rId1466" ref="D2102"/>
    <hyperlink r:id="rId1467" ref="D2103"/>
    <hyperlink r:id="rId1468" ref="D2104"/>
    <hyperlink r:id="rId1469" ref="D2105"/>
    <hyperlink r:id="rId1470" ref="E2105"/>
    <hyperlink r:id="rId1471" ref="D2106"/>
    <hyperlink r:id="rId1472" ref="E2106"/>
    <hyperlink r:id="rId1473" ref="D2107"/>
    <hyperlink r:id="rId1474" ref="D2108"/>
    <hyperlink r:id="rId1475" ref="D2109"/>
    <hyperlink r:id="rId1476" ref="D2110"/>
    <hyperlink r:id="rId1477" ref="D2111"/>
    <hyperlink r:id="rId1478" ref="D2112"/>
    <hyperlink r:id="rId1479" ref="D2113"/>
    <hyperlink r:id="rId1480" ref="D2114"/>
    <hyperlink r:id="rId1481" ref="D2115"/>
    <hyperlink r:id="rId1482" ref="D2116"/>
    <hyperlink r:id="rId1483" ref="D2117"/>
    <hyperlink r:id="rId1484" ref="D2118"/>
    <hyperlink r:id="rId1485" ref="D2119"/>
    <hyperlink r:id="rId1486" ref="D2120"/>
    <hyperlink r:id="rId1487" ref="D2121"/>
    <hyperlink r:id="rId1488" ref="D2122"/>
    <hyperlink r:id="rId1489" ref="D2123"/>
    <hyperlink r:id="rId1490" ref="D2124"/>
    <hyperlink r:id="rId1491" ref="D2125"/>
    <hyperlink r:id="rId1492" ref="D2126"/>
    <hyperlink r:id="rId1493" ref="D2127"/>
    <hyperlink r:id="rId1494" ref="D2128"/>
    <hyperlink r:id="rId1495" ref="D2129"/>
    <hyperlink r:id="rId1496" ref="D2130"/>
    <hyperlink r:id="rId1497" ref="D2131"/>
    <hyperlink r:id="rId1498" ref="D2132"/>
    <hyperlink r:id="rId1499" ref="D2133"/>
    <hyperlink r:id="rId1500" ref="D2134"/>
    <hyperlink r:id="rId1501" ref="D2135"/>
    <hyperlink r:id="rId1502" ref="D2136"/>
    <hyperlink r:id="rId1503" ref="D2137"/>
    <hyperlink r:id="rId1504" ref="D2138"/>
    <hyperlink r:id="rId1505" ref="D2139"/>
    <hyperlink r:id="rId1506" ref="D2140"/>
    <hyperlink r:id="rId1507" ref="D2141"/>
    <hyperlink r:id="rId1508" ref="D2142"/>
    <hyperlink r:id="rId1509" ref="D2143"/>
    <hyperlink r:id="rId1510" ref="D2144"/>
    <hyperlink r:id="rId1511" ref="D2145"/>
    <hyperlink r:id="rId1512" ref="D2146"/>
    <hyperlink r:id="rId1513" ref="D2147"/>
    <hyperlink r:id="rId1514" ref="D2148"/>
    <hyperlink r:id="rId1515" ref="D2149"/>
    <hyperlink r:id="rId1516" ref="D2150"/>
    <hyperlink r:id="rId1517" ref="D2151"/>
    <hyperlink r:id="rId1518" ref="D2152"/>
    <hyperlink r:id="rId1519" ref="D2153"/>
    <hyperlink r:id="rId1520" ref="D2154"/>
    <hyperlink r:id="rId1521" ref="D2155"/>
    <hyperlink r:id="rId1522" ref="D2156"/>
    <hyperlink r:id="rId1523" ref="D2157"/>
    <hyperlink r:id="rId1524" ref="D2158"/>
    <hyperlink r:id="rId1525" ref="D2159"/>
    <hyperlink r:id="rId1526" ref="D2160"/>
    <hyperlink r:id="rId1527" ref="D2161"/>
    <hyperlink r:id="rId1528" ref="D2162"/>
    <hyperlink r:id="rId1529" ref="D2163"/>
    <hyperlink r:id="rId1530" ref="D2164"/>
    <hyperlink r:id="rId1531" ref="D2165"/>
    <hyperlink r:id="rId1532" ref="D2166"/>
    <hyperlink r:id="rId1533" ref="D2167"/>
    <hyperlink r:id="rId1534" ref="D2168"/>
    <hyperlink r:id="rId1535" ref="D2169"/>
    <hyperlink r:id="rId1536" ref="D2170"/>
    <hyperlink r:id="rId1537" ref="D2171"/>
    <hyperlink r:id="rId1538" ref="D2172"/>
    <hyperlink r:id="rId1539" ref="D2173"/>
    <hyperlink r:id="rId1540" ref="D2174"/>
    <hyperlink r:id="rId1541" ref="D2175"/>
    <hyperlink r:id="rId1542" ref="D2176"/>
    <hyperlink r:id="rId1543" ref="D2177"/>
    <hyperlink r:id="rId1544" ref="D2178"/>
    <hyperlink r:id="rId1545" ref="D2179"/>
    <hyperlink r:id="rId1546" ref="D2180"/>
    <hyperlink r:id="rId1547" ref="D2181"/>
    <hyperlink r:id="rId1548" ref="D2182"/>
    <hyperlink r:id="rId1549" ref="D2183"/>
    <hyperlink r:id="rId1550" ref="D2184"/>
    <hyperlink r:id="rId1551" ref="D2185"/>
    <hyperlink r:id="rId1552" ref="D2186"/>
    <hyperlink r:id="rId1553" ref="D2187"/>
    <hyperlink r:id="rId1554" ref="D2188"/>
    <hyperlink r:id="rId1555" ref="D2189"/>
    <hyperlink r:id="rId1556" ref="D2190"/>
    <hyperlink r:id="rId1557" ref="D2191"/>
    <hyperlink r:id="rId1558" ref="D2192"/>
    <hyperlink r:id="rId1559" ref="D2193"/>
    <hyperlink r:id="rId1560" ref="D2194"/>
    <hyperlink r:id="rId1561" ref="D2195"/>
    <hyperlink r:id="rId1562" ref="D2196"/>
    <hyperlink r:id="rId1563" ref="D2197"/>
    <hyperlink r:id="rId1564" ref="D2198"/>
    <hyperlink r:id="rId1565" ref="D2199"/>
    <hyperlink r:id="rId1566" ref="D2200"/>
    <hyperlink r:id="rId1567" ref="D2201"/>
    <hyperlink r:id="rId1568" ref="D2202"/>
    <hyperlink r:id="rId1569" ref="E2202"/>
    <hyperlink r:id="rId1570" ref="D2203"/>
    <hyperlink r:id="rId1571" ref="D2204"/>
    <hyperlink r:id="rId1572" ref="D2205"/>
    <hyperlink r:id="rId1573" ref="D2206"/>
    <hyperlink r:id="rId1574" ref="D2207"/>
    <hyperlink r:id="rId1575" ref="D2208"/>
    <hyperlink r:id="rId1576" ref="D2209"/>
    <hyperlink r:id="rId1577" ref="D2210"/>
    <hyperlink r:id="rId1578" ref="D2211"/>
    <hyperlink r:id="rId1579" ref="D2213"/>
    <hyperlink r:id="rId1580" ref="D2214"/>
    <hyperlink r:id="rId1581" ref="D2215"/>
    <hyperlink r:id="rId1582" ref="E2215"/>
    <hyperlink r:id="rId1583" ref="D2216"/>
    <hyperlink r:id="rId1584" ref="D2217"/>
    <hyperlink r:id="rId1585" ref="D2218"/>
    <hyperlink r:id="rId1586" ref="C2219"/>
    <hyperlink r:id="rId1587" ref="D2219"/>
    <hyperlink r:id="rId1588" ref="D2220"/>
    <hyperlink r:id="rId1589" ref="D2221"/>
    <hyperlink r:id="rId1590" ref="D2222"/>
    <hyperlink r:id="rId1591" ref="D2223"/>
    <hyperlink r:id="rId1592" ref="D2224"/>
    <hyperlink r:id="rId1593" ref="D2225"/>
    <hyperlink r:id="rId1594" ref="D2226"/>
    <hyperlink r:id="rId1595" ref="D2227"/>
    <hyperlink r:id="rId1596" ref="D2228"/>
    <hyperlink r:id="rId1597" ref="D2229"/>
    <hyperlink r:id="rId1598" ref="D2230"/>
    <hyperlink r:id="rId1599" ref="D2231"/>
    <hyperlink r:id="rId1600" ref="D2232"/>
    <hyperlink r:id="rId1601" ref="D2233"/>
    <hyperlink r:id="rId1602" ref="D2234"/>
    <hyperlink r:id="rId1603" ref="D2235"/>
    <hyperlink r:id="rId1604" ref="D2236"/>
    <hyperlink r:id="rId1605" ref="D2237"/>
    <hyperlink r:id="rId1606" ref="D2238"/>
    <hyperlink r:id="rId1607" ref="D2239"/>
    <hyperlink r:id="rId1608" ref="D2240"/>
    <hyperlink r:id="rId1609" ref="D2241"/>
    <hyperlink r:id="rId1610" ref="D2242"/>
    <hyperlink r:id="rId1611" ref="D2243"/>
    <hyperlink r:id="rId1612" ref="D2244"/>
    <hyperlink r:id="rId1613" ref="D2245"/>
    <hyperlink r:id="rId1614" ref="D2246"/>
    <hyperlink r:id="rId1615" ref="D2247"/>
    <hyperlink r:id="rId1616" ref="D2248"/>
    <hyperlink r:id="rId1617" ref="D2249"/>
    <hyperlink r:id="rId1618" ref="D2250"/>
    <hyperlink r:id="rId1619" ref="D2251"/>
    <hyperlink r:id="rId1620" ref="D2252"/>
    <hyperlink r:id="rId1621" ref="D2253"/>
    <hyperlink r:id="rId1622" ref="D2254"/>
    <hyperlink r:id="rId1623" ref="D2255"/>
    <hyperlink r:id="rId1624" ref="D2256"/>
    <hyperlink r:id="rId1625" ref="D2257"/>
    <hyperlink r:id="rId1626" ref="D2258"/>
    <hyperlink r:id="rId1627" ref="D2259"/>
    <hyperlink r:id="rId1628" ref="D2260"/>
    <hyperlink r:id="rId1629" ref="D2261"/>
    <hyperlink r:id="rId1630" ref="D2262"/>
    <hyperlink r:id="rId1631" ref="D2263"/>
    <hyperlink r:id="rId1632" ref="D2264"/>
    <hyperlink r:id="rId1633" ref="D2265"/>
    <hyperlink r:id="rId1634" ref="D2266"/>
    <hyperlink r:id="rId1635" ref="D2267"/>
    <hyperlink r:id="rId1636" ref="D2268"/>
    <hyperlink r:id="rId1637" ref="D2269"/>
    <hyperlink r:id="rId1638" ref="D2270"/>
    <hyperlink r:id="rId1639" ref="D2271"/>
    <hyperlink r:id="rId1640" ref="D2272"/>
    <hyperlink r:id="rId1641" ref="D2273"/>
    <hyperlink r:id="rId1642" ref="D2274"/>
    <hyperlink r:id="rId1643" ref="D2275"/>
    <hyperlink r:id="rId1644" ref="D2276"/>
    <hyperlink r:id="rId1645" ref="D2277"/>
    <hyperlink r:id="rId1646" ref="D2278"/>
    <hyperlink r:id="rId1647" ref="D2279"/>
    <hyperlink r:id="rId1648" ref="D2280"/>
    <hyperlink r:id="rId1649" ref="D2281"/>
    <hyperlink r:id="rId1650" ref="D2282"/>
    <hyperlink r:id="rId1651" ref="D2283"/>
    <hyperlink r:id="rId1652" ref="D2284"/>
    <hyperlink r:id="rId1653" ref="D2285"/>
    <hyperlink r:id="rId1654" ref="D2286"/>
    <hyperlink r:id="rId1655" ref="D2288"/>
    <hyperlink r:id="rId1656" ref="D2289"/>
    <hyperlink r:id="rId1657" ref="D2290"/>
    <hyperlink r:id="rId1658" ref="D2291"/>
    <hyperlink r:id="rId1659" ref="D2292"/>
    <hyperlink r:id="rId1660" ref="D2293"/>
    <hyperlink r:id="rId1661" ref="D2294"/>
    <hyperlink r:id="rId1662" ref="D2295"/>
    <hyperlink r:id="rId1663" ref="D2296"/>
    <hyperlink r:id="rId1664" ref="D2297"/>
    <hyperlink r:id="rId1665" ref="D2298"/>
    <hyperlink r:id="rId1666" ref="D2299"/>
    <hyperlink r:id="rId1667" ref="D2300"/>
    <hyperlink r:id="rId1668" ref="D2301"/>
    <hyperlink r:id="rId1669" ref="D2302"/>
    <hyperlink r:id="rId1670" ref="D2303"/>
    <hyperlink r:id="rId1671" ref="D2304"/>
    <hyperlink r:id="rId1672" ref="D2305"/>
    <hyperlink r:id="rId1673" ref="D2306"/>
    <hyperlink r:id="rId1674" ref="D2307"/>
    <hyperlink r:id="rId1675" ref="D2308"/>
    <hyperlink r:id="rId1676" ref="D2309"/>
    <hyperlink r:id="rId1677" ref="D2310"/>
    <hyperlink r:id="rId1678" ref="D2311"/>
    <hyperlink r:id="rId1679" ref="D2312"/>
    <hyperlink r:id="rId1680" ref="D2313"/>
    <hyperlink r:id="rId1681" ref="D2314"/>
    <hyperlink r:id="rId1682" ref="D2315"/>
    <hyperlink r:id="rId1683" ref="D2316"/>
    <hyperlink r:id="rId1684" ref="D2317"/>
    <hyperlink r:id="rId1685" ref="D2318"/>
    <hyperlink r:id="rId1686" ref="D2319"/>
    <hyperlink r:id="rId1687" ref="D2320"/>
    <hyperlink r:id="rId1688" ref="D2321"/>
    <hyperlink r:id="rId1689" ref="D2322"/>
    <hyperlink r:id="rId1690" ref="D2323"/>
    <hyperlink r:id="rId1691" ref="E2323"/>
    <hyperlink r:id="rId1692" ref="D2324"/>
    <hyperlink r:id="rId1693" ref="D2325"/>
    <hyperlink r:id="rId1694" ref="D2326"/>
    <hyperlink r:id="rId1695" ref="D2327"/>
    <hyperlink r:id="rId1696" ref="D2328"/>
    <hyperlink r:id="rId1697" ref="D2329"/>
    <hyperlink r:id="rId1698" ref="D2330"/>
    <hyperlink r:id="rId1699" ref="D2331"/>
    <hyperlink r:id="rId1700" ref="D2332"/>
    <hyperlink r:id="rId1701" ref="D2333"/>
    <hyperlink r:id="rId1702" ref="D2334"/>
    <hyperlink r:id="rId1703" ref="D2335"/>
    <hyperlink r:id="rId1704" ref="D2336"/>
    <hyperlink r:id="rId1705" ref="D2337"/>
    <hyperlink r:id="rId1706" ref="D2338"/>
    <hyperlink r:id="rId1707" ref="D2339"/>
    <hyperlink r:id="rId1708" ref="D2340"/>
    <hyperlink r:id="rId1709" ref="D2341"/>
    <hyperlink r:id="rId1710" ref="D2342"/>
    <hyperlink r:id="rId1711" ref="D2343"/>
    <hyperlink r:id="rId1712" ref="D2344"/>
    <hyperlink r:id="rId1713" ref="D2345"/>
    <hyperlink r:id="rId1714" ref="D2346"/>
    <hyperlink r:id="rId1715" ref="D2347"/>
    <hyperlink r:id="rId1716" ref="D2348"/>
    <hyperlink r:id="rId1717" ref="D2349"/>
    <hyperlink r:id="rId1718" ref="D2350"/>
    <hyperlink r:id="rId1719" ref="D2351"/>
    <hyperlink r:id="rId1720" ref="D2352"/>
    <hyperlink r:id="rId1721" ref="D2353"/>
    <hyperlink r:id="rId1722" ref="D2354"/>
    <hyperlink r:id="rId1723" ref="D2355"/>
    <hyperlink r:id="rId1724" ref="D2356"/>
    <hyperlink r:id="rId1725" ref="D2357"/>
    <hyperlink r:id="rId1726" ref="D2358"/>
    <hyperlink r:id="rId1727" ref="D2359"/>
    <hyperlink r:id="rId1728" ref="D2360"/>
    <hyperlink r:id="rId1729" ref="D2361"/>
    <hyperlink r:id="rId1730" ref="D2362"/>
    <hyperlink r:id="rId1731" ref="D2363"/>
    <hyperlink r:id="rId1732" ref="D2364"/>
    <hyperlink r:id="rId1733" ref="D2365"/>
    <hyperlink r:id="rId1734" ref="D2366"/>
    <hyperlink r:id="rId1735" ref="D2367"/>
    <hyperlink r:id="rId1736" ref="D2368"/>
    <hyperlink r:id="rId1737" ref="D2369"/>
    <hyperlink r:id="rId1738" ref="D2370"/>
    <hyperlink r:id="rId1739" ref="D2371"/>
    <hyperlink r:id="rId1740" ref="D2372"/>
    <hyperlink r:id="rId1741" ref="D2373"/>
    <hyperlink r:id="rId1742" ref="D2374"/>
    <hyperlink r:id="rId1743" ref="D2375"/>
    <hyperlink r:id="rId1744" ref="D2376"/>
    <hyperlink r:id="rId1745" ref="D2377"/>
    <hyperlink r:id="rId1746" ref="D2378"/>
    <hyperlink r:id="rId1747" ref="D2379"/>
    <hyperlink r:id="rId1748" ref="D2380"/>
    <hyperlink r:id="rId1749" ref="D2381"/>
    <hyperlink r:id="rId1750" ref="D2382"/>
    <hyperlink r:id="rId1751" ref="D2383"/>
    <hyperlink r:id="rId1752" ref="D2384"/>
    <hyperlink r:id="rId1753" ref="D2385"/>
    <hyperlink r:id="rId1754" ref="D2386"/>
    <hyperlink r:id="rId1755" ref="D2387"/>
    <hyperlink r:id="rId1756" ref="D2388"/>
    <hyperlink r:id="rId1757" ref="D2389"/>
    <hyperlink r:id="rId1758" ref="D2390"/>
    <hyperlink r:id="rId1759" ref="D2391"/>
    <hyperlink r:id="rId1760" ref="D2392"/>
    <hyperlink r:id="rId1761" ref="D2393"/>
    <hyperlink r:id="rId1762" ref="D2394"/>
    <hyperlink r:id="rId1763" ref="D2395"/>
    <hyperlink r:id="rId1764" ref="D2396"/>
    <hyperlink r:id="rId1765" ref="D2397"/>
    <hyperlink r:id="rId1766" ref="D2398"/>
    <hyperlink r:id="rId1767" ref="D2399"/>
    <hyperlink r:id="rId1768" ref="D2400"/>
    <hyperlink r:id="rId1769" ref="D2401"/>
    <hyperlink r:id="rId1770" ref="D2402"/>
    <hyperlink r:id="rId1771" ref="D2403"/>
    <hyperlink r:id="rId1772" ref="D2404"/>
    <hyperlink r:id="rId1773" ref="D2405"/>
    <hyperlink r:id="rId1774" ref="D2406"/>
    <hyperlink r:id="rId1775" ref="D2407"/>
    <hyperlink r:id="rId1776" ref="D2408"/>
    <hyperlink r:id="rId1777" ref="D2409"/>
    <hyperlink r:id="rId1778" ref="D2410"/>
    <hyperlink r:id="rId1779" ref="D2411"/>
    <hyperlink r:id="rId1780" ref="D2412"/>
    <hyperlink r:id="rId1781" ref="D2413"/>
    <hyperlink r:id="rId1782" ref="D2414"/>
    <hyperlink r:id="rId1783" ref="D2415"/>
    <hyperlink r:id="rId1784" ref="D2416"/>
    <hyperlink r:id="rId1785" ref="D2417"/>
    <hyperlink r:id="rId1786" ref="D2418"/>
    <hyperlink r:id="rId1787" ref="D2419"/>
    <hyperlink r:id="rId1788" ref="D2420"/>
    <hyperlink r:id="rId1789" ref="D2421"/>
    <hyperlink r:id="rId1790" ref="D2422"/>
    <hyperlink r:id="rId1791" ref="D2423"/>
    <hyperlink r:id="rId1792" ref="D2424"/>
    <hyperlink r:id="rId1793" ref="D2425"/>
    <hyperlink r:id="rId1794" ref="D2426"/>
    <hyperlink r:id="rId1795" ref="D2427"/>
    <hyperlink r:id="rId1796" ref="D2428"/>
    <hyperlink r:id="rId1797" ref="D2429"/>
    <hyperlink r:id="rId1798" ref="D2430"/>
    <hyperlink r:id="rId1799" ref="D2431"/>
    <hyperlink r:id="rId1800" ref="D2432"/>
    <hyperlink r:id="rId1801" ref="D2433"/>
    <hyperlink r:id="rId1802" ref="D2434"/>
    <hyperlink r:id="rId1803" ref="D2435"/>
    <hyperlink r:id="rId1804" ref="D2436"/>
    <hyperlink r:id="rId1805" ref="D2437"/>
    <hyperlink r:id="rId1806" ref="D2438"/>
    <hyperlink r:id="rId1807" ref="D2439"/>
    <hyperlink r:id="rId1808" ref="D2440"/>
    <hyperlink r:id="rId1809" ref="D2441"/>
    <hyperlink r:id="rId1810" ref="D2442"/>
    <hyperlink r:id="rId1811" ref="D2443"/>
    <hyperlink r:id="rId1812" ref="D2444"/>
    <hyperlink r:id="rId1813" ref="D2445"/>
    <hyperlink r:id="rId1814" ref="D2446"/>
    <hyperlink r:id="rId1815" ref="D2447"/>
    <hyperlink r:id="rId1816" ref="D2448"/>
    <hyperlink r:id="rId1817" ref="D2449"/>
    <hyperlink r:id="rId1818" ref="D2450"/>
    <hyperlink r:id="rId1819" ref="D2451"/>
    <hyperlink r:id="rId1820" ref="D2452"/>
    <hyperlink r:id="rId1821" ref="D2453"/>
    <hyperlink r:id="rId1822" ref="D2454"/>
    <hyperlink r:id="rId1823" ref="D2455"/>
    <hyperlink r:id="rId1824" ref="D2456"/>
    <hyperlink r:id="rId1825" ref="D2457"/>
    <hyperlink r:id="rId1826" ref="D2458"/>
    <hyperlink r:id="rId1827" ref="D2459"/>
    <hyperlink r:id="rId1828" ref="D2460"/>
    <hyperlink r:id="rId1829" ref="D2461"/>
    <hyperlink r:id="rId1830" ref="D2462"/>
    <hyperlink r:id="rId1831" ref="D2463"/>
    <hyperlink r:id="rId1832" ref="D2464"/>
    <hyperlink r:id="rId1833" ref="D2465"/>
    <hyperlink r:id="rId1834" ref="D2466"/>
    <hyperlink r:id="rId1835" ref="D2467"/>
    <hyperlink r:id="rId1836" ref="D2468"/>
    <hyperlink r:id="rId1837" ref="D2469"/>
    <hyperlink r:id="rId1838" ref="D2470"/>
    <hyperlink r:id="rId1839" ref="D2471"/>
    <hyperlink r:id="rId1840" ref="E2471"/>
    <hyperlink r:id="rId1841" ref="D2472"/>
    <hyperlink r:id="rId1842" ref="D2473"/>
    <hyperlink r:id="rId1843" ref="D2475"/>
    <hyperlink r:id="rId1844" ref="D2476"/>
    <hyperlink r:id="rId1845" ref="D2477"/>
    <hyperlink r:id="rId1846" ref="D2478"/>
    <hyperlink r:id="rId1847" ref="D2479"/>
    <hyperlink r:id="rId1848" ref="D2480"/>
    <hyperlink r:id="rId1849" ref="D2481"/>
    <hyperlink r:id="rId1850" ref="D2482"/>
    <hyperlink r:id="rId1851" ref="D2483"/>
    <hyperlink r:id="rId1852" ref="D2484"/>
    <hyperlink r:id="rId1853" ref="D2485"/>
    <hyperlink r:id="rId1854" ref="D2486"/>
    <hyperlink r:id="rId1855" ref="D2487"/>
    <hyperlink r:id="rId1856" ref="D2488"/>
    <hyperlink r:id="rId1857" ref="D2489"/>
    <hyperlink r:id="rId1858" ref="D2490"/>
    <hyperlink r:id="rId1859" ref="D2491"/>
    <hyperlink r:id="rId1860" ref="D2492"/>
    <hyperlink r:id="rId1861" ref="D2493"/>
    <hyperlink r:id="rId1862" ref="E2493"/>
    <hyperlink r:id="rId1863" ref="D2494"/>
    <hyperlink r:id="rId1864" ref="D2495"/>
    <hyperlink r:id="rId1865" ref="D2496"/>
    <hyperlink r:id="rId1866" ref="D2497"/>
    <hyperlink r:id="rId1867" ref="D2498"/>
    <hyperlink r:id="rId1868" ref="D2499"/>
    <hyperlink r:id="rId1869" ref="D2500"/>
    <hyperlink r:id="rId1870" ref="D2501"/>
    <hyperlink r:id="rId1871" ref="D2502"/>
    <hyperlink r:id="rId1872" ref="D2503"/>
    <hyperlink r:id="rId1873" ref="D2504"/>
    <hyperlink r:id="rId1874" ref="D2505"/>
    <hyperlink r:id="rId1875" ref="D2506"/>
    <hyperlink r:id="rId1876" ref="D2507"/>
    <hyperlink r:id="rId1877" ref="D2508"/>
    <hyperlink r:id="rId1878" ref="D2509"/>
    <hyperlink r:id="rId1879" ref="D2510"/>
    <hyperlink r:id="rId1880" ref="D2511"/>
    <hyperlink r:id="rId1881" ref="D2512"/>
    <hyperlink r:id="rId1882" ref="D2513"/>
    <hyperlink r:id="rId1883" ref="D2514"/>
    <hyperlink r:id="rId1884" ref="D2515"/>
    <hyperlink r:id="rId1885" ref="D2516"/>
    <hyperlink r:id="rId1886" ref="D2517"/>
    <hyperlink r:id="rId1887" ref="D2518"/>
    <hyperlink r:id="rId1888" ref="D2519"/>
    <hyperlink r:id="rId1889" ref="D2520"/>
    <hyperlink r:id="rId1890" ref="D2521"/>
    <hyperlink r:id="rId1891" ref="D2522"/>
    <hyperlink r:id="rId1892" ref="D2523"/>
    <hyperlink r:id="rId1893" ref="D2524"/>
    <hyperlink r:id="rId1894" ref="D2525"/>
    <hyperlink r:id="rId1895" ref="D2526"/>
    <hyperlink r:id="rId1896" ref="D2527"/>
    <hyperlink r:id="rId1897" ref="D2528"/>
    <hyperlink r:id="rId1898" ref="D2529"/>
    <hyperlink r:id="rId1899" ref="D2530"/>
    <hyperlink r:id="rId1900" ref="D2531"/>
    <hyperlink r:id="rId1901" ref="D2532"/>
    <hyperlink r:id="rId1902" ref="D2533"/>
    <hyperlink r:id="rId1903" ref="D2534"/>
    <hyperlink r:id="rId1904" ref="D2535"/>
    <hyperlink r:id="rId1905" ref="D2536"/>
    <hyperlink r:id="rId1906" ref="D2537"/>
    <hyperlink r:id="rId1907" ref="D2538"/>
    <hyperlink r:id="rId1908" ref="D2539"/>
    <hyperlink r:id="rId1909" ref="D2540"/>
    <hyperlink r:id="rId1910" ref="D2541"/>
    <hyperlink r:id="rId1911" ref="D2542"/>
    <hyperlink r:id="rId1912" ref="D2543"/>
    <hyperlink r:id="rId1913" ref="D2544"/>
    <hyperlink r:id="rId1914" ref="D2545"/>
    <hyperlink r:id="rId1915" ref="D2546"/>
    <hyperlink r:id="rId1916" ref="D2547"/>
    <hyperlink r:id="rId1917" ref="D2548"/>
    <hyperlink r:id="rId1918" ref="D2549"/>
    <hyperlink r:id="rId1919" ref="D2550"/>
    <hyperlink r:id="rId1920" ref="D2551"/>
    <hyperlink r:id="rId1921" ref="D2552"/>
    <hyperlink r:id="rId1922" ref="D2553"/>
    <hyperlink r:id="rId1923" ref="D2554"/>
    <hyperlink r:id="rId1924" ref="D2555"/>
    <hyperlink r:id="rId1925" ref="D2556"/>
    <hyperlink r:id="rId1926" ref="D2557"/>
    <hyperlink r:id="rId1927" ref="D2558"/>
    <hyperlink r:id="rId1928" ref="D2559"/>
    <hyperlink r:id="rId1929" ref="D2560"/>
    <hyperlink r:id="rId1930" ref="D2561"/>
    <hyperlink r:id="rId1931" ref="D2562"/>
    <hyperlink r:id="rId1932" ref="D2563"/>
    <hyperlink r:id="rId1933" ref="D2564"/>
    <hyperlink r:id="rId1934" ref="D2565"/>
    <hyperlink r:id="rId1935" ref="D2566"/>
    <hyperlink r:id="rId1936" ref="D2567"/>
    <hyperlink r:id="rId1937" ref="D2568"/>
    <hyperlink r:id="rId1938" ref="D2569"/>
    <hyperlink r:id="rId1939" ref="D2573"/>
    <hyperlink r:id="rId1940" ref="D2574"/>
    <hyperlink r:id="rId1941" ref="D2575"/>
    <hyperlink r:id="rId1942" ref="D2576"/>
    <hyperlink r:id="rId1943" ref="D2577"/>
    <hyperlink r:id="rId1944" ref="D2578"/>
    <hyperlink r:id="rId1945" ref="D2579"/>
    <hyperlink r:id="rId1946" ref="D2580"/>
    <hyperlink r:id="rId1947" ref="D2581"/>
    <hyperlink r:id="rId1948" ref="D2582"/>
    <hyperlink r:id="rId1949" ref="D2583"/>
    <hyperlink r:id="rId1950" ref="D2584"/>
    <hyperlink r:id="rId1951" ref="D2585"/>
    <hyperlink r:id="rId1952" ref="D2586"/>
    <hyperlink r:id="rId1953" ref="D2587"/>
    <hyperlink r:id="rId1954" ref="D2588"/>
    <hyperlink r:id="rId1955" ref="D2589"/>
    <hyperlink r:id="rId1956" ref="D2590"/>
    <hyperlink r:id="rId1957" ref="D2591"/>
    <hyperlink r:id="rId1958" ref="D2592"/>
    <hyperlink r:id="rId1959" ref="D2593"/>
    <hyperlink r:id="rId1960" ref="D2594"/>
    <hyperlink r:id="rId1961" ref="D2595"/>
    <hyperlink r:id="rId1962" ref="D2597"/>
    <hyperlink r:id="rId1963" ref="D2598"/>
    <hyperlink r:id="rId1964" ref="D2599"/>
    <hyperlink r:id="rId1965" ref="D2600"/>
    <hyperlink r:id="rId1966" ref="D2601"/>
    <hyperlink r:id="rId1967" ref="D2602"/>
    <hyperlink r:id="rId1968" ref="D2603"/>
    <hyperlink r:id="rId1969" ref="D2604"/>
    <hyperlink r:id="rId1970" ref="D2605"/>
    <hyperlink r:id="rId1971" ref="D2606"/>
    <hyperlink r:id="rId1972" ref="D2607"/>
    <hyperlink r:id="rId1973" ref="D2608"/>
    <hyperlink r:id="rId1974" ref="D2609"/>
    <hyperlink r:id="rId1975" ref="D2610"/>
    <hyperlink r:id="rId1976" ref="D2611"/>
    <hyperlink r:id="rId1977" ref="D2612"/>
    <hyperlink r:id="rId1978" ref="D2613"/>
    <hyperlink r:id="rId1979" ref="D2614"/>
    <hyperlink r:id="rId1980" ref="D2615"/>
    <hyperlink r:id="rId1981" ref="D2616"/>
    <hyperlink r:id="rId1982" ref="D2617"/>
    <hyperlink r:id="rId1983" ref="D2618"/>
    <hyperlink r:id="rId1984" ref="D2619"/>
    <hyperlink r:id="rId1985" ref="D2620"/>
    <hyperlink r:id="rId1986" ref="D2621"/>
    <hyperlink r:id="rId1987" ref="D2622"/>
    <hyperlink r:id="rId1988" ref="D2623"/>
    <hyperlink r:id="rId1989" ref="D2624"/>
    <hyperlink r:id="rId1990" ref="D2625"/>
  </hyperlinks>
  <printOptions/>
  <pageMargins bottom="0.75" footer="0.0" header="0.0" left="0.7" right="0.7" top="0.75"/>
  <pageSetup orientation="portrait"/>
  <drawing r:id="rId1991"/>
  <tableParts count="1">
    <tablePart r:id="rId199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17.43"/>
    <col customWidth="1" min="2" max="2" width="27.14"/>
    <col customWidth="1" min="3" max="26" width="11.43"/>
  </cols>
  <sheetData>
    <row r="1">
      <c r="B1" s="193"/>
    </row>
    <row r="2">
      <c r="B2" s="193"/>
    </row>
    <row r="3">
      <c r="A3" s="195" t="s">
        <v>4865</v>
      </c>
      <c r="B3" s="193" t="s">
        <v>4858</v>
      </c>
    </row>
    <row r="4">
      <c r="A4" s="197" t="s">
        <v>48</v>
      </c>
      <c r="B4" s="193">
        <v>9.333333333333334</v>
      </c>
    </row>
    <row r="5">
      <c r="A5" s="197" t="s">
        <v>40</v>
      </c>
      <c r="B5" s="193">
        <v>8.9</v>
      </c>
    </row>
    <row r="6">
      <c r="A6" s="197" t="s">
        <v>4872</v>
      </c>
      <c r="B6" s="193">
        <v>10.0</v>
      </c>
    </row>
    <row r="7">
      <c r="A7" s="197" t="s">
        <v>4881</v>
      </c>
      <c r="B7" s="193">
        <v>10.0</v>
      </c>
    </row>
    <row r="8">
      <c r="A8" s="197" t="s">
        <v>217</v>
      </c>
      <c r="B8" s="193">
        <v>10.0</v>
      </c>
    </row>
    <row r="9">
      <c r="A9" s="197" t="s">
        <v>4459</v>
      </c>
      <c r="B9" s="193">
        <v>10.0</v>
      </c>
    </row>
    <row r="10">
      <c r="A10" s="197" t="s">
        <v>950</v>
      </c>
      <c r="B10" s="193">
        <v>10.0</v>
      </c>
    </row>
    <row r="11">
      <c r="A11" s="197" t="s">
        <v>4878</v>
      </c>
      <c r="B11" s="193">
        <v>9.4</v>
      </c>
    </row>
    <row r="12">
      <c r="A12" s="197" t="s">
        <v>52</v>
      </c>
      <c r="B12" s="193">
        <v>10.0</v>
      </c>
    </row>
    <row r="13">
      <c r="A13" s="197" t="s">
        <v>190</v>
      </c>
      <c r="B13" s="193">
        <v>10.0</v>
      </c>
    </row>
    <row r="14">
      <c r="A14" s="197" t="s">
        <v>107</v>
      </c>
      <c r="B14" s="193">
        <v>8.9</v>
      </c>
    </row>
    <row r="15">
      <c r="A15" s="197" t="s">
        <v>4856</v>
      </c>
      <c r="B15" s="193">
        <v>9.614285714285716</v>
      </c>
    </row>
    <row r="16">
      <c r="B16" s="193"/>
    </row>
    <row r="17">
      <c r="B17" s="193"/>
    </row>
    <row r="18">
      <c r="B18" s="193"/>
    </row>
    <row r="19">
      <c r="B19" s="193"/>
    </row>
    <row r="20">
      <c r="B20" s="193"/>
    </row>
    <row r="21" ht="15.75" customHeight="1">
      <c r="B21" s="193"/>
    </row>
    <row r="22" ht="15.75" customHeight="1">
      <c r="B22" s="193"/>
    </row>
    <row r="23" ht="15.75" customHeight="1">
      <c r="B23" s="193"/>
    </row>
    <row r="24" ht="15.75" customHeight="1">
      <c r="B24" s="193"/>
    </row>
    <row r="25" ht="15.75" customHeight="1">
      <c r="B25" s="193"/>
    </row>
    <row r="26" ht="15.75" customHeight="1">
      <c r="B26" s="193"/>
    </row>
    <row r="27" ht="15.75" customHeight="1">
      <c r="B27" s="193"/>
    </row>
    <row r="28" ht="15.75" customHeight="1">
      <c r="B28" s="193"/>
    </row>
    <row r="29" ht="15.75" customHeight="1">
      <c r="B29" s="193"/>
    </row>
    <row r="30" ht="15.75" customHeight="1">
      <c r="B30" s="193"/>
    </row>
    <row r="31" ht="15.75" customHeight="1">
      <c r="B31" s="193"/>
    </row>
    <row r="32" ht="15.75" customHeight="1">
      <c r="B32" s="193"/>
    </row>
    <row r="33" ht="15.75" customHeight="1">
      <c r="B33" s="193"/>
    </row>
    <row r="34" ht="15.75" customHeight="1">
      <c r="B34" s="193"/>
    </row>
    <row r="35" ht="15.75" customHeight="1">
      <c r="B35" s="193"/>
    </row>
    <row r="36" ht="15.75" customHeight="1">
      <c r="B36" s="193"/>
    </row>
    <row r="37" ht="15.75" customHeight="1">
      <c r="B37" s="193"/>
    </row>
    <row r="38" ht="15.75" customHeight="1">
      <c r="B38" s="193"/>
    </row>
    <row r="39" ht="15.75" customHeight="1">
      <c r="B39" s="193"/>
    </row>
    <row r="40" ht="15.75" customHeight="1">
      <c r="B40" s="193"/>
    </row>
    <row r="41" ht="15.75" customHeight="1">
      <c r="B41" s="193"/>
    </row>
    <row r="42" ht="15.75" customHeight="1">
      <c r="B42" s="193"/>
    </row>
    <row r="43" ht="15.75" customHeight="1">
      <c r="B43" s="193"/>
    </row>
    <row r="44" ht="15.75" customHeight="1">
      <c r="B44" s="193"/>
    </row>
    <row r="45" ht="15.75" customHeight="1">
      <c r="B45" s="193"/>
    </row>
    <row r="46" ht="15.75" customHeight="1">
      <c r="B46" s="193"/>
    </row>
    <row r="47" ht="15.75" customHeight="1">
      <c r="B47" s="193"/>
    </row>
    <row r="48" ht="15.75" customHeight="1">
      <c r="B48" s="193"/>
    </row>
    <row r="49" ht="15.75" customHeight="1">
      <c r="B49" s="193"/>
    </row>
    <row r="50" ht="15.75" customHeight="1">
      <c r="B50" s="193"/>
    </row>
    <row r="51" ht="15.75" customHeight="1">
      <c r="B51" s="193"/>
    </row>
    <row r="52" ht="15.75" customHeight="1">
      <c r="B52" s="193"/>
    </row>
    <row r="53" ht="15.75" customHeight="1">
      <c r="B53" s="193"/>
    </row>
    <row r="54" ht="15.75" customHeight="1">
      <c r="B54" s="193"/>
    </row>
    <row r="55" ht="15.75" customHeight="1">
      <c r="B55" s="193"/>
    </row>
    <row r="56" ht="15.75" customHeight="1">
      <c r="B56" s="193"/>
    </row>
    <row r="57" ht="15.75" customHeight="1">
      <c r="B57" s="193"/>
    </row>
    <row r="58" ht="15.75" customHeight="1">
      <c r="B58" s="193"/>
    </row>
    <row r="59" ht="15.75" customHeight="1">
      <c r="B59" s="193"/>
    </row>
    <row r="60" ht="15.75" customHeight="1">
      <c r="B60" s="193"/>
    </row>
    <row r="61" ht="15.75" customHeight="1">
      <c r="B61" s="193"/>
    </row>
    <row r="62" ht="15.75" customHeight="1">
      <c r="B62" s="193"/>
    </row>
    <row r="63" ht="15.75" customHeight="1">
      <c r="B63" s="193"/>
    </row>
    <row r="64" ht="15.75" customHeight="1">
      <c r="B64" s="193"/>
    </row>
    <row r="65" ht="15.75" customHeight="1">
      <c r="B65" s="193"/>
    </row>
    <row r="66" ht="15.75" customHeight="1">
      <c r="B66" s="193"/>
    </row>
    <row r="67" ht="15.75" customHeight="1">
      <c r="B67" s="193"/>
    </row>
    <row r="68" ht="15.75" customHeight="1">
      <c r="B68" s="193"/>
    </row>
    <row r="69" ht="15.75" customHeight="1">
      <c r="B69" s="193"/>
    </row>
    <row r="70" ht="15.75" customHeight="1">
      <c r="B70" s="193"/>
    </row>
    <row r="71" ht="15.75" customHeight="1">
      <c r="B71" s="193"/>
    </row>
    <row r="72" ht="15.75" customHeight="1">
      <c r="B72" s="193"/>
    </row>
    <row r="73" ht="15.75" customHeight="1">
      <c r="B73" s="193"/>
    </row>
    <row r="74" ht="15.75" customHeight="1">
      <c r="B74" s="193"/>
    </row>
    <row r="75" ht="15.75" customHeight="1">
      <c r="B75" s="193"/>
    </row>
    <row r="76" ht="15.75" customHeight="1">
      <c r="B76" s="193"/>
    </row>
    <row r="77" ht="15.75" customHeight="1">
      <c r="B77" s="193"/>
    </row>
    <row r="78" ht="15.75" customHeight="1">
      <c r="B78" s="193"/>
    </row>
    <row r="79" ht="15.75" customHeight="1">
      <c r="B79" s="193"/>
    </row>
    <row r="80" ht="15.75" customHeight="1">
      <c r="B80" s="193"/>
    </row>
    <row r="81" ht="15.75" customHeight="1">
      <c r="B81" s="193"/>
    </row>
    <row r="82" ht="15.75" customHeight="1">
      <c r="B82" s="193"/>
    </row>
    <row r="83" ht="15.75" customHeight="1">
      <c r="B83" s="193"/>
    </row>
    <row r="84" ht="15.75" customHeight="1">
      <c r="B84" s="193"/>
    </row>
    <row r="85" ht="15.75" customHeight="1">
      <c r="B85" s="193"/>
    </row>
    <row r="86" ht="15.75" customHeight="1">
      <c r="B86" s="193"/>
    </row>
    <row r="87" ht="15.75" customHeight="1">
      <c r="B87" s="193"/>
    </row>
    <row r="88" ht="15.75" customHeight="1">
      <c r="B88" s="193"/>
    </row>
    <row r="89" ht="15.75" customHeight="1">
      <c r="B89" s="193"/>
    </row>
    <row r="90" ht="15.75" customHeight="1">
      <c r="B90" s="193"/>
    </row>
    <row r="91" ht="15.75" customHeight="1">
      <c r="B91" s="193"/>
    </row>
    <row r="92" ht="15.75" customHeight="1">
      <c r="B92" s="193"/>
    </row>
    <row r="93" ht="15.75" customHeight="1">
      <c r="B93" s="193"/>
    </row>
    <row r="94" ht="15.75" customHeight="1">
      <c r="B94" s="193"/>
    </row>
    <row r="95" ht="15.75" customHeight="1">
      <c r="B95" s="193"/>
    </row>
    <row r="96" ht="15.75" customHeight="1">
      <c r="B96" s="193"/>
    </row>
    <row r="97" ht="15.75" customHeight="1">
      <c r="B97" s="193"/>
    </row>
    <row r="98" ht="15.75" customHeight="1">
      <c r="B98" s="193"/>
    </row>
    <row r="99" ht="15.75" customHeight="1">
      <c r="B99" s="193"/>
    </row>
    <row r="100" ht="15.75" customHeight="1">
      <c r="B100" s="193"/>
    </row>
    <row r="101" ht="15.75" customHeight="1">
      <c r="B101" s="193"/>
    </row>
    <row r="102" ht="15.75" customHeight="1">
      <c r="B102" s="193"/>
    </row>
    <row r="103" ht="15.75" customHeight="1">
      <c r="B103" s="193"/>
    </row>
    <row r="104" ht="15.75" customHeight="1">
      <c r="B104" s="193"/>
    </row>
    <row r="105" ht="15.75" customHeight="1">
      <c r="B105" s="193"/>
    </row>
    <row r="106" ht="15.75" customHeight="1">
      <c r="B106" s="193"/>
    </row>
    <row r="107" ht="15.75" customHeight="1">
      <c r="B107" s="193"/>
    </row>
    <row r="108" ht="15.75" customHeight="1">
      <c r="B108" s="193"/>
    </row>
    <row r="109" ht="15.75" customHeight="1">
      <c r="B109" s="193"/>
    </row>
    <row r="110" ht="15.75" customHeight="1">
      <c r="B110" s="193"/>
    </row>
    <row r="111" ht="15.75" customHeight="1">
      <c r="B111" s="193"/>
    </row>
    <row r="112" ht="15.75" customHeight="1">
      <c r="B112" s="193"/>
    </row>
    <row r="113" ht="15.75" customHeight="1">
      <c r="B113" s="193"/>
    </row>
    <row r="114" ht="15.75" customHeight="1">
      <c r="B114" s="193"/>
    </row>
    <row r="115" ht="15.75" customHeight="1">
      <c r="B115" s="193"/>
    </row>
    <row r="116" ht="15.75" customHeight="1">
      <c r="B116" s="193"/>
    </row>
    <row r="117" ht="15.75" customHeight="1">
      <c r="B117" s="193"/>
    </row>
    <row r="118" ht="15.75" customHeight="1">
      <c r="B118" s="193"/>
    </row>
    <row r="119" ht="15.75" customHeight="1">
      <c r="B119" s="193"/>
    </row>
    <row r="120" ht="15.75" customHeight="1">
      <c r="B120" s="193"/>
    </row>
    <row r="121" ht="15.75" customHeight="1">
      <c r="B121" s="193"/>
    </row>
    <row r="122" ht="15.75" customHeight="1">
      <c r="B122" s="193"/>
    </row>
    <row r="123" ht="15.75" customHeight="1">
      <c r="B123" s="193"/>
    </row>
    <row r="124" ht="15.75" customHeight="1">
      <c r="B124" s="193"/>
    </row>
    <row r="125" ht="15.75" customHeight="1">
      <c r="B125" s="193"/>
    </row>
    <row r="126" ht="15.75" customHeight="1">
      <c r="B126" s="193"/>
    </row>
    <row r="127" ht="15.75" customHeight="1">
      <c r="B127" s="193"/>
    </row>
    <row r="128" ht="15.75" customHeight="1">
      <c r="B128" s="193"/>
    </row>
    <row r="129" ht="15.75" customHeight="1">
      <c r="B129" s="193"/>
    </row>
    <row r="130" ht="15.75" customHeight="1">
      <c r="B130" s="193"/>
    </row>
    <row r="131" ht="15.75" customHeight="1">
      <c r="B131" s="193"/>
    </row>
    <row r="132" ht="15.75" customHeight="1">
      <c r="B132" s="193"/>
    </row>
    <row r="133" ht="15.75" customHeight="1">
      <c r="B133" s="193"/>
    </row>
    <row r="134" ht="15.75" customHeight="1">
      <c r="B134" s="193"/>
    </row>
    <row r="135" ht="15.75" customHeight="1">
      <c r="B135" s="193"/>
    </row>
    <row r="136" ht="15.75" customHeight="1">
      <c r="B136" s="193"/>
    </row>
    <row r="137" ht="15.75" customHeight="1">
      <c r="B137" s="193"/>
    </row>
    <row r="138" ht="15.75" customHeight="1">
      <c r="B138" s="193"/>
    </row>
    <row r="139" ht="15.75" customHeight="1">
      <c r="B139" s="193"/>
    </row>
    <row r="140" ht="15.75" customHeight="1">
      <c r="B140" s="193"/>
    </row>
    <row r="141" ht="15.75" customHeight="1">
      <c r="B141" s="193"/>
    </row>
    <row r="142" ht="15.75" customHeight="1">
      <c r="B142" s="193"/>
    </row>
    <row r="143" ht="15.75" customHeight="1">
      <c r="B143" s="193"/>
    </row>
    <row r="144" ht="15.75" customHeight="1">
      <c r="B144" s="193"/>
    </row>
    <row r="145" ht="15.75" customHeight="1">
      <c r="B145" s="193"/>
    </row>
    <row r="146" ht="15.75" customHeight="1">
      <c r="B146" s="193"/>
    </row>
    <row r="147" ht="15.75" customHeight="1">
      <c r="B147" s="193"/>
    </row>
    <row r="148" ht="15.75" customHeight="1">
      <c r="B148" s="193"/>
    </row>
    <row r="149" ht="15.75" customHeight="1">
      <c r="B149" s="193"/>
    </row>
    <row r="150" ht="15.75" customHeight="1">
      <c r="B150" s="193"/>
    </row>
    <row r="151" ht="15.75" customHeight="1">
      <c r="B151" s="193"/>
    </row>
    <row r="152" ht="15.75" customHeight="1">
      <c r="B152" s="193"/>
    </row>
    <row r="153" ht="15.75" customHeight="1">
      <c r="B153" s="193"/>
    </row>
    <row r="154" ht="15.75" customHeight="1">
      <c r="B154" s="193"/>
    </row>
    <row r="155" ht="15.75" customHeight="1">
      <c r="B155" s="193"/>
    </row>
    <row r="156" ht="15.75" customHeight="1">
      <c r="B156" s="193"/>
    </row>
    <row r="157" ht="15.75" customHeight="1">
      <c r="B157" s="193"/>
    </row>
    <row r="158" ht="15.75" customHeight="1">
      <c r="B158" s="193"/>
    </row>
    <row r="159" ht="15.75" customHeight="1">
      <c r="B159" s="193"/>
    </row>
    <row r="160" ht="15.75" customHeight="1">
      <c r="B160" s="193"/>
    </row>
    <row r="161" ht="15.75" customHeight="1">
      <c r="B161" s="193"/>
    </row>
    <row r="162" ht="15.75" customHeight="1">
      <c r="B162" s="193"/>
    </row>
    <row r="163" ht="15.75" customHeight="1">
      <c r="B163" s="193"/>
    </row>
    <row r="164" ht="15.75" customHeight="1">
      <c r="B164" s="193"/>
    </row>
    <row r="165" ht="15.75" customHeight="1">
      <c r="B165" s="193"/>
    </row>
    <row r="166" ht="15.75" customHeight="1">
      <c r="B166" s="193"/>
    </row>
    <row r="167" ht="15.75" customHeight="1">
      <c r="B167" s="193"/>
    </row>
    <row r="168" ht="15.75" customHeight="1">
      <c r="B168" s="193"/>
    </row>
    <row r="169" ht="15.75" customHeight="1">
      <c r="B169" s="193"/>
    </row>
    <row r="170" ht="15.75" customHeight="1">
      <c r="B170" s="193"/>
    </row>
    <row r="171" ht="15.75" customHeight="1">
      <c r="B171" s="193"/>
    </row>
    <row r="172" ht="15.75" customHeight="1">
      <c r="B172" s="193"/>
    </row>
    <row r="173" ht="15.75" customHeight="1">
      <c r="B173" s="193"/>
    </row>
    <row r="174" ht="15.75" customHeight="1">
      <c r="B174" s="193"/>
    </row>
    <row r="175" ht="15.75" customHeight="1">
      <c r="B175" s="193"/>
    </row>
    <row r="176" ht="15.75" customHeight="1">
      <c r="B176" s="193"/>
    </row>
    <row r="177" ht="15.75" customHeight="1">
      <c r="B177" s="193"/>
    </row>
    <row r="178" ht="15.75" customHeight="1">
      <c r="B178" s="193"/>
    </row>
    <row r="179" ht="15.75" customHeight="1">
      <c r="B179" s="193"/>
    </row>
    <row r="180" ht="15.75" customHeight="1">
      <c r="B180" s="193"/>
    </row>
    <row r="181" ht="15.75" customHeight="1">
      <c r="B181" s="193"/>
    </row>
    <row r="182" ht="15.75" customHeight="1">
      <c r="B182" s="193"/>
    </row>
    <row r="183" ht="15.75" customHeight="1">
      <c r="B183" s="193"/>
    </row>
    <row r="184" ht="15.75" customHeight="1">
      <c r="B184" s="193"/>
    </row>
    <row r="185" ht="15.75" customHeight="1">
      <c r="B185" s="193"/>
    </row>
    <row r="186" ht="15.75" customHeight="1">
      <c r="B186" s="193"/>
    </row>
    <row r="187" ht="15.75" customHeight="1">
      <c r="B187" s="193"/>
    </row>
    <row r="188" ht="15.75" customHeight="1">
      <c r="B188" s="193"/>
    </row>
    <row r="189" ht="15.75" customHeight="1">
      <c r="B189" s="193"/>
    </row>
    <row r="190" ht="15.75" customHeight="1">
      <c r="B190" s="193"/>
    </row>
    <row r="191" ht="15.75" customHeight="1">
      <c r="B191" s="193"/>
    </row>
    <row r="192" ht="15.75" customHeight="1">
      <c r="B192" s="193"/>
    </row>
    <row r="193" ht="15.75" customHeight="1">
      <c r="B193" s="193"/>
    </row>
    <row r="194" ht="15.75" customHeight="1">
      <c r="B194" s="193"/>
    </row>
    <row r="195" ht="15.75" customHeight="1">
      <c r="B195" s="193"/>
    </row>
    <row r="196" ht="15.75" customHeight="1">
      <c r="B196" s="193"/>
    </row>
    <row r="197" ht="15.75" customHeight="1">
      <c r="B197" s="193"/>
    </row>
    <row r="198" ht="15.75" customHeight="1">
      <c r="B198" s="193"/>
    </row>
    <row r="199" ht="15.75" customHeight="1">
      <c r="B199" s="193"/>
    </row>
    <row r="200" ht="15.75" customHeight="1">
      <c r="B200" s="193"/>
    </row>
    <row r="201" ht="15.75" customHeight="1">
      <c r="B201" s="193"/>
    </row>
    <row r="202" ht="15.75" customHeight="1">
      <c r="B202" s="193"/>
    </row>
    <row r="203" ht="15.75" customHeight="1">
      <c r="B203" s="193"/>
    </row>
    <row r="204" ht="15.75" customHeight="1">
      <c r="B204" s="193"/>
    </row>
    <row r="205" ht="15.75" customHeight="1">
      <c r="B205" s="193"/>
    </row>
    <row r="206" ht="15.75" customHeight="1">
      <c r="B206" s="193"/>
    </row>
    <row r="207" ht="15.75" customHeight="1">
      <c r="B207" s="193"/>
    </row>
    <row r="208" ht="15.75" customHeight="1">
      <c r="B208" s="193"/>
    </row>
    <row r="209" ht="15.75" customHeight="1">
      <c r="B209" s="193"/>
    </row>
    <row r="210" ht="15.75" customHeight="1">
      <c r="B210" s="193"/>
    </row>
    <row r="211" ht="15.75" customHeight="1">
      <c r="B211" s="193"/>
    </row>
    <row r="212" ht="15.75" customHeight="1">
      <c r="B212" s="193"/>
    </row>
    <row r="213" ht="15.75" customHeight="1">
      <c r="B213" s="193"/>
    </row>
    <row r="214" ht="15.75" customHeight="1">
      <c r="B214" s="193"/>
    </row>
    <row r="215" ht="15.75" customHeight="1">
      <c r="B215" s="193"/>
    </row>
    <row r="216" ht="15.75" customHeight="1">
      <c r="B216" s="193"/>
    </row>
    <row r="217" ht="15.75" customHeight="1">
      <c r="B217" s="193"/>
    </row>
    <row r="218" ht="15.75" customHeight="1">
      <c r="B218" s="193"/>
    </row>
    <row r="219" ht="15.75" customHeight="1">
      <c r="B219" s="193"/>
    </row>
    <row r="220" ht="15.75" customHeight="1">
      <c r="B220" s="193"/>
    </row>
    <row r="221" ht="15.75" customHeight="1">
      <c r="B221" s="193"/>
    </row>
    <row r="222" ht="15.75" customHeight="1">
      <c r="B222" s="193"/>
    </row>
    <row r="223" ht="15.75" customHeight="1">
      <c r="B223" s="193"/>
    </row>
    <row r="224" ht="15.75" customHeight="1">
      <c r="B224" s="193"/>
    </row>
    <row r="225" ht="15.75" customHeight="1">
      <c r="B225" s="193"/>
    </row>
    <row r="226" ht="15.75" customHeight="1">
      <c r="B226" s="193"/>
    </row>
    <row r="227" ht="15.75" customHeight="1">
      <c r="B227" s="193"/>
    </row>
    <row r="228" ht="15.75" customHeight="1">
      <c r="B228" s="193"/>
    </row>
    <row r="229" ht="15.75" customHeight="1">
      <c r="B229" s="193"/>
    </row>
    <row r="230" ht="15.75" customHeight="1">
      <c r="B230" s="193"/>
    </row>
    <row r="231" ht="15.75" customHeight="1">
      <c r="B231" s="193"/>
    </row>
    <row r="232" ht="15.75" customHeight="1">
      <c r="B232" s="193"/>
    </row>
    <row r="233" ht="15.75" customHeight="1">
      <c r="B233" s="193"/>
    </row>
    <row r="234" ht="15.75" customHeight="1">
      <c r="B234" s="193"/>
    </row>
    <row r="235" ht="15.75" customHeight="1">
      <c r="B235" s="193"/>
    </row>
    <row r="236" ht="15.75" customHeight="1">
      <c r="B236" s="193"/>
    </row>
    <row r="237" ht="15.75" customHeight="1">
      <c r="B237" s="193"/>
    </row>
    <row r="238" ht="15.75" customHeight="1">
      <c r="B238" s="193"/>
    </row>
    <row r="239" ht="15.75" customHeight="1">
      <c r="B239" s="193"/>
    </row>
    <row r="240" ht="15.75" customHeight="1">
      <c r="B240" s="193"/>
    </row>
    <row r="241" ht="15.75" customHeight="1">
      <c r="B241" s="193"/>
    </row>
    <row r="242" ht="15.75" customHeight="1">
      <c r="B242" s="193"/>
    </row>
    <row r="243" ht="15.75" customHeight="1">
      <c r="B243" s="193"/>
    </row>
    <row r="244" ht="15.75" customHeight="1">
      <c r="B244" s="193"/>
    </row>
    <row r="245" ht="15.75" customHeight="1">
      <c r="B245" s="193"/>
    </row>
    <row r="246" ht="15.75" customHeight="1">
      <c r="B246" s="193"/>
    </row>
    <row r="247" ht="15.75" customHeight="1">
      <c r="B247" s="193"/>
    </row>
    <row r="248" ht="15.75" customHeight="1">
      <c r="B248" s="193"/>
    </row>
    <row r="249" ht="15.75" customHeight="1">
      <c r="B249" s="193"/>
    </row>
    <row r="250" ht="15.75" customHeight="1">
      <c r="B250" s="193"/>
    </row>
    <row r="251" ht="15.75" customHeight="1">
      <c r="B251" s="193"/>
    </row>
    <row r="252" ht="15.75" customHeight="1">
      <c r="B252" s="193"/>
    </row>
    <row r="253" ht="15.75" customHeight="1">
      <c r="B253" s="193"/>
    </row>
    <row r="254" ht="15.75" customHeight="1">
      <c r="B254" s="193"/>
    </row>
    <row r="255" ht="15.75" customHeight="1">
      <c r="B255" s="193"/>
    </row>
    <row r="256" ht="15.75" customHeight="1">
      <c r="B256" s="193"/>
    </row>
    <row r="257" ht="15.75" customHeight="1">
      <c r="B257" s="193"/>
    </row>
    <row r="258" ht="15.75" customHeight="1">
      <c r="B258" s="193"/>
    </row>
    <row r="259" ht="15.75" customHeight="1">
      <c r="B259" s="193"/>
    </row>
    <row r="260" ht="15.75" customHeight="1">
      <c r="B260" s="193"/>
    </row>
    <row r="261" ht="15.75" customHeight="1">
      <c r="B261" s="193"/>
    </row>
    <row r="262" ht="15.75" customHeight="1">
      <c r="B262" s="193"/>
    </row>
    <row r="263" ht="15.75" customHeight="1">
      <c r="B263" s="193"/>
    </row>
    <row r="264" ht="15.75" customHeight="1">
      <c r="B264" s="193"/>
    </row>
    <row r="265" ht="15.75" customHeight="1">
      <c r="B265" s="193"/>
    </row>
    <row r="266" ht="15.75" customHeight="1">
      <c r="B266" s="193"/>
    </row>
    <row r="267" ht="15.75" customHeight="1">
      <c r="B267" s="193"/>
    </row>
    <row r="268" ht="15.75" customHeight="1">
      <c r="B268" s="193"/>
    </row>
    <row r="269" ht="15.75" customHeight="1">
      <c r="B269" s="193"/>
    </row>
    <row r="270" ht="15.75" customHeight="1">
      <c r="B270" s="193"/>
    </row>
    <row r="271" ht="15.75" customHeight="1">
      <c r="B271" s="193"/>
    </row>
    <row r="272" ht="15.75" customHeight="1">
      <c r="B272" s="193"/>
    </row>
    <row r="273" ht="15.75" customHeight="1">
      <c r="B273" s="193"/>
    </row>
    <row r="274" ht="15.75" customHeight="1">
      <c r="B274" s="193"/>
    </row>
    <row r="275" ht="15.75" customHeight="1">
      <c r="B275" s="193"/>
    </row>
    <row r="276" ht="15.75" customHeight="1">
      <c r="B276" s="193"/>
    </row>
    <row r="277" ht="15.75" customHeight="1">
      <c r="B277" s="193"/>
    </row>
    <row r="278" ht="15.75" customHeight="1">
      <c r="B278" s="193"/>
    </row>
    <row r="279" ht="15.75" customHeight="1">
      <c r="B279" s="193"/>
    </row>
    <row r="280" ht="15.75" customHeight="1">
      <c r="B280" s="193"/>
    </row>
    <row r="281" ht="15.75" customHeight="1">
      <c r="B281" s="193"/>
    </row>
    <row r="282" ht="15.75" customHeight="1">
      <c r="B282" s="193"/>
    </row>
    <row r="283" ht="15.75" customHeight="1">
      <c r="B283" s="193"/>
    </row>
    <row r="284" ht="15.75" customHeight="1">
      <c r="B284" s="193"/>
    </row>
    <row r="285" ht="15.75" customHeight="1">
      <c r="B285" s="193"/>
    </row>
    <row r="286" ht="15.75" customHeight="1">
      <c r="B286" s="193"/>
    </row>
    <row r="287" ht="15.75" customHeight="1">
      <c r="B287" s="193"/>
    </row>
    <row r="288" ht="15.75" customHeight="1">
      <c r="B288" s="193"/>
    </row>
    <row r="289" ht="15.75" customHeight="1">
      <c r="B289" s="193"/>
    </row>
    <row r="290" ht="15.75" customHeight="1">
      <c r="B290" s="193"/>
    </row>
    <row r="291" ht="15.75" customHeight="1">
      <c r="B291" s="193"/>
    </row>
    <row r="292" ht="15.75" customHeight="1">
      <c r="B292" s="193"/>
    </row>
    <row r="293" ht="15.75" customHeight="1">
      <c r="B293" s="193"/>
    </row>
    <row r="294" ht="15.75" customHeight="1">
      <c r="B294" s="193"/>
    </row>
    <row r="295" ht="15.75" customHeight="1">
      <c r="B295" s="193"/>
    </row>
    <row r="296" ht="15.75" customHeight="1">
      <c r="B296" s="193"/>
    </row>
    <row r="297" ht="15.75" customHeight="1">
      <c r="B297" s="193"/>
    </row>
    <row r="298" ht="15.75" customHeight="1">
      <c r="B298" s="193"/>
    </row>
    <row r="299" ht="15.75" customHeight="1">
      <c r="B299" s="193"/>
    </row>
    <row r="300" ht="15.75" customHeight="1">
      <c r="B300" s="193"/>
    </row>
    <row r="301" ht="15.75" customHeight="1">
      <c r="B301" s="193"/>
    </row>
    <row r="302" ht="15.75" customHeight="1">
      <c r="B302" s="193"/>
    </row>
    <row r="303" ht="15.75" customHeight="1">
      <c r="B303" s="193"/>
    </row>
    <row r="304" ht="15.75" customHeight="1">
      <c r="B304" s="193"/>
    </row>
    <row r="305" ht="15.75" customHeight="1">
      <c r="B305" s="193"/>
    </row>
    <row r="306" ht="15.75" customHeight="1">
      <c r="B306" s="193"/>
    </row>
    <row r="307" ht="15.75" customHeight="1">
      <c r="B307" s="193"/>
    </row>
    <row r="308" ht="15.75" customHeight="1">
      <c r="B308" s="193"/>
    </row>
    <row r="309" ht="15.75" customHeight="1">
      <c r="B309" s="193"/>
    </row>
    <row r="310" ht="15.75" customHeight="1">
      <c r="B310" s="193"/>
    </row>
    <row r="311" ht="15.75" customHeight="1">
      <c r="B311" s="193"/>
    </row>
    <row r="312" ht="15.75" customHeight="1">
      <c r="B312" s="193"/>
    </row>
    <row r="313" ht="15.75" customHeight="1">
      <c r="B313" s="193"/>
    </row>
    <row r="314" ht="15.75" customHeight="1">
      <c r="B314" s="193"/>
    </row>
    <row r="315" ht="15.75" customHeight="1">
      <c r="B315" s="193"/>
    </row>
    <row r="316" ht="15.75" customHeight="1">
      <c r="B316" s="193"/>
    </row>
    <row r="317" ht="15.75" customHeight="1">
      <c r="B317" s="193"/>
    </row>
    <row r="318" ht="15.75" customHeight="1">
      <c r="B318" s="193"/>
    </row>
    <row r="319" ht="15.75" customHeight="1">
      <c r="B319" s="193"/>
    </row>
    <row r="320" ht="15.75" customHeight="1">
      <c r="B320" s="193"/>
    </row>
    <row r="321" ht="15.75" customHeight="1">
      <c r="B321" s="193"/>
    </row>
    <row r="322" ht="15.75" customHeight="1">
      <c r="B322" s="193"/>
    </row>
    <row r="323" ht="15.75" customHeight="1">
      <c r="B323" s="193"/>
    </row>
    <row r="324" ht="15.75" customHeight="1">
      <c r="B324" s="193"/>
    </row>
    <row r="325" ht="15.75" customHeight="1">
      <c r="B325" s="193"/>
    </row>
    <row r="326" ht="15.75" customHeight="1">
      <c r="B326" s="193"/>
    </row>
    <row r="327" ht="15.75" customHeight="1">
      <c r="B327" s="193"/>
    </row>
    <row r="328" ht="15.75" customHeight="1">
      <c r="B328" s="193"/>
    </row>
    <row r="329" ht="15.75" customHeight="1">
      <c r="B329" s="193"/>
    </row>
    <row r="330" ht="15.75" customHeight="1">
      <c r="B330" s="193"/>
    </row>
    <row r="331" ht="15.75" customHeight="1">
      <c r="B331" s="193"/>
    </row>
    <row r="332" ht="15.75" customHeight="1">
      <c r="B332" s="193"/>
    </row>
    <row r="333" ht="15.75" customHeight="1">
      <c r="B333" s="193"/>
    </row>
    <row r="334" ht="15.75" customHeight="1">
      <c r="B334" s="193"/>
    </row>
    <row r="335" ht="15.75" customHeight="1">
      <c r="B335" s="193"/>
    </row>
    <row r="336" ht="15.75" customHeight="1">
      <c r="B336" s="193"/>
    </row>
    <row r="337" ht="15.75" customHeight="1">
      <c r="B337" s="193"/>
    </row>
    <row r="338" ht="15.75" customHeight="1">
      <c r="B338" s="193"/>
    </row>
    <row r="339" ht="15.75" customHeight="1">
      <c r="B339" s="193"/>
    </row>
    <row r="340" ht="15.75" customHeight="1">
      <c r="B340" s="193"/>
    </row>
    <row r="341" ht="15.75" customHeight="1">
      <c r="B341" s="193"/>
    </row>
    <row r="342" ht="15.75" customHeight="1">
      <c r="B342" s="193"/>
    </row>
    <row r="343" ht="15.75" customHeight="1">
      <c r="B343" s="193"/>
    </row>
    <row r="344" ht="15.75" customHeight="1">
      <c r="B344" s="193"/>
    </row>
    <row r="345" ht="15.75" customHeight="1">
      <c r="B345" s="193"/>
    </row>
    <row r="346" ht="15.75" customHeight="1">
      <c r="B346" s="193"/>
    </row>
    <row r="347" ht="15.75" customHeight="1">
      <c r="B347" s="193"/>
    </row>
    <row r="348" ht="15.75" customHeight="1">
      <c r="B348" s="193"/>
    </row>
    <row r="349" ht="15.75" customHeight="1">
      <c r="B349" s="193"/>
    </row>
    <row r="350" ht="15.75" customHeight="1">
      <c r="B350" s="193"/>
    </row>
    <row r="351" ht="15.75" customHeight="1">
      <c r="B351" s="193"/>
    </row>
    <row r="352" ht="15.75" customHeight="1">
      <c r="B352" s="193"/>
    </row>
    <row r="353" ht="15.75" customHeight="1">
      <c r="B353" s="193"/>
    </row>
    <row r="354" ht="15.75" customHeight="1">
      <c r="B354" s="193"/>
    </row>
    <row r="355" ht="15.75" customHeight="1">
      <c r="B355" s="193"/>
    </row>
    <row r="356" ht="15.75" customHeight="1">
      <c r="B356" s="193"/>
    </row>
    <row r="357" ht="15.75" customHeight="1">
      <c r="B357" s="193"/>
    </row>
    <row r="358" ht="15.75" customHeight="1">
      <c r="B358" s="193"/>
    </row>
    <row r="359" ht="15.75" customHeight="1">
      <c r="B359" s="193"/>
    </row>
    <row r="360" ht="15.75" customHeight="1">
      <c r="B360" s="193"/>
    </row>
    <row r="361" ht="15.75" customHeight="1">
      <c r="B361" s="193"/>
    </row>
    <row r="362" ht="15.75" customHeight="1">
      <c r="B362" s="193"/>
    </row>
    <row r="363" ht="15.75" customHeight="1">
      <c r="B363" s="193"/>
    </row>
    <row r="364" ht="15.75" customHeight="1">
      <c r="B364" s="193"/>
    </row>
    <row r="365" ht="15.75" customHeight="1">
      <c r="B365" s="193"/>
    </row>
    <row r="366" ht="15.75" customHeight="1">
      <c r="B366" s="193"/>
    </row>
    <row r="367" ht="15.75" customHeight="1">
      <c r="B367" s="193"/>
    </row>
    <row r="368" ht="15.75" customHeight="1">
      <c r="B368" s="193"/>
    </row>
    <row r="369" ht="15.75" customHeight="1">
      <c r="B369" s="193"/>
    </row>
    <row r="370" ht="15.75" customHeight="1">
      <c r="B370" s="193"/>
    </row>
    <row r="371" ht="15.75" customHeight="1">
      <c r="B371" s="193"/>
    </row>
    <row r="372" ht="15.75" customHeight="1">
      <c r="B372" s="193"/>
    </row>
    <row r="373" ht="15.75" customHeight="1">
      <c r="B373" s="193"/>
    </row>
    <row r="374" ht="15.75" customHeight="1">
      <c r="B374" s="193"/>
    </row>
    <row r="375" ht="15.75" customHeight="1">
      <c r="B375" s="193"/>
    </row>
    <row r="376" ht="15.75" customHeight="1">
      <c r="B376" s="193"/>
    </row>
    <row r="377" ht="15.75" customHeight="1">
      <c r="B377" s="193"/>
    </row>
    <row r="378" ht="15.75" customHeight="1">
      <c r="B378" s="193"/>
    </row>
    <row r="379" ht="15.75" customHeight="1">
      <c r="B379" s="193"/>
    </row>
    <row r="380" ht="15.75" customHeight="1">
      <c r="B380" s="193"/>
    </row>
    <row r="381" ht="15.75" customHeight="1">
      <c r="B381" s="193"/>
    </row>
    <row r="382" ht="15.75" customHeight="1">
      <c r="B382" s="193"/>
    </row>
    <row r="383" ht="15.75" customHeight="1">
      <c r="B383" s="193"/>
    </row>
    <row r="384" ht="15.75" customHeight="1">
      <c r="B384" s="193"/>
    </row>
    <row r="385" ht="15.75" customHeight="1">
      <c r="B385" s="193"/>
    </row>
    <row r="386" ht="15.75" customHeight="1">
      <c r="B386" s="193"/>
    </row>
    <row r="387" ht="15.75" customHeight="1">
      <c r="B387" s="193"/>
    </row>
    <row r="388" ht="15.75" customHeight="1">
      <c r="B388" s="193"/>
    </row>
    <row r="389" ht="15.75" customHeight="1">
      <c r="B389" s="193"/>
    </row>
    <row r="390" ht="15.75" customHeight="1">
      <c r="B390" s="193"/>
    </row>
    <row r="391" ht="15.75" customHeight="1">
      <c r="B391" s="193"/>
    </row>
    <row r="392" ht="15.75" customHeight="1">
      <c r="B392" s="193"/>
    </row>
    <row r="393" ht="15.75" customHeight="1">
      <c r="B393" s="193"/>
    </row>
    <row r="394" ht="15.75" customHeight="1">
      <c r="B394" s="193"/>
    </row>
    <row r="395" ht="15.75" customHeight="1">
      <c r="B395" s="193"/>
    </row>
    <row r="396" ht="15.75" customHeight="1">
      <c r="B396" s="193"/>
    </row>
    <row r="397" ht="15.75" customHeight="1">
      <c r="B397" s="193"/>
    </row>
    <row r="398" ht="15.75" customHeight="1">
      <c r="B398" s="193"/>
    </row>
    <row r="399" ht="15.75" customHeight="1">
      <c r="B399" s="193"/>
    </row>
    <row r="400" ht="15.75" customHeight="1">
      <c r="B400" s="193"/>
    </row>
    <row r="401" ht="15.75" customHeight="1">
      <c r="B401" s="193"/>
    </row>
    <row r="402" ht="15.75" customHeight="1">
      <c r="B402" s="193"/>
    </row>
    <row r="403" ht="15.75" customHeight="1">
      <c r="B403" s="193"/>
    </row>
    <row r="404" ht="15.75" customHeight="1">
      <c r="B404" s="193"/>
    </row>
    <row r="405" ht="15.75" customHeight="1">
      <c r="B405" s="193"/>
    </row>
    <row r="406" ht="15.75" customHeight="1">
      <c r="B406" s="193"/>
    </row>
    <row r="407" ht="15.75" customHeight="1">
      <c r="B407" s="193"/>
    </row>
    <row r="408" ht="15.75" customHeight="1">
      <c r="B408" s="193"/>
    </row>
    <row r="409" ht="15.75" customHeight="1">
      <c r="B409" s="193"/>
    </row>
    <row r="410" ht="15.75" customHeight="1">
      <c r="B410" s="193"/>
    </row>
    <row r="411" ht="15.75" customHeight="1">
      <c r="B411" s="193"/>
    </row>
    <row r="412" ht="15.75" customHeight="1">
      <c r="B412" s="193"/>
    </row>
    <row r="413" ht="15.75" customHeight="1">
      <c r="B413" s="193"/>
    </row>
    <row r="414" ht="15.75" customHeight="1">
      <c r="B414" s="193"/>
    </row>
    <row r="415" ht="15.75" customHeight="1">
      <c r="B415" s="193"/>
    </row>
    <row r="416" ht="15.75" customHeight="1">
      <c r="B416" s="193"/>
    </row>
    <row r="417" ht="15.75" customHeight="1">
      <c r="B417" s="193"/>
    </row>
    <row r="418" ht="15.75" customHeight="1">
      <c r="B418" s="193"/>
    </row>
    <row r="419" ht="15.75" customHeight="1">
      <c r="B419" s="193"/>
    </row>
    <row r="420" ht="15.75" customHeight="1">
      <c r="B420" s="193"/>
    </row>
    <row r="421" ht="15.75" customHeight="1">
      <c r="B421" s="193"/>
    </row>
    <row r="422" ht="15.75" customHeight="1">
      <c r="B422" s="193"/>
    </row>
    <row r="423" ht="15.75" customHeight="1">
      <c r="B423" s="193"/>
    </row>
    <row r="424" ht="15.75" customHeight="1">
      <c r="B424" s="193"/>
    </row>
    <row r="425" ht="15.75" customHeight="1">
      <c r="B425" s="193"/>
    </row>
    <row r="426" ht="15.75" customHeight="1">
      <c r="B426" s="193"/>
    </row>
    <row r="427" ht="15.75" customHeight="1">
      <c r="B427" s="193"/>
    </row>
    <row r="428" ht="15.75" customHeight="1">
      <c r="B428" s="193"/>
    </row>
    <row r="429" ht="15.75" customHeight="1">
      <c r="B429" s="193"/>
    </row>
    <row r="430" ht="15.75" customHeight="1">
      <c r="B430" s="193"/>
    </row>
    <row r="431" ht="15.75" customHeight="1">
      <c r="B431" s="193"/>
    </row>
    <row r="432" ht="15.75" customHeight="1">
      <c r="B432" s="193"/>
    </row>
    <row r="433" ht="15.75" customHeight="1">
      <c r="B433" s="193"/>
    </row>
    <row r="434" ht="15.75" customHeight="1">
      <c r="B434" s="193"/>
    </row>
    <row r="435" ht="15.75" customHeight="1">
      <c r="B435" s="193"/>
    </row>
    <row r="436" ht="15.75" customHeight="1">
      <c r="B436" s="193"/>
    </row>
    <row r="437" ht="15.75" customHeight="1">
      <c r="B437" s="193"/>
    </row>
    <row r="438" ht="15.75" customHeight="1">
      <c r="B438" s="193"/>
    </row>
    <row r="439" ht="15.75" customHeight="1">
      <c r="B439" s="193"/>
    </row>
    <row r="440" ht="15.75" customHeight="1">
      <c r="B440" s="193"/>
    </row>
    <row r="441" ht="15.75" customHeight="1">
      <c r="B441" s="193"/>
    </row>
    <row r="442" ht="15.75" customHeight="1">
      <c r="B442" s="193"/>
    </row>
    <row r="443" ht="15.75" customHeight="1">
      <c r="B443" s="193"/>
    </row>
    <row r="444" ht="15.75" customHeight="1">
      <c r="B444" s="193"/>
    </row>
    <row r="445" ht="15.75" customHeight="1">
      <c r="B445" s="193"/>
    </row>
    <row r="446" ht="15.75" customHeight="1">
      <c r="B446" s="193"/>
    </row>
    <row r="447" ht="15.75" customHeight="1">
      <c r="B447" s="193"/>
    </row>
    <row r="448" ht="15.75" customHeight="1">
      <c r="B448" s="193"/>
    </row>
    <row r="449" ht="15.75" customHeight="1">
      <c r="B449" s="193"/>
    </row>
    <row r="450" ht="15.75" customHeight="1">
      <c r="B450" s="193"/>
    </row>
    <row r="451" ht="15.75" customHeight="1">
      <c r="B451" s="193"/>
    </row>
    <row r="452" ht="15.75" customHeight="1">
      <c r="B452" s="193"/>
    </row>
    <row r="453" ht="15.75" customHeight="1">
      <c r="B453" s="193"/>
    </row>
    <row r="454" ht="15.75" customHeight="1">
      <c r="B454" s="193"/>
    </row>
    <row r="455" ht="15.75" customHeight="1">
      <c r="B455" s="193"/>
    </row>
    <row r="456" ht="15.75" customHeight="1">
      <c r="B456" s="193"/>
    </row>
    <row r="457" ht="15.75" customHeight="1">
      <c r="B457" s="193"/>
    </row>
    <row r="458" ht="15.75" customHeight="1">
      <c r="B458" s="193"/>
    </row>
    <row r="459" ht="15.75" customHeight="1">
      <c r="B459" s="193"/>
    </row>
    <row r="460" ht="15.75" customHeight="1">
      <c r="B460" s="193"/>
    </row>
    <row r="461" ht="15.75" customHeight="1">
      <c r="B461" s="193"/>
    </row>
    <row r="462" ht="15.75" customHeight="1">
      <c r="B462" s="193"/>
    </row>
    <row r="463" ht="15.75" customHeight="1">
      <c r="B463" s="193"/>
    </row>
    <row r="464" ht="15.75" customHeight="1">
      <c r="B464" s="193"/>
    </row>
    <row r="465" ht="15.75" customHeight="1">
      <c r="B465" s="193"/>
    </row>
    <row r="466" ht="15.75" customHeight="1">
      <c r="B466" s="193"/>
    </row>
    <row r="467" ht="15.75" customHeight="1">
      <c r="B467" s="193"/>
    </row>
    <row r="468" ht="15.75" customHeight="1">
      <c r="B468" s="193"/>
    </row>
    <row r="469" ht="15.75" customHeight="1">
      <c r="B469" s="193"/>
    </row>
    <row r="470" ht="15.75" customHeight="1">
      <c r="B470" s="193"/>
    </row>
    <row r="471" ht="15.75" customHeight="1">
      <c r="B471" s="193"/>
    </row>
    <row r="472" ht="15.75" customHeight="1">
      <c r="B472" s="193"/>
    </row>
    <row r="473" ht="15.75" customHeight="1">
      <c r="B473" s="193"/>
    </row>
    <row r="474" ht="15.75" customHeight="1">
      <c r="B474" s="193"/>
    </row>
    <row r="475" ht="15.75" customHeight="1">
      <c r="B475" s="193"/>
    </row>
    <row r="476" ht="15.75" customHeight="1">
      <c r="B476" s="193"/>
    </row>
    <row r="477" ht="15.75" customHeight="1">
      <c r="B477" s="193"/>
    </row>
    <row r="478" ht="15.75" customHeight="1">
      <c r="B478" s="193"/>
    </row>
    <row r="479" ht="15.75" customHeight="1">
      <c r="B479" s="193"/>
    </row>
    <row r="480" ht="15.75" customHeight="1">
      <c r="B480" s="193"/>
    </row>
    <row r="481" ht="15.75" customHeight="1">
      <c r="B481" s="193"/>
    </row>
    <row r="482" ht="15.75" customHeight="1">
      <c r="B482" s="193"/>
    </row>
    <row r="483" ht="15.75" customHeight="1">
      <c r="B483" s="193"/>
    </row>
    <row r="484" ht="15.75" customHeight="1">
      <c r="B484" s="193"/>
    </row>
    <row r="485" ht="15.75" customHeight="1">
      <c r="B485" s="193"/>
    </row>
    <row r="486" ht="15.75" customHeight="1">
      <c r="B486" s="193"/>
    </row>
    <row r="487" ht="15.75" customHeight="1">
      <c r="B487" s="193"/>
    </row>
    <row r="488" ht="15.75" customHeight="1">
      <c r="B488" s="193"/>
    </row>
    <row r="489" ht="15.75" customHeight="1">
      <c r="B489" s="193"/>
    </row>
    <row r="490" ht="15.75" customHeight="1">
      <c r="B490" s="193"/>
    </row>
    <row r="491" ht="15.75" customHeight="1">
      <c r="B491" s="193"/>
    </row>
    <row r="492" ht="15.75" customHeight="1">
      <c r="B492" s="193"/>
    </row>
    <row r="493" ht="15.75" customHeight="1">
      <c r="B493" s="193"/>
    </row>
    <row r="494" ht="15.75" customHeight="1">
      <c r="B494" s="193"/>
    </row>
    <row r="495" ht="15.75" customHeight="1">
      <c r="B495" s="193"/>
    </row>
    <row r="496" ht="15.75" customHeight="1">
      <c r="B496" s="193"/>
    </row>
    <row r="497" ht="15.75" customHeight="1">
      <c r="B497" s="193"/>
    </row>
    <row r="498" ht="15.75" customHeight="1">
      <c r="B498" s="193"/>
    </row>
    <row r="499" ht="15.75" customHeight="1">
      <c r="B499" s="193"/>
    </row>
    <row r="500" ht="15.75" customHeight="1">
      <c r="B500" s="193"/>
    </row>
    <row r="501" ht="15.75" customHeight="1">
      <c r="B501" s="193"/>
    </row>
    <row r="502" ht="15.75" customHeight="1">
      <c r="B502" s="193"/>
    </row>
    <row r="503" ht="15.75" customHeight="1">
      <c r="B503" s="193"/>
    </row>
    <row r="504" ht="15.75" customHeight="1">
      <c r="B504" s="193"/>
    </row>
    <row r="505" ht="15.75" customHeight="1">
      <c r="B505" s="193"/>
    </row>
    <row r="506" ht="15.75" customHeight="1">
      <c r="B506" s="193"/>
    </row>
    <row r="507" ht="15.75" customHeight="1">
      <c r="B507" s="193"/>
    </row>
    <row r="508" ht="15.75" customHeight="1">
      <c r="B508" s="193"/>
    </row>
    <row r="509" ht="15.75" customHeight="1">
      <c r="B509" s="193"/>
    </row>
    <row r="510" ht="15.75" customHeight="1">
      <c r="B510" s="193"/>
    </row>
    <row r="511" ht="15.75" customHeight="1">
      <c r="B511" s="193"/>
    </row>
    <row r="512" ht="15.75" customHeight="1">
      <c r="B512" s="193"/>
    </row>
    <row r="513" ht="15.75" customHeight="1">
      <c r="B513" s="193"/>
    </row>
    <row r="514" ht="15.75" customHeight="1">
      <c r="B514" s="193"/>
    </row>
    <row r="515" ht="15.75" customHeight="1">
      <c r="B515" s="193"/>
    </row>
    <row r="516" ht="15.75" customHeight="1">
      <c r="B516" s="193"/>
    </row>
    <row r="517" ht="15.75" customHeight="1">
      <c r="B517" s="193"/>
    </row>
    <row r="518" ht="15.75" customHeight="1">
      <c r="B518" s="193"/>
    </row>
    <row r="519" ht="15.75" customHeight="1">
      <c r="B519" s="193"/>
    </row>
    <row r="520" ht="15.75" customHeight="1">
      <c r="B520" s="193"/>
    </row>
    <row r="521" ht="15.75" customHeight="1">
      <c r="B521" s="193"/>
    </row>
    <row r="522" ht="15.75" customHeight="1">
      <c r="B522" s="193"/>
    </row>
    <row r="523" ht="15.75" customHeight="1">
      <c r="B523" s="193"/>
    </row>
    <row r="524" ht="15.75" customHeight="1">
      <c r="B524" s="193"/>
    </row>
    <row r="525" ht="15.75" customHeight="1">
      <c r="B525" s="193"/>
    </row>
    <row r="526" ht="15.75" customHeight="1">
      <c r="B526" s="193"/>
    </row>
    <row r="527" ht="15.75" customHeight="1">
      <c r="B527" s="193"/>
    </row>
    <row r="528" ht="15.75" customHeight="1">
      <c r="B528" s="193"/>
    </row>
    <row r="529" ht="15.75" customHeight="1">
      <c r="B529" s="193"/>
    </row>
    <row r="530" ht="15.75" customHeight="1">
      <c r="B530" s="193"/>
    </row>
    <row r="531" ht="15.75" customHeight="1">
      <c r="B531" s="193"/>
    </row>
    <row r="532" ht="15.75" customHeight="1">
      <c r="B532" s="193"/>
    </row>
    <row r="533" ht="15.75" customHeight="1">
      <c r="B533" s="193"/>
    </row>
    <row r="534" ht="15.75" customHeight="1">
      <c r="B534" s="193"/>
    </row>
    <row r="535" ht="15.75" customHeight="1">
      <c r="B535" s="193"/>
    </row>
    <row r="536" ht="15.75" customHeight="1">
      <c r="B536" s="193"/>
    </row>
    <row r="537" ht="15.75" customHeight="1">
      <c r="B537" s="193"/>
    </row>
    <row r="538" ht="15.75" customHeight="1">
      <c r="B538" s="193"/>
    </row>
    <row r="539" ht="15.75" customHeight="1">
      <c r="B539" s="193"/>
    </row>
    <row r="540" ht="15.75" customHeight="1">
      <c r="B540" s="193"/>
    </row>
    <row r="541" ht="15.75" customHeight="1">
      <c r="B541" s="193"/>
    </row>
    <row r="542" ht="15.75" customHeight="1">
      <c r="B542" s="193"/>
    </row>
    <row r="543" ht="15.75" customHeight="1">
      <c r="B543" s="193"/>
    </row>
    <row r="544" ht="15.75" customHeight="1">
      <c r="B544" s="193"/>
    </row>
    <row r="545" ht="15.75" customHeight="1">
      <c r="B545" s="193"/>
    </row>
    <row r="546" ht="15.75" customHeight="1">
      <c r="B546" s="193"/>
    </row>
    <row r="547" ht="15.75" customHeight="1">
      <c r="B547" s="193"/>
    </row>
    <row r="548" ht="15.75" customHeight="1">
      <c r="B548" s="193"/>
    </row>
    <row r="549" ht="15.75" customHeight="1">
      <c r="B549" s="193"/>
    </row>
    <row r="550" ht="15.75" customHeight="1">
      <c r="B550" s="193"/>
    </row>
    <row r="551" ht="15.75" customHeight="1">
      <c r="B551" s="193"/>
    </row>
    <row r="552" ht="15.75" customHeight="1">
      <c r="B552" s="193"/>
    </row>
    <row r="553" ht="15.75" customHeight="1">
      <c r="B553" s="193"/>
    </row>
    <row r="554" ht="15.75" customHeight="1">
      <c r="B554" s="193"/>
    </row>
    <row r="555" ht="15.75" customHeight="1">
      <c r="B555" s="193"/>
    </row>
    <row r="556" ht="15.75" customHeight="1">
      <c r="B556" s="193"/>
    </row>
    <row r="557" ht="15.75" customHeight="1">
      <c r="B557" s="193"/>
    </row>
    <row r="558" ht="15.75" customHeight="1">
      <c r="B558" s="193"/>
    </row>
    <row r="559" ht="15.75" customHeight="1">
      <c r="B559" s="193"/>
    </row>
    <row r="560" ht="15.75" customHeight="1">
      <c r="B560" s="193"/>
    </row>
    <row r="561" ht="15.75" customHeight="1">
      <c r="B561" s="193"/>
    </row>
    <row r="562" ht="15.75" customHeight="1">
      <c r="B562" s="193"/>
    </row>
    <row r="563" ht="15.75" customHeight="1">
      <c r="B563" s="193"/>
    </row>
    <row r="564" ht="15.75" customHeight="1">
      <c r="B564" s="193"/>
    </row>
    <row r="565" ht="15.75" customHeight="1">
      <c r="B565" s="193"/>
    </row>
    <row r="566" ht="15.75" customHeight="1">
      <c r="B566" s="193"/>
    </row>
    <row r="567" ht="15.75" customHeight="1">
      <c r="B567" s="193"/>
    </row>
    <row r="568" ht="15.75" customHeight="1">
      <c r="B568" s="193"/>
    </row>
    <row r="569" ht="15.75" customHeight="1">
      <c r="B569" s="193"/>
    </row>
    <row r="570" ht="15.75" customHeight="1">
      <c r="B570" s="193"/>
    </row>
    <row r="571" ht="15.75" customHeight="1">
      <c r="B571" s="193"/>
    </row>
    <row r="572" ht="15.75" customHeight="1">
      <c r="B572" s="193"/>
    </row>
    <row r="573" ht="15.75" customHeight="1">
      <c r="B573" s="193"/>
    </row>
    <row r="574" ht="15.75" customHeight="1">
      <c r="B574" s="193"/>
    </row>
    <row r="575" ht="15.75" customHeight="1">
      <c r="B575" s="193"/>
    </row>
    <row r="576" ht="15.75" customHeight="1">
      <c r="B576" s="193"/>
    </row>
    <row r="577" ht="15.75" customHeight="1">
      <c r="B577" s="193"/>
    </row>
    <row r="578" ht="15.75" customHeight="1">
      <c r="B578" s="193"/>
    </row>
    <row r="579" ht="15.75" customHeight="1">
      <c r="B579" s="193"/>
    </row>
    <row r="580" ht="15.75" customHeight="1">
      <c r="B580" s="193"/>
    </row>
    <row r="581" ht="15.75" customHeight="1">
      <c r="B581" s="193"/>
    </row>
    <row r="582" ht="15.75" customHeight="1">
      <c r="B582" s="193"/>
    </row>
    <row r="583" ht="15.75" customHeight="1">
      <c r="B583" s="193"/>
    </row>
    <row r="584" ht="15.75" customHeight="1">
      <c r="B584" s="193"/>
    </row>
    <row r="585" ht="15.75" customHeight="1">
      <c r="B585" s="193"/>
    </row>
    <row r="586" ht="15.75" customHeight="1">
      <c r="B586" s="193"/>
    </row>
    <row r="587" ht="15.75" customHeight="1">
      <c r="B587" s="193"/>
    </row>
    <row r="588" ht="15.75" customHeight="1">
      <c r="B588" s="193"/>
    </row>
    <row r="589" ht="15.75" customHeight="1">
      <c r="B589" s="193"/>
    </row>
    <row r="590" ht="15.75" customHeight="1">
      <c r="B590" s="193"/>
    </row>
    <row r="591" ht="15.75" customHeight="1">
      <c r="B591" s="193"/>
    </row>
    <row r="592" ht="15.75" customHeight="1">
      <c r="B592" s="193"/>
    </row>
    <row r="593" ht="15.75" customHeight="1">
      <c r="B593" s="193"/>
    </row>
    <row r="594" ht="15.75" customHeight="1">
      <c r="B594" s="193"/>
    </row>
    <row r="595" ht="15.75" customHeight="1">
      <c r="B595" s="193"/>
    </row>
    <row r="596" ht="15.75" customHeight="1">
      <c r="B596" s="193"/>
    </row>
    <row r="597" ht="15.75" customHeight="1">
      <c r="B597" s="193"/>
    </row>
    <row r="598" ht="15.75" customHeight="1">
      <c r="B598" s="193"/>
    </row>
    <row r="599" ht="15.75" customHeight="1">
      <c r="B599" s="193"/>
    </row>
    <row r="600" ht="15.75" customHeight="1">
      <c r="B600" s="193"/>
    </row>
    <row r="601" ht="15.75" customHeight="1">
      <c r="B601" s="193"/>
    </row>
    <row r="602" ht="15.75" customHeight="1">
      <c r="B602" s="193"/>
    </row>
    <row r="603" ht="15.75" customHeight="1">
      <c r="B603" s="193"/>
    </row>
    <row r="604" ht="15.75" customHeight="1">
      <c r="B604" s="193"/>
    </row>
    <row r="605" ht="15.75" customHeight="1">
      <c r="B605" s="193"/>
    </row>
    <row r="606" ht="15.75" customHeight="1">
      <c r="B606" s="193"/>
    </row>
    <row r="607" ht="15.75" customHeight="1">
      <c r="B607" s="193"/>
    </row>
    <row r="608" ht="15.75" customHeight="1">
      <c r="B608" s="193"/>
    </row>
    <row r="609" ht="15.75" customHeight="1">
      <c r="B609" s="193"/>
    </row>
    <row r="610" ht="15.75" customHeight="1">
      <c r="B610" s="193"/>
    </row>
    <row r="611" ht="15.75" customHeight="1">
      <c r="B611" s="193"/>
    </row>
    <row r="612" ht="15.75" customHeight="1">
      <c r="B612" s="193"/>
    </row>
    <row r="613" ht="15.75" customHeight="1">
      <c r="B613" s="193"/>
    </row>
    <row r="614" ht="15.75" customHeight="1">
      <c r="B614" s="193"/>
    </row>
    <row r="615" ht="15.75" customHeight="1">
      <c r="B615" s="193"/>
    </row>
    <row r="616" ht="15.75" customHeight="1">
      <c r="B616" s="193"/>
    </row>
    <row r="617" ht="15.75" customHeight="1">
      <c r="B617" s="193"/>
    </row>
    <row r="618" ht="15.75" customHeight="1">
      <c r="B618" s="193"/>
    </row>
    <row r="619" ht="15.75" customHeight="1">
      <c r="B619" s="193"/>
    </row>
    <row r="620" ht="15.75" customHeight="1">
      <c r="B620" s="193"/>
    </row>
    <row r="621" ht="15.75" customHeight="1">
      <c r="B621" s="193"/>
    </row>
    <row r="622" ht="15.75" customHeight="1">
      <c r="B622" s="193"/>
    </row>
    <row r="623" ht="15.75" customHeight="1">
      <c r="B623" s="193"/>
    </row>
    <row r="624" ht="15.75" customHeight="1">
      <c r="B624" s="193"/>
    </row>
    <row r="625" ht="15.75" customHeight="1">
      <c r="B625" s="193"/>
    </row>
    <row r="626" ht="15.75" customHeight="1">
      <c r="B626" s="193"/>
    </row>
    <row r="627" ht="15.75" customHeight="1">
      <c r="B627" s="193"/>
    </row>
    <row r="628" ht="15.75" customHeight="1">
      <c r="B628" s="193"/>
    </row>
    <row r="629" ht="15.75" customHeight="1">
      <c r="B629" s="193"/>
    </row>
    <row r="630" ht="15.75" customHeight="1">
      <c r="B630" s="193"/>
    </row>
    <row r="631" ht="15.75" customHeight="1">
      <c r="B631" s="193"/>
    </row>
    <row r="632" ht="15.75" customHeight="1">
      <c r="B632" s="193"/>
    </row>
    <row r="633" ht="15.75" customHeight="1">
      <c r="B633" s="193"/>
    </row>
    <row r="634" ht="15.75" customHeight="1">
      <c r="B634" s="193"/>
    </row>
    <row r="635" ht="15.75" customHeight="1">
      <c r="B635" s="193"/>
    </row>
    <row r="636" ht="15.75" customHeight="1">
      <c r="B636" s="193"/>
    </row>
    <row r="637" ht="15.75" customHeight="1">
      <c r="B637" s="193"/>
    </row>
    <row r="638" ht="15.75" customHeight="1">
      <c r="B638" s="193"/>
    </row>
    <row r="639" ht="15.75" customHeight="1">
      <c r="B639" s="193"/>
    </row>
    <row r="640" ht="15.75" customHeight="1">
      <c r="B640" s="193"/>
    </row>
    <row r="641" ht="15.75" customHeight="1">
      <c r="B641" s="193"/>
    </row>
    <row r="642" ht="15.75" customHeight="1">
      <c r="B642" s="193"/>
    </row>
    <row r="643" ht="15.75" customHeight="1">
      <c r="B643" s="193"/>
    </row>
    <row r="644" ht="15.75" customHeight="1">
      <c r="B644" s="193"/>
    </row>
    <row r="645" ht="15.75" customHeight="1">
      <c r="B645" s="193"/>
    </row>
    <row r="646" ht="15.75" customHeight="1">
      <c r="B646" s="193"/>
    </row>
    <row r="647" ht="15.75" customHeight="1">
      <c r="B647" s="193"/>
    </row>
    <row r="648" ht="15.75" customHeight="1">
      <c r="B648" s="193"/>
    </row>
    <row r="649" ht="15.75" customHeight="1">
      <c r="B649" s="193"/>
    </row>
    <row r="650" ht="15.75" customHeight="1">
      <c r="B650" s="193"/>
    </row>
    <row r="651" ht="15.75" customHeight="1">
      <c r="B651" s="193"/>
    </row>
    <row r="652" ht="15.75" customHeight="1">
      <c r="B652" s="193"/>
    </row>
    <row r="653" ht="15.75" customHeight="1">
      <c r="B653" s="193"/>
    </row>
    <row r="654" ht="15.75" customHeight="1">
      <c r="B654" s="193"/>
    </row>
    <row r="655" ht="15.75" customHeight="1">
      <c r="B655" s="193"/>
    </row>
    <row r="656" ht="15.75" customHeight="1">
      <c r="B656" s="193"/>
    </row>
    <row r="657" ht="15.75" customHeight="1">
      <c r="B657" s="193"/>
    </row>
    <row r="658" ht="15.75" customHeight="1">
      <c r="B658" s="193"/>
    </row>
    <row r="659" ht="15.75" customHeight="1">
      <c r="B659" s="193"/>
    </row>
    <row r="660" ht="15.75" customHeight="1">
      <c r="B660" s="193"/>
    </row>
    <row r="661" ht="15.75" customHeight="1">
      <c r="B661" s="193"/>
    </row>
    <row r="662" ht="15.75" customHeight="1">
      <c r="B662" s="193"/>
    </row>
    <row r="663" ht="15.75" customHeight="1">
      <c r="B663" s="193"/>
    </row>
    <row r="664" ht="15.75" customHeight="1">
      <c r="B664" s="193"/>
    </row>
    <row r="665" ht="15.75" customHeight="1">
      <c r="B665" s="193"/>
    </row>
    <row r="666" ht="15.75" customHeight="1">
      <c r="B666" s="193"/>
    </row>
    <row r="667" ht="15.75" customHeight="1">
      <c r="B667" s="193"/>
    </row>
    <row r="668" ht="15.75" customHeight="1">
      <c r="B668" s="193"/>
    </row>
    <row r="669" ht="15.75" customHeight="1">
      <c r="B669" s="193"/>
    </row>
    <row r="670" ht="15.75" customHeight="1">
      <c r="B670" s="193"/>
    </row>
    <row r="671" ht="15.75" customHeight="1">
      <c r="B671" s="193"/>
    </row>
    <row r="672" ht="15.75" customHeight="1">
      <c r="B672" s="193"/>
    </row>
    <row r="673" ht="15.75" customHeight="1">
      <c r="B673" s="193"/>
    </row>
    <row r="674" ht="15.75" customHeight="1">
      <c r="B674" s="193"/>
    </row>
    <row r="675" ht="15.75" customHeight="1">
      <c r="B675" s="193"/>
    </row>
    <row r="676" ht="15.75" customHeight="1">
      <c r="B676" s="193"/>
    </row>
    <row r="677" ht="15.75" customHeight="1">
      <c r="B677" s="193"/>
    </row>
    <row r="678" ht="15.75" customHeight="1">
      <c r="B678" s="193"/>
    </row>
    <row r="679" ht="15.75" customHeight="1">
      <c r="B679" s="193"/>
    </row>
    <row r="680" ht="15.75" customHeight="1">
      <c r="B680" s="193"/>
    </row>
    <row r="681" ht="15.75" customHeight="1">
      <c r="B681" s="193"/>
    </row>
    <row r="682" ht="15.75" customHeight="1">
      <c r="B682" s="193"/>
    </row>
    <row r="683" ht="15.75" customHeight="1">
      <c r="B683" s="193"/>
    </row>
    <row r="684" ht="15.75" customHeight="1">
      <c r="B684" s="193"/>
    </row>
    <row r="685" ht="15.75" customHeight="1">
      <c r="B685" s="193"/>
    </row>
    <row r="686" ht="15.75" customHeight="1">
      <c r="B686" s="193"/>
    </row>
    <row r="687" ht="15.75" customHeight="1">
      <c r="B687" s="193"/>
    </row>
    <row r="688" ht="15.75" customHeight="1">
      <c r="B688" s="193"/>
    </row>
    <row r="689" ht="15.75" customHeight="1">
      <c r="B689" s="193"/>
    </row>
    <row r="690" ht="15.75" customHeight="1">
      <c r="B690" s="193"/>
    </row>
    <row r="691" ht="15.75" customHeight="1">
      <c r="B691" s="193"/>
    </row>
    <row r="692" ht="15.75" customHeight="1">
      <c r="B692" s="193"/>
    </row>
    <row r="693" ht="15.75" customHeight="1">
      <c r="B693" s="193"/>
    </row>
    <row r="694" ht="15.75" customHeight="1">
      <c r="B694" s="193"/>
    </row>
    <row r="695" ht="15.75" customHeight="1">
      <c r="B695" s="193"/>
    </row>
    <row r="696" ht="15.75" customHeight="1">
      <c r="B696" s="193"/>
    </row>
    <row r="697" ht="15.75" customHeight="1">
      <c r="B697" s="193"/>
    </row>
    <row r="698" ht="15.75" customHeight="1">
      <c r="B698" s="193"/>
    </row>
    <row r="699" ht="15.75" customHeight="1">
      <c r="B699" s="193"/>
    </row>
    <row r="700" ht="15.75" customHeight="1">
      <c r="B700" s="193"/>
    </row>
    <row r="701" ht="15.75" customHeight="1">
      <c r="B701" s="193"/>
    </row>
    <row r="702" ht="15.75" customHeight="1">
      <c r="B702" s="193"/>
    </row>
    <row r="703" ht="15.75" customHeight="1">
      <c r="B703" s="193"/>
    </row>
    <row r="704" ht="15.75" customHeight="1">
      <c r="B704" s="193"/>
    </row>
    <row r="705" ht="15.75" customHeight="1">
      <c r="B705" s="193"/>
    </row>
    <row r="706" ht="15.75" customHeight="1">
      <c r="B706" s="193"/>
    </row>
    <row r="707" ht="15.75" customHeight="1">
      <c r="B707" s="193"/>
    </row>
    <row r="708" ht="15.75" customHeight="1">
      <c r="B708" s="193"/>
    </row>
    <row r="709" ht="15.75" customHeight="1">
      <c r="B709" s="193"/>
    </row>
    <row r="710" ht="15.75" customHeight="1">
      <c r="B710" s="193"/>
    </row>
    <row r="711" ht="15.75" customHeight="1">
      <c r="B711" s="193"/>
    </row>
    <row r="712" ht="15.75" customHeight="1">
      <c r="B712" s="193"/>
    </row>
    <row r="713" ht="15.75" customHeight="1">
      <c r="B713" s="193"/>
    </row>
    <row r="714" ht="15.75" customHeight="1">
      <c r="B714" s="193"/>
    </row>
    <row r="715" ht="15.75" customHeight="1">
      <c r="B715" s="193"/>
    </row>
    <row r="716" ht="15.75" customHeight="1">
      <c r="B716" s="193"/>
    </row>
    <row r="717" ht="15.75" customHeight="1">
      <c r="B717" s="193"/>
    </row>
    <row r="718" ht="15.75" customHeight="1">
      <c r="B718" s="193"/>
    </row>
    <row r="719" ht="15.75" customHeight="1">
      <c r="B719" s="193"/>
    </row>
    <row r="720" ht="15.75" customHeight="1">
      <c r="B720" s="193"/>
    </row>
    <row r="721" ht="15.75" customHeight="1">
      <c r="B721" s="193"/>
    </row>
    <row r="722" ht="15.75" customHeight="1">
      <c r="B722" s="193"/>
    </row>
    <row r="723" ht="15.75" customHeight="1">
      <c r="B723" s="193"/>
    </row>
    <row r="724" ht="15.75" customHeight="1">
      <c r="B724" s="193"/>
    </row>
    <row r="725" ht="15.75" customHeight="1">
      <c r="B725" s="193"/>
    </row>
    <row r="726" ht="15.75" customHeight="1">
      <c r="B726" s="193"/>
    </row>
    <row r="727" ht="15.75" customHeight="1">
      <c r="B727" s="193"/>
    </row>
    <row r="728" ht="15.75" customHeight="1">
      <c r="B728" s="193"/>
    </row>
    <row r="729" ht="15.75" customHeight="1">
      <c r="B729" s="193"/>
    </row>
    <row r="730" ht="15.75" customHeight="1">
      <c r="B730" s="193"/>
    </row>
    <row r="731" ht="15.75" customHeight="1">
      <c r="B731" s="193"/>
    </row>
    <row r="732" ht="15.75" customHeight="1">
      <c r="B732" s="193"/>
    </row>
    <row r="733" ht="15.75" customHeight="1">
      <c r="B733" s="193"/>
    </row>
    <row r="734" ht="15.75" customHeight="1">
      <c r="B734" s="193"/>
    </row>
    <row r="735" ht="15.75" customHeight="1">
      <c r="B735" s="193"/>
    </row>
    <row r="736" ht="15.75" customHeight="1">
      <c r="B736" s="193"/>
    </row>
    <row r="737" ht="15.75" customHeight="1">
      <c r="B737" s="193"/>
    </row>
    <row r="738" ht="15.75" customHeight="1">
      <c r="B738" s="193"/>
    </row>
    <row r="739" ht="15.75" customHeight="1">
      <c r="B739" s="193"/>
    </row>
    <row r="740" ht="15.75" customHeight="1">
      <c r="B740" s="193"/>
    </row>
    <row r="741" ht="15.75" customHeight="1">
      <c r="B741" s="193"/>
    </row>
    <row r="742" ht="15.75" customHeight="1">
      <c r="B742" s="193"/>
    </row>
    <row r="743" ht="15.75" customHeight="1">
      <c r="B743" s="193"/>
    </row>
    <row r="744" ht="15.75" customHeight="1">
      <c r="B744" s="193"/>
    </row>
    <row r="745" ht="15.75" customHeight="1">
      <c r="B745" s="193"/>
    </row>
    <row r="746" ht="15.75" customHeight="1">
      <c r="B746" s="193"/>
    </row>
    <row r="747" ht="15.75" customHeight="1">
      <c r="B747" s="193"/>
    </row>
    <row r="748" ht="15.75" customHeight="1">
      <c r="B748" s="193"/>
    </row>
    <row r="749" ht="15.75" customHeight="1">
      <c r="B749" s="193"/>
    </row>
    <row r="750" ht="15.75" customHeight="1">
      <c r="B750" s="193"/>
    </row>
    <row r="751" ht="15.75" customHeight="1">
      <c r="B751" s="193"/>
    </row>
    <row r="752" ht="15.75" customHeight="1">
      <c r="B752" s="193"/>
    </row>
    <row r="753" ht="15.75" customHeight="1">
      <c r="B753" s="193"/>
    </row>
    <row r="754" ht="15.75" customHeight="1">
      <c r="B754" s="193"/>
    </row>
    <row r="755" ht="15.75" customHeight="1">
      <c r="B755" s="193"/>
    </row>
    <row r="756" ht="15.75" customHeight="1">
      <c r="B756" s="193"/>
    </row>
    <row r="757" ht="15.75" customHeight="1">
      <c r="B757" s="193"/>
    </row>
    <row r="758" ht="15.75" customHeight="1">
      <c r="B758" s="193"/>
    </row>
    <row r="759" ht="15.75" customHeight="1">
      <c r="B759" s="193"/>
    </row>
    <row r="760" ht="15.75" customHeight="1">
      <c r="B760" s="193"/>
    </row>
    <row r="761" ht="15.75" customHeight="1">
      <c r="B761" s="193"/>
    </row>
    <row r="762" ht="15.75" customHeight="1">
      <c r="B762" s="193"/>
    </row>
    <row r="763" ht="15.75" customHeight="1">
      <c r="B763" s="193"/>
    </row>
    <row r="764" ht="15.75" customHeight="1">
      <c r="B764" s="193"/>
    </row>
    <row r="765" ht="15.75" customHeight="1">
      <c r="B765" s="193"/>
    </row>
    <row r="766" ht="15.75" customHeight="1">
      <c r="B766" s="193"/>
    </row>
    <row r="767" ht="15.75" customHeight="1">
      <c r="B767" s="193"/>
    </row>
    <row r="768" ht="15.75" customHeight="1">
      <c r="B768" s="193"/>
    </row>
    <row r="769" ht="15.75" customHeight="1">
      <c r="B769" s="193"/>
    </row>
    <row r="770" ht="15.75" customHeight="1">
      <c r="B770" s="193"/>
    </row>
    <row r="771" ht="15.75" customHeight="1">
      <c r="B771" s="193"/>
    </row>
    <row r="772" ht="15.75" customHeight="1">
      <c r="B772" s="193"/>
    </row>
    <row r="773" ht="15.75" customHeight="1">
      <c r="B773" s="193"/>
    </row>
    <row r="774" ht="15.75" customHeight="1">
      <c r="B774" s="193"/>
    </row>
    <row r="775" ht="15.75" customHeight="1">
      <c r="B775" s="193"/>
    </row>
    <row r="776" ht="15.75" customHeight="1">
      <c r="B776" s="193"/>
    </row>
    <row r="777" ht="15.75" customHeight="1">
      <c r="B777" s="193"/>
    </row>
    <row r="778" ht="15.75" customHeight="1">
      <c r="B778" s="193"/>
    </row>
    <row r="779" ht="15.75" customHeight="1">
      <c r="B779" s="193"/>
    </row>
    <row r="780" ht="15.75" customHeight="1">
      <c r="B780" s="193"/>
    </row>
    <row r="781" ht="15.75" customHeight="1">
      <c r="B781" s="193"/>
    </row>
    <row r="782" ht="15.75" customHeight="1">
      <c r="B782" s="193"/>
    </row>
    <row r="783" ht="15.75" customHeight="1">
      <c r="B783" s="193"/>
    </row>
    <row r="784" ht="15.75" customHeight="1">
      <c r="B784" s="193"/>
    </row>
    <row r="785" ht="15.75" customHeight="1">
      <c r="B785" s="193"/>
    </row>
    <row r="786" ht="15.75" customHeight="1">
      <c r="B786" s="193"/>
    </row>
    <row r="787" ht="15.75" customHeight="1">
      <c r="B787" s="193"/>
    </row>
    <row r="788" ht="15.75" customHeight="1">
      <c r="B788" s="193"/>
    </row>
    <row r="789" ht="15.75" customHeight="1">
      <c r="B789" s="193"/>
    </row>
    <row r="790" ht="15.75" customHeight="1">
      <c r="B790" s="193"/>
    </row>
    <row r="791" ht="15.75" customHeight="1">
      <c r="B791" s="193"/>
    </row>
    <row r="792" ht="15.75" customHeight="1">
      <c r="B792" s="193"/>
    </row>
    <row r="793" ht="15.75" customHeight="1">
      <c r="B793" s="193"/>
    </row>
    <row r="794" ht="15.75" customHeight="1">
      <c r="B794" s="193"/>
    </row>
    <row r="795" ht="15.75" customHeight="1">
      <c r="B795" s="193"/>
    </row>
    <row r="796" ht="15.75" customHeight="1">
      <c r="B796" s="193"/>
    </row>
    <row r="797" ht="15.75" customHeight="1">
      <c r="B797" s="193"/>
    </row>
    <row r="798" ht="15.75" customHeight="1">
      <c r="B798" s="193"/>
    </row>
    <row r="799" ht="15.75" customHeight="1">
      <c r="B799" s="193"/>
    </row>
    <row r="800" ht="15.75" customHeight="1">
      <c r="B800" s="193"/>
    </row>
    <row r="801" ht="15.75" customHeight="1">
      <c r="B801" s="193"/>
    </row>
    <row r="802" ht="15.75" customHeight="1">
      <c r="B802" s="193"/>
    </row>
    <row r="803" ht="15.75" customHeight="1">
      <c r="B803" s="193"/>
    </row>
    <row r="804" ht="15.75" customHeight="1">
      <c r="B804" s="193"/>
    </row>
    <row r="805" ht="15.75" customHeight="1">
      <c r="B805" s="193"/>
    </row>
    <row r="806" ht="15.75" customHeight="1">
      <c r="B806" s="193"/>
    </row>
    <row r="807" ht="15.75" customHeight="1">
      <c r="B807" s="193"/>
    </row>
    <row r="808" ht="15.75" customHeight="1">
      <c r="B808" s="193"/>
    </row>
    <row r="809" ht="15.75" customHeight="1">
      <c r="B809" s="193"/>
    </row>
    <row r="810" ht="15.75" customHeight="1">
      <c r="B810" s="193"/>
    </row>
    <row r="811" ht="15.75" customHeight="1">
      <c r="B811" s="193"/>
    </row>
    <row r="812" ht="15.75" customHeight="1">
      <c r="B812" s="193"/>
    </row>
    <row r="813" ht="15.75" customHeight="1">
      <c r="B813" s="193"/>
    </row>
    <row r="814" ht="15.75" customHeight="1">
      <c r="B814" s="193"/>
    </row>
    <row r="815" ht="15.75" customHeight="1">
      <c r="B815" s="193"/>
    </row>
    <row r="816" ht="15.75" customHeight="1">
      <c r="B816" s="193"/>
    </row>
    <row r="817" ht="15.75" customHeight="1">
      <c r="B817" s="193"/>
    </row>
    <row r="818" ht="15.75" customHeight="1">
      <c r="B818" s="193"/>
    </row>
    <row r="819" ht="15.75" customHeight="1">
      <c r="B819" s="193"/>
    </row>
    <row r="820" ht="15.75" customHeight="1">
      <c r="B820" s="193"/>
    </row>
    <row r="821" ht="15.75" customHeight="1">
      <c r="B821" s="193"/>
    </row>
    <row r="822" ht="15.75" customHeight="1">
      <c r="B822" s="193"/>
    </row>
    <row r="823" ht="15.75" customHeight="1">
      <c r="B823" s="193"/>
    </row>
    <row r="824" ht="15.75" customHeight="1">
      <c r="B824" s="193"/>
    </row>
    <row r="825" ht="15.75" customHeight="1">
      <c r="B825" s="193"/>
    </row>
    <row r="826" ht="15.75" customHeight="1">
      <c r="B826" s="193"/>
    </row>
    <row r="827" ht="15.75" customHeight="1">
      <c r="B827" s="193"/>
    </row>
    <row r="828" ht="15.75" customHeight="1">
      <c r="B828" s="193"/>
    </row>
    <row r="829" ht="15.75" customHeight="1">
      <c r="B829" s="193"/>
    </row>
    <row r="830" ht="15.75" customHeight="1">
      <c r="B830" s="193"/>
    </row>
    <row r="831" ht="15.75" customHeight="1">
      <c r="B831" s="193"/>
    </row>
    <row r="832" ht="15.75" customHeight="1">
      <c r="B832" s="193"/>
    </row>
    <row r="833" ht="15.75" customHeight="1">
      <c r="B833" s="193"/>
    </row>
    <row r="834" ht="15.75" customHeight="1">
      <c r="B834" s="193"/>
    </row>
    <row r="835" ht="15.75" customHeight="1">
      <c r="B835" s="193"/>
    </row>
    <row r="836" ht="15.75" customHeight="1">
      <c r="B836" s="193"/>
    </row>
    <row r="837" ht="15.75" customHeight="1">
      <c r="B837" s="193"/>
    </row>
    <row r="838" ht="15.75" customHeight="1">
      <c r="B838" s="193"/>
    </row>
    <row r="839" ht="15.75" customHeight="1">
      <c r="B839" s="193"/>
    </row>
    <row r="840" ht="15.75" customHeight="1">
      <c r="B840" s="193"/>
    </row>
    <row r="841" ht="15.75" customHeight="1">
      <c r="B841" s="193"/>
    </row>
    <row r="842" ht="15.75" customHeight="1">
      <c r="B842" s="193"/>
    </row>
    <row r="843" ht="15.75" customHeight="1">
      <c r="B843" s="193"/>
    </row>
    <row r="844" ht="15.75" customHeight="1">
      <c r="B844" s="193"/>
    </row>
    <row r="845" ht="15.75" customHeight="1">
      <c r="B845" s="193"/>
    </row>
    <row r="846" ht="15.75" customHeight="1">
      <c r="B846" s="193"/>
    </row>
    <row r="847" ht="15.75" customHeight="1">
      <c r="B847" s="193"/>
    </row>
    <row r="848" ht="15.75" customHeight="1">
      <c r="B848" s="193"/>
    </row>
    <row r="849" ht="15.75" customHeight="1">
      <c r="B849" s="193"/>
    </row>
    <row r="850" ht="15.75" customHeight="1">
      <c r="B850" s="193"/>
    </row>
    <row r="851" ht="15.75" customHeight="1">
      <c r="B851" s="193"/>
    </row>
    <row r="852" ht="15.75" customHeight="1">
      <c r="B852" s="193"/>
    </row>
    <row r="853" ht="15.75" customHeight="1">
      <c r="B853" s="193"/>
    </row>
    <row r="854" ht="15.75" customHeight="1">
      <c r="B854" s="193"/>
    </row>
    <row r="855" ht="15.75" customHeight="1">
      <c r="B855" s="193"/>
    </row>
    <row r="856" ht="15.75" customHeight="1">
      <c r="B856" s="193"/>
    </row>
    <row r="857" ht="15.75" customHeight="1">
      <c r="B857" s="193"/>
    </row>
    <row r="858" ht="15.75" customHeight="1">
      <c r="B858" s="193"/>
    </row>
    <row r="859" ht="15.75" customHeight="1">
      <c r="B859" s="193"/>
    </row>
    <row r="860" ht="15.75" customHeight="1">
      <c r="B860" s="193"/>
    </row>
    <row r="861" ht="15.75" customHeight="1">
      <c r="B861" s="193"/>
    </row>
    <row r="862" ht="15.75" customHeight="1">
      <c r="B862" s="193"/>
    </row>
    <row r="863" ht="15.75" customHeight="1">
      <c r="B863" s="193"/>
    </row>
    <row r="864" ht="15.75" customHeight="1">
      <c r="B864" s="193"/>
    </row>
    <row r="865" ht="15.75" customHeight="1">
      <c r="B865" s="193"/>
    </row>
    <row r="866" ht="15.75" customHeight="1">
      <c r="B866" s="193"/>
    </row>
    <row r="867" ht="15.75" customHeight="1">
      <c r="B867" s="193"/>
    </row>
    <row r="868" ht="15.75" customHeight="1">
      <c r="B868" s="193"/>
    </row>
    <row r="869" ht="15.75" customHeight="1">
      <c r="B869" s="193"/>
    </row>
    <row r="870" ht="15.75" customHeight="1">
      <c r="B870" s="193"/>
    </row>
    <row r="871" ht="15.75" customHeight="1">
      <c r="B871" s="193"/>
    </row>
    <row r="872" ht="15.75" customHeight="1">
      <c r="B872" s="193"/>
    </row>
    <row r="873" ht="15.75" customHeight="1">
      <c r="B873" s="193"/>
    </row>
    <row r="874" ht="15.75" customHeight="1">
      <c r="B874" s="193"/>
    </row>
    <row r="875" ht="15.75" customHeight="1">
      <c r="B875" s="193"/>
    </row>
    <row r="876" ht="15.75" customHeight="1">
      <c r="B876" s="193"/>
    </row>
    <row r="877" ht="15.75" customHeight="1">
      <c r="B877" s="193"/>
    </row>
    <row r="878" ht="15.75" customHeight="1">
      <c r="B878" s="193"/>
    </row>
    <row r="879" ht="15.75" customHeight="1">
      <c r="B879" s="193"/>
    </row>
    <row r="880" ht="15.75" customHeight="1">
      <c r="B880" s="193"/>
    </row>
    <row r="881" ht="15.75" customHeight="1">
      <c r="B881" s="193"/>
    </row>
    <row r="882" ht="15.75" customHeight="1">
      <c r="B882" s="193"/>
    </row>
    <row r="883" ht="15.75" customHeight="1">
      <c r="B883" s="193"/>
    </row>
    <row r="884" ht="15.75" customHeight="1">
      <c r="B884" s="193"/>
    </row>
    <row r="885" ht="15.75" customHeight="1">
      <c r="B885" s="193"/>
    </row>
    <row r="886" ht="15.75" customHeight="1">
      <c r="B886" s="193"/>
    </row>
    <row r="887" ht="15.75" customHeight="1">
      <c r="B887" s="193"/>
    </row>
    <row r="888" ht="15.75" customHeight="1">
      <c r="B888" s="193"/>
    </row>
    <row r="889" ht="15.75" customHeight="1">
      <c r="B889" s="193"/>
    </row>
    <row r="890" ht="15.75" customHeight="1">
      <c r="B890" s="193"/>
    </row>
    <row r="891" ht="15.75" customHeight="1">
      <c r="B891" s="193"/>
    </row>
    <row r="892" ht="15.75" customHeight="1">
      <c r="B892" s="193"/>
    </row>
    <row r="893" ht="15.75" customHeight="1">
      <c r="B893" s="193"/>
    </row>
    <row r="894" ht="15.75" customHeight="1">
      <c r="B894" s="193"/>
    </row>
    <row r="895" ht="15.75" customHeight="1">
      <c r="B895" s="193"/>
    </row>
    <row r="896" ht="15.75" customHeight="1">
      <c r="B896" s="193"/>
    </row>
    <row r="897" ht="15.75" customHeight="1">
      <c r="B897" s="193"/>
    </row>
    <row r="898" ht="15.75" customHeight="1">
      <c r="B898" s="193"/>
    </row>
    <row r="899" ht="15.75" customHeight="1">
      <c r="B899" s="193"/>
    </row>
    <row r="900" ht="15.75" customHeight="1">
      <c r="B900" s="193"/>
    </row>
    <row r="901" ht="15.75" customHeight="1">
      <c r="B901" s="193"/>
    </row>
    <row r="902" ht="15.75" customHeight="1">
      <c r="B902" s="193"/>
    </row>
    <row r="903" ht="15.75" customHeight="1">
      <c r="B903" s="193"/>
    </row>
    <row r="904" ht="15.75" customHeight="1">
      <c r="B904" s="193"/>
    </row>
    <row r="905" ht="15.75" customHeight="1">
      <c r="B905" s="193"/>
    </row>
    <row r="906" ht="15.75" customHeight="1">
      <c r="B906" s="193"/>
    </row>
    <row r="907" ht="15.75" customHeight="1">
      <c r="B907" s="193"/>
    </row>
    <row r="908" ht="15.75" customHeight="1">
      <c r="B908" s="193"/>
    </row>
    <row r="909" ht="15.75" customHeight="1">
      <c r="B909" s="193"/>
    </row>
    <row r="910" ht="15.75" customHeight="1">
      <c r="B910" s="193"/>
    </row>
    <row r="911" ht="15.75" customHeight="1">
      <c r="B911" s="193"/>
    </row>
    <row r="912" ht="15.75" customHeight="1">
      <c r="B912" s="193"/>
    </row>
    <row r="913" ht="15.75" customHeight="1">
      <c r="B913" s="193"/>
    </row>
    <row r="914" ht="15.75" customHeight="1">
      <c r="B914" s="193"/>
    </row>
    <row r="915" ht="15.75" customHeight="1">
      <c r="B915" s="193"/>
    </row>
    <row r="916" ht="15.75" customHeight="1">
      <c r="B916" s="193"/>
    </row>
    <row r="917" ht="15.75" customHeight="1">
      <c r="B917" s="193"/>
    </row>
    <row r="918" ht="15.75" customHeight="1">
      <c r="B918" s="193"/>
    </row>
    <row r="919" ht="15.75" customHeight="1">
      <c r="B919" s="193"/>
    </row>
    <row r="920" ht="15.75" customHeight="1">
      <c r="B920" s="193"/>
    </row>
    <row r="921" ht="15.75" customHeight="1">
      <c r="B921" s="193"/>
    </row>
    <row r="922" ht="15.75" customHeight="1">
      <c r="B922" s="193"/>
    </row>
    <row r="923" ht="15.75" customHeight="1">
      <c r="B923" s="193"/>
    </row>
    <row r="924" ht="15.75" customHeight="1">
      <c r="B924" s="193"/>
    </row>
    <row r="925" ht="15.75" customHeight="1">
      <c r="B925" s="193"/>
    </row>
    <row r="926" ht="15.75" customHeight="1">
      <c r="B926" s="193"/>
    </row>
    <row r="927" ht="15.75" customHeight="1">
      <c r="B927" s="193"/>
    </row>
    <row r="928" ht="15.75" customHeight="1">
      <c r="B928" s="193"/>
    </row>
    <row r="929" ht="15.75" customHeight="1">
      <c r="B929" s="193"/>
    </row>
    <row r="930" ht="15.75" customHeight="1">
      <c r="B930" s="193"/>
    </row>
    <row r="931" ht="15.75" customHeight="1">
      <c r="B931" s="193"/>
    </row>
    <row r="932" ht="15.75" customHeight="1">
      <c r="B932" s="193"/>
    </row>
    <row r="933" ht="15.75" customHeight="1">
      <c r="B933" s="193"/>
    </row>
    <row r="934" ht="15.75" customHeight="1">
      <c r="B934" s="193"/>
    </row>
    <row r="935" ht="15.75" customHeight="1">
      <c r="B935" s="193"/>
    </row>
    <row r="936" ht="15.75" customHeight="1">
      <c r="B936" s="193"/>
    </row>
    <row r="937" ht="15.75" customHeight="1">
      <c r="B937" s="193"/>
    </row>
    <row r="938" ht="15.75" customHeight="1">
      <c r="B938" s="193"/>
    </row>
    <row r="939" ht="15.75" customHeight="1">
      <c r="B939" s="193"/>
    </row>
    <row r="940" ht="15.75" customHeight="1">
      <c r="B940" s="193"/>
    </row>
    <row r="941" ht="15.75" customHeight="1">
      <c r="B941" s="193"/>
    </row>
    <row r="942" ht="15.75" customHeight="1">
      <c r="B942" s="193"/>
    </row>
    <row r="943" ht="15.75" customHeight="1">
      <c r="B943" s="193"/>
    </row>
    <row r="944" ht="15.75" customHeight="1">
      <c r="B944" s="193"/>
    </row>
    <row r="945" ht="15.75" customHeight="1">
      <c r="B945" s="193"/>
    </row>
    <row r="946" ht="15.75" customHeight="1">
      <c r="B946" s="193"/>
    </row>
    <row r="947" ht="15.75" customHeight="1">
      <c r="B947" s="193"/>
    </row>
    <row r="948" ht="15.75" customHeight="1">
      <c r="B948" s="193"/>
    </row>
    <row r="949" ht="15.75" customHeight="1">
      <c r="B949" s="193"/>
    </row>
    <row r="950" ht="15.75" customHeight="1">
      <c r="B950" s="193"/>
    </row>
    <row r="951" ht="15.75" customHeight="1">
      <c r="B951" s="193"/>
    </row>
    <row r="952" ht="15.75" customHeight="1">
      <c r="B952" s="193"/>
    </row>
    <row r="953" ht="15.75" customHeight="1">
      <c r="B953" s="193"/>
    </row>
    <row r="954" ht="15.75" customHeight="1">
      <c r="B954" s="193"/>
    </row>
    <row r="955" ht="15.75" customHeight="1">
      <c r="B955" s="193"/>
    </row>
    <row r="956" ht="15.75" customHeight="1">
      <c r="B956" s="193"/>
    </row>
    <row r="957" ht="15.75" customHeight="1">
      <c r="B957" s="193"/>
    </row>
    <row r="958" ht="15.75" customHeight="1">
      <c r="B958" s="193"/>
    </row>
    <row r="959" ht="15.75" customHeight="1">
      <c r="B959" s="193"/>
    </row>
    <row r="960" ht="15.75" customHeight="1">
      <c r="B960" s="193"/>
    </row>
    <row r="961" ht="15.75" customHeight="1">
      <c r="B961" s="193"/>
    </row>
    <row r="962" ht="15.75" customHeight="1">
      <c r="B962" s="193"/>
    </row>
    <row r="963" ht="15.75" customHeight="1">
      <c r="B963" s="193"/>
    </row>
    <row r="964" ht="15.75" customHeight="1">
      <c r="B964" s="193"/>
    </row>
    <row r="965" ht="15.75" customHeight="1">
      <c r="B965" s="193"/>
    </row>
    <row r="966" ht="15.75" customHeight="1">
      <c r="B966" s="193"/>
    </row>
    <row r="967" ht="15.75" customHeight="1">
      <c r="B967" s="193"/>
    </row>
    <row r="968" ht="15.75" customHeight="1">
      <c r="B968" s="193"/>
    </row>
    <row r="969" ht="15.75" customHeight="1">
      <c r="B969" s="193"/>
    </row>
    <row r="970" ht="15.75" customHeight="1">
      <c r="B970" s="193"/>
    </row>
    <row r="971" ht="15.75" customHeight="1">
      <c r="B971" s="193"/>
    </row>
    <row r="972" ht="15.75" customHeight="1">
      <c r="B972" s="193"/>
    </row>
    <row r="973" ht="15.75" customHeight="1">
      <c r="B973" s="193"/>
    </row>
    <row r="974" ht="15.75" customHeight="1">
      <c r="B974" s="193"/>
    </row>
    <row r="975" ht="15.75" customHeight="1">
      <c r="B975" s="193"/>
    </row>
    <row r="976" ht="15.75" customHeight="1">
      <c r="B976" s="193"/>
    </row>
    <row r="977" ht="15.75" customHeight="1">
      <c r="B977" s="193"/>
    </row>
    <row r="978" ht="15.75" customHeight="1">
      <c r="B978" s="193"/>
    </row>
    <row r="979" ht="15.75" customHeight="1">
      <c r="B979" s="193"/>
    </row>
    <row r="980" ht="15.75" customHeight="1">
      <c r="B980" s="193"/>
    </row>
    <row r="981" ht="15.75" customHeight="1">
      <c r="B981" s="193"/>
    </row>
    <row r="982" ht="15.75" customHeight="1">
      <c r="B982" s="193"/>
    </row>
    <row r="983" ht="15.75" customHeight="1">
      <c r="B983" s="193"/>
    </row>
    <row r="984" ht="15.75" customHeight="1">
      <c r="B984" s="193"/>
    </row>
    <row r="985" ht="15.75" customHeight="1">
      <c r="B985" s="193"/>
    </row>
    <row r="986" ht="15.75" customHeight="1">
      <c r="B986" s="193"/>
    </row>
    <row r="987" ht="15.75" customHeight="1">
      <c r="B987" s="193"/>
    </row>
    <row r="988" ht="15.75" customHeight="1">
      <c r="B988" s="193"/>
    </row>
    <row r="989" ht="15.75" customHeight="1">
      <c r="B989" s="193"/>
    </row>
    <row r="990" ht="15.75" customHeight="1">
      <c r="B990" s="193"/>
    </row>
    <row r="991" ht="15.75" customHeight="1">
      <c r="B991" s="193"/>
    </row>
    <row r="992" ht="15.75" customHeight="1">
      <c r="B992" s="193"/>
    </row>
    <row r="993" ht="15.75" customHeight="1">
      <c r="B993" s="193"/>
    </row>
    <row r="994" ht="15.75" customHeight="1">
      <c r="B994" s="193"/>
    </row>
    <row r="995" ht="15.75" customHeight="1">
      <c r="B995" s="193"/>
    </row>
    <row r="996" ht="15.75" customHeight="1">
      <c r="B996" s="193"/>
    </row>
    <row r="997" ht="15.75" customHeight="1">
      <c r="B997" s="193"/>
    </row>
    <row r="998" ht="15.75" customHeight="1">
      <c r="B998" s="193"/>
    </row>
    <row r="999" ht="15.75" customHeight="1">
      <c r="B999" s="193"/>
    </row>
    <row r="1000" ht="15.75" customHeight="1">
      <c r="B1000" s="193"/>
    </row>
  </sheetData>
  <conditionalFormatting sqref="B4:B11">
    <cfRule type="colorScale" priority="1">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26" width="11.43"/>
  </cols>
  <sheetData>
    <row r="5">
      <c r="I5" s="194" t="s">
        <v>2129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4.43"/>
    <col customWidth="1" min="3" max="3" width="19.0"/>
    <col customWidth="1" min="4" max="4" width="11.43"/>
    <col customWidth="1" min="5" max="5" width="14.29"/>
    <col customWidth="1" min="6" max="6" width="13.43"/>
    <col customWidth="1" min="7" max="7" width="18.43"/>
    <col customWidth="1" min="8" max="8" width="14.14"/>
    <col customWidth="1" min="9" max="9" width="10.71"/>
    <col customWidth="1" min="10" max="26" width="11.43"/>
  </cols>
  <sheetData>
    <row r="1" ht="70.5" customHeight="1">
      <c r="A1" s="4"/>
      <c r="B1" s="188" t="s">
        <v>1</v>
      </c>
      <c r="C1" s="189" t="s">
        <v>8</v>
      </c>
      <c r="D1" s="189" t="s">
        <v>10</v>
      </c>
      <c r="E1" s="189" t="s">
        <v>12</v>
      </c>
      <c r="F1" s="189" t="s">
        <v>14</v>
      </c>
      <c r="G1" s="189" t="s">
        <v>16</v>
      </c>
      <c r="H1" s="189" t="s">
        <v>18</v>
      </c>
      <c r="I1" s="189" t="s">
        <v>20</v>
      </c>
      <c r="J1" s="4"/>
      <c r="K1" s="4"/>
      <c r="L1" s="4"/>
      <c r="M1" s="4"/>
      <c r="N1" s="4"/>
      <c r="O1" s="4"/>
      <c r="P1" s="4"/>
      <c r="Q1" s="4"/>
      <c r="R1" s="4"/>
      <c r="S1" s="4"/>
      <c r="T1" s="4"/>
      <c r="U1" s="4"/>
      <c r="V1" s="4"/>
      <c r="W1" s="4"/>
      <c r="X1" s="4"/>
      <c r="Y1" s="4"/>
      <c r="Z1" s="4"/>
    </row>
    <row r="2">
      <c r="B2" s="16">
        <v>43678.0</v>
      </c>
      <c r="C2" s="190">
        <v>9.071259842519684</v>
      </c>
      <c r="D2" s="191">
        <v>9.271653543307087</v>
      </c>
      <c r="E2" s="191">
        <v>9.596456692913385</v>
      </c>
      <c r="F2" s="191">
        <v>8.75296442687747</v>
      </c>
      <c r="G2" s="191">
        <v>8.868110236220472</v>
      </c>
      <c r="H2" s="191">
        <v>8.631889763779528</v>
      </c>
      <c r="I2" s="191">
        <v>9.183464566929134</v>
      </c>
    </row>
    <row r="3" hidden="1">
      <c r="B3" s="16">
        <v>43678.0</v>
      </c>
      <c r="C3" s="190">
        <v>9.07019607843137</v>
      </c>
      <c r="D3" s="191">
        <v>9.27450980392157</v>
      </c>
      <c r="E3" s="191">
        <v>9.598039215686274</v>
      </c>
      <c r="F3" s="191">
        <v>8.757874015748031</v>
      </c>
      <c r="G3" s="191">
        <v>8.862745098039216</v>
      </c>
      <c r="H3" s="191">
        <v>8.627450980392156</v>
      </c>
      <c r="I3" s="191">
        <v>9.176862745098038</v>
      </c>
    </row>
    <row r="4" hidden="1">
      <c r="B4" s="16">
        <v>43678.0</v>
      </c>
      <c r="C4" s="190">
        <v>9.054296874999999</v>
      </c>
      <c r="D4" s="191">
        <v>9.2578125</v>
      </c>
      <c r="E4" s="191">
        <v>9.58984375</v>
      </c>
      <c r="F4" s="191">
        <v>8.74313725490196</v>
      </c>
      <c r="G4" s="191">
        <v>8.837890625</v>
      </c>
      <c r="H4" s="191">
        <v>8.61328125</v>
      </c>
      <c r="I4" s="191">
        <v>9.160546875</v>
      </c>
    </row>
    <row r="5" hidden="1">
      <c r="B5" s="16">
        <v>43678.0</v>
      </c>
      <c r="C5" s="190">
        <v>9.05486381322957</v>
      </c>
      <c r="D5" s="191">
        <v>9.26070038910506</v>
      </c>
      <c r="E5" s="191">
        <v>9.581712062256809</v>
      </c>
      <c r="F5" s="191">
        <v>8.748046875</v>
      </c>
      <c r="G5" s="191">
        <v>8.832684824902724</v>
      </c>
      <c r="H5" s="191">
        <v>8.618677042801556</v>
      </c>
      <c r="I5" s="191">
        <v>9.163813229571984</v>
      </c>
    </row>
    <row r="6" hidden="1">
      <c r="B6" s="16">
        <v>43678.0</v>
      </c>
      <c r="C6" s="190">
        <v>9.050387596899222</v>
      </c>
      <c r="D6" s="191">
        <v>9.253875968992247</v>
      </c>
      <c r="E6" s="191">
        <v>9.583333333333334</v>
      </c>
      <c r="F6" s="191">
        <v>8.743190661478598</v>
      </c>
      <c r="G6" s="191">
        <v>8.817829457364342</v>
      </c>
      <c r="H6" s="191">
        <v>8.614341085271318</v>
      </c>
      <c r="I6" s="191">
        <v>9.167054263565891</v>
      </c>
    </row>
    <row r="7" hidden="1">
      <c r="B7" s="16">
        <v>43680.0</v>
      </c>
      <c r="C7" s="190">
        <v>9.050965250965248</v>
      </c>
      <c r="D7" s="191">
        <v>9.247104247104247</v>
      </c>
      <c r="E7" s="191">
        <v>9.584942084942085</v>
      </c>
      <c r="F7" s="191">
        <v>8.748062015503876</v>
      </c>
      <c r="G7" s="191">
        <v>8.822393822393822</v>
      </c>
      <c r="H7" s="191">
        <v>8.61003861003861</v>
      </c>
      <c r="I7" s="191">
        <v>9.17027027027027</v>
      </c>
    </row>
    <row r="8" hidden="1">
      <c r="B8" s="16">
        <v>43681.0</v>
      </c>
      <c r="C8" s="190">
        <v>9.054615384615381</v>
      </c>
      <c r="D8" s="191">
        <v>9.25</v>
      </c>
      <c r="E8" s="191">
        <v>9.586538461538462</v>
      </c>
      <c r="F8" s="191">
        <v>8.752895752895753</v>
      </c>
      <c r="G8" s="191">
        <v>8.826923076923077</v>
      </c>
      <c r="H8" s="191">
        <v>8.615384615384615</v>
      </c>
      <c r="I8" s="191">
        <v>9.173461538461538</v>
      </c>
    </row>
    <row r="9" hidden="1">
      <c r="B9" s="16">
        <v>43682.0</v>
      </c>
      <c r="C9" s="190">
        <v>9.0551724137931</v>
      </c>
      <c r="D9" s="191">
        <v>9.25287356321839</v>
      </c>
      <c r="E9" s="191">
        <v>9.588122605363985</v>
      </c>
      <c r="F9" s="191">
        <v>8.757692307692308</v>
      </c>
      <c r="G9" s="191">
        <v>8.82183908045977</v>
      </c>
      <c r="H9" s="191">
        <v>8.61111111111111</v>
      </c>
      <c r="I9" s="191">
        <v>9.176628352490422</v>
      </c>
    </row>
    <row r="10" hidden="1">
      <c r="B10" s="16">
        <v>43682.0</v>
      </c>
      <c r="C10" s="190">
        <v>9.049236641221372</v>
      </c>
      <c r="D10" s="191">
        <v>9.255725190839694</v>
      </c>
      <c r="E10" s="191">
        <v>9.58969465648855</v>
      </c>
      <c r="F10" s="191">
        <v>8.743295019157088</v>
      </c>
      <c r="G10" s="191">
        <v>8.807251908396946</v>
      </c>
      <c r="H10" s="191">
        <v>8.606870229007633</v>
      </c>
      <c r="I10" s="191">
        <v>9.170229007633587</v>
      </c>
    </row>
    <row r="11" hidden="1">
      <c r="B11" s="16">
        <v>43682.0</v>
      </c>
      <c r="C11" s="190">
        <v>9.051330798479084</v>
      </c>
      <c r="D11" s="191">
        <v>9.258555133079849</v>
      </c>
      <c r="E11" s="191">
        <v>9.591254752851711</v>
      </c>
      <c r="F11" s="191">
        <v>8.748091603053435</v>
      </c>
      <c r="G11" s="191">
        <v>8.802281368821292</v>
      </c>
      <c r="H11" s="191">
        <v>8.612167300380229</v>
      </c>
      <c r="I11" s="191">
        <v>9.173384030418251</v>
      </c>
    </row>
    <row r="12" hidden="1">
      <c r="B12" s="16">
        <v>43682.0</v>
      </c>
      <c r="C12" s="190">
        <v>9.051893939393935</v>
      </c>
      <c r="D12" s="191">
        <v>9.25189393939394</v>
      </c>
      <c r="E12" s="191">
        <v>9.592803030303031</v>
      </c>
      <c r="F12" s="191">
        <v>8.743346007604563</v>
      </c>
      <c r="G12" s="191">
        <v>8.806818181818182</v>
      </c>
      <c r="H12" s="191">
        <v>8.617424242424242</v>
      </c>
      <c r="I12" s="191">
        <v>9.17651515151515</v>
      </c>
    </row>
    <row r="13" hidden="1">
      <c r="B13" s="16">
        <v>43683.0</v>
      </c>
      <c r="C13" s="190">
        <v>9.03962264150943</v>
      </c>
      <c r="D13" s="191">
        <v>9.245283018867925</v>
      </c>
      <c r="E13" s="191">
        <v>9.584905660377359</v>
      </c>
      <c r="F13" s="191">
        <v>8.729166666666666</v>
      </c>
      <c r="G13" s="191">
        <v>8.79245283018868</v>
      </c>
      <c r="H13" s="191">
        <v>8.60377358490566</v>
      </c>
      <c r="I13" s="191">
        <v>9.160754716981131</v>
      </c>
    </row>
    <row r="14" hidden="1">
      <c r="B14" s="16">
        <v>43684.0</v>
      </c>
      <c r="C14" s="190">
        <v>9.038721804511276</v>
      </c>
      <c r="D14" s="191">
        <v>9.24812030075188</v>
      </c>
      <c r="E14" s="191">
        <v>9.586466165413533</v>
      </c>
      <c r="F14" s="191">
        <v>8.724528301886792</v>
      </c>
      <c r="G14" s="191">
        <v>8.787593984962406</v>
      </c>
      <c r="H14" s="191">
        <v>8.599624060150376</v>
      </c>
      <c r="I14" s="191">
        <v>9.16390977443609</v>
      </c>
    </row>
    <row r="15" hidden="1">
      <c r="B15" s="16">
        <v>43684.0</v>
      </c>
      <c r="C15" s="190">
        <v>9.037827715355803</v>
      </c>
      <c r="D15" s="191">
        <v>9.250936329588015</v>
      </c>
      <c r="E15" s="191">
        <v>9.588014981273409</v>
      </c>
      <c r="F15" s="191">
        <v>8.719924812030076</v>
      </c>
      <c r="G15" s="191">
        <v>8.782771535580524</v>
      </c>
      <c r="H15" s="191">
        <v>8.595505617977528</v>
      </c>
      <c r="I15" s="191">
        <v>9.167041198501872</v>
      </c>
    </row>
    <row r="16" hidden="1">
      <c r="B16" s="16">
        <v>43684.0</v>
      </c>
      <c r="C16" s="190">
        <v>9.038432835820894</v>
      </c>
      <c r="D16" s="191">
        <v>9.244402985074627</v>
      </c>
      <c r="E16" s="191">
        <v>9.58955223880597</v>
      </c>
      <c r="F16" s="191">
        <v>8.724719101123595</v>
      </c>
      <c r="G16" s="191">
        <v>8.777985074626866</v>
      </c>
      <c r="H16" s="191">
        <v>8.600746268656716</v>
      </c>
      <c r="I16" s="191">
        <v>9.170149253731344</v>
      </c>
    </row>
    <row r="17" hidden="1">
      <c r="B17" s="16">
        <v>43684.0</v>
      </c>
      <c r="C17" s="190">
        <v>9.02973977695167</v>
      </c>
      <c r="D17" s="191">
        <v>9.237918215613384</v>
      </c>
      <c r="E17" s="191">
        <v>9.5817843866171</v>
      </c>
      <c r="F17" s="191">
        <v>8.720149253731343</v>
      </c>
      <c r="G17" s="191">
        <v>8.763940520446097</v>
      </c>
      <c r="H17" s="191">
        <v>8.58736059479554</v>
      </c>
      <c r="I17" s="191">
        <v>9.163940520446097</v>
      </c>
    </row>
    <row r="18" hidden="1">
      <c r="B18" s="16">
        <v>43684.0</v>
      </c>
      <c r="C18" s="190">
        <v>9.021111111111107</v>
      </c>
      <c r="D18" s="191">
        <v>9.231481481481481</v>
      </c>
      <c r="E18" s="191">
        <v>9.574074074074074</v>
      </c>
      <c r="F18" s="191">
        <v>8.706319702602231</v>
      </c>
      <c r="G18" s="191">
        <v>8.75925925925926</v>
      </c>
      <c r="H18" s="191">
        <v>8.583333333333334</v>
      </c>
      <c r="I18" s="191">
        <v>9.148518518518518</v>
      </c>
    </row>
    <row r="19" hidden="1">
      <c r="B19" s="16">
        <v>43684.0</v>
      </c>
      <c r="C19" s="190">
        <v>9.024723247232469</v>
      </c>
      <c r="D19" s="191">
        <v>9.234317343173432</v>
      </c>
      <c r="E19" s="191">
        <v>9.575645756457565</v>
      </c>
      <c r="F19" s="191">
        <v>8.71111111111111</v>
      </c>
      <c r="G19" s="191">
        <v>8.763837638376383</v>
      </c>
      <c r="H19" s="191">
        <v>8.588560885608857</v>
      </c>
      <c r="I19" s="191">
        <v>9.151660516605165</v>
      </c>
    </row>
    <row r="20" hidden="1">
      <c r="B20" s="16">
        <v>43685.0</v>
      </c>
      <c r="C20" s="190">
        <v>9.025367647058818</v>
      </c>
      <c r="D20" s="191">
        <v>9.237132352941176</v>
      </c>
      <c r="E20" s="191">
        <v>9.568014705882353</v>
      </c>
      <c r="F20" s="191">
        <v>8.706642066420665</v>
      </c>
      <c r="G20" s="191">
        <v>8.768382352941176</v>
      </c>
      <c r="H20" s="191">
        <v>8.59375</v>
      </c>
      <c r="I20" s="191">
        <v>9.154779411764705</v>
      </c>
    </row>
    <row r="21" ht="15.75" hidden="1" customHeight="1">
      <c r="B21" s="16">
        <v>43686.0</v>
      </c>
      <c r="C21" s="190">
        <v>9.02600732600732</v>
      </c>
      <c r="D21" s="191">
        <v>9.239926739926739</v>
      </c>
      <c r="E21" s="191">
        <v>9.56959706959707</v>
      </c>
      <c r="F21" s="191">
        <v>8.711397058823529</v>
      </c>
      <c r="G21" s="191">
        <v>8.763736263736265</v>
      </c>
      <c r="H21" s="191">
        <v>8.58974358974359</v>
      </c>
      <c r="I21" s="191">
        <v>9.157875457875457</v>
      </c>
    </row>
    <row r="22" ht="15.75" hidden="1" customHeight="1">
      <c r="B22" s="16">
        <v>43686.0</v>
      </c>
      <c r="C22" s="190">
        <v>9.026642335766418</v>
      </c>
      <c r="D22" s="191">
        <v>9.242700729927007</v>
      </c>
      <c r="E22" s="191">
        <v>9.571167883211679</v>
      </c>
      <c r="F22" s="191">
        <v>8.706959706959706</v>
      </c>
      <c r="G22" s="191">
        <v>8.768248175182482</v>
      </c>
      <c r="H22" s="191">
        <v>8.594890510948906</v>
      </c>
      <c r="I22" s="191">
        <v>9.151824817518248</v>
      </c>
    </row>
    <row r="23" ht="15.75" hidden="1" customHeight="1">
      <c r="B23" s="16">
        <v>43686.0</v>
      </c>
      <c r="C23" s="190">
        <v>9.02727272727272</v>
      </c>
      <c r="D23" s="191">
        <v>9.245454545454546</v>
      </c>
      <c r="E23" s="191">
        <v>9.572727272727272</v>
      </c>
      <c r="F23" s="191">
        <v>8.711678832116789</v>
      </c>
      <c r="G23" s="191">
        <v>8.763636363636364</v>
      </c>
      <c r="H23" s="191">
        <v>8.590909090909092</v>
      </c>
      <c r="I23" s="191">
        <v>9.15490909090909</v>
      </c>
    </row>
    <row r="24" ht="15.75" hidden="1" customHeight="1">
      <c r="B24" s="16">
        <v>43686.0</v>
      </c>
      <c r="C24" s="190">
        <v>9.030797101449268</v>
      </c>
      <c r="D24" s="191">
        <v>9.248188405797102</v>
      </c>
      <c r="E24" s="191">
        <v>9.57427536231884</v>
      </c>
      <c r="F24" s="191">
        <v>8.716363636363637</v>
      </c>
      <c r="G24" s="191">
        <v>8.768115942028986</v>
      </c>
      <c r="H24" s="191">
        <v>8.596014492753623</v>
      </c>
      <c r="I24" s="191">
        <v>9.157971014492754</v>
      </c>
    </row>
    <row r="25" ht="15.75" hidden="1" customHeight="1">
      <c r="B25" s="16">
        <v>43687.0</v>
      </c>
      <c r="C25" s="190">
        <v>9.03429602888086</v>
      </c>
      <c r="D25" s="191">
        <v>9.250902527075812</v>
      </c>
      <c r="E25" s="191">
        <v>9.57581227436823</v>
      </c>
      <c r="F25" s="191">
        <v>8.721014492753623</v>
      </c>
      <c r="G25" s="191">
        <v>8.772563176895307</v>
      </c>
      <c r="H25" s="191">
        <v>8.601083032490974</v>
      </c>
      <c r="I25" s="191">
        <v>9.16101083032491</v>
      </c>
    </row>
    <row r="26" ht="15.75" hidden="1" customHeight="1">
      <c r="B26" s="16">
        <v>43687.0</v>
      </c>
      <c r="C26" s="190">
        <v>9.031654676258986</v>
      </c>
      <c r="D26" s="191">
        <v>9.244604316546763</v>
      </c>
      <c r="E26" s="191">
        <v>9.577338129496402</v>
      </c>
      <c r="F26" s="191">
        <v>8.716606498194945</v>
      </c>
      <c r="G26" s="191">
        <v>8.776978417266188</v>
      </c>
      <c r="H26" s="191">
        <v>8.597122302158274</v>
      </c>
      <c r="I26" s="191">
        <v>9.155035971223022</v>
      </c>
    </row>
    <row r="27" ht="15.75" hidden="1" customHeight="1">
      <c r="B27" s="16">
        <v>43687.0</v>
      </c>
      <c r="C27" s="190">
        <v>9.033691756272395</v>
      </c>
      <c r="D27" s="191">
        <v>9.24731182795699</v>
      </c>
      <c r="E27" s="191">
        <v>9.578853046594983</v>
      </c>
      <c r="F27" s="191">
        <v>8.712230215827338</v>
      </c>
      <c r="G27" s="191">
        <v>8.78136200716846</v>
      </c>
      <c r="H27" s="191">
        <v>8.602150537634408</v>
      </c>
      <c r="I27" s="191">
        <v>9.158064516129032</v>
      </c>
    </row>
    <row r="28" ht="15.75" hidden="1" customHeight="1">
      <c r="B28" s="16">
        <v>43687.0</v>
      </c>
      <c r="C28" s="190">
        <v>9.029642857142852</v>
      </c>
      <c r="D28" s="191">
        <v>9.25</v>
      </c>
      <c r="E28" s="191">
        <v>9.580357142857142</v>
      </c>
      <c r="F28" s="191">
        <v>8.698924731182796</v>
      </c>
      <c r="G28" s="191">
        <v>8.776785714285714</v>
      </c>
      <c r="H28" s="191">
        <v>8.598214285714286</v>
      </c>
      <c r="I28" s="191">
        <v>9.152142857142858</v>
      </c>
    </row>
    <row r="29" ht="15.75" hidden="1" customHeight="1">
      <c r="B29" s="16">
        <v>43689.0</v>
      </c>
      <c r="C29" s="190">
        <v>9.033096085409246</v>
      </c>
      <c r="D29" s="191">
        <v>9.252669039145907</v>
      </c>
      <c r="E29" s="191">
        <v>9.58185053380783</v>
      </c>
      <c r="F29" s="191">
        <v>8.70357142857143</v>
      </c>
      <c r="G29" s="191">
        <v>8.781138790035588</v>
      </c>
      <c r="H29" s="191">
        <v>8.603202846975089</v>
      </c>
      <c r="I29" s="191">
        <v>9.155160142348754</v>
      </c>
    </row>
    <row r="30" ht="15.75" hidden="1" customHeight="1">
      <c r="B30" s="16">
        <v>43690.0</v>
      </c>
      <c r="C30" s="190">
        <v>9.029078014184392</v>
      </c>
      <c r="D30" s="191">
        <v>9.25531914893617</v>
      </c>
      <c r="E30" s="191">
        <v>9.583333333333334</v>
      </c>
      <c r="F30" s="191">
        <v>8.699288256227758</v>
      </c>
      <c r="G30" s="191">
        <v>8.7677304964539</v>
      </c>
      <c r="H30" s="191">
        <v>8.599290780141844</v>
      </c>
      <c r="I30" s="191">
        <v>9.149290780141843</v>
      </c>
    </row>
    <row r="31" ht="15.75" hidden="1" customHeight="1">
      <c r="B31" s="16">
        <v>43691.0</v>
      </c>
      <c r="C31" s="190">
        <v>9.026501766784447</v>
      </c>
      <c r="D31" s="191">
        <v>9.249116607773852</v>
      </c>
      <c r="E31" s="191">
        <v>9.584805653710248</v>
      </c>
      <c r="F31" s="191">
        <v>8.686170212765957</v>
      </c>
      <c r="G31" s="191">
        <v>8.77208480565371</v>
      </c>
      <c r="H31" s="191">
        <v>8.604240282685513</v>
      </c>
      <c r="I31" s="191">
        <v>9.1434628975265</v>
      </c>
    </row>
    <row r="32" ht="15.75" hidden="1" customHeight="1">
      <c r="B32" s="16">
        <v>43691.0</v>
      </c>
      <c r="C32" s="190">
        <v>9.029929577464785</v>
      </c>
      <c r="D32" s="191">
        <v>9.251760563380282</v>
      </c>
      <c r="E32" s="191">
        <v>9.586267605633802</v>
      </c>
      <c r="F32" s="191">
        <v>8.690812720848056</v>
      </c>
      <c r="G32" s="191">
        <v>8.776408450704226</v>
      </c>
      <c r="H32" s="191">
        <v>8.609154929577464</v>
      </c>
      <c r="I32" s="191">
        <v>9.146478873239436</v>
      </c>
    </row>
    <row r="33" ht="15.75" hidden="1" customHeight="1">
      <c r="B33" s="16">
        <v>43691.0</v>
      </c>
      <c r="C33" s="190">
        <v>9.023157894736837</v>
      </c>
      <c r="D33" s="191">
        <v>9.24561403508772</v>
      </c>
      <c r="E33" s="191">
        <v>9.578947368421053</v>
      </c>
      <c r="F33" s="191">
        <v>8.695422535211268</v>
      </c>
      <c r="G33" s="191">
        <v>8.771929824561404</v>
      </c>
      <c r="H33" s="191">
        <v>8.587719298245615</v>
      </c>
      <c r="I33" s="191">
        <v>9.140701754385965</v>
      </c>
    </row>
    <row r="34" ht="15.75" hidden="1" customHeight="1">
      <c r="B34" s="16">
        <v>43691.0</v>
      </c>
      <c r="C34" s="190">
        <v>9.026573426573421</v>
      </c>
      <c r="D34" s="191">
        <v>9.248251748251748</v>
      </c>
      <c r="E34" s="191">
        <v>9.58041958041958</v>
      </c>
      <c r="F34" s="191">
        <v>8.7</v>
      </c>
      <c r="G34" s="191">
        <v>8.776223776223777</v>
      </c>
      <c r="H34" s="191">
        <v>8.592657342657343</v>
      </c>
      <c r="I34" s="191">
        <v>9.143706293706293</v>
      </c>
    </row>
    <row r="35" ht="15.75" hidden="1" customHeight="1">
      <c r="B35" s="16">
        <v>43692.0</v>
      </c>
      <c r="C35" s="190">
        <v>9.02996515679442</v>
      </c>
      <c r="D35" s="191">
        <v>9.250871080139373</v>
      </c>
      <c r="E35" s="191">
        <v>9.581881533101045</v>
      </c>
      <c r="F35" s="191">
        <v>8.704545454545455</v>
      </c>
      <c r="G35" s="191">
        <v>8.78048780487805</v>
      </c>
      <c r="H35" s="191">
        <v>8.597560975609756</v>
      </c>
      <c r="I35" s="191">
        <v>9.146689895470383</v>
      </c>
    </row>
    <row r="36" ht="15.75" hidden="1" customHeight="1">
      <c r="B36" s="16">
        <v>43693.0</v>
      </c>
      <c r="C36" s="190">
        <v>9.023263888888884</v>
      </c>
      <c r="D36" s="191">
        <v>9.253472222222221</v>
      </c>
      <c r="E36" s="191">
        <v>9.583333333333334</v>
      </c>
      <c r="F36" s="191">
        <v>8.70034843205575</v>
      </c>
      <c r="G36" s="191">
        <v>8.758680555555555</v>
      </c>
      <c r="H36" s="191">
        <v>8.585069444444445</v>
      </c>
      <c r="I36" s="191">
        <v>9.140972222222222</v>
      </c>
    </row>
    <row r="37" ht="15.75" hidden="1" customHeight="1">
      <c r="B37" s="16">
        <v>43694.0</v>
      </c>
      <c r="C37" s="190">
        <v>9.01799307958477</v>
      </c>
      <c r="D37" s="191">
        <v>9.2560553633218</v>
      </c>
      <c r="E37" s="191">
        <v>9.576124567474048</v>
      </c>
      <c r="F37" s="191">
        <v>8.696180555555555</v>
      </c>
      <c r="G37" s="191">
        <v>8.745674740484429</v>
      </c>
      <c r="H37" s="191">
        <v>8.581314878892734</v>
      </c>
      <c r="I37" s="191">
        <v>9.135294117647058</v>
      </c>
    </row>
    <row r="38" ht="15.75" hidden="1" customHeight="1">
      <c r="B38" s="16">
        <v>43695.0</v>
      </c>
      <c r="C38" s="190">
        <v>9.019999999999994</v>
      </c>
      <c r="D38" s="191">
        <v>9.258620689655173</v>
      </c>
      <c r="E38" s="191">
        <v>9.577586206896552</v>
      </c>
      <c r="F38" s="191">
        <v>8.700692041522492</v>
      </c>
      <c r="G38" s="191">
        <v>8.741379310344827</v>
      </c>
      <c r="H38" s="191">
        <v>8.586206896551724</v>
      </c>
      <c r="I38" s="191">
        <v>9.138275862068966</v>
      </c>
    </row>
    <row r="39" ht="15.75" hidden="1" customHeight="1">
      <c r="B39" s="16">
        <v>43695.0</v>
      </c>
      <c r="C39" s="190">
        <v>9.023367697594496</v>
      </c>
      <c r="D39" s="191">
        <v>9.261168384879726</v>
      </c>
      <c r="E39" s="191">
        <v>9.579037800687285</v>
      </c>
      <c r="F39" s="191">
        <v>8.705172413793104</v>
      </c>
      <c r="G39" s="191">
        <v>8.745704467353951</v>
      </c>
      <c r="H39" s="191">
        <v>8.59106529209622</v>
      </c>
      <c r="I39" s="191">
        <v>9.141237113402061</v>
      </c>
    </row>
    <row r="40" ht="15.75" hidden="1" customHeight="1">
      <c r="B40" s="16">
        <v>43695.0</v>
      </c>
      <c r="C40" s="190">
        <v>9.025342465753418</v>
      </c>
      <c r="D40" s="191">
        <v>9.263698630136986</v>
      </c>
      <c r="E40" s="191">
        <v>9.580479452054794</v>
      </c>
      <c r="F40" s="191">
        <v>8.709621993127147</v>
      </c>
      <c r="G40" s="191">
        <v>8.75</v>
      </c>
      <c r="H40" s="191">
        <v>8.587328767123287</v>
      </c>
      <c r="I40" s="191">
        <v>9.14417808219178</v>
      </c>
    </row>
    <row r="41" ht="15.75" hidden="1" customHeight="1">
      <c r="B41" s="16">
        <v>43695.0</v>
      </c>
      <c r="C41" s="190">
        <v>9.010238907849823</v>
      </c>
      <c r="D41" s="191">
        <v>9.249146757679181</v>
      </c>
      <c r="E41" s="191">
        <v>9.564846416382252</v>
      </c>
      <c r="F41" s="191">
        <v>8.705479452054794</v>
      </c>
      <c r="G41" s="191">
        <v>8.728668941979523</v>
      </c>
      <c r="H41" s="191">
        <v>8.566552901023892</v>
      </c>
      <c r="I41" s="191">
        <v>9.130034129692833</v>
      </c>
    </row>
    <row r="42" ht="15.75" hidden="1" customHeight="1">
      <c r="B42" s="16">
        <v>43695.0</v>
      </c>
      <c r="C42" s="190">
        <v>9.012244897959178</v>
      </c>
      <c r="D42" s="191">
        <v>9.243197278911564</v>
      </c>
      <c r="E42" s="191">
        <v>9.566326530612244</v>
      </c>
      <c r="F42" s="191">
        <v>8.709897610921502</v>
      </c>
      <c r="G42" s="191">
        <v>8.732993197278912</v>
      </c>
      <c r="H42" s="191">
        <v>8.571428571428571</v>
      </c>
      <c r="I42" s="191">
        <v>9.13299319727891</v>
      </c>
    </row>
    <row r="43" ht="15.75" hidden="1" customHeight="1">
      <c r="B43" s="16">
        <v>43696.0</v>
      </c>
      <c r="C43" s="190">
        <v>9.001355932203383</v>
      </c>
      <c r="D43" s="191">
        <v>9.23728813559322</v>
      </c>
      <c r="E43" s="191">
        <v>9.559322033898304</v>
      </c>
      <c r="F43" s="191">
        <v>8.697278911564625</v>
      </c>
      <c r="G43" s="191">
        <v>8.720338983050848</v>
      </c>
      <c r="H43" s="191">
        <v>8.559322033898304</v>
      </c>
      <c r="I43" s="191">
        <v>9.118983050847458</v>
      </c>
    </row>
    <row r="44" ht="15.75" hidden="1" customHeight="1">
      <c r="B44" s="16">
        <v>43696.0</v>
      </c>
      <c r="C44" s="190">
        <v>9.000675675675671</v>
      </c>
      <c r="D44" s="191">
        <v>9.23141891891892</v>
      </c>
      <c r="E44" s="191">
        <v>9.56081081081081</v>
      </c>
      <c r="F44" s="191">
        <v>8.701694915254237</v>
      </c>
      <c r="G44" s="191">
        <v>8.716216216216216</v>
      </c>
      <c r="H44" s="191">
        <v>8.555743243243244</v>
      </c>
      <c r="I44" s="191">
        <v>9.12195945945946</v>
      </c>
    </row>
    <row r="45" ht="15.75" hidden="1" customHeight="1">
      <c r="B45" s="16">
        <v>43696.0</v>
      </c>
      <c r="C45" s="190">
        <v>9.0040404040404</v>
      </c>
      <c r="D45" s="191">
        <v>9.234006734006734</v>
      </c>
      <c r="E45" s="191">
        <v>9.562289562289562</v>
      </c>
      <c r="F45" s="191">
        <v>8.70608108108108</v>
      </c>
      <c r="G45" s="191">
        <v>8.72053872053872</v>
      </c>
      <c r="H45" s="191">
        <v>8.56060606060606</v>
      </c>
      <c r="I45" s="191">
        <v>9.124915824915824</v>
      </c>
    </row>
    <row r="46" ht="15.75" hidden="1" customHeight="1">
      <c r="B46" s="16">
        <v>43696.0</v>
      </c>
      <c r="C46" s="190">
        <v>9.00604026845637</v>
      </c>
      <c r="D46" s="191">
        <v>9.236577181208053</v>
      </c>
      <c r="E46" s="191">
        <v>9.563758389261745</v>
      </c>
      <c r="F46" s="191">
        <v>8.702020202020202</v>
      </c>
      <c r="G46" s="191">
        <v>8.724832214765101</v>
      </c>
      <c r="H46" s="191">
        <v>8.565436241610739</v>
      </c>
      <c r="I46" s="191">
        <v>9.127852348993288</v>
      </c>
    </row>
    <row r="47" ht="15.75" hidden="1" customHeight="1">
      <c r="B47" s="16">
        <v>43698.0</v>
      </c>
      <c r="C47" s="190">
        <v>9.0010033444816</v>
      </c>
      <c r="D47" s="191">
        <v>9.23076923076923</v>
      </c>
      <c r="E47" s="191">
        <v>9.55685618729097</v>
      </c>
      <c r="F47" s="191">
        <v>8.706375838926174</v>
      </c>
      <c r="G47" s="191">
        <v>8.720735785953178</v>
      </c>
      <c r="H47" s="191">
        <v>8.553511705685619</v>
      </c>
      <c r="I47" s="191">
        <v>9.122408026755853</v>
      </c>
    </row>
    <row r="48" ht="15.75" hidden="1" customHeight="1">
      <c r="B48" s="16">
        <v>43698.0</v>
      </c>
      <c r="C48" s="190">
        <v>9.00166666666666</v>
      </c>
      <c r="D48" s="191">
        <v>9.233333333333333</v>
      </c>
      <c r="E48" s="191">
        <v>9.558333333333334</v>
      </c>
      <c r="F48" s="191">
        <v>8.710702341137123</v>
      </c>
      <c r="G48" s="191">
        <v>8.716666666666667</v>
      </c>
      <c r="H48" s="191">
        <v>8.55</v>
      </c>
      <c r="I48" s="191">
        <v>9.125333333333334</v>
      </c>
    </row>
    <row r="49" ht="15.75" hidden="1" customHeight="1">
      <c r="B49" s="16">
        <v>43698.0</v>
      </c>
      <c r="C49" s="190">
        <v>9.004983388704312</v>
      </c>
      <c r="D49" s="191">
        <v>9.235880398671096</v>
      </c>
      <c r="E49" s="191">
        <v>9.559800664451828</v>
      </c>
      <c r="F49" s="191">
        <v>8.715</v>
      </c>
      <c r="G49" s="191">
        <v>8.720930232558139</v>
      </c>
      <c r="H49" s="191">
        <v>8.554817275747508</v>
      </c>
      <c r="I49" s="191">
        <v>9.128239202657808</v>
      </c>
    </row>
    <row r="50" ht="15.75" hidden="1" customHeight="1">
      <c r="B50" s="16">
        <v>43698.0</v>
      </c>
      <c r="C50" s="190">
        <v>9.005629139072841</v>
      </c>
      <c r="D50" s="191">
        <v>9.23841059602649</v>
      </c>
      <c r="E50" s="191">
        <v>9.561258278145695</v>
      </c>
      <c r="F50" s="191">
        <v>8.719269102990033</v>
      </c>
      <c r="G50" s="191">
        <v>8.716887417218542</v>
      </c>
      <c r="H50" s="191">
        <v>8.551324503311259</v>
      </c>
      <c r="I50" s="191">
        <v>9.13112582781457</v>
      </c>
    </row>
    <row r="51" ht="15.75" hidden="1" customHeight="1">
      <c r="B51" s="16">
        <v>43699.0</v>
      </c>
      <c r="C51" s="190">
        <v>9.008910891089103</v>
      </c>
      <c r="D51" s="191">
        <v>9.24092409240924</v>
      </c>
      <c r="E51" s="191">
        <v>9.562706270627062</v>
      </c>
      <c r="F51" s="191">
        <v>8.723509933774835</v>
      </c>
      <c r="G51" s="191">
        <v>8.721122112211221</v>
      </c>
      <c r="H51" s="191">
        <v>8.556105610561056</v>
      </c>
      <c r="I51" s="191">
        <v>9.133993399339934</v>
      </c>
    </row>
    <row r="52" ht="15.75" hidden="1" customHeight="1">
      <c r="B52" s="16">
        <v>43699.0</v>
      </c>
      <c r="C52" s="190">
        <v>9.009539473684203</v>
      </c>
      <c r="D52" s="191">
        <v>9.243421052631579</v>
      </c>
      <c r="E52" s="191">
        <v>9.555921052631579</v>
      </c>
      <c r="F52" s="191">
        <v>8.727722772277227</v>
      </c>
      <c r="G52" s="191">
        <v>8.717105263157896</v>
      </c>
      <c r="H52" s="191">
        <v>8.560855263157896</v>
      </c>
      <c r="I52" s="191">
        <v>9.136842105263158</v>
      </c>
    </row>
    <row r="53" ht="15.75" hidden="1" customHeight="1">
      <c r="B53" s="16">
        <v>43700.0</v>
      </c>
      <c r="C53" s="190">
        <v>9.012786885245895</v>
      </c>
      <c r="D53" s="191">
        <v>9.245901639344263</v>
      </c>
      <c r="E53" s="191">
        <v>9.557377049180328</v>
      </c>
      <c r="F53" s="191">
        <v>8.731907894736842</v>
      </c>
      <c r="G53" s="191">
        <v>8.721311475409836</v>
      </c>
      <c r="H53" s="191">
        <v>8.565573770491802</v>
      </c>
      <c r="I53" s="191">
        <v>9.13967213114754</v>
      </c>
    </row>
    <row r="54" ht="15.75" hidden="1" customHeight="1">
      <c r="B54" s="16">
        <v>43700.0</v>
      </c>
      <c r="C54" s="190">
        <v>9.016013071895419</v>
      </c>
      <c r="D54" s="191">
        <v>9.248366013071895</v>
      </c>
      <c r="E54" s="191">
        <v>9.558823529411764</v>
      </c>
      <c r="F54" s="191">
        <v>8.736065573770492</v>
      </c>
      <c r="G54" s="191">
        <v>8.72549019607843</v>
      </c>
      <c r="H54" s="191">
        <v>8.570261437908497</v>
      </c>
      <c r="I54" s="191">
        <v>9.142483660130718</v>
      </c>
    </row>
    <row r="55" ht="15.75" hidden="1" customHeight="1">
      <c r="B55" s="16">
        <v>43700.0</v>
      </c>
      <c r="C55" s="190">
        <v>9.017915309446247</v>
      </c>
      <c r="D55" s="191">
        <v>9.250814332247558</v>
      </c>
      <c r="E55" s="191">
        <v>9.560260586319218</v>
      </c>
      <c r="F55" s="191">
        <v>8.732026143790849</v>
      </c>
      <c r="G55" s="191">
        <v>8.729641693811075</v>
      </c>
      <c r="H55" s="191">
        <v>8.574918566775244</v>
      </c>
      <c r="I55" s="191">
        <v>9.14527687296417</v>
      </c>
    </row>
    <row r="56" ht="15.75" hidden="1" customHeight="1">
      <c r="B56" s="16">
        <v>43700.0</v>
      </c>
      <c r="C56" s="190">
        <v>9.011688311688305</v>
      </c>
      <c r="D56" s="191">
        <v>9.24512987012987</v>
      </c>
      <c r="E56" s="191">
        <v>9.553571428571429</v>
      </c>
      <c r="F56" s="191">
        <v>8.719869706840392</v>
      </c>
      <c r="G56" s="191">
        <v>8.72564935064935</v>
      </c>
      <c r="H56" s="191">
        <v>8.563311688311689</v>
      </c>
      <c r="I56" s="191">
        <v>9.148051948051947</v>
      </c>
    </row>
    <row r="57" ht="15.75" hidden="1" customHeight="1">
      <c r="B57" s="16">
        <v>43700.0</v>
      </c>
      <c r="C57" s="190">
        <v>9.012297734627824</v>
      </c>
      <c r="D57" s="191">
        <v>9.24757281553398</v>
      </c>
      <c r="E57" s="191">
        <v>9.555016181229773</v>
      </c>
      <c r="F57" s="191">
        <v>8.707792207792208</v>
      </c>
      <c r="G57" s="191">
        <v>8.729773462783172</v>
      </c>
      <c r="H57" s="191">
        <v>8.567961165048544</v>
      </c>
      <c r="I57" s="191">
        <v>9.150809061488673</v>
      </c>
    </row>
    <row r="58" ht="15.75" hidden="1" customHeight="1">
      <c r="B58" s="16">
        <v>43700.0</v>
      </c>
      <c r="C58" s="190">
        <v>9.015483870967733</v>
      </c>
      <c r="D58" s="191">
        <v>9.25</v>
      </c>
      <c r="E58" s="191">
        <v>9.556451612903226</v>
      </c>
      <c r="F58" s="191">
        <v>8.711974110032363</v>
      </c>
      <c r="G58" s="191">
        <v>8.733870967741936</v>
      </c>
      <c r="H58" s="191">
        <v>8.57258064516129</v>
      </c>
      <c r="I58" s="191">
        <v>9.153548387096773</v>
      </c>
    </row>
    <row r="59" ht="15.75" hidden="1" customHeight="1">
      <c r="B59" s="16">
        <v>43701.0</v>
      </c>
      <c r="C59" s="190">
        <v>9.01864951768488</v>
      </c>
      <c r="D59" s="191">
        <v>9.2524115755627</v>
      </c>
      <c r="E59" s="191">
        <v>9.557877813504824</v>
      </c>
      <c r="F59" s="191">
        <v>8.716129032258065</v>
      </c>
      <c r="G59" s="191">
        <v>8.737942122186496</v>
      </c>
      <c r="H59" s="191">
        <v>8.57717041800643</v>
      </c>
      <c r="I59" s="191">
        <v>9.156270096463022</v>
      </c>
    </row>
    <row r="60" ht="15.75" hidden="1" customHeight="1">
      <c r="B60" s="16">
        <v>43701.0</v>
      </c>
      <c r="C60" s="190">
        <v>9.021794871794864</v>
      </c>
      <c r="D60" s="191">
        <v>9.254807692307692</v>
      </c>
      <c r="E60" s="191">
        <v>9.559294871794872</v>
      </c>
      <c r="F60" s="191">
        <v>8.720257234726688</v>
      </c>
      <c r="G60" s="191">
        <v>8.741987179487179</v>
      </c>
      <c r="H60" s="191">
        <v>8.58173076923077</v>
      </c>
      <c r="I60" s="191">
        <v>9.158974358974358</v>
      </c>
    </row>
    <row r="61" ht="15.75" hidden="1" customHeight="1">
      <c r="B61" s="16">
        <v>43702.0</v>
      </c>
      <c r="C61" s="190">
        <v>9.018210862619801</v>
      </c>
      <c r="D61" s="191">
        <v>9.249201277955272</v>
      </c>
      <c r="E61" s="191">
        <v>9.552715654952078</v>
      </c>
      <c r="F61" s="191">
        <v>8.724358974358974</v>
      </c>
      <c r="G61" s="191">
        <v>8.738019169329073</v>
      </c>
      <c r="H61" s="191">
        <v>8.578274760383387</v>
      </c>
      <c r="I61" s="191">
        <v>9.15367412140575</v>
      </c>
    </row>
    <row r="62" ht="15.75" hidden="1" customHeight="1">
      <c r="B62" s="16">
        <v>43703.0</v>
      </c>
      <c r="C62" s="190">
        <v>9.002866242038207</v>
      </c>
      <c r="D62" s="191">
        <v>9.227707006369426</v>
      </c>
      <c r="E62" s="191">
        <v>9.538216560509554</v>
      </c>
      <c r="F62" s="191">
        <v>8.712460063897764</v>
      </c>
      <c r="G62" s="191">
        <v>8.718152866242038</v>
      </c>
      <c r="H62" s="191">
        <v>8.566878980891719</v>
      </c>
      <c r="I62" s="191">
        <v>9.140445859872612</v>
      </c>
    </row>
    <row r="63" ht="15.75" hidden="1" customHeight="1">
      <c r="B63" s="16">
        <v>43703.0</v>
      </c>
      <c r="C63" s="190">
        <v>9.006031746031738</v>
      </c>
      <c r="D63" s="191">
        <v>9.23015873015873</v>
      </c>
      <c r="E63" s="191">
        <v>9.53968253968254</v>
      </c>
      <c r="F63" s="191">
        <v>8.71656050955414</v>
      </c>
      <c r="G63" s="191">
        <v>8.722222222222221</v>
      </c>
      <c r="H63" s="191">
        <v>8.571428571428571</v>
      </c>
      <c r="I63" s="191">
        <v>9.143174603174604</v>
      </c>
    </row>
    <row r="64" ht="15.75" hidden="1" customHeight="1">
      <c r="B64" s="16">
        <v>43703.0</v>
      </c>
      <c r="C64" s="190">
        <v>9.002531645569611</v>
      </c>
      <c r="D64" s="191">
        <v>9.216772151898734</v>
      </c>
      <c r="E64" s="191">
        <v>9.541139240506329</v>
      </c>
      <c r="F64" s="191">
        <v>8.72063492063492</v>
      </c>
      <c r="G64" s="191">
        <v>8.710443037974683</v>
      </c>
      <c r="H64" s="191">
        <v>8.568037974683545</v>
      </c>
      <c r="I64" s="191">
        <v>9.145886075949367</v>
      </c>
    </row>
    <row r="65" ht="15.75" hidden="1" customHeight="1">
      <c r="B65" s="16">
        <v>43705.0</v>
      </c>
      <c r="C65" s="190">
        <v>9.00441640378548</v>
      </c>
      <c r="D65" s="191">
        <v>9.219242902208203</v>
      </c>
      <c r="E65" s="191">
        <v>9.542586750788644</v>
      </c>
      <c r="F65" s="191">
        <v>8.724683544303797</v>
      </c>
      <c r="G65" s="191">
        <v>8.714511041009464</v>
      </c>
      <c r="H65" s="191">
        <v>8.564668769716087</v>
      </c>
      <c r="I65" s="191">
        <v>9.148580441640378</v>
      </c>
    </row>
    <row r="66" ht="15.75" hidden="1" customHeight="1">
      <c r="B66" s="16">
        <v>43705.0</v>
      </c>
      <c r="C66" s="190">
        <v>8.998427672955966</v>
      </c>
      <c r="D66" s="191">
        <v>9.213836477987421</v>
      </c>
      <c r="E66" s="191">
        <v>9.536163522012579</v>
      </c>
      <c r="F66" s="191">
        <v>8.712933753943217</v>
      </c>
      <c r="G66" s="191">
        <v>8.71069182389937</v>
      </c>
      <c r="H66" s="191">
        <v>8.56132075471698</v>
      </c>
      <c r="I66" s="191">
        <v>9.143396226415094</v>
      </c>
    </row>
    <row r="67" ht="15.75" hidden="1" customHeight="1">
      <c r="B67" s="16">
        <v>43705.0</v>
      </c>
      <c r="C67" s="190">
        <v>8.997805642633221</v>
      </c>
      <c r="D67" s="191">
        <v>9.216300940438872</v>
      </c>
      <c r="E67" s="191">
        <v>9.537617554858935</v>
      </c>
      <c r="F67" s="191">
        <v>8.709119496855346</v>
      </c>
      <c r="G67" s="191">
        <v>8.706896551724139</v>
      </c>
      <c r="H67" s="191">
        <v>8.557993730407523</v>
      </c>
      <c r="I67" s="191">
        <v>9.146081504702193</v>
      </c>
    </row>
    <row r="68" ht="15.75" hidden="1" customHeight="1">
      <c r="B68" s="16">
        <v>43705.0</v>
      </c>
      <c r="C68" s="190">
        <v>9.000937499999992</v>
      </c>
      <c r="D68" s="191">
        <v>9.21875</v>
      </c>
      <c r="E68" s="191">
        <v>9.5390625</v>
      </c>
      <c r="F68" s="191">
        <v>8.713166144200628</v>
      </c>
      <c r="G68" s="191">
        <v>8.7109375</v>
      </c>
      <c r="H68" s="191">
        <v>8.5625</v>
      </c>
      <c r="I68" s="191">
        <v>9.14875</v>
      </c>
    </row>
    <row r="69" ht="15.75" hidden="1" customHeight="1">
      <c r="B69" s="16">
        <v>43706.0</v>
      </c>
      <c r="C69" s="190">
        <v>8.99875389408099</v>
      </c>
      <c r="D69" s="191">
        <v>9.221183800623052</v>
      </c>
      <c r="E69" s="191">
        <v>9.540498442367602</v>
      </c>
      <c r="F69" s="191">
        <v>8.7171875</v>
      </c>
      <c r="G69" s="191">
        <v>8.699376947040498</v>
      </c>
      <c r="H69" s="191">
        <v>8.551401869158878</v>
      </c>
      <c r="I69" s="191">
        <v>9.151401869158878</v>
      </c>
    </row>
    <row r="70" ht="15.75" hidden="1" customHeight="1">
      <c r="B70" s="16">
        <v>43707.0</v>
      </c>
      <c r="C70" s="190">
        <v>8.99409937888198</v>
      </c>
      <c r="D70" s="191">
        <v>9.22360248447205</v>
      </c>
      <c r="E70" s="191">
        <v>9.51863354037267</v>
      </c>
      <c r="F70" s="191">
        <v>8.705607476635514</v>
      </c>
      <c r="G70" s="191">
        <v>8.703416149068323</v>
      </c>
      <c r="H70" s="191">
        <v>8.555900621118013</v>
      </c>
      <c r="I70" s="191">
        <v>9.146273291925466</v>
      </c>
    </row>
    <row r="71" ht="15.75" hidden="1" customHeight="1">
      <c r="B71" s="16">
        <v>43707.0</v>
      </c>
      <c r="C71" s="190">
        <v>8.994736842105254</v>
      </c>
      <c r="D71" s="191">
        <v>9.226006191950464</v>
      </c>
      <c r="E71" s="191">
        <v>9.520123839009289</v>
      </c>
      <c r="F71" s="191">
        <v>8.701863354037267</v>
      </c>
      <c r="G71" s="191">
        <v>8.707430340557275</v>
      </c>
      <c r="H71" s="191">
        <v>8.552631578947368</v>
      </c>
      <c r="I71" s="191">
        <v>9.14891640866873</v>
      </c>
    </row>
    <row r="72" ht="15.75" hidden="1" customHeight="1">
      <c r="B72" s="16">
        <v>43707.0</v>
      </c>
      <c r="C72" s="190">
        <v>8.997839506172832</v>
      </c>
      <c r="D72" s="191">
        <v>9.228395061728396</v>
      </c>
      <c r="E72" s="191">
        <v>9.521604938271604</v>
      </c>
      <c r="F72" s="191">
        <v>8.705882352941176</v>
      </c>
      <c r="G72" s="191">
        <v>8.71141975308642</v>
      </c>
      <c r="H72" s="191">
        <v>8.557098765432098</v>
      </c>
      <c r="I72" s="191">
        <v>9.151543209876543</v>
      </c>
    </row>
    <row r="73" ht="15.75" hidden="1" customHeight="1">
      <c r="B73" s="16">
        <v>43707.0</v>
      </c>
      <c r="C73" s="190">
        <v>9.000923076923069</v>
      </c>
      <c r="D73" s="191">
        <v>9.23076923076923</v>
      </c>
      <c r="E73" s="191">
        <v>9.523076923076923</v>
      </c>
      <c r="F73" s="191">
        <v>8.709876543209877</v>
      </c>
      <c r="G73" s="191">
        <v>8.715384615384615</v>
      </c>
      <c r="H73" s="191">
        <v>8.561538461538461</v>
      </c>
      <c r="I73" s="191">
        <v>9.154153846153847</v>
      </c>
    </row>
    <row r="74" ht="15.75" hidden="1" customHeight="1">
      <c r="B74" s="16">
        <v>43708.0</v>
      </c>
      <c r="C74" s="190">
        <v>9.00153374233128</v>
      </c>
      <c r="D74" s="191">
        <v>9.225460122699387</v>
      </c>
      <c r="E74" s="191">
        <v>9.524539877300613</v>
      </c>
      <c r="F74" s="191">
        <v>8.713846153846154</v>
      </c>
      <c r="G74" s="191">
        <v>8.719325153374234</v>
      </c>
      <c r="H74" s="191">
        <v>8.558282208588958</v>
      </c>
      <c r="I74" s="191">
        <v>9.15674846625767</v>
      </c>
    </row>
    <row r="75" ht="15.75" hidden="1" customHeight="1">
      <c r="B75" s="16">
        <v>43709.0</v>
      </c>
      <c r="C75" s="190">
        <v>9.004587155963295</v>
      </c>
      <c r="D75" s="191">
        <v>9.22782874617737</v>
      </c>
      <c r="E75" s="191">
        <v>9.525993883792049</v>
      </c>
      <c r="F75" s="191">
        <v>8.717791411042946</v>
      </c>
      <c r="G75" s="191">
        <v>8.723241590214068</v>
      </c>
      <c r="H75" s="191">
        <v>8.562691131498472</v>
      </c>
      <c r="I75" s="191">
        <v>9.159327217125382</v>
      </c>
    </row>
    <row r="76" ht="15.75" hidden="1" customHeight="1">
      <c r="B76" s="16">
        <v>43709.0</v>
      </c>
      <c r="C76" s="190">
        <v>9.007621951219503</v>
      </c>
      <c r="D76" s="191">
        <v>9.230182926829269</v>
      </c>
      <c r="E76" s="191">
        <v>9.527439024390244</v>
      </c>
      <c r="F76" s="191">
        <v>8.7217125382263</v>
      </c>
      <c r="G76" s="191">
        <v>8.727134146341463</v>
      </c>
      <c r="H76" s="191">
        <v>8.567073170731707</v>
      </c>
      <c r="I76" s="191">
        <v>9.16189024390244</v>
      </c>
    </row>
    <row r="77" ht="15.75" hidden="1" customHeight="1">
      <c r="B77" s="16">
        <v>43709.0</v>
      </c>
      <c r="C77" s="190">
        <v>9.009422492401207</v>
      </c>
      <c r="D77" s="191">
        <v>9.232522796352583</v>
      </c>
      <c r="E77" s="191">
        <v>9.52887537993921</v>
      </c>
      <c r="F77" s="191">
        <v>8.71798780487805</v>
      </c>
      <c r="G77" s="191">
        <v>8.731003039513677</v>
      </c>
      <c r="H77" s="191">
        <v>8.571428571428571</v>
      </c>
      <c r="I77" s="191">
        <v>9.164437689969605</v>
      </c>
    </row>
    <row r="78" ht="15.75" hidden="1" customHeight="1">
      <c r="B78" s="16">
        <v>43709.0</v>
      </c>
      <c r="C78" s="190">
        <v>9.011212121212113</v>
      </c>
      <c r="D78" s="191">
        <v>9.234848484848484</v>
      </c>
      <c r="E78" s="191">
        <v>9.530303030303031</v>
      </c>
      <c r="F78" s="191">
        <v>8.721884498480243</v>
      </c>
      <c r="G78" s="191">
        <v>8.727272727272727</v>
      </c>
      <c r="H78" s="191">
        <v>8.575757575757576</v>
      </c>
      <c r="I78" s="191">
        <v>9.166969696969696</v>
      </c>
    </row>
    <row r="79" ht="15.75" hidden="1" customHeight="1">
      <c r="B79" s="16">
        <v>43710.0</v>
      </c>
      <c r="C79" s="190">
        <v>9.01117824773413</v>
      </c>
      <c r="D79" s="191">
        <v>9.237160120845921</v>
      </c>
      <c r="E79" s="191">
        <v>9.531722054380664</v>
      </c>
      <c r="F79" s="191">
        <v>8.725757575757576</v>
      </c>
      <c r="G79" s="191">
        <v>8.731117824773413</v>
      </c>
      <c r="H79" s="191">
        <v>8.572507552870091</v>
      </c>
      <c r="I79" s="191">
        <v>9.169486404833837</v>
      </c>
    </row>
    <row r="80" ht="15.75" hidden="1" customHeight="1">
      <c r="B80" s="16">
        <v>43710.0</v>
      </c>
      <c r="C80" s="190">
        <v>9.010542168674691</v>
      </c>
      <c r="D80" s="191">
        <v>9.239457831325302</v>
      </c>
      <c r="E80" s="191">
        <v>9.525602409638553</v>
      </c>
      <c r="F80" s="191">
        <v>8.729607250755286</v>
      </c>
      <c r="G80" s="191">
        <v>8.727409638554217</v>
      </c>
      <c r="H80" s="191">
        <v>8.569277108433734</v>
      </c>
      <c r="I80" s="191">
        <v>9.171987951807228</v>
      </c>
    </row>
    <row r="81" ht="15.75" hidden="1" customHeight="1">
      <c r="B81" s="16">
        <v>43711.0</v>
      </c>
      <c r="C81" s="190">
        <v>9.012312312312304</v>
      </c>
      <c r="D81" s="191">
        <v>9.234234234234235</v>
      </c>
      <c r="E81" s="191">
        <v>9.527027027027026</v>
      </c>
      <c r="F81" s="191">
        <v>8.733433734939759</v>
      </c>
      <c r="G81" s="191">
        <v>8.73123123123123</v>
      </c>
      <c r="H81" s="191">
        <v>8.573573573573574</v>
      </c>
      <c r="I81" s="191">
        <v>9.174474474474474</v>
      </c>
    </row>
    <row r="82" ht="15.75" hidden="1" customHeight="1">
      <c r="B82" s="16">
        <v>43711.0</v>
      </c>
      <c r="C82" s="190">
        <v>9.008982035928135</v>
      </c>
      <c r="D82" s="191">
        <v>9.229041916167665</v>
      </c>
      <c r="E82" s="191">
        <v>9.520958083832335</v>
      </c>
      <c r="F82" s="191">
        <v>8.72972972972973</v>
      </c>
      <c r="G82" s="191">
        <v>8.73502994011976</v>
      </c>
      <c r="H82" s="191">
        <v>8.570359281437126</v>
      </c>
      <c r="I82" s="191">
        <v>9.16946107784431</v>
      </c>
    </row>
    <row r="83" ht="15.75" hidden="1" customHeight="1">
      <c r="B83" s="16">
        <v>43711.0</v>
      </c>
      <c r="C83" s="190">
        <v>9.011940298507454</v>
      </c>
      <c r="D83" s="191">
        <v>9.23134328358209</v>
      </c>
      <c r="E83" s="191">
        <v>9.522388059701493</v>
      </c>
      <c r="F83" s="191">
        <v>8.733532934131736</v>
      </c>
      <c r="G83" s="191">
        <v>8.738805970149254</v>
      </c>
      <c r="H83" s="191">
        <v>8.574626865671641</v>
      </c>
      <c r="I83" s="191">
        <v>9.171940298507462</v>
      </c>
    </row>
    <row r="84" ht="15.75" hidden="1" customHeight="1">
      <c r="B84" s="16">
        <v>43711.0</v>
      </c>
      <c r="C84" s="190">
        <v>9.012499999999992</v>
      </c>
      <c r="D84" s="191">
        <v>9.233630952380953</v>
      </c>
      <c r="E84" s="191">
        <v>9.523809523809524</v>
      </c>
      <c r="F84" s="191">
        <v>8.729850746268657</v>
      </c>
      <c r="G84" s="191">
        <v>8.735119047619047</v>
      </c>
      <c r="H84" s="191">
        <v>8.578869047619047</v>
      </c>
      <c r="I84" s="191">
        <v>9.174404761904762</v>
      </c>
    </row>
    <row r="85" ht="15.75" hidden="1" customHeight="1">
      <c r="B85" s="16">
        <v>43711.0</v>
      </c>
      <c r="C85" s="190">
        <v>9.015430267062307</v>
      </c>
      <c r="D85" s="191">
        <v>9.235905044510385</v>
      </c>
      <c r="E85" s="191">
        <v>9.525222551928783</v>
      </c>
      <c r="F85" s="191">
        <v>8.733630952380953</v>
      </c>
      <c r="G85" s="191">
        <v>8.738872403560832</v>
      </c>
      <c r="H85" s="191">
        <v>8.583086053412464</v>
      </c>
      <c r="I85" s="191">
        <v>9.176854599406528</v>
      </c>
    </row>
    <row r="86" ht="15.75" hidden="1" customHeight="1">
      <c r="B86" s="16">
        <v>43711.0</v>
      </c>
      <c r="C86" s="190">
        <v>9.018343195266263</v>
      </c>
      <c r="D86" s="191">
        <v>9.238165680473372</v>
      </c>
      <c r="E86" s="191">
        <v>9.52662721893491</v>
      </c>
      <c r="F86" s="191">
        <v>8.737388724035608</v>
      </c>
      <c r="G86" s="191">
        <v>8.742603550295858</v>
      </c>
      <c r="H86" s="191">
        <v>8.587278106508876</v>
      </c>
      <c r="I86" s="191">
        <v>9.179289940828403</v>
      </c>
    </row>
    <row r="87" ht="15.75" hidden="1" customHeight="1">
      <c r="B87" s="16">
        <v>43713.0</v>
      </c>
      <c r="C87" s="190">
        <v>9.013864306784653</v>
      </c>
      <c r="D87" s="191">
        <v>9.240412979351033</v>
      </c>
      <c r="E87" s="191">
        <v>9.52802359882006</v>
      </c>
      <c r="F87" s="191">
        <v>8.726331360946746</v>
      </c>
      <c r="G87" s="191">
        <v>8.731563421828909</v>
      </c>
      <c r="H87" s="191">
        <v>8.584070796460177</v>
      </c>
      <c r="I87" s="191">
        <v>9.174336283185841</v>
      </c>
    </row>
    <row r="88" ht="15.75" hidden="1" customHeight="1">
      <c r="B88" s="16">
        <v>43713.0</v>
      </c>
      <c r="C88" s="190">
        <v>9.016764705882345</v>
      </c>
      <c r="D88" s="191">
        <v>9.242647058823529</v>
      </c>
      <c r="E88" s="191">
        <v>9.529411764705882</v>
      </c>
      <c r="F88" s="191">
        <v>8.730088495575222</v>
      </c>
      <c r="G88" s="191">
        <v>8.735294117647058</v>
      </c>
      <c r="H88" s="191">
        <v>8.588235294117647</v>
      </c>
      <c r="I88" s="191">
        <v>9.176764705882352</v>
      </c>
    </row>
    <row r="89" ht="15.75" hidden="1" customHeight="1">
      <c r="B89" s="16">
        <v>43713.0</v>
      </c>
      <c r="C89" s="190">
        <v>9.019648093841633</v>
      </c>
      <c r="D89" s="191">
        <v>9.244868035190615</v>
      </c>
      <c r="E89" s="191">
        <v>9.530791788856305</v>
      </c>
      <c r="F89" s="191">
        <v>8.733823529411765</v>
      </c>
      <c r="G89" s="191">
        <v>8.739002932551319</v>
      </c>
      <c r="H89" s="191">
        <v>8.592375366568914</v>
      </c>
      <c r="I89" s="191">
        <v>9.179178885630499</v>
      </c>
    </row>
    <row r="90" ht="15.75" hidden="1" customHeight="1">
      <c r="B90" s="16">
        <v>43714.0</v>
      </c>
      <c r="C90" s="190">
        <v>9.022514619883033</v>
      </c>
      <c r="D90" s="191">
        <v>9.247076023391813</v>
      </c>
      <c r="E90" s="191">
        <v>9.532163742690058</v>
      </c>
      <c r="F90" s="191">
        <v>8.730205278592376</v>
      </c>
      <c r="G90" s="191">
        <v>8.735380116959064</v>
      </c>
      <c r="H90" s="191">
        <v>8.589181286549708</v>
      </c>
      <c r="I90" s="191">
        <v>9.18157894736842</v>
      </c>
    </row>
    <row r="91" ht="15.75" hidden="1" customHeight="1">
      <c r="B91" s="16">
        <v>43714.0</v>
      </c>
      <c r="C91" s="190">
        <v>9.025364431486873</v>
      </c>
      <c r="D91" s="191">
        <v>9.24927113702624</v>
      </c>
      <c r="E91" s="191">
        <v>9.533527696793003</v>
      </c>
      <c r="F91" s="191">
        <v>8.73391812865497</v>
      </c>
      <c r="G91" s="191">
        <v>8.739067055393585</v>
      </c>
      <c r="H91" s="191">
        <v>8.593294460641399</v>
      </c>
      <c r="I91" s="191">
        <v>9.183965014577259</v>
      </c>
    </row>
    <row r="92" ht="15.75" hidden="1" customHeight="1">
      <c r="B92" s="16">
        <v>43715.0</v>
      </c>
      <c r="C92" s="190">
        <v>9.025872093023247</v>
      </c>
      <c r="D92" s="191">
        <v>9.244186046511627</v>
      </c>
      <c r="E92" s="191">
        <v>9.534883720930232</v>
      </c>
      <c r="F92" s="191">
        <v>8.737609329446064</v>
      </c>
      <c r="G92" s="191">
        <v>8.742732558139535</v>
      </c>
      <c r="H92" s="191">
        <v>8.590116279069768</v>
      </c>
      <c r="I92" s="191">
        <v>9.186337209302325</v>
      </c>
    </row>
    <row r="93" ht="15.75" hidden="1" customHeight="1">
      <c r="B93" s="16">
        <v>43715.0</v>
      </c>
      <c r="C93" s="190">
        <v>9.026376811594194</v>
      </c>
      <c r="D93" s="191">
        <v>9.246376811594203</v>
      </c>
      <c r="E93" s="191">
        <v>9.528985507246377</v>
      </c>
      <c r="F93" s="191">
        <v>8.741279069767442</v>
      </c>
      <c r="G93" s="191">
        <v>8.746376811594203</v>
      </c>
      <c r="H93" s="191">
        <v>8.58695652173913</v>
      </c>
      <c r="I93" s="191">
        <v>9.188695652173912</v>
      </c>
    </row>
    <row r="94" ht="15.75" customHeight="1">
      <c r="B94" s="16">
        <v>43716.0</v>
      </c>
      <c r="C94" s="190">
        <v>9.023121387283227</v>
      </c>
      <c r="D94" s="191">
        <v>9.241329479768787</v>
      </c>
      <c r="E94" s="191">
        <v>9.530346820809248</v>
      </c>
      <c r="F94" s="191">
        <v>8.73768115942029</v>
      </c>
      <c r="G94" s="191">
        <v>8.742774566473988</v>
      </c>
      <c r="H94" s="191">
        <v>8.583815028901734</v>
      </c>
      <c r="I94" s="191">
        <v>9.183815028901734</v>
      </c>
    </row>
    <row r="95" ht="15.75" customHeight="1">
      <c r="B95" s="16">
        <v>43716.0</v>
      </c>
      <c r="C95" s="190">
        <v>9.017579250720452</v>
      </c>
      <c r="D95" s="191">
        <v>9.229106628242075</v>
      </c>
      <c r="E95" s="191">
        <v>9.531700288184439</v>
      </c>
      <c r="F95" s="191">
        <v>8.741329479768787</v>
      </c>
      <c r="G95" s="191">
        <v>8.73198847262248</v>
      </c>
      <c r="H95" s="191">
        <v>8.580691642651297</v>
      </c>
      <c r="I95" s="191">
        <v>9.171757925072045</v>
      </c>
    </row>
    <row r="96" ht="15.75" customHeight="1">
      <c r="B96" s="16">
        <v>43716.0</v>
      </c>
      <c r="C96" s="190">
        <v>9.018103448275852</v>
      </c>
      <c r="D96" s="191">
        <v>9.224137931034482</v>
      </c>
      <c r="E96" s="191">
        <v>9.533045977011493</v>
      </c>
      <c r="F96" s="191">
        <v>8.737752161383286</v>
      </c>
      <c r="G96" s="191">
        <v>8.735632183908047</v>
      </c>
      <c r="H96" s="191">
        <v>8.584770114942529</v>
      </c>
      <c r="I96" s="191">
        <v>9.174137931034483</v>
      </c>
    </row>
    <row r="97" ht="15.75" customHeight="1">
      <c r="B97" s="16">
        <v>43716.0</v>
      </c>
      <c r="C97" s="190">
        <v>9.01489971346704</v>
      </c>
      <c r="D97" s="191">
        <v>9.226361031518625</v>
      </c>
      <c r="E97" s="191">
        <v>9.527220630372494</v>
      </c>
      <c r="F97" s="191">
        <v>8.73419540229885</v>
      </c>
      <c r="G97" s="191">
        <v>8.732091690544413</v>
      </c>
      <c r="H97" s="191">
        <v>8.581661891117479</v>
      </c>
      <c r="I97" s="191">
        <v>9.169340974212034</v>
      </c>
    </row>
    <row r="98" ht="15.75" customHeight="1">
      <c r="B98" s="16">
        <v>43716.0</v>
      </c>
      <c r="C98" s="190">
        <v>9.010571428571419</v>
      </c>
      <c r="D98" s="191">
        <v>9.221428571428572</v>
      </c>
      <c r="E98" s="191">
        <v>9.521428571428572</v>
      </c>
      <c r="F98" s="191">
        <v>8.730659025787965</v>
      </c>
      <c r="G98" s="191">
        <v>8.728571428571428</v>
      </c>
      <c r="H98" s="191">
        <v>8.57857142857143</v>
      </c>
      <c r="I98" s="191">
        <v>9.164571428571428</v>
      </c>
    </row>
    <row r="99" ht="15.75" customHeight="1">
      <c r="B99" s="16">
        <v>43717.0</v>
      </c>
      <c r="C99" s="190">
        <v>9.013390313390303</v>
      </c>
      <c r="D99" s="191">
        <v>9.223646723646723</v>
      </c>
      <c r="E99" s="191">
        <v>9.522792022792023</v>
      </c>
      <c r="F99" s="191">
        <v>8.734285714285715</v>
      </c>
      <c r="G99" s="191">
        <v>8.732193732193732</v>
      </c>
      <c r="H99" s="191">
        <v>8.582621082621083</v>
      </c>
      <c r="I99" s="191">
        <v>9.166951566951568</v>
      </c>
    </row>
    <row r="100" ht="15.75" customHeight="1">
      <c r="B100" s="16">
        <v>43717.0</v>
      </c>
      <c r="C100" s="190">
        <v>9.009090909090899</v>
      </c>
      <c r="D100" s="191">
        <v>9.225852272727273</v>
      </c>
      <c r="E100" s="191">
        <v>9.517045454545455</v>
      </c>
      <c r="F100" s="191">
        <v>8.723646723646723</v>
      </c>
      <c r="G100" s="191">
        <v>8.728693181818182</v>
      </c>
      <c r="H100" s="191">
        <v>8.579545454545455</v>
      </c>
      <c r="I100" s="191">
        <v>9.162215909090909</v>
      </c>
    </row>
    <row r="101" ht="15.75" customHeight="1">
      <c r="B101" s="16">
        <v>43717.0</v>
      </c>
      <c r="C101" s="190">
        <v>9.008498583569397</v>
      </c>
      <c r="D101" s="191">
        <v>9.228045325779037</v>
      </c>
      <c r="E101" s="191">
        <v>9.511331444759207</v>
      </c>
      <c r="F101" s="191">
        <v>8.727272727272727</v>
      </c>
      <c r="G101" s="191">
        <v>8.725212464589235</v>
      </c>
      <c r="H101" s="191">
        <v>8.576487252124647</v>
      </c>
      <c r="I101" s="191">
        <v>9.164589235127478</v>
      </c>
    </row>
    <row r="102" ht="15.75" customHeight="1">
      <c r="B102" s="16">
        <v>43718.0</v>
      </c>
      <c r="C102" s="190">
        <v>9.01129943502824</v>
      </c>
      <c r="D102" s="191">
        <v>9.230225988700566</v>
      </c>
      <c r="E102" s="191">
        <v>9.51271186440678</v>
      </c>
      <c r="F102" s="191">
        <v>8.73087818696884</v>
      </c>
      <c r="G102" s="191">
        <v>8.728813559322035</v>
      </c>
      <c r="H102" s="191">
        <v>8.580508474576272</v>
      </c>
      <c r="I102" s="191">
        <v>9.166949152542372</v>
      </c>
    </row>
    <row r="103" ht="15.75" customHeight="1">
      <c r="B103" s="16">
        <v>43718.0</v>
      </c>
      <c r="C103" s="190">
        <v>9.007042253521117</v>
      </c>
      <c r="D103" s="191">
        <v>9.225352112676056</v>
      </c>
      <c r="E103" s="191">
        <v>9.507042253521126</v>
      </c>
      <c r="F103" s="191">
        <v>8.727401129943503</v>
      </c>
      <c r="G103" s="191">
        <v>8.725352112676056</v>
      </c>
      <c r="H103" s="191">
        <v>8.577464788732394</v>
      </c>
      <c r="I103" s="191">
        <v>9.162253521126761</v>
      </c>
    </row>
    <row r="104" ht="15.75" customHeight="1">
      <c r="B104" s="16">
        <v>43718.0</v>
      </c>
      <c r="C104" s="190">
        <v>9.007584269662912</v>
      </c>
      <c r="D104" s="191">
        <v>9.22752808988764</v>
      </c>
      <c r="E104" s="191">
        <v>9.508426966292134</v>
      </c>
      <c r="F104" s="191">
        <v>8.72394366197183</v>
      </c>
      <c r="G104" s="191">
        <v>8.728932584269662</v>
      </c>
      <c r="H104" s="191">
        <v>8.57443820224719</v>
      </c>
      <c r="I104" s="191">
        <v>9.164606741573033</v>
      </c>
    </row>
    <row r="105" ht="15.75" customHeight="1">
      <c r="B105" s="16">
        <v>43719.0</v>
      </c>
      <c r="C105" s="190">
        <v>9.010364145658254</v>
      </c>
      <c r="D105" s="191">
        <v>9.2296918767507</v>
      </c>
      <c r="E105" s="191">
        <v>9.509803921568627</v>
      </c>
      <c r="F105" s="191">
        <v>8.72752808988764</v>
      </c>
      <c r="G105" s="191">
        <v>8.732492997198879</v>
      </c>
      <c r="H105" s="191">
        <v>8.57843137254902</v>
      </c>
      <c r="I105" s="191">
        <v>9.166946778711484</v>
      </c>
    </row>
    <row r="106" ht="15.75" customHeight="1">
      <c r="B106" s="16">
        <v>43719.0</v>
      </c>
      <c r="C106" s="190">
        <v>9.013128491620103</v>
      </c>
      <c r="D106" s="191">
        <v>9.231843575418994</v>
      </c>
      <c r="E106" s="191">
        <v>9.511173184357542</v>
      </c>
      <c r="F106" s="191">
        <v>8.731092436974789</v>
      </c>
      <c r="G106" s="191">
        <v>8.736033519553073</v>
      </c>
      <c r="H106" s="191">
        <v>8.582402234636872</v>
      </c>
      <c r="I106" s="191">
        <v>9.16927374301676</v>
      </c>
    </row>
    <row r="107" ht="15.75" customHeight="1">
      <c r="B107" s="16">
        <v>43720.0</v>
      </c>
      <c r="C107" s="190">
        <v>9.013091922005561</v>
      </c>
      <c r="D107" s="191">
        <v>9.233983286908078</v>
      </c>
      <c r="E107" s="191">
        <v>9.512534818941504</v>
      </c>
      <c r="F107" s="191">
        <v>8.73463687150838</v>
      </c>
      <c r="G107" s="191">
        <v>8.732590529247911</v>
      </c>
      <c r="H107" s="191">
        <v>8.579387186629527</v>
      </c>
      <c r="I107" s="191">
        <v>9.17158774373259</v>
      </c>
    </row>
    <row r="108" ht="15.75" customHeight="1">
      <c r="B108" s="16">
        <v>43720.0</v>
      </c>
      <c r="C108" s="190">
        <v>9.013611111111102</v>
      </c>
      <c r="D108" s="191">
        <v>9.23611111111111</v>
      </c>
      <c r="E108" s="191">
        <v>9.51388888888889</v>
      </c>
      <c r="F108" s="191">
        <v>8.73816155988858</v>
      </c>
      <c r="G108" s="191">
        <v>8.729166666666666</v>
      </c>
      <c r="H108" s="191">
        <v>8.57638888888889</v>
      </c>
      <c r="I108" s="191">
        <v>9.17388888888889</v>
      </c>
    </row>
    <row r="109" ht="15.75" customHeight="1">
      <c r="B109" s="16">
        <v>43721.0</v>
      </c>
      <c r="C109" s="190">
        <v>9.009418282548467</v>
      </c>
      <c r="D109" s="191">
        <v>9.231301939058172</v>
      </c>
      <c r="E109" s="191">
        <v>9.515235457063712</v>
      </c>
      <c r="F109" s="191">
        <v>8.727777777777778</v>
      </c>
      <c r="G109" s="191">
        <v>8.725761772853186</v>
      </c>
      <c r="H109" s="191">
        <v>8.566481994459833</v>
      </c>
      <c r="I109" s="191">
        <v>9.176177285318559</v>
      </c>
    </row>
    <row r="110" ht="15.75" customHeight="1">
      <c r="B110" s="16">
        <v>43721.0</v>
      </c>
      <c r="C110" s="190">
        <v>9.008839779005516</v>
      </c>
      <c r="D110" s="191">
        <v>9.23342541436464</v>
      </c>
      <c r="E110" s="191">
        <v>9.51657458563536</v>
      </c>
      <c r="F110" s="191">
        <v>8.72437673130194</v>
      </c>
      <c r="G110" s="191">
        <v>8.722375690607734</v>
      </c>
      <c r="H110" s="191">
        <v>8.56353591160221</v>
      </c>
      <c r="I110" s="191">
        <v>9.178453038674032</v>
      </c>
    </row>
    <row r="111" ht="15.75" customHeight="1">
      <c r="B111" s="16">
        <v>43722.0</v>
      </c>
      <c r="C111" s="190">
        <v>9.005785123966934</v>
      </c>
      <c r="D111" s="191">
        <v>9.235537190082646</v>
      </c>
      <c r="E111" s="191">
        <v>9.517906336088155</v>
      </c>
      <c r="F111" s="191">
        <v>8.714088397790055</v>
      </c>
      <c r="G111" s="191">
        <v>8.71900826446281</v>
      </c>
      <c r="H111" s="191">
        <v>8.56060606060606</v>
      </c>
      <c r="I111" s="191">
        <v>9.173829201101928</v>
      </c>
    </row>
    <row r="112" ht="15.75" customHeight="1">
      <c r="B112" s="16">
        <v>43722.0</v>
      </c>
      <c r="C112" s="190">
        <v>9.001648351648342</v>
      </c>
      <c r="D112" s="191">
        <v>9.237637362637363</v>
      </c>
      <c r="E112" s="191">
        <v>9.51923076923077</v>
      </c>
      <c r="F112" s="191">
        <v>8.703856749311294</v>
      </c>
      <c r="G112" s="191">
        <v>8.708791208791208</v>
      </c>
      <c r="H112" s="191">
        <v>8.557692307692308</v>
      </c>
      <c r="I112" s="191">
        <v>9.169230769230769</v>
      </c>
    </row>
    <row r="113" ht="15.75" customHeight="1">
      <c r="B113" s="16">
        <v>43722.0</v>
      </c>
      <c r="C113" s="190">
        <v>9.004383561643827</v>
      </c>
      <c r="D113" s="191">
        <v>9.23972602739726</v>
      </c>
      <c r="E113" s="191">
        <v>9.520547945205479</v>
      </c>
      <c r="F113" s="191">
        <v>8.707417582417582</v>
      </c>
      <c r="G113" s="191">
        <v>8.712328767123287</v>
      </c>
      <c r="H113" s="191">
        <v>8.561643835616438</v>
      </c>
      <c r="I113" s="191">
        <v>9.171506849315069</v>
      </c>
    </row>
    <row r="114" ht="15.75" customHeight="1">
      <c r="B114" s="16">
        <v>43723.0</v>
      </c>
      <c r="C114" s="190">
        <v>9.007103825136603</v>
      </c>
      <c r="D114" s="191">
        <v>9.241803278688524</v>
      </c>
      <c r="E114" s="191">
        <v>9.521857923497267</v>
      </c>
      <c r="F114" s="191">
        <v>8.710958904109589</v>
      </c>
      <c r="G114" s="191">
        <v>8.71584699453552</v>
      </c>
      <c r="H114" s="191">
        <v>8.565573770491802</v>
      </c>
      <c r="I114" s="191">
        <v>9.173770491803278</v>
      </c>
    </row>
    <row r="115" ht="15.75" customHeight="1">
      <c r="B115" s="16">
        <v>43724.0</v>
      </c>
      <c r="C115" s="190">
        <v>9.006539509536776</v>
      </c>
      <c r="D115" s="191">
        <v>9.243869209809265</v>
      </c>
      <c r="E115" s="191">
        <v>9.52316076294278</v>
      </c>
      <c r="F115" s="191">
        <v>8.707650273224044</v>
      </c>
      <c r="G115" s="191">
        <v>8.712534059945504</v>
      </c>
      <c r="H115" s="191">
        <v>8.56267029972752</v>
      </c>
      <c r="I115" s="191">
        <v>9.176021798365122</v>
      </c>
    </row>
    <row r="116" ht="15.75" customHeight="1">
      <c r="B116" s="16">
        <v>43724.0</v>
      </c>
      <c r="C116" s="190">
        <v>9.004619565217384</v>
      </c>
      <c r="D116" s="191">
        <v>9.245923913043478</v>
      </c>
      <c r="E116" s="191">
        <v>9.52445652173913</v>
      </c>
      <c r="F116" s="191">
        <v>8.704359673024523</v>
      </c>
      <c r="G116" s="191">
        <v>8.709239130434783</v>
      </c>
      <c r="H116" s="191">
        <v>8.559782608695652</v>
      </c>
      <c r="I116" s="191">
        <v>9.171467391304347</v>
      </c>
    </row>
    <row r="117" ht="15.75" customHeight="1">
      <c r="B117" s="16">
        <v>43724.0</v>
      </c>
      <c r="C117" s="190">
        <v>9.002710027100264</v>
      </c>
      <c r="D117" s="191">
        <v>9.247967479674797</v>
      </c>
      <c r="E117" s="191">
        <v>9.525745257452575</v>
      </c>
      <c r="F117" s="191">
        <v>8.701086956521738</v>
      </c>
      <c r="G117" s="191">
        <v>8.705962059620596</v>
      </c>
      <c r="H117" s="191">
        <v>8.55691056910569</v>
      </c>
      <c r="I117" s="191">
        <v>9.166937669376694</v>
      </c>
    </row>
    <row r="118" ht="15.75" customHeight="1">
      <c r="B118" s="16">
        <v>43724.0</v>
      </c>
      <c r="C118" s="190">
        <v>9.005405405405398</v>
      </c>
      <c r="D118" s="191">
        <v>9.25</v>
      </c>
      <c r="E118" s="191">
        <v>9.527027027027026</v>
      </c>
      <c r="F118" s="191">
        <v>8.70460704607046</v>
      </c>
      <c r="G118" s="191">
        <v>8.70945945945946</v>
      </c>
      <c r="H118" s="191">
        <v>8.56081081081081</v>
      </c>
      <c r="I118" s="191">
        <v>9.169189189189188</v>
      </c>
    </row>
    <row r="119" ht="15.75" customHeight="1">
      <c r="B119" s="16">
        <v>43724.0</v>
      </c>
      <c r="C119" s="190">
        <v>9.004851752021557</v>
      </c>
      <c r="D119" s="191">
        <v>9.252021563342318</v>
      </c>
      <c r="E119" s="191">
        <v>9.528301886792454</v>
      </c>
      <c r="F119" s="191">
        <v>8.70135135135135</v>
      </c>
      <c r="G119" s="191">
        <v>8.706199460916443</v>
      </c>
      <c r="H119" s="191">
        <v>8.557951482479785</v>
      </c>
      <c r="I119" s="191">
        <v>9.17142857142857</v>
      </c>
    </row>
    <row r="120" ht="15.75" customHeight="1">
      <c r="B120" s="64"/>
      <c r="C120" s="190">
        <f t="shared" ref="C120:I120" si="1">+C2-C119</f>
        <v>0.0664080905</v>
      </c>
      <c r="D120" s="190">
        <f t="shared" si="1"/>
        <v>0.01963197996</v>
      </c>
      <c r="E120" s="190">
        <f t="shared" si="1"/>
        <v>0.06815480612</v>
      </c>
      <c r="F120" s="190">
        <f t="shared" si="1"/>
        <v>0.05161307553</v>
      </c>
      <c r="G120" s="190">
        <f t="shared" si="1"/>
        <v>0.1619107753</v>
      </c>
      <c r="H120" s="190">
        <f t="shared" si="1"/>
        <v>0.0739382813</v>
      </c>
      <c r="I120" s="190">
        <f t="shared" si="1"/>
        <v>0.0120359955</v>
      </c>
    </row>
    <row r="121" ht="15.75" customHeight="1">
      <c r="B121" s="192"/>
    </row>
    <row r="122" ht="15.75" customHeight="1">
      <c r="B122" s="192"/>
    </row>
    <row r="123" ht="15.75" customHeight="1">
      <c r="B123" s="192"/>
    </row>
    <row r="124" ht="15.75" customHeight="1">
      <c r="B124" s="192"/>
    </row>
    <row r="125" ht="15.75" customHeight="1">
      <c r="B125" s="192"/>
    </row>
    <row r="126" ht="15.75" customHeight="1">
      <c r="B126" s="192"/>
    </row>
    <row r="127" ht="15.75" customHeight="1">
      <c r="B127" s="192"/>
    </row>
    <row r="128" ht="15.75" customHeight="1">
      <c r="B128" s="192"/>
    </row>
    <row r="129" ht="15.75" customHeight="1">
      <c r="B129" s="192"/>
    </row>
    <row r="130" ht="15.75" customHeight="1">
      <c r="B130" s="192"/>
    </row>
    <row r="131" ht="15.75" customHeight="1">
      <c r="B131" s="192"/>
    </row>
    <row r="132" ht="15.75" customHeight="1">
      <c r="B132" s="192"/>
    </row>
    <row r="133" ht="15.75" customHeight="1">
      <c r="B133" s="192"/>
    </row>
    <row r="134" ht="15.75" customHeight="1">
      <c r="B134" s="192"/>
    </row>
    <row r="135" ht="15.75" customHeight="1">
      <c r="B135" s="192"/>
    </row>
    <row r="136" ht="15.75" customHeight="1">
      <c r="B136" s="192"/>
    </row>
    <row r="137" ht="15.75" customHeight="1">
      <c r="B137" s="192"/>
    </row>
    <row r="138" ht="15.75" customHeight="1">
      <c r="B138" s="192"/>
    </row>
    <row r="139" ht="15.75" customHeight="1">
      <c r="B139" s="192"/>
    </row>
    <row r="140" ht="15.75" customHeight="1">
      <c r="B140" s="192"/>
    </row>
    <row r="141" ht="15.75" customHeight="1">
      <c r="B141" s="192"/>
    </row>
    <row r="142" ht="15.75" customHeight="1">
      <c r="B142" s="192"/>
    </row>
    <row r="143" ht="15.75" customHeight="1">
      <c r="B143" s="192"/>
    </row>
    <row r="144" ht="15.75" customHeight="1">
      <c r="B144" s="192"/>
    </row>
    <row r="145" ht="15.75" customHeight="1">
      <c r="B145" s="192"/>
    </row>
    <row r="146" ht="15.75" customHeight="1">
      <c r="B146" s="192"/>
    </row>
    <row r="147" ht="15.75" customHeight="1">
      <c r="B147" s="192"/>
    </row>
    <row r="148" ht="15.75" customHeight="1">
      <c r="B148" s="192"/>
    </row>
    <row r="149" ht="15.75" customHeight="1">
      <c r="B149" s="192"/>
    </row>
    <row r="150" ht="15.75" customHeight="1">
      <c r="B150" s="192"/>
    </row>
    <row r="151" ht="15.75" customHeight="1">
      <c r="B151" s="192"/>
    </row>
    <row r="152" ht="15.75" customHeight="1">
      <c r="B152" s="192"/>
    </row>
    <row r="153" ht="15.75" customHeight="1">
      <c r="B153" s="192"/>
    </row>
    <row r="154" ht="15.75" customHeight="1">
      <c r="B154" s="192"/>
    </row>
    <row r="155" ht="15.75" customHeight="1">
      <c r="B155" s="192"/>
    </row>
    <row r="156" ht="15.75" customHeight="1">
      <c r="B156" s="192"/>
    </row>
    <row r="157" ht="15.75" customHeight="1">
      <c r="B157" s="192"/>
    </row>
    <row r="158" ht="15.75" customHeight="1">
      <c r="B158" s="192"/>
    </row>
    <row r="159" ht="15.75" customHeight="1">
      <c r="B159" s="192"/>
    </row>
    <row r="160" ht="15.75" customHeight="1">
      <c r="B160" s="192"/>
    </row>
    <row r="161" ht="15.75" customHeight="1">
      <c r="B161" s="192"/>
    </row>
    <row r="162" ht="15.75" customHeight="1">
      <c r="B162" s="192"/>
    </row>
    <row r="163" ht="15.75" customHeight="1">
      <c r="B163" s="192"/>
    </row>
    <row r="164" ht="15.75" customHeight="1">
      <c r="B164" s="192"/>
    </row>
    <row r="165" ht="15.75" customHeight="1">
      <c r="B165" s="192"/>
    </row>
    <row r="166" ht="15.75" customHeight="1">
      <c r="B166" s="192"/>
    </row>
    <row r="167" ht="15.75" customHeight="1">
      <c r="B167" s="192"/>
    </row>
    <row r="168" ht="15.75" customHeight="1">
      <c r="B168" s="192"/>
    </row>
    <row r="169" ht="15.75" customHeight="1">
      <c r="B169" s="192"/>
    </row>
    <row r="170" ht="15.75" customHeight="1">
      <c r="B170" s="192"/>
    </row>
    <row r="171" ht="15.75" customHeight="1">
      <c r="B171" s="192"/>
    </row>
    <row r="172" ht="15.75" customHeight="1">
      <c r="B172" s="192"/>
    </row>
    <row r="173" ht="15.75" customHeight="1">
      <c r="B173" s="192"/>
    </row>
    <row r="174" ht="15.75" customHeight="1">
      <c r="B174" s="192"/>
    </row>
    <row r="175" ht="15.75" customHeight="1">
      <c r="B175" s="192"/>
    </row>
    <row r="176" ht="15.75" customHeight="1">
      <c r="B176" s="192"/>
    </row>
    <row r="177" ht="15.75" customHeight="1">
      <c r="B177" s="192"/>
    </row>
    <row r="178" ht="15.75" customHeight="1">
      <c r="B178" s="192"/>
    </row>
    <row r="179" ht="15.75" customHeight="1">
      <c r="B179" s="192"/>
    </row>
    <row r="180" ht="15.75" customHeight="1">
      <c r="B180" s="192"/>
    </row>
    <row r="181" ht="15.75" customHeight="1">
      <c r="B181" s="192"/>
    </row>
    <row r="182" ht="15.75" customHeight="1">
      <c r="B182" s="192"/>
    </row>
    <row r="183" ht="15.75" customHeight="1">
      <c r="B183" s="192"/>
    </row>
    <row r="184" ht="15.75" customHeight="1">
      <c r="B184" s="192"/>
    </row>
    <row r="185" ht="15.75" customHeight="1">
      <c r="B185" s="192"/>
    </row>
    <row r="186" ht="15.75" customHeight="1">
      <c r="B186" s="192"/>
    </row>
    <row r="187" ht="15.75" customHeight="1">
      <c r="B187" s="192"/>
    </row>
    <row r="188" ht="15.75" customHeight="1">
      <c r="B188" s="192"/>
    </row>
    <row r="189" ht="15.75" customHeight="1">
      <c r="B189" s="192"/>
    </row>
    <row r="190" ht="15.75" customHeight="1">
      <c r="B190" s="192"/>
    </row>
    <row r="191" ht="15.75" customHeight="1">
      <c r="B191" s="192"/>
    </row>
    <row r="192" ht="15.75" customHeight="1">
      <c r="B192" s="192"/>
    </row>
    <row r="193" ht="15.75" customHeight="1">
      <c r="B193" s="192"/>
    </row>
    <row r="194" ht="15.75" customHeight="1">
      <c r="B194" s="192"/>
    </row>
    <row r="195" ht="15.75" customHeight="1">
      <c r="B195" s="192"/>
    </row>
    <row r="196" ht="15.75" customHeight="1">
      <c r="B196" s="192"/>
    </row>
    <row r="197" ht="15.75" customHeight="1">
      <c r="B197" s="192"/>
    </row>
    <row r="198" ht="15.75" customHeight="1">
      <c r="B198" s="192"/>
    </row>
    <row r="199" ht="15.75" customHeight="1">
      <c r="B199" s="192"/>
    </row>
    <row r="200" ht="15.75" customHeight="1">
      <c r="B200" s="192"/>
    </row>
    <row r="201" ht="15.75" customHeight="1">
      <c r="B201" s="192"/>
    </row>
    <row r="202" ht="15.75" customHeight="1">
      <c r="B202" s="192"/>
    </row>
    <row r="203" ht="15.75" customHeight="1">
      <c r="B203" s="192"/>
    </row>
    <row r="204" ht="15.75" customHeight="1">
      <c r="B204" s="192"/>
    </row>
    <row r="205" ht="15.75" customHeight="1">
      <c r="B205" s="192"/>
    </row>
    <row r="206" ht="15.75" customHeight="1">
      <c r="B206" s="192"/>
    </row>
    <row r="207" ht="15.75" customHeight="1">
      <c r="B207" s="192"/>
    </row>
    <row r="208" ht="15.75" customHeight="1">
      <c r="B208" s="192"/>
    </row>
    <row r="209" ht="15.75" customHeight="1">
      <c r="B209" s="192"/>
    </row>
    <row r="210" ht="15.75" customHeight="1">
      <c r="B210" s="192"/>
    </row>
    <row r="211" ht="15.75" customHeight="1">
      <c r="B211" s="192"/>
    </row>
    <row r="212" ht="15.75" customHeight="1">
      <c r="B212" s="192"/>
    </row>
    <row r="213" ht="15.75" customHeight="1">
      <c r="B213" s="192"/>
    </row>
    <row r="214" ht="15.75" customHeight="1">
      <c r="B214" s="192"/>
    </row>
    <row r="215" ht="15.75" customHeight="1">
      <c r="B215" s="192"/>
    </row>
    <row r="216" ht="15.75" customHeight="1">
      <c r="B216" s="192"/>
    </row>
    <row r="217" ht="15.75" customHeight="1">
      <c r="B217" s="192"/>
    </row>
    <row r="218" ht="15.75" customHeight="1">
      <c r="B218" s="192"/>
    </row>
    <row r="219" ht="15.75" customHeight="1">
      <c r="B219" s="192"/>
    </row>
    <row r="220" ht="15.75" customHeight="1">
      <c r="B220" s="192"/>
    </row>
    <row r="221" ht="15.75" customHeight="1">
      <c r="B221" s="192"/>
    </row>
    <row r="222" ht="15.75" customHeight="1">
      <c r="B222" s="192"/>
    </row>
    <row r="223" ht="15.75" customHeight="1">
      <c r="B223" s="192"/>
    </row>
    <row r="224" ht="15.75" customHeight="1">
      <c r="B224" s="192"/>
    </row>
    <row r="225" ht="15.75" customHeight="1">
      <c r="B225" s="192"/>
    </row>
    <row r="226" ht="15.75" customHeight="1">
      <c r="B226" s="192"/>
    </row>
    <row r="227" ht="15.75" customHeight="1">
      <c r="B227" s="192"/>
    </row>
    <row r="228" ht="15.75" customHeight="1">
      <c r="B228" s="192"/>
    </row>
    <row r="229" ht="15.75" customHeight="1">
      <c r="B229" s="192"/>
    </row>
    <row r="230" ht="15.75" customHeight="1">
      <c r="B230" s="192"/>
    </row>
    <row r="231" ht="15.75" customHeight="1">
      <c r="B231" s="192"/>
    </row>
    <row r="232" ht="15.75" customHeight="1">
      <c r="B232" s="192"/>
    </row>
    <row r="233" ht="15.75" customHeight="1">
      <c r="B233" s="192"/>
    </row>
    <row r="234" ht="15.75" customHeight="1">
      <c r="B234" s="192"/>
    </row>
    <row r="235" ht="15.75" customHeight="1">
      <c r="B235" s="192"/>
    </row>
    <row r="236" ht="15.75" customHeight="1">
      <c r="B236" s="192"/>
    </row>
    <row r="237" ht="15.75" customHeight="1">
      <c r="B237" s="192"/>
    </row>
    <row r="238" ht="15.75" customHeight="1">
      <c r="B238" s="192"/>
    </row>
    <row r="239" ht="15.75" customHeight="1">
      <c r="B239" s="192"/>
    </row>
    <row r="240" ht="15.75" customHeight="1">
      <c r="B240" s="192"/>
    </row>
    <row r="241" ht="15.75" customHeight="1">
      <c r="B241" s="192"/>
    </row>
    <row r="242" ht="15.75" customHeight="1">
      <c r="B242" s="192"/>
    </row>
    <row r="243" ht="15.75" customHeight="1">
      <c r="B243" s="192"/>
    </row>
    <row r="244" ht="15.75" customHeight="1">
      <c r="B244" s="192"/>
    </row>
    <row r="245" ht="15.75" customHeight="1">
      <c r="B245" s="192"/>
    </row>
    <row r="246" ht="15.75" customHeight="1">
      <c r="B246" s="192"/>
    </row>
    <row r="247" ht="15.75" customHeight="1">
      <c r="B247" s="192"/>
    </row>
    <row r="248" ht="15.75" customHeight="1">
      <c r="B248" s="192"/>
    </row>
    <row r="249" ht="15.75" customHeight="1">
      <c r="B249" s="192"/>
    </row>
    <row r="250" ht="15.75" customHeight="1">
      <c r="B250" s="192"/>
    </row>
    <row r="251" ht="15.75" customHeight="1">
      <c r="B251" s="192"/>
    </row>
    <row r="252" ht="15.75" customHeight="1">
      <c r="B252" s="192"/>
    </row>
    <row r="253" ht="15.75" customHeight="1">
      <c r="B253" s="192"/>
    </row>
    <row r="254" ht="15.75" customHeight="1">
      <c r="B254" s="192"/>
    </row>
    <row r="255" ht="15.75" customHeight="1">
      <c r="B255" s="192"/>
    </row>
    <row r="256" ht="15.75" customHeight="1">
      <c r="B256" s="192"/>
    </row>
    <row r="257" ht="15.75" customHeight="1">
      <c r="B257" s="192"/>
    </row>
    <row r="258" ht="15.75" customHeight="1">
      <c r="B258" s="192"/>
    </row>
    <row r="259" ht="15.75" customHeight="1">
      <c r="B259" s="192"/>
    </row>
    <row r="260" ht="15.75" customHeight="1">
      <c r="B260" s="192"/>
    </row>
    <row r="261" ht="15.75" customHeight="1">
      <c r="B261" s="192"/>
    </row>
    <row r="262" ht="15.75" customHeight="1">
      <c r="B262" s="192"/>
    </row>
    <row r="263" ht="15.75" customHeight="1">
      <c r="B263" s="192"/>
    </row>
    <row r="264" ht="15.75" customHeight="1">
      <c r="B264" s="192"/>
    </row>
    <row r="265" ht="15.75" customHeight="1">
      <c r="B265" s="192"/>
    </row>
    <row r="266" ht="15.75" customHeight="1">
      <c r="B266" s="192"/>
    </row>
    <row r="267" ht="15.75" customHeight="1">
      <c r="B267" s="192"/>
    </row>
    <row r="268" ht="15.75" customHeight="1">
      <c r="B268" s="192"/>
    </row>
    <row r="269" ht="15.75" customHeight="1">
      <c r="B269" s="192"/>
    </row>
    <row r="270" ht="15.75" customHeight="1">
      <c r="B270" s="192"/>
    </row>
    <row r="271" ht="15.75" customHeight="1">
      <c r="B271" s="192"/>
    </row>
    <row r="272" ht="15.75" customHeight="1">
      <c r="B272" s="192"/>
    </row>
    <row r="273" ht="15.75" customHeight="1">
      <c r="B273" s="192"/>
    </row>
    <row r="274" ht="15.75" customHeight="1">
      <c r="B274" s="192"/>
    </row>
    <row r="275" ht="15.75" customHeight="1">
      <c r="B275" s="192"/>
    </row>
    <row r="276" ht="15.75" customHeight="1">
      <c r="B276" s="192"/>
    </row>
    <row r="277" ht="15.75" customHeight="1">
      <c r="B277" s="192"/>
    </row>
    <row r="278" ht="15.75" customHeight="1">
      <c r="B278" s="192"/>
    </row>
    <row r="279" ht="15.75" customHeight="1">
      <c r="B279" s="192"/>
    </row>
    <row r="280" ht="15.75" customHeight="1">
      <c r="B280" s="192"/>
    </row>
    <row r="281" ht="15.75" customHeight="1">
      <c r="B281" s="192"/>
    </row>
    <row r="282" ht="15.75" customHeight="1">
      <c r="B282" s="192"/>
    </row>
    <row r="283" ht="15.75" customHeight="1">
      <c r="B283" s="192"/>
    </row>
    <row r="284" ht="15.75" customHeight="1">
      <c r="B284" s="192"/>
    </row>
    <row r="285" ht="15.75" customHeight="1">
      <c r="B285" s="192"/>
    </row>
    <row r="286" ht="15.75" customHeight="1">
      <c r="B286" s="192"/>
    </row>
    <row r="287" ht="15.75" customHeight="1">
      <c r="B287" s="192"/>
    </row>
    <row r="288" ht="15.75" customHeight="1">
      <c r="B288" s="192"/>
    </row>
    <row r="289" ht="15.75" customHeight="1">
      <c r="B289" s="192"/>
    </row>
    <row r="290" ht="15.75" customHeight="1">
      <c r="B290" s="192"/>
    </row>
    <row r="291" ht="15.75" customHeight="1">
      <c r="B291" s="192"/>
    </row>
    <row r="292" ht="15.75" customHeight="1">
      <c r="B292" s="192"/>
    </row>
    <row r="293" ht="15.75" customHeight="1">
      <c r="B293" s="192"/>
    </row>
    <row r="294" ht="15.75" customHeight="1">
      <c r="B294" s="192"/>
    </row>
    <row r="295" ht="15.75" customHeight="1">
      <c r="B295" s="192"/>
    </row>
    <row r="296" ht="15.75" customHeight="1">
      <c r="B296" s="192"/>
    </row>
    <row r="297" ht="15.75" customHeight="1">
      <c r="B297" s="192"/>
    </row>
    <row r="298" ht="15.75" customHeight="1">
      <c r="B298" s="192"/>
    </row>
    <row r="299" ht="15.75" customHeight="1">
      <c r="B299" s="192"/>
    </row>
    <row r="300" ht="15.75" customHeight="1">
      <c r="B300" s="192"/>
    </row>
    <row r="301" ht="15.75" customHeight="1">
      <c r="B301" s="192"/>
    </row>
    <row r="302" ht="15.75" customHeight="1">
      <c r="B302" s="192"/>
    </row>
    <row r="303" ht="15.75" customHeight="1">
      <c r="B303" s="192"/>
    </row>
    <row r="304" ht="15.75" customHeight="1">
      <c r="B304" s="192"/>
    </row>
    <row r="305" ht="15.75" customHeight="1">
      <c r="B305" s="192"/>
    </row>
    <row r="306" ht="15.75" customHeight="1">
      <c r="B306" s="192"/>
    </row>
    <row r="307" ht="15.75" customHeight="1">
      <c r="B307" s="192"/>
    </row>
    <row r="308" ht="15.75" customHeight="1">
      <c r="B308" s="192"/>
    </row>
    <row r="309" ht="15.75" customHeight="1">
      <c r="B309" s="192"/>
    </row>
    <row r="310" ht="15.75" customHeight="1">
      <c r="B310" s="192"/>
    </row>
    <row r="311" ht="15.75" customHeight="1">
      <c r="B311" s="192"/>
    </row>
    <row r="312" ht="15.75" customHeight="1">
      <c r="B312" s="192"/>
    </row>
    <row r="313" ht="15.75" customHeight="1">
      <c r="B313" s="192"/>
    </row>
    <row r="314" ht="15.75" customHeight="1">
      <c r="B314" s="192"/>
    </row>
    <row r="315" ht="15.75" customHeight="1">
      <c r="B315" s="192"/>
    </row>
    <row r="316" ht="15.75" customHeight="1">
      <c r="B316" s="192"/>
    </row>
    <row r="317" ht="15.75" customHeight="1">
      <c r="B317" s="192"/>
    </row>
    <row r="318" ht="15.75" customHeight="1">
      <c r="B318" s="192"/>
    </row>
    <row r="319" ht="15.75" customHeight="1">
      <c r="B319" s="192"/>
    </row>
    <row r="320" ht="15.75" customHeight="1">
      <c r="B320" s="192"/>
    </row>
    <row r="321" ht="15.75" customHeight="1">
      <c r="B321" s="192"/>
    </row>
    <row r="322" ht="15.75" customHeight="1">
      <c r="B322" s="192"/>
    </row>
    <row r="323" ht="15.75" customHeight="1">
      <c r="B323" s="192"/>
    </row>
    <row r="324" ht="15.75" customHeight="1">
      <c r="B324" s="192"/>
    </row>
    <row r="325" ht="15.75" customHeight="1">
      <c r="B325" s="192"/>
    </row>
    <row r="326" ht="15.75" customHeight="1">
      <c r="B326" s="192"/>
    </row>
    <row r="327" ht="15.75" customHeight="1">
      <c r="B327" s="192"/>
    </row>
    <row r="328" ht="15.75" customHeight="1">
      <c r="B328" s="192"/>
    </row>
    <row r="329" ht="15.75" customHeight="1">
      <c r="B329" s="192"/>
    </row>
    <row r="330" ht="15.75" customHeight="1">
      <c r="B330" s="192"/>
    </row>
    <row r="331" ht="15.75" customHeight="1">
      <c r="B331" s="192"/>
    </row>
    <row r="332" ht="15.75" customHeight="1">
      <c r="B332" s="192"/>
    </row>
    <row r="333" ht="15.75" customHeight="1">
      <c r="B333" s="192"/>
    </row>
    <row r="334" ht="15.75" customHeight="1">
      <c r="B334" s="192"/>
    </row>
    <row r="335" ht="15.75" customHeight="1">
      <c r="B335" s="192"/>
    </row>
    <row r="336" ht="15.75" customHeight="1">
      <c r="B336" s="192"/>
    </row>
    <row r="337" ht="15.75" customHeight="1">
      <c r="B337" s="192"/>
    </row>
    <row r="338" ht="15.75" customHeight="1">
      <c r="B338" s="192"/>
    </row>
    <row r="339" ht="15.75" customHeight="1">
      <c r="B339" s="192"/>
    </row>
    <row r="340" ht="15.75" customHeight="1">
      <c r="B340" s="192"/>
    </row>
    <row r="341" ht="15.75" customHeight="1">
      <c r="B341" s="192"/>
    </row>
    <row r="342" ht="15.75" customHeight="1">
      <c r="B342" s="192"/>
    </row>
    <row r="343" ht="15.75" customHeight="1">
      <c r="B343" s="192"/>
    </row>
    <row r="344" ht="15.75" customHeight="1">
      <c r="B344" s="192"/>
    </row>
    <row r="345" ht="15.75" customHeight="1">
      <c r="B345" s="192"/>
    </row>
    <row r="346" ht="15.75" customHeight="1">
      <c r="B346" s="192"/>
    </row>
    <row r="347" ht="15.75" customHeight="1">
      <c r="B347" s="192"/>
    </row>
    <row r="348" ht="15.75" customHeight="1">
      <c r="B348" s="192"/>
    </row>
    <row r="349" ht="15.75" customHeight="1">
      <c r="B349" s="192"/>
    </row>
    <row r="350" ht="15.75" customHeight="1">
      <c r="B350" s="192"/>
    </row>
    <row r="351" ht="15.75" customHeight="1">
      <c r="B351" s="192"/>
    </row>
    <row r="352" ht="15.75" customHeight="1">
      <c r="B352" s="192"/>
    </row>
    <row r="353" ht="15.75" customHeight="1">
      <c r="B353" s="192"/>
    </row>
    <row r="354" ht="15.75" customHeight="1">
      <c r="B354" s="192"/>
    </row>
    <row r="355" ht="15.75" customHeight="1">
      <c r="B355" s="192"/>
    </row>
    <row r="356" ht="15.75" customHeight="1">
      <c r="B356" s="192"/>
    </row>
    <row r="357" ht="15.75" customHeight="1">
      <c r="B357" s="192"/>
    </row>
    <row r="358" ht="15.75" customHeight="1">
      <c r="B358" s="192"/>
    </row>
    <row r="359" ht="15.75" customHeight="1">
      <c r="B359" s="192"/>
    </row>
    <row r="360" ht="15.75" customHeight="1">
      <c r="B360" s="192"/>
    </row>
    <row r="361" ht="15.75" customHeight="1">
      <c r="B361" s="192"/>
    </row>
    <row r="362" ht="15.75" customHeight="1">
      <c r="B362" s="192"/>
    </row>
    <row r="363" ht="15.75" customHeight="1">
      <c r="B363" s="192"/>
    </row>
    <row r="364" ht="15.75" customHeight="1">
      <c r="B364" s="192"/>
    </row>
    <row r="365" ht="15.75" customHeight="1">
      <c r="B365" s="192"/>
    </row>
    <row r="366" ht="15.75" customHeight="1">
      <c r="B366" s="192"/>
    </row>
    <row r="367" ht="15.75" customHeight="1">
      <c r="B367" s="192"/>
    </row>
    <row r="368" ht="15.75" customHeight="1">
      <c r="B368" s="192"/>
    </row>
    <row r="369" ht="15.75" customHeight="1">
      <c r="B369" s="192"/>
    </row>
    <row r="370" ht="15.75" customHeight="1">
      <c r="B370" s="192"/>
    </row>
    <row r="371" ht="15.75" customHeight="1">
      <c r="B371" s="192"/>
    </row>
    <row r="372" ht="15.75" customHeight="1">
      <c r="B372" s="192"/>
    </row>
    <row r="373" ht="15.75" customHeight="1">
      <c r="B373" s="192"/>
    </row>
    <row r="374" ht="15.75" customHeight="1">
      <c r="B374" s="192"/>
    </row>
    <row r="375" ht="15.75" customHeight="1">
      <c r="B375" s="192"/>
    </row>
    <row r="376" ht="15.75" customHeight="1">
      <c r="B376" s="192"/>
    </row>
    <row r="377" ht="15.75" customHeight="1">
      <c r="B377" s="192"/>
    </row>
    <row r="378" ht="15.75" customHeight="1">
      <c r="B378" s="192"/>
    </row>
    <row r="379" ht="15.75" customHeight="1">
      <c r="B379" s="192"/>
    </row>
    <row r="380" ht="15.75" customHeight="1">
      <c r="B380" s="192"/>
    </row>
    <row r="381" ht="15.75" customHeight="1">
      <c r="B381" s="192"/>
    </row>
    <row r="382" ht="15.75" customHeight="1">
      <c r="B382" s="192"/>
    </row>
    <row r="383" ht="15.75" customHeight="1">
      <c r="B383" s="192"/>
    </row>
    <row r="384" ht="15.75" customHeight="1">
      <c r="B384" s="192"/>
    </row>
    <row r="385" ht="15.75" customHeight="1">
      <c r="B385" s="192"/>
    </row>
    <row r="386" ht="15.75" customHeight="1">
      <c r="B386" s="192"/>
    </row>
    <row r="387" ht="15.75" customHeight="1">
      <c r="B387" s="192"/>
    </row>
    <row r="388" ht="15.75" customHeight="1">
      <c r="B388" s="192"/>
    </row>
    <row r="389" ht="15.75" customHeight="1">
      <c r="B389" s="192"/>
    </row>
    <row r="390" ht="15.75" customHeight="1">
      <c r="B390" s="192"/>
    </row>
    <row r="391" ht="15.75" customHeight="1">
      <c r="B391" s="192"/>
    </row>
    <row r="392" ht="15.75" customHeight="1">
      <c r="B392" s="192"/>
    </row>
    <row r="393" ht="15.75" customHeight="1">
      <c r="B393" s="192"/>
    </row>
    <row r="394" ht="15.75" customHeight="1">
      <c r="B394" s="192"/>
    </row>
    <row r="395" ht="15.75" customHeight="1">
      <c r="B395" s="192"/>
    </row>
    <row r="396" ht="15.75" customHeight="1">
      <c r="B396" s="192"/>
    </row>
    <row r="397" ht="15.75" customHeight="1">
      <c r="B397" s="192"/>
    </row>
    <row r="398" ht="15.75" customHeight="1">
      <c r="B398" s="192"/>
    </row>
    <row r="399" ht="15.75" customHeight="1">
      <c r="B399" s="192"/>
    </row>
    <row r="400" ht="15.75" customHeight="1">
      <c r="B400" s="192"/>
    </row>
    <row r="401" ht="15.75" customHeight="1">
      <c r="B401" s="192"/>
    </row>
    <row r="402" ht="15.75" customHeight="1">
      <c r="B402" s="192"/>
    </row>
    <row r="403" ht="15.75" customHeight="1">
      <c r="B403" s="192"/>
    </row>
    <row r="404" ht="15.75" customHeight="1">
      <c r="B404" s="192"/>
    </row>
    <row r="405" ht="15.75" customHeight="1">
      <c r="B405" s="192"/>
    </row>
    <row r="406" ht="15.75" customHeight="1">
      <c r="B406" s="192"/>
    </row>
    <row r="407" ht="15.75" customHeight="1">
      <c r="B407" s="192"/>
    </row>
    <row r="408" ht="15.75" customHeight="1">
      <c r="B408" s="192"/>
    </row>
    <row r="409" ht="15.75" customHeight="1">
      <c r="B409" s="192"/>
    </row>
    <row r="410" ht="15.75" customHeight="1">
      <c r="B410" s="192"/>
    </row>
    <row r="411" ht="15.75" customHeight="1">
      <c r="B411" s="192"/>
    </row>
    <row r="412" ht="15.75" customHeight="1">
      <c r="B412" s="192"/>
    </row>
    <row r="413" ht="15.75" customHeight="1">
      <c r="B413" s="192"/>
    </row>
    <row r="414" ht="15.75" customHeight="1">
      <c r="B414" s="192"/>
    </row>
    <row r="415" ht="15.75" customHeight="1">
      <c r="B415" s="192"/>
    </row>
    <row r="416" ht="15.75" customHeight="1">
      <c r="B416" s="192"/>
    </row>
    <row r="417" ht="15.75" customHeight="1">
      <c r="B417" s="192"/>
    </row>
    <row r="418" ht="15.75" customHeight="1">
      <c r="B418" s="192"/>
    </row>
    <row r="419" ht="15.75" customHeight="1">
      <c r="B419" s="192"/>
    </row>
    <row r="420" ht="15.75" customHeight="1">
      <c r="B420" s="192"/>
    </row>
    <row r="421" ht="15.75" customHeight="1">
      <c r="B421" s="192"/>
    </row>
    <row r="422" ht="15.75" customHeight="1">
      <c r="B422" s="192"/>
    </row>
    <row r="423" ht="15.75" customHeight="1">
      <c r="B423" s="192"/>
    </row>
    <row r="424" ht="15.75" customHeight="1">
      <c r="B424" s="192"/>
    </row>
    <row r="425" ht="15.75" customHeight="1">
      <c r="B425" s="192"/>
    </row>
    <row r="426" ht="15.75" customHeight="1">
      <c r="B426" s="192"/>
    </row>
    <row r="427" ht="15.75" customHeight="1">
      <c r="B427" s="192"/>
    </row>
    <row r="428" ht="15.75" customHeight="1">
      <c r="B428" s="192"/>
    </row>
    <row r="429" ht="15.75" customHeight="1">
      <c r="B429" s="192"/>
    </row>
    <row r="430" ht="15.75" customHeight="1">
      <c r="B430" s="192"/>
    </row>
    <row r="431" ht="15.75" customHeight="1">
      <c r="B431" s="192"/>
    </row>
    <row r="432" ht="15.75" customHeight="1">
      <c r="B432" s="192"/>
    </row>
    <row r="433" ht="15.75" customHeight="1">
      <c r="B433" s="192"/>
    </row>
    <row r="434" ht="15.75" customHeight="1">
      <c r="B434" s="192"/>
    </row>
    <row r="435" ht="15.75" customHeight="1">
      <c r="B435" s="192"/>
    </row>
    <row r="436" ht="15.75" customHeight="1">
      <c r="B436" s="192"/>
    </row>
    <row r="437" ht="15.75" customHeight="1">
      <c r="B437" s="192"/>
    </row>
    <row r="438" ht="15.75" customHeight="1">
      <c r="B438" s="192"/>
    </row>
    <row r="439" ht="15.75" customHeight="1">
      <c r="B439" s="192"/>
    </row>
    <row r="440" ht="15.75" customHeight="1">
      <c r="B440" s="192"/>
    </row>
    <row r="441" ht="15.75" customHeight="1">
      <c r="B441" s="192"/>
    </row>
    <row r="442" ht="15.75" customHeight="1">
      <c r="B442" s="192"/>
    </row>
    <row r="443" ht="15.75" customHeight="1">
      <c r="B443" s="192"/>
    </row>
    <row r="444" ht="15.75" customHeight="1">
      <c r="B444" s="192"/>
    </row>
    <row r="445" ht="15.75" customHeight="1">
      <c r="B445" s="192"/>
    </row>
    <row r="446" ht="15.75" customHeight="1">
      <c r="B446" s="192"/>
    </row>
    <row r="447" ht="15.75" customHeight="1">
      <c r="B447" s="192"/>
    </row>
    <row r="448" ht="15.75" customHeight="1">
      <c r="B448" s="192"/>
    </row>
    <row r="449" ht="15.75" customHeight="1">
      <c r="B449" s="192"/>
    </row>
    <row r="450" ht="15.75" customHeight="1">
      <c r="B450" s="192"/>
    </row>
    <row r="451" ht="15.75" customHeight="1">
      <c r="B451" s="192"/>
    </row>
    <row r="452" ht="15.75" customHeight="1">
      <c r="B452" s="192"/>
    </row>
    <row r="453" ht="15.75" customHeight="1">
      <c r="B453" s="192"/>
    </row>
    <row r="454" ht="15.75" customHeight="1">
      <c r="B454" s="192"/>
    </row>
    <row r="455" ht="15.75" customHeight="1">
      <c r="B455" s="192"/>
    </row>
    <row r="456" ht="15.75" customHeight="1">
      <c r="B456" s="192"/>
    </row>
    <row r="457" ht="15.75" customHeight="1">
      <c r="B457" s="192"/>
    </row>
    <row r="458" ht="15.75" customHeight="1">
      <c r="B458" s="192"/>
    </row>
    <row r="459" ht="15.75" customHeight="1">
      <c r="B459" s="192"/>
    </row>
    <row r="460" ht="15.75" customHeight="1">
      <c r="B460" s="192"/>
    </row>
    <row r="461" ht="15.75" customHeight="1">
      <c r="B461" s="192"/>
    </row>
    <row r="462" ht="15.75" customHeight="1">
      <c r="B462" s="192"/>
    </row>
    <row r="463" ht="15.75" customHeight="1">
      <c r="B463" s="192"/>
    </row>
    <row r="464" ht="15.75" customHeight="1">
      <c r="B464" s="192"/>
    </row>
    <row r="465" ht="15.75" customHeight="1">
      <c r="B465" s="192"/>
    </row>
    <row r="466" ht="15.75" customHeight="1">
      <c r="B466" s="192"/>
    </row>
    <row r="467" ht="15.75" customHeight="1">
      <c r="B467" s="192"/>
    </row>
    <row r="468" ht="15.75" customHeight="1">
      <c r="B468" s="192"/>
    </row>
    <row r="469" ht="15.75" customHeight="1">
      <c r="B469" s="192"/>
    </row>
    <row r="470" ht="15.75" customHeight="1">
      <c r="B470" s="192"/>
    </row>
    <row r="471" ht="15.75" customHeight="1">
      <c r="B471" s="192"/>
    </row>
    <row r="472" ht="15.75" customHeight="1">
      <c r="B472" s="192"/>
    </row>
    <row r="473" ht="15.75" customHeight="1">
      <c r="B473" s="192"/>
    </row>
    <row r="474" ht="15.75" customHeight="1">
      <c r="B474" s="192"/>
    </row>
    <row r="475" ht="15.75" customHeight="1">
      <c r="B475" s="192"/>
    </row>
    <row r="476" ht="15.75" customHeight="1">
      <c r="B476" s="192"/>
    </row>
    <row r="477" ht="15.75" customHeight="1">
      <c r="B477" s="192"/>
    </row>
    <row r="478" ht="15.75" customHeight="1">
      <c r="B478" s="192"/>
    </row>
    <row r="479" ht="15.75" customHeight="1">
      <c r="B479" s="192"/>
    </row>
    <row r="480" ht="15.75" customHeight="1">
      <c r="B480" s="192"/>
    </row>
    <row r="481" ht="15.75" customHeight="1">
      <c r="B481" s="192"/>
    </row>
    <row r="482" ht="15.75" customHeight="1">
      <c r="B482" s="192"/>
    </row>
    <row r="483" ht="15.75" customHeight="1">
      <c r="B483" s="192"/>
    </row>
    <row r="484" ht="15.75" customHeight="1">
      <c r="B484" s="192"/>
    </row>
    <row r="485" ht="15.75" customHeight="1">
      <c r="B485" s="192"/>
    </row>
    <row r="486" ht="15.75" customHeight="1">
      <c r="B486" s="192"/>
    </row>
    <row r="487" ht="15.75" customHeight="1">
      <c r="B487" s="192"/>
    </row>
    <row r="488" ht="15.75" customHeight="1">
      <c r="B488" s="192"/>
    </row>
    <row r="489" ht="15.75" customHeight="1">
      <c r="B489" s="192"/>
    </row>
    <row r="490" ht="15.75" customHeight="1">
      <c r="B490" s="192"/>
    </row>
    <row r="491" ht="15.75" customHeight="1">
      <c r="B491" s="192"/>
    </row>
    <row r="492" ht="15.75" customHeight="1">
      <c r="B492" s="192"/>
    </row>
    <row r="493" ht="15.75" customHeight="1">
      <c r="B493" s="192"/>
    </row>
    <row r="494" ht="15.75" customHeight="1">
      <c r="B494" s="192"/>
    </row>
    <row r="495" ht="15.75" customHeight="1">
      <c r="B495" s="192"/>
    </row>
    <row r="496" ht="15.75" customHeight="1">
      <c r="B496" s="192"/>
    </row>
    <row r="497" ht="15.75" customHeight="1">
      <c r="B497" s="192"/>
    </row>
    <row r="498" ht="15.75" customHeight="1">
      <c r="B498" s="192"/>
    </row>
    <row r="499" ht="15.75" customHeight="1">
      <c r="B499" s="192"/>
    </row>
    <row r="500" ht="15.75" customHeight="1">
      <c r="B500" s="192"/>
    </row>
    <row r="501" ht="15.75" customHeight="1">
      <c r="B501" s="192"/>
    </row>
    <row r="502" ht="15.75" customHeight="1">
      <c r="B502" s="192"/>
    </row>
    <row r="503" ht="15.75" customHeight="1">
      <c r="B503" s="192"/>
    </row>
    <row r="504" ht="15.75" customHeight="1">
      <c r="B504" s="192"/>
    </row>
    <row r="505" ht="15.75" customHeight="1">
      <c r="B505" s="192"/>
    </row>
    <row r="506" ht="15.75" customHeight="1">
      <c r="B506" s="192"/>
    </row>
    <row r="507" ht="15.75" customHeight="1">
      <c r="B507" s="192"/>
    </row>
    <row r="508" ht="15.75" customHeight="1">
      <c r="B508" s="192"/>
    </row>
    <row r="509" ht="15.75" customHeight="1">
      <c r="B509" s="192"/>
    </row>
    <row r="510" ht="15.75" customHeight="1">
      <c r="B510" s="192"/>
    </row>
    <row r="511" ht="15.75" customHeight="1">
      <c r="B511" s="192"/>
    </row>
    <row r="512" ht="15.75" customHeight="1">
      <c r="B512" s="192"/>
    </row>
    <row r="513" ht="15.75" customHeight="1">
      <c r="B513" s="192"/>
    </row>
    <row r="514" ht="15.75" customHeight="1">
      <c r="B514" s="192"/>
    </row>
    <row r="515" ht="15.75" customHeight="1">
      <c r="B515" s="192"/>
    </row>
    <row r="516" ht="15.75" customHeight="1">
      <c r="B516" s="192"/>
    </row>
    <row r="517" ht="15.75" customHeight="1">
      <c r="B517" s="192"/>
    </row>
    <row r="518" ht="15.75" customHeight="1">
      <c r="B518" s="192"/>
    </row>
    <row r="519" ht="15.75" customHeight="1">
      <c r="B519" s="192"/>
    </row>
    <row r="520" ht="15.75" customHeight="1">
      <c r="B520" s="192"/>
    </row>
    <row r="521" ht="15.75" customHeight="1">
      <c r="B521" s="192"/>
    </row>
    <row r="522" ht="15.75" customHeight="1">
      <c r="B522" s="192"/>
    </row>
    <row r="523" ht="15.75" customHeight="1">
      <c r="B523" s="192"/>
    </row>
    <row r="524" ht="15.75" customHeight="1">
      <c r="B524" s="192"/>
    </row>
    <row r="525" ht="15.75" customHeight="1">
      <c r="B525" s="192"/>
    </row>
    <row r="526" ht="15.75" customHeight="1">
      <c r="B526" s="192"/>
    </row>
    <row r="527" ht="15.75" customHeight="1">
      <c r="B527" s="192"/>
    </row>
    <row r="528" ht="15.75" customHeight="1">
      <c r="B528" s="192"/>
    </row>
    <row r="529" ht="15.75" customHeight="1">
      <c r="B529" s="192"/>
    </row>
    <row r="530" ht="15.75" customHeight="1">
      <c r="B530" s="192"/>
    </row>
    <row r="531" ht="15.75" customHeight="1">
      <c r="B531" s="192"/>
    </row>
    <row r="532" ht="15.75" customHeight="1">
      <c r="B532" s="192"/>
    </row>
    <row r="533" ht="15.75" customHeight="1">
      <c r="B533" s="192"/>
    </row>
    <row r="534" ht="15.75" customHeight="1">
      <c r="B534" s="192"/>
    </row>
    <row r="535" ht="15.75" customHeight="1">
      <c r="B535" s="192"/>
    </row>
    <row r="536" ht="15.75" customHeight="1">
      <c r="B536" s="192"/>
    </row>
    <row r="537" ht="15.75" customHeight="1">
      <c r="B537" s="192"/>
    </row>
    <row r="538" ht="15.75" customHeight="1">
      <c r="B538" s="192"/>
    </row>
    <row r="539" ht="15.75" customHeight="1">
      <c r="B539" s="192"/>
    </row>
    <row r="540" ht="15.75" customHeight="1">
      <c r="B540" s="192"/>
    </row>
    <row r="541" ht="15.75" customHeight="1">
      <c r="B541" s="192"/>
    </row>
    <row r="542" ht="15.75" customHeight="1">
      <c r="B542" s="192"/>
    </row>
    <row r="543" ht="15.75" customHeight="1">
      <c r="B543" s="192"/>
    </row>
    <row r="544" ht="15.75" customHeight="1">
      <c r="B544" s="192"/>
    </row>
    <row r="545" ht="15.75" customHeight="1">
      <c r="B545" s="192"/>
    </row>
    <row r="546" ht="15.75" customHeight="1">
      <c r="B546" s="192"/>
    </row>
    <row r="547" ht="15.75" customHeight="1">
      <c r="B547" s="192"/>
    </row>
    <row r="548" ht="15.75" customHeight="1">
      <c r="B548" s="192"/>
    </row>
    <row r="549" ht="15.75" customHeight="1">
      <c r="B549" s="192"/>
    </row>
    <row r="550" ht="15.75" customHeight="1">
      <c r="B550" s="192"/>
    </row>
    <row r="551" ht="15.75" customHeight="1">
      <c r="B551" s="192"/>
    </row>
    <row r="552" ht="15.75" customHeight="1">
      <c r="B552" s="192"/>
    </row>
    <row r="553" ht="15.75" customHeight="1">
      <c r="B553" s="192"/>
    </row>
    <row r="554" ht="15.75" customHeight="1">
      <c r="B554" s="192"/>
    </row>
    <row r="555" ht="15.75" customHeight="1">
      <c r="B555" s="192"/>
    </row>
    <row r="556" ht="15.75" customHeight="1">
      <c r="B556" s="192"/>
    </row>
    <row r="557" ht="15.75" customHeight="1">
      <c r="B557" s="192"/>
    </row>
    <row r="558" ht="15.75" customHeight="1">
      <c r="B558" s="192"/>
    </row>
    <row r="559" ht="15.75" customHeight="1">
      <c r="B559" s="192"/>
    </row>
    <row r="560" ht="15.75" customHeight="1">
      <c r="B560" s="192"/>
    </row>
    <row r="561" ht="15.75" customHeight="1">
      <c r="B561" s="192"/>
    </row>
    <row r="562" ht="15.75" customHeight="1">
      <c r="B562" s="192"/>
    </row>
    <row r="563" ht="15.75" customHeight="1">
      <c r="B563" s="192"/>
    </row>
    <row r="564" ht="15.75" customHeight="1">
      <c r="B564" s="192"/>
    </row>
    <row r="565" ht="15.75" customHeight="1">
      <c r="B565" s="192"/>
    </row>
    <row r="566" ht="15.75" customHeight="1">
      <c r="B566" s="192"/>
    </row>
    <row r="567" ht="15.75" customHeight="1">
      <c r="B567" s="192"/>
    </row>
    <row r="568" ht="15.75" customHeight="1">
      <c r="B568" s="192"/>
    </row>
    <row r="569" ht="15.75" customHeight="1">
      <c r="B569" s="192"/>
    </row>
    <row r="570" ht="15.75" customHeight="1">
      <c r="B570" s="192"/>
    </row>
    <row r="571" ht="15.75" customHeight="1">
      <c r="B571" s="192"/>
    </row>
    <row r="572" ht="15.75" customHeight="1">
      <c r="B572" s="192"/>
    </row>
    <row r="573" ht="15.75" customHeight="1">
      <c r="B573" s="192"/>
    </row>
    <row r="574" ht="15.75" customHeight="1">
      <c r="B574" s="192"/>
    </row>
    <row r="575" ht="15.75" customHeight="1">
      <c r="B575" s="192"/>
    </row>
    <row r="576" ht="15.75" customHeight="1">
      <c r="B576" s="192"/>
    </row>
    <row r="577" ht="15.75" customHeight="1">
      <c r="B577" s="192"/>
    </row>
    <row r="578" ht="15.75" customHeight="1">
      <c r="B578" s="192"/>
    </row>
    <row r="579" ht="15.75" customHeight="1">
      <c r="B579" s="192"/>
    </row>
    <row r="580" ht="15.75" customHeight="1">
      <c r="B580" s="192"/>
    </row>
    <row r="581" ht="15.75" customHeight="1">
      <c r="B581" s="192"/>
    </row>
    <row r="582" ht="15.75" customHeight="1">
      <c r="B582" s="192"/>
    </row>
    <row r="583" ht="15.75" customHeight="1">
      <c r="B583" s="192"/>
    </row>
    <row r="584" ht="15.75" customHeight="1">
      <c r="B584" s="192"/>
    </row>
    <row r="585" ht="15.75" customHeight="1">
      <c r="B585" s="192"/>
    </row>
    <row r="586" ht="15.75" customHeight="1">
      <c r="B586" s="192"/>
    </row>
    <row r="587" ht="15.75" customHeight="1">
      <c r="B587" s="192"/>
    </row>
    <row r="588" ht="15.75" customHeight="1">
      <c r="B588" s="192"/>
    </row>
    <row r="589" ht="15.75" customHeight="1">
      <c r="B589" s="192"/>
    </row>
    <row r="590" ht="15.75" customHeight="1">
      <c r="B590" s="192"/>
    </row>
    <row r="591" ht="15.75" customHeight="1">
      <c r="B591" s="192"/>
    </row>
    <row r="592" ht="15.75" customHeight="1">
      <c r="B592" s="192"/>
    </row>
    <row r="593" ht="15.75" customHeight="1">
      <c r="B593" s="192"/>
    </row>
    <row r="594" ht="15.75" customHeight="1">
      <c r="B594" s="192"/>
    </row>
    <row r="595" ht="15.75" customHeight="1">
      <c r="B595" s="192"/>
    </row>
    <row r="596" ht="15.75" customHeight="1">
      <c r="B596" s="192"/>
    </row>
    <row r="597" ht="15.75" customHeight="1">
      <c r="B597" s="192"/>
    </row>
    <row r="598" ht="15.75" customHeight="1">
      <c r="B598" s="192"/>
    </row>
    <row r="599" ht="15.75" customHeight="1">
      <c r="B599" s="192"/>
    </row>
    <row r="600" ht="15.75" customHeight="1">
      <c r="B600" s="192"/>
    </row>
    <row r="601" ht="15.75" customHeight="1">
      <c r="B601" s="192"/>
    </row>
    <row r="602" ht="15.75" customHeight="1">
      <c r="B602" s="192"/>
    </row>
    <row r="603" ht="15.75" customHeight="1">
      <c r="B603" s="192"/>
    </row>
    <row r="604" ht="15.75" customHeight="1">
      <c r="B604" s="192"/>
    </row>
    <row r="605" ht="15.75" customHeight="1">
      <c r="B605" s="192"/>
    </row>
    <row r="606" ht="15.75" customHeight="1">
      <c r="B606" s="192"/>
    </row>
    <row r="607" ht="15.75" customHeight="1">
      <c r="B607" s="192"/>
    </row>
    <row r="608" ht="15.75" customHeight="1">
      <c r="B608" s="192"/>
    </row>
    <row r="609" ht="15.75" customHeight="1">
      <c r="B609" s="192"/>
    </row>
    <row r="610" ht="15.75" customHeight="1">
      <c r="B610" s="192"/>
    </row>
    <row r="611" ht="15.75" customHeight="1">
      <c r="B611" s="192"/>
    </row>
    <row r="612" ht="15.75" customHeight="1">
      <c r="B612" s="192"/>
    </row>
    <row r="613" ht="15.75" customHeight="1">
      <c r="B613" s="192"/>
    </row>
    <row r="614" ht="15.75" customHeight="1">
      <c r="B614" s="192"/>
    </row>
    <row r="615" ht="15.75" customHeight="1">
      <c r="B615" s="192"/>
    </row>
    <row r="616" ht="15.75" customHeight="1">
      <c r="B616" s="192"/>
    </row>
    <row r="617" ht="15.75" customHeight="1">
      <c r="B617" s="192"/>
    </row>
    <row r="618" ht="15.75" customHeight="1">
      <c r="B618" s="192"/>
    </row>
    <row r="619" ht="15.75" customHeight="1">
      <c r="B619" s="192"/>
    </row>
    <row r="620" ht="15.75" customHeight="1">
      <c r="B620" s="192"/>
    </row>
    <row r="621" ht="15.75" customHeight="1">
      <c r="B621" s="192"/>
    </row>
    <row r="622" ht="15.75" customHeight="1">
      <c r="B622" s="192"/>
    </row>
    <row r="623" ht="15.75" customHeight="1">
      <c r="B623" s="192"/>
    </row>
    <row r="624" ht="15.75" customHeight="1">
      <c r="B624" s="192"/>
    </row>
    <row r="625" ht="15.75" customHeight="1">
      <c r="B625" s="192"/>
    </row>
    <row r="626" ht="15.75" customHeight="1">
      <c r="B626" s="192"/>
    </row>
    <row r="627" ht="15.75" customHeight="1">
      <c r="B627" s="192"/>
    </row>
    <row r="628" ht="15.75" customHeight="1">
      <c r="B628" s="192"/>
    </row>
    <row r="629" ht="15.75" customHeight="1">
      <c r="B629" s="192"/>
    </row>
    <row r="630" ht="15.75" customHeight="1">
      <c r="B630" s="192"/>
    </row>
    <row r="631" ht="15.75" customHeight="1">
      <c r="B631" s="192"/>
    </row>
    <row r="632" ht="15.75" customHeight="1">
      <c r="B632" s="192"/>
    </row>
    <row r="633" ht="15.75" customHeight="1">
      <c r="B633" s="192"/>
    </row>
    <row r="634" ht="15.75" customHeight="1">
      <c r="B634" s="192"/>
    </row>
    <row r="635" ht="15.75" customHeight="1">
      <c r="B635" s="192"/>
    </row>
    <row r="636" ht="15.75" customHeight="1">
      <c r="B636" s="192"/>
    </row>
    <row r="637" ht="15.75" customHeight="1">
      <c r="B637" s="192"/>
    </row>
    <row r="638" ht="15.75" customHeight="1">
      <c r="B638" s="192"/>
    </row>
    <row r="639" ht="15.75" customHeight="1">
      <c r="B639" s="192"/>
    </row>
    <row r="640" ht="15.75" customHeight="1">
      <c r="B640" s="192"/>
    </row>
    <row r="641" ht="15.75" customHeight="1">
      <c r="B641" s="192"/>
    </row>
    <row r="642" ht="15.75" customHeight="1">
      <c r="B642" s="192"/>
    </row>
    <row r="643" ht="15.75" customHeight="1">
      <c r="B643" s="192"/>
    </row>
    <row r="644" ht="15.75" customHeight="1">
      <c r="B644" s="192"/>
    </row>
    <row r="645" ht="15.75" customHeight="1">
      <c r="B645" s="192"/>
    </row>
    <row r="646" ht="15.75" customHeight="1">
      <c r="B646" s="192"/>
    </row>
    <row r="647" ht="15.75" customHeight="1">
      <c r="B647" s="192"/>
    </row>
    <row r="648" ht="15.75" customHeight="1">
      <c r="B648" s="192"/>
    </row>
    <row r="649" ht="15.75" customHeight="1">
      <c r="B649" s="192"/>
    </row>
    <row r="650" ht="15.75" customHeight="1">
      <c r="B650" s="192"/>
    </row>
    <row r="651" ht="15.75" customHeight="1">
      <c r="B651" s="192"/>
    </row>
    <row r="652" ht="15.75" customHeight="1">
      <c r="B652" s="192"/>
    </row>
    <row r="653" ht="15.75" customHeight="1">
      <c r="B653" s="192"/>
    </row>
    <row r="654" ht="15.75" customHeight="1">
      <c r="B654" s="192"/>
    </row>
    <row r="655" ht="15.75" customHeight="1">
      <c r="B655" s="192"/>
    </row>
    <row r="656" ht="15.75" customHeight="1">
      <c r="B656" s="192"/>
    </row>
    <row r="657" ht="15.75" customHeight="1">
      <c r="B657" s="192"/>
    </row>
    <row r="658" ht="15.75" customHeight="1">
      <c r="B658" s="192"/>
    </row>
    <row r="659" ht="15.75" customHeight="1">
      <c r="B659" s="192"/>
    </row>
    <row r="660" ht="15.75" customHeight="1">
      <c r="B660" s="192"/>
    </row>
    <row r="661" ht="15.75" customHeight="1">
      <c r="B661" s="192"/>
    </row>
    <row r="662" ht="15.75" customHeight="1">
      <c r="B662" s="192"/>
    </row>
    <row r="663" ht="15.75" customHeight="1">
      <c r="B663" s="192"/>
    </row>
    <row r="664" ht="15.75" customHeight="1">
      <c r="B664" s="192"/>
    </row>
    <row r="665" ht="15.75" customHeight="1">
      <c r="B665" s="192"/>
    </row>
    <row r="666" ht="15.75" customHeight="1">
      <c r="B666" s="192"/>
    </row>
    <row r="667" ht="15.75" customHeight="1">
      <c r="B667" s="192"/>
    </row>
    <row r="668" ht="15.75" customHeight="1">
      <c r="B668" s="192"/>
    </row>
    <row r="669" ht="15.75" customHeight="1">
      <c r="B669" s="192"/>
    </row>
    <row r="670" ht="15.75" customHeight="1">
      <c r="B670" s="192"/>
    </row>
    <row r="671" ht="15.75" customHeight="1">
      <c r="B671" s="192"/>
    </row>
    <row r="672" ht="15.75" customHeight="1">
      <c r="B672" s="192"/>
    </row>
    <row r="673" ht="15.75" customHeight="1">
      <c r="B673" s="192"/>
    </row>
    <row r="674" ht="15.75" customHeight="1">
      <c r="B674" s="192"/>
    </row>
    <row r="675" ht="15.75" customHeight="1">
      <c r="B675" s="192"/>
    </row>
    <row r="676" ht="15.75" customHeight="1">
      <c r="B676" s="192"/>
    </row>
    <row r="677" ht="15.75" customHeight="1">
      <c r="B677" s="192"/>
    </row>
    <row r="678" ht="15.75" customHeight="1">
      <c r="B678" s="192"/>
    </row>
    <row r="679" ht="15.75" customHeight="1">
      <c r="B679" s="192"/>
    </row>
    <row r="680" ht="15.75" customHeight="1">
      <c r="B680" s="192"/>
    </row>
    <row r="681" ht="15.75" customHeight="1">
      <c r="B681" s="192"/>
    </row>
    <row r="682" ht="15.75" customHeight="1">
      <c r="B682" s="192"/>
    </row>
    <row r="683" ht="15.75" customHeight="1">
      <c r="B683" s="192"/>
    </row>
    <row r="684" ht="15.75" customHeight="1">
      <c r="B684" s="192"/>
    </row>
    <row r="685" ht="15.75" customHeight="1">
      <c r="B685" s="192"/>
    </row>
    <row r="686" ht="15.75" customHeight="1">
      <c r="B686" s="192"/>
    </row>
    <row r="687" ht="15.75" customHeight="1">
      <c r="B687" s="192"/>
    </row>
    <row r="688" ht="15.75" customHeight="1">
      <c r="B688" s="192"/>
    </row>
    <row r="689" ht="15.75" customHeight="1">
      <c r="B689" s="192"/>
    </row>
    <row r="690" ht="15.75" customHeight="1">
      <c r="B690" s="192"/>
    </row>
    <row r="691" ht="15.75" customHeight="1">
      <c r="B691" s="192"/>
    </row>
    <row r="692" ht="15.75" customHeight="1">
      <c r="B692" s="192"/>
    </row>
    <row r="693" ht="15.75" customHeight="1">
      <c r="B693" s="192"/>
    </row>
    <row r="694" ht="15.75" customHeight="1">
      <c r="B694" s="192"/>
    </row>
    <row r="695" ht="15.75" customHeight="1">
      <c r="B695" s="192"/>
    </row>
    <row r="696" ht="15.75" customHeight="1">
      <c r="B696" s="192"/>
    </row>
    <row r="697" ht="15.75" customHeight="1">
      <c r="B697" s="192"/>
    </row>
    <row r="698" ht="15.75" customHeight="1">
      <c r="B698" s="192"/>
    </row>
    <row r="699" ht="15.75" customHeight="1">
      <c r="B699" s="192"/>
    </row>
    <row r="700" ht="15.75" customHeight="1">
      <c r="B700" s="192"/>
    </row>
    <row r="701" ht="15.75" customHeight="1">
      <c r="B701" s="192"/>
    </row>
    <row r="702" ht="15.75" customHeight="1">
      <c r="B702" s="192"/>
    </row>
    <row r="703" ht="15.75" customHeight="1">
      <c r="B703" s="192"/>
    </row>
    <row r="704" ht="15.75" customHeight="1">
      <c r="B704" s="192"/>
    </row>
    <row r="705" ht="15.75" customHeight="1">
      <c r="B705" s="192"/>
    </row>
    <row r="706" ht="15.75" customHeight="1">
      <c r="B706" s="192"/>
    </row>
    <row r="707" ht="15.75" customHeight="1">
      <c r="B707" s="192"/>
    </row>
    <row r="708" ht="15.75" customHeight="1">
      <c r="B708" s="192"/>
    </row>
    <row r="709" ht="15.75" customHeight="1">
      <c r="B709" s="192"/>
    </row>
    <row r="710" ht="15.75" customHeight="1">
      <c r="B710" s="192"/>
    </row>
    <row r="711" ht="15.75" customHeight="1">
      <c r="B711" s="192"/>
    </row>
    <row r="712" ht="15.75" customHeight="1">
      <c r="B712" s="192"/>
    </row>
    <row r="713" ht="15.75" customHeight="1">
      <c r="B713" s="192"/>
    </row>
    <row r="714" ht="15.75" customHeight="1">
      <c r="B714" s="192"/>
    </row>
    <row r="715" ht="15.75" customHeight="1">
      <c r="B715" s="192"/>
    </row>
    <row r="716" ht="15.75" customHeight="1">
      <c r="B716" s="192"/>
    </row>
    <row r="717" ht="15.75" customHeight="1">
      <c r="B717" s="192"/>
    </row>
    <row r="718" ht="15.75" customHeight="1">
      <c r="B718" s="192"/>
    </row>
    <row r="719" ht="15.75" customHeight="1">
      <c r="B719" s="192"/>
    </row>
    <row r="720" ht="15.75" customHeight="1">
      <c r="B720" s="192"/>
    </row>
    <row r="721" ht="15.75" customHeight="1">
      <c r="B721" s="192"/>
    </row>
    <row r="722" ht="15.75" customHeight="1">
      <c r="B722" s="192"/>
    </row>
    <row r="723" ht="15.75" customHeight="1">
      <c r="B723" s="192"/>
    </row>
    <row r="724" ht="15.75" customHeight="1">
      <c r="B724" s="192"/>
    </row>
    <row r="725" ht="15.75" customHeight="1">
      <c r="B725" s="192"/>
    </row>
    <row r="726" ht="15.75" customHeight="1">
      <c r="B726" s="192"/>
    </row>
    <row r="727" ht="15.75" customHeight="1">
      <c r="B727" s="192"/>
    </row>
    <row r="728" ht="15.75" customHeight="1">
      <c r="B728" s="192"/>
    </row>
    <row r="729" ht="15.75" customHeight="1">
      <c r="B729" s="192"/>
    </row>
    <row r="730" ht="15.75" customHeight="1">
      <c r="B730" s="192"/>
    </row>
    <row r="731" ht="15.75" customHeight="1">
      <c r="B731" s="192"/>
    </row>
    <row r="732" ht="15.75" customHeight="1">
      <c r="B732" s="192"/>
    </row>
    <row r="733" ht="15.75" customHeight="1">
      <c r="B733" s="192"/>
    </row>
    <row r="734" ht="15.75" customHeight="1">
      <c r="B734" s="192"/>
    </row>
    <row r="735" ht="15.75" customHeight="1">
      <c r="B735" s="192"/>
    </row>
    <row r="736" ht="15.75" customHeight="1">
      <c r="B736" s="192"/>
    </row>
    <row r="737" ht="15.75" customHeight="1">
      <c r="B737" s="192"/>
    </row>
    <row r="738" ht="15.75" customHeight="1">
      <c r="B738" s="192"/>
    </row>
    <row r="739" ht="15.75" customHeight="1">
      <c r="B739" s="192"/>
    </row>
    <row r="740" ht="15.75" customHeight="1">
      <c r="B740" s="192"/>
    </row>
    <row r="741" ht="15.75" customHeight="1">
      <c r="B741" s="192"/>
    </row>
    <row r="742" ht="15.75" customHeight="1">
      <c r="B742" s="192"/>
    </row>
    <row r="743" ht="15.75" customHeight="1">
      <c r="B743" s="192"/>
    </row>
    <row r="744" ht="15.75" customHeight="1">
      <c r="B744" s="192"/>
    </row>
    <row r="745" ht="15.75" customHeight="1">
      <c r="B745" s="192"/>
    </row>
    <row r="746" ht="15.75" customHeight="1">
      <c r="B746" s="192"/>
    </row>
    <row r="747" ht="15.75" customHeight="1">
      <c r="B747" s="192"/>
    </row>
    <row r="748" ht="15.75" customHeight="1">
      <c r="B748" s="192"/>
    </row>
    <row r="749" ht="15.75" customHeight="1">
      <c r="B749" s="192"/>
    </row>
    <row r="750" ht="15.75" customHeight="1">
      <c r="B750" s="192"/>
    </row>
    <row r="751" ht="15.75" customHeight="1">
      <c r="B751" s="192"/>
    </row>
    <row r="752" ht="15.75" customHeight="1">
      <c r="B752" s="192"/>
    </row>
    <row r="753" ht="15.75" customHeight="1">
      <c r="B753" s="192"/>
    </row>
    <row r="754" ht="15.75" customHeight="1">
      <c r="B754" s="192"/>
    </row>
    <row r="755" ht="15.75" customHeight="1">
      <c r="B755" s="192"/>
    </row>
    <row r="756" ht="15.75" customHeight="1">
      <c r="B756" s="192"/>
    </row>
    <row r="757" ht="15.75" customHeight="1">
      <c r="B757" s="192"/>
    </row>
    <row r="758" ht="15.75" customHeight="1">
      <c r="B758" s="192"/>
    </row>
    <row r="759" ht="15.75" customHeight="1">
      <c r="B759" s="192"/>
    </row>
    <row r="760" ht="15.75" customHeight="1">
      <c r="B760" s="192"/>
    </row>
    <row r="761" ht="15.75" customHeight="1">
      <c r="B761" s="192"/>
    </row>
    <row r="762" ht="15.75" customHeight="1">
      <c r="B762" s="192"/>
    </row>
    <row r="763" ht="15.75" customHeight="1">
      <c r="B763" s="192"/>
    </row>
    <row r="764" ht="15.75" customHeight="1">
      <c r="B764" s="192"/>
    </row>
    <row r="765" ht="15.75" customHeight="1">
      <c r="B765" s="192"/>
    </row>
    <row r="766" ht="15.75" customHeight="1">
      <c r="B766" s="192"/>
    </row>
    <row r="767" ht="15.75" customHeight="1">
      <c r="B767" s="192"/>
    </row>
    <row r="768" ht="15.75" customHeight="1">
      <c r="B768" s="192"/>
    </row>
    <row r="769" ht="15.75" customHeight="1">
      <c r="B769" s="192"/>
    </row>
    <row r="770" ht="15.75" customHeight="1">
      <c r="B770" s="192"/>
    </row>
    <row r="771" ht="15.75" customHeight="1">
      <c r="B771" s="192"/>
    </row>
    <row r="772" ht="15.75" customHeight="1">
      <c r="B772" s="192"/>
    </row>
    <row r="773" ht="15.75" customHeight="1">
      <c r="B773" s="192"/>
    </row>
    <row r="774" ht="15.75" customHeight="1">
      <c r="B774" s="192"/>
    </row>
    <row r="775" ht="15.75" customHeight="1">
      <c r="B775" s="192"/>
    </row>
    <row r="776" ht="15.75" customHeight="1">
      <c r="B776" s="192"/>
    </row>
    <row r="777" ht="15.75" customHeight="1">
      <c r="B777" s="192"/>
    </row>
    <row r="778" ht="15.75" customHeight="1">
      <c r="B778" s="192"/>
    </row>
    <row r="779" ht="15.75" customHeight="1">
      <c r="B779" s="192"/>
    </row>
    <row r="780" ht="15.75" customHeight="1">
      <c r="B780" s="192"/>
    </row>
    <row r="781" ht="15.75" customHeight="1">
      <c r="B781" s="192"/>
    </row>
    <row r="782" ht="15.75" customHeight="1">
      <c r="B782" s="192"/>
    </row>
    <row r="783" ht="15.75" customHeight="1">
      <c r="B783" s="192"/>
    </row>
    <row r="784" ht="15.75" customHeight="1">
      <c r="B784" s="192"/>
    </row>
    <row r="785" ht="15.75" customHeight="1">
      <c r="B785" s="192"/>
    </row>
    <row r="786" ht="15.75" customHeight="1">
      <c r="B786" s="192"/>
    </row>
    <row r="787" ht="15.75" customHeight="1">
      <c r="B787" s="192"/>
    </row>
    <row r="788" ht="15.75" customHeight="1">
      <c r="B788" s="192"/>
    </row>
    <row r="789" ht="15.75" customHeight="1">
      <c r="B789" s="192"/>
    </row>
    <row r="790" ht="15.75" customHeight="1">
      <c r="B790" s="192"/>
    </row>
    <row r="791" ht="15.75" customHeight="1">
      <c r="B791" s="192"/>
    </row>
    <row r="792" ht="15.75" customHeight="1">
      <c r="B792" s="192"/>
    </row>
    <row r="793" ht="15.75" customHeight="1">
      <c r="B793" s="192"/>
    </row>
    <row r="794" ht="15.75" customHeight="1">
      <c r="B794" s="192"/>
    </row>
    <row r="795" ht="15.75" customHeight="1">
      <c r="B795" s="192"/>
    </row>
    <row r="796" ht="15.75" customHeight="1">
      <c r="B796" s="192"/>
    </row>
    <row r="797" ht="15.75" customHeight="1">
      <c r="B797" s="192"/>
    </row>
    <row r="798" ht="15.75" customHeight="1">
      <c r="B798" s="192"/>
    </row>
    <row r="799" ht="15.75" customHeight="1">
      <c r="B799" s="192"/>
    </row>
    <row r="800" ht="15.75" customHeight="1">
      <c r="B800" s="192"/>
    </row>
    <row r="801" ht="15.75" customHeight="1">
      <c r="B801" s="192"/>
    </row>
    <row r="802" ht="15.75" customHeight="1">
      <c r="B802" s="192"/>
    </row>
    <row r="803" ht="15.75" customHeight="1">
      <c r="B803" s="192"/>
    </row>
    <row r="804" ht="15.75" customHeight="1">
      <c r="B804" s="192"/>
    </row>
    <row r="805" ht="15.75" customHeight="1">
      <c r="B805" s="192"/>
    </row>
    <row r="806" ht="15.75" customHeight="1">
      <c r="B806" s="192"/>
    </row>
    <row r="807" ht="15.75" customHeight="1">
      <c r="B807" s="192"/>
    </row>
    <row r="808" ht="15.75" customHeight="1">
      <c r="B808" s="192"/>
    </row>
    <row r="809" ht="15.75" customHeight="1">
      <c r="B809" s="192"/>
    </row>
    <row r="810" ht="15.75" customHeight="1">
      <c r="B810" s="192"/>
    </row>
    <row r="811" ht="15.75" customHeight="1">
      <c r="B811" s="192"/>
    </row>
    <row r="812" ht="15.75" customHeight="1">
      <c r="B812" s="192"/>
    </row>
    <row r="813" ht="15.75" customHeight="1">
      <c r="B813" s="192"/>
    </row>
    <row r="814" ht="15.75" customHeight="1">
      <c r="B814" s="192"/>
    </row>
    <row r="815" ht="15.75" customHeight="1">
      <c r="B815" s="192"/>
    </row>
    <row r="816" ht="15.75" customHeight="1">
      <c r="B816" s="192"/>
    </row>
    <row r="817" ht="15.75" customHeight="1">
      <c r="B817" s="192"/>
    </row>
    <row r="818" ht="15.75" customHeight="1">
      <c r="B818" s="192"/>
    </row>
    <row r="819" ht="15.75" customHeight="1">
      <c r="B819" s="192"/>
    </row>
    <row r="820" ht="15.75" customHeight="1">
      <c r="B820" s="192"/>
    </row>
    <row r="821" ht="15.75" customHeight="1">
      <c r="B821" s="192"/>
    </row>
    <row r="822" ht="15.75" customHeight="1">
      <c r="B822" s="192"/>
    </row>
    <row r="823" ht="15.75" customHeight="1">
      <c r="B823" s="192"/>
    </row>
    <row r="824" ht="15.75" customHeight="1">
      <c r="B824" s="192"/>
    </row>
    <row r="825" ht="15.75" customHeight="1">
      <c r="B825" s="192"/>
    </row>
    <row r="826" ht="15.75" customHeight="1">
      <c r="B826" s="192"/>
    </row>
    <row r="827" ht="15.75" customHeight="1">
      <c r="B827" s="192"/>
    </row>
    <row r="828" ht="15.75" customHeight="1">
      <c r="B828" s="192"/>
    </row>
    <row r="829" ht="15.75" customHeight="1">
      <c r="B829" s="192"/>
    </row>
    <row r="830" ht="15.75" customHeight="1">
      <c r="B830" s="192"/>
    </row>
    <row r="831" ht="15.75" customHeight="1">
      <c r="B831" s="192"/>
    </row>
    <row r="832" ht="15.75" customHeight="1">
      <c r="B832" s="192"/>
    </row>
    <row r="833" ht="15.75" customHeight="1">
      <c r="B833" s="192"/>
    </row>
    <row r="834" ht="15.75" customHeight="1">
      <c r="B834" s="192"/>
    </row>
    <row r="835" ht="15.75" customHeight="1">
      <c r="B835" s="192"/>
    </row>
    <row r="836" ht="15.75" customHeight="1">
      <c r="B836" s="192"/>
    </row>
    <row r="837" ht="15.75" customHeight="1">
      <c r="B837" s="192"/>
    </row>
    <row r="838" ht="15.75" customHeight="1">
      <c r="B838" s="192"/>
    </row>
    <row r="839" ht="15.75" customHeight="1">
      <c r="B839" s="192"/>
    </row>
    <row r="840" ht="15.75" customHeight="1">
      <c r="B840" s="192"/>
    </row>
    <row r="841" ht="15.75" customHeight="1">
      <c r="B841" s="192"/>
    </row>
    <row r="842" ht="15.75" customHeight="1">
      <c r="B842" s="192"/>
    </row>
    <row r="843" ht="15.75" customHeight="1">
      <c r="B843" s="192"/>
    </row>
    <row r="844" ht="15.75" customHeight="1">
      <c r="B844" s="192"/>
    </row>
    <row r="845" ht="15.75" customHeight="1">
      <c r="B845" s="192"/>
    </row>
    <row r="846" ht="15.75" customHeight="1">
      <c r="B846" s="192"/>
    </row>
    <row r="847" ht="15.75" customHeight="1">
      <c r="B847" s="192"/>
    </row>
    <row r="848" ht="15.75" customHeight="1">
      <c r="B848" s="192"/>
    </row>
    <row r="849" ht="15.75" customHeight="1">
      <c r="B849" s="192"/>
    </row>
    <row r="850" ht="15.75" customHeight="1">
      <c r="B850" s="192"/>
    </row>
    <row r="851" ht="15.75" customHeight="1">
      <c r="B851" s="192"/>
    </row>
    <row r="852" ht="15.75" customHeight="1">
      <c r="B852" s="192"/>
    </row>
    <row r="853" ht="15.75" customHeight="1">
      <c r="B853" s="192"/>
    </row>
    <row r="854" ht="15.75" customHeight="1">
      <c r="B854" s="192"/>
    </row>
    <row r="855" ht="15.75" customHeight="1">
      <c r="B855" s="192"/>
    </row>
    <row r="856" ht="15.75" customHeight="1">
      <c r="B856" s="192"/>
    </row>
    <row r="857" ht="15.75" customHeight="1">
      <c r="B857" s="192"/>
    </row>
    <row r="858" ht="15.75" customHeight="1">
      <c r="B858" s="192"/>
    </row>
    <row r="859" ht="15.75" customHeight="1">
      <c r="B859" s="192"/>
    </row>
    <row r="860" ht="15.75" customHeight="1">
      <c r="B860" s="192"/>
    </row>
    <row r="861" ht="15.75" customHeight="1">
      <c r="B861" s="192"/>
    </row>
    <row r="862" ht="15.75" customHeight="1">
      <c r="B862" s="192"/>
    </row>
    <row r="863" ht="15.75" customHeight="1">
      <c r="B863" s="192"/>
    </row>
    <row r="864" ht="15.75" customHeight="1">
      <c r="B864" s="192"/>
    </row>
    <row r="865" ht="15.75" customHeight="1">
      <c r="B865" s="192"/>
    </row>
    <row r="866" ht="15.75" customHeight="1">
      <c r="B866" s="192"/>
    </row>
    <row r="867" ht="15.75" customHeight="1">
      <c r="B867" s="192"/>
    </row>
    <row r="868" ht="15.75" customHeight="1">
      <c r="B868" s="192"/>
    </row>
    <row r="869" ht="15.75" customHeight="1">
      <c r="B869" s="192"/>
    </row>
    <row r="870" ht="15.75" customHeight="1">
      <c r="B870" s="192"/>
    </row>
    <row r="871" ht="15.75" customHeight="1">
      <c r="B871" s="192"/>
    </row>
    <row r="872" ht="15.75" customHeight="1">
      <c r="B872" s="192"/>
    </row>
    <row r="873" ht="15.75" customHeight="1">
      <c r="B873" s="192"/>
    </row>
    <row r="874" ht="15.75" customHeight="1">
      <c r="B874" s="192"/>
    </row>
    <row r="875" ht="15.75" customHeight="1">
      <c r="B875" s="192"/>
    </row>
    <row r="876" ht="15.75" customHeight="1">
      <c r="B876" s="192"/>
    </row>
    <row r="877" ht="15.75" customHeight="1">
      <c r="B877" s="192"/>
    </row>
    <row r="878" ht="15.75" customHeight="1">
      <c r="B878" s="192"/>
    </row>
    <row r="879" ht="15.75" customHeight="1">
      <c r="B879" s="192"/>
    </row>
    <row r="880" ht="15.75" customHeight="1">
      <c r="B880" s="192"/>
    </row>
    <row r="881" ht="15.75" customHeight="1">
      <c r="B881" s="192"/>
    </row>
    <row r="882" ht="15.75" customHeight="1">
      <c r="B882" s="192"/>
    </row>
    <row r="883" ht="15.75" customHeight="1">
      <c r="B883" s="192"/>
    </row>
    <row r="884" ht="15.75" customHeight="1">
      <c r="B884" s="192"/>
    </row>
    <row r="885" ht="15.75" customHeight="1">
      <c r="B885" s="192"/>
    </row>
    <row r="886" ht="15.75" customHeight="1">
      <c r="B886" s="192"/>
    </row>
    <row r="887" ht="15.75" customHeight="1">
      <c r="B887" s="192"/>
    </row>
    <row r="888" ht="15.75" customHeight="1">
      <c r="B888" s="192"/>
    </row>
    <row r="889" ht="15.75" customHeight="1">
      <c r="B889" s="192"/>
    </row>
    <row r="890" ht="15.75" customHeight="1">
      <c r="B890" s="192"/>
    </row>
    <row r="891" ht="15.75" customHeight="1">
      <c r="B891" s="192"/>
    </row>
    <row r="892" ht="15.75" customHeight="1">
      <c r="B892" s="192"/>
    </row>
    <row r="893" ht="15.75" customHeight="1">
      <c r="B893" s="192"/>
    </row>
    <row r="894" ht="15.75" customHeight="1">
      <c r="B894" s="192"/>
    </row>
    <row r="895" ht="15.75" customHeight="1">
      <c r="B895" s="192"/>
    </row>
    <row r="896" ht="15.75" customHeight="1">
      <c r="B896" s="192"/>
    </row>
    <row r="897" ht="15.75" customHeight="1">
      <c r="B897" s="192"/>
    </row>
    <row r="898" ht="15.75" customHeight="1">
      <c r="B898" s="192"/>
    </row>
    <row r="899" ht="15.75" customHeight="1">
      <c r="B899" s="192"/>
    </row>
    <row r="900" ht="15.75" customHeight="1">
      <c r="B900" s="192"/>
    </row>
    <row r="901" ht="15.75" customHeight="1">
      <c r="B901" s="192"/>
    </row>
    <row r="902" ht="15.75" customHeight="1">
      <c r="B902" s="192"/>
    </row>
    <row r="903" ht="15.75" customHeight="1">
      <c r="B903" s="192"/>
    </row>
    <row r="904" ht="15.75" customHeight="1">
      <c r="B904" s="192"/>
    </row>
    <row r="905" ht="15.75" customHeight="1">
      <c r="B905" s="192"/>
    </row>
    <row r="906" ht="15.75" customHeight="1">
      <c r="B906" s="192"/>
    </row>
    <row r="907" ht="15.75" customHeight="1">
      <c r="B907" s="192"/>
    </row>
    <row r="908" ht="15.75" customHeight="1">
      <c r="B908" s="192"/>
    </row>
    <row r="909" ht="15.75" customHeight="1">
      <c r="B909" s="192"/>
    </row>
    <row r="910" ht="15.75" customHeight="1">
      <c r="B910" s="192"/>
    </row>
    <row r="911" ht="15.75" customHeight="1">
      <c r="B911" s="192"/>
    </row>
    <row r="912" ht="15.75" customHeight="1">
      <c r="B912" s="192"/>
    </row>
    <row r="913" ht="15.75" customHeight="1">
      <c r="B913" s="192"/>
    </row>
    <row r="914" ht="15.75" customHeight="1">
      <c r="B914" s="192"/>
    </row>
    <row r="915" ht="15.75" customHeight="1">
      <c r="B915" s="192"/>
    </row>
    <row r="916" ht="15.75" customHeight="1">
      <c r="B916" s="192"/>
    </row>
    <row r="917" ht="15.75" customHeight="1">
      <c r="B917" s="192"/>
    </row>
    <row r="918" ht="15.75" customHeight="1">
      <c r="B918" s="192"/>
    </row>
    <row r="919" ht="15.75" customHeight="1">
      <c r="B919" s="192"/>
    </row>
    <row r="920" ht="15.75" customHeight="1">
      <c r="B920" s="192"/>
    </row>
    <row r="921" ht="15.75" customHeight="1">
      <c r="B921" s="192"/>
    </row>
    <row r="922" ht="15.75" customHeight="1">
      <c r="B922" s="192"/>
    </row>
    <row r="923" ht="15.75" customHeight="1">
      <c r="B923" s="192"/>
    </row>
    <row r="924" ht="15.75" customHeight="1">
      <c r="B924" s="192"/>
    </row>
    <row r="925" ht="15.75" customHeight="1">
      <c r="B925" s="192"/>
    </row>
    <row r="926" ht="15.75" customHeight="1">
      <c r="B926" s="192"/>
    </row>
    <row r="927" ht="15.75" customHeight="1">
      <c r="B927" s="192"/>
    </row>
    <row r="928" ht="15.75" customHeight="1">
      <c r="B928" s="192"/>
    </row>
    <row r="929" ht="15.75" customHeight="1">
      <c r="B929" s="192"/>
    </row>
    <row r="930" ht="15.75" customHeight="1">
      <c r="B930" s="192"/>
    </row>
    <row r="931" ht="15.75" customHeight="1">
      <c r="B931" s="192"/>
    </row>
    <row r="932" ht="15.75" customHeight="1">
      <c r="B932" s="192"/>
    </row>
    <row r="933" ht="15.75" customHeight="1">
      <c r="B933" s="192"/>
    </row>
    <row r="934" ht="15.75" customHeight="1">
      <c r="B934" s="192"/>
    </row>
    <row r="935" ht="15.75" customHeight="1">
      <c r="B935" s="192"/>
    </row>
    <row r="936" ht="15.75" customHeight="1">
      <c r="B936" s="192"/>
    </row>
    <row r="937" ht="15.75" customHeight="1">
      <c r="B937" s="192"/>
    </row>
    <row r="938" ht="15.75" customHeight="1">
      <c r="B938" s="192"/>
    </row>
    <row r="939" ht="15.75" customHeight="1">
      <c r="B939" s="192"/>
    </row>
    <row r="940" ht="15.75" customHeight="1">
      <c r="B940" s="192"/>
    </row>
    <row r="941" ht="15.75" customHeight="1">
      <c r="B941" s="192"/>
    </row>
    <row r="942" ht="15.75" customHeight="1">
      <c r="B942" s="192"/>
    </row>
    <row r="943" ht="15.75" customHeight="1">
      <c r="B943" s="192"/>
    </row>
    <row r="944" ht="15.75" customHeight="1">
      <c r="B944" s="192"/>
    </row>
    <row r="945" ht="15.75" customHeight="1">
      <c r="B945" s="192"/>
    </row>
    <row r="946" ht="15.75" customHeight="1">
      <c r="B946" s="192"/>
    </row>
    <row r="947" ht="15.75" customHeight="1">
      <c r="B947" s="192"/>
    </row>
    <row r="948" ht="15.75" customHeight="1">
      <c r="B948" s="192"/>
    </row>
    <row r="949" ht="15.75" customHeight="1">
      <c r="B949" s="192"/>
    </row>
    <row r="950" ht="15.75" customHeight="1">
      <c r="B950" s="192"/>
    </row>
    <row r="951" ht="15.75" customHeight="1">
      <c r="B951" s="192"/>
    </row>
    <row r="952" ht="15.75" customHeight="1">
      <c r="B952" s="192"/>
    </row>
    <row r="953" ht="15.75" customHeight="1">
      <c r="B953" s="192"/>
    </row>
    <row r="954" ht="15.75" customHeight="1">
      <c r="B954" s="192"/>
    </row>
    <row r="955" ht="15.75" customHeight="1">
      <c r="B955" s="192"/>
    </row>
    <row r="956" ht="15.75" customHeight="1">
      <c r="B956" s="192"/>
    </row>
    <row r="957" ht="15.75" customHeight="1">
      <c r="B957" s="192"/>
    </row>
    <row r="958" ht="15.75" customHeight="1">
      <c r="B958" s="192"/>
    </row>
    <row r="959" ht="15.75" customHeight="1">
      <c r="B959" s="192"/>
    </row>
    <row r="960" ht="15.75" customHeight="1">
      <c r="B960" s="192"/>
    </row>
    <row r="961" ht="15.75" customHeight="1">
      <c r="B961" s="192"/>
    </row>
    <row r="962" ht="15.75" customHeight="1">
      <c r="B962" s="192"/>
    </row>
    <row r="963" ht="15.75" customHeight="1">
      <c r="B963" s="192"/>
    </row>
    <row r="964" ht="15.75" customHeight="1">
      <c r="B964" s="192"/>
    </row>
    <row r="965" ht="15.75" customHeight="1">
      <c r="B965" s="192"/>
    </row>
    <row r="966" ht="15.75" customHeight="1">
      <c r="B966" s="192"/>
    </row>
    <row r="967" ht="15.75" customHeight="1">
      <c r="B967" s="192"/>
    </row>
    <row r="968" ht="15.75" customHeight="1">
      <c r="B968" s="192"/>
    </row>
    <row r="969" ht="15.75" customHeight="1">
      <c r="B969" s="192"/>
    </row>
    <row r="970" ht="15.75" customHeight="1">
      <c r="B970" s="192"/>
    </row>
    <row r="971" ht="15.75" customHeight="1">
      <c r="B971" s="192"/>
    </row>
    <row r="972" ht="15.75" customHeight="1">
      <c r="B972" s="192"/>
    </row>
    <row r="973" ht="15.75" customHeight="1">
      <c r="B973" s="192"/>
    </row>
    <row r="974" ht="15.75" customHeight="1">
      <c r="B974" s="192"/>
    </row>
    <row r="975" ht="15.75" customHeight="1">
      <c r="B975" s="192"/>
    </row>
    <row r="976" ht="15.75" customHeight="1">
      <c r="B976" s="192"/>
    </row>
    <row r="977" ht="15.75" customHeight="1">
      <c r="B977" s="192"/>
    </row>
    <row r="978" ht="15.75" customHeight="1">
      <c r="B978" s="192"/>
    </row>
    <row r="979" ht="15.75" customHeight="1">
      <c r="B979" s="192"/>
    </row>
    <row r="980" ht="15.75" customHeight="1">
      <c r="B980" s="192"/>
    </row>
    <row r="981" ht="15.75" customHeight="1">
      <c r="B981" s="192"/>
    </row>
    <row r="982" ht="15.75" customHeight="1">
      <c r="B982" s="192"/>
    </row>
    <row r="983" ht="15.75" customHeight="1">
      <c r="B983" s="192"/>
    </row>
    <row r="984" ht="15.75" customHeight="1">
      <c r="B984" s="192"/>
    </row>
    <row r="985" ht="15.75" customHeight="1">
      <c r="B985" s="192"/>
    </row>
    <row r="986" ht="15.75" customHeight="1">
      <c r="B986" s="192"/>
    </row>
    <row r="987" ht="15.75" customHeight="1">
      <c r="B987" s="192"/>
    </row>
    <row r="988" ht="15.75" customHeight="1">
      <c r="B988" s="192"/>
    </row>
    <row r="989" ht="15.75" customHeight="1">
      <c r="B989" s="192"/>
    </row>
    <row r="990" ht="15.75" customHeight="1">
      <c r="B990" s="192"/>
    </row>
    <row r="991" ht="15.75" customHeight="1">
      <c r="B991" s="192"/>
    </row>
    <row r="992" ht="15.75" customHeight="1">
      <c r="B992" s="192"/>
    </row>
    <row r="993" ht="15.75" customHeight="1">
      <c r="B993" s="192"/>
    </row>
    <row r="994" ht="15.75" customHeight="1">
      <c r="B994" s="192"/>
    </row>
    <row r="995" ht="15.75" customHeight="1">
      <c r="B995" s="192"/>
    </row>
    <row r="996" ht="15.75" customHeight="1">
      <c r="B996" s="192"/>
    </row>
    <row r="997" ht="15.75" customHeight="1">
      <c r="B997" s="192"/>
    </row>
    <row r="998" ht="15.75" customHeight="1">
      <c r="B998" s="192"/>
    </row>
    <row r="999" ht="15.75" customHeight="1">
      <c r="B999" s="192"/>
    </row>
    <row r="1000" ht="15.75" customHeight="1">
      <c r="B1000" s="192"/>
    </row>
  </sheetData>
  <conditionalFormatting sqref="C2:C119">
    <cfRule type="colorScale" priority="1">
      <colorScale>
        <cfvo type="min"/>
        <cfvo type="percentile" val="50"/>
        <cfvo type="max"/>
        <color rgb="FFF8696B"/>
        <color rgb="FFFFEB84"/>
        <color rgb="FF63BE7B"/>
      </colorScale>
    </cfRule>
  </conditionalFormatting>
  <conditionalFormatting sqref="C120:I120">
    <cfRule type="colorScale" priority="2">
      <colorScale>
        <cfvo type="min"/>
        <cfvo type="percentile" val="50"/>
        <cfvo type="max"/>
        <color rgb="FF63BE7B"/>
        <color rgb="FFFFEB84"/>
        <color rgb="FFF8696B"/>
      </colorScale>
    </cfRule>
  </conditionalFormatting>
  <conditionalFormatting sqref="D2:D119">
    <cfRule type="colorScale" priority="3">
      <colorScale>
        <cfvo type="min"/>
        <cfvo type="percentile" val="50"/>
        <cfvo type="max"/>
        <color rgb="FFF8696B"/>
        <color rgb="FFFFEB84"/>
        <color rgb="FF63BE7B"/>
      </colorScale>
    </cfRule>
  </conditionalFormatting>
  <conditionalFormatting sqref="E2:E119">
    <cfRule type="colorScale" priority="4">
      <colorScale>
        <cfvo type="min"/>
        <cfvo type="percentile" val="50"/>
        <cfvo type="max"/>
        <color rgb="FFF8696B"/>
        <color rgb="FFFFEB84"/>
        <color rgb="FF63BE7B"/>
      </colorScale>
    </cfRule>
  </conditionalFormatting>
  <conditionalFormatting sqref="F2:F119">
    <cfRule type="colorScale" priority="5">
      <colorScale>
        <cfvo type="min"/>
        <cfvo type="percentile" val="50"/>
        <cfvo type="max"/>
        <color rgb="FFF8696B"/>
        <color rgb="FFFFEB84"/>
        <color rgb="FF63BE7B"/>
      </colorScale>
    </cfRule>
  </conditionalFormatting>
  <conditionalFormatting sqref="G2:G119">
    <cfRule type="colorScale" priority="6">
      <colorScale>
        <cfvo type="min"/>
        <cfvo type="percentile" val="50"/>
        <cfvo type="max"/>
        <color rgb="FFF8696B"/>
        <color rgb="FFFFEB84"/>
        <color rgb="FF63BE7B"/>
      </colorScale>
    </cfRule>
  </conditionalFormatting>
  <conditionalFormatting sqref="H2:H119">
    <cfRule type="colorScale" priority="7">
      <colorScale>
        <cfvo type="min"/>
        <cfvo type="percentile" val="50"/>
        <cfvo type="max"/>
        <color rgb="FFF8696B"/>
        <color rgb="FFFFEB84"/>
        <color rgb="FF63BE7B"/>
      </colorScale>
    </cfRule>
  </conditionalFormatting>
  <conditionalFormatting sqref="I2:I119">
    <cfRule type="colorScale" priority="8">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19.14"/>
    <col customWidth="1" min="2" max="2" width="16.43"/>
    <col customWidth="1" min="3" max="4" width="6.43"/>
    <col customWidth="1" min="5" max="5" width="12.86"/>
    <col customWidth="1" min="6" max="6" width="7.0"/>
    <col customWidth="1" min="7" max="7" width="9.86"/>
    <col customWidth="1" min="8" max="8" width="7.0"/>
    <col customWidth="1" min="9" max="9" width="9.86"/>
    <col customWidth="1" min="10" max="10" width="12.43"/>
    <col customWidth="1" min="11" max="11" width="7.0"/>
    <col customWidth="1" min="12" max="12" width="6.0"/>
    <col customWidth="1" min="13" max="18" width="7.0"/>
    <col customWidth="1" min="19" max="19" width="9.86"/>
    <col customWidth="1" min="20" max="20" width="6.43"/>
    <col customWidth="1" min="21" max="21" width="6.0"/>
    <col customWidth="1" min="22" max="22" width="11.0"/>
    <col customWidth="1" min="23" max="23" width="9.43"/>
    <col customWidth="1" min="24" max="24" width="6.43"/>
    <col customWidth="1" min="25" max="25" width="12.86"/>
    <col customWidth="1" min="26" max="27" width="12.43"/>
  </cols>
  <sheetData>
    <row r="1">
      <c r="B1" s="193">
        <f t="shared" ref="B1:D1" si="1">+MIN(B7:B13)</f>
        <v>8.867924528</v>
      </c>
      <c r="C1" s="193">
        <f t="shared" si="1"/>
        <v>8.125</v>
      </c>
      <c r="D1" s="193">
        <f t="shared" si="1"/>
        <v>8.295454545</v>
      </c>
      <c r="E1" s="193"/>
      <c r="F1" s="193"/>
      <c r="G1" s="193"/>
      <c r="H1" s="193"/>
    </row>
    <row r="2">
      <c r="B2" s="193">
        <f t="shared" ref="B2:D2" si="2">+MAX(B7:B13)</f>
        <v>9.528301887</v>
      </c>
      <c r="C2" s="193">
        <f t="shared" si="2"/>
        <v>9.5</v>
      </c>
      <c r="D2" s="193">
        <f t="shared" si="2"/>
        <v>9.772727273</v>
      </c>
      <c r="E2" s="193"/>
      <c r="F2" s="193"/>
      <c r="G2" s="193"/>
      <c r="H2" s="193"/>
    </row>
    <row r="3">
      <c r="B3" s="193"/>
      <c r="C3" s="193"/>
      <c r="D3" s="193"/>
      <c r="E3" s="193"/>
      <c r="F3" s="193"/>
      <c r="G3" s="193"/>
      <c r="H3" s="193"/>
    </row>
    <row r="4">
      <c r="B4" s="4" t="s">
        <v>4852</v>
      </c>
    </row>
    <row r="5">
      <c r="B5" s="194" t="s">
        <v>60</v>
      </c>
      <c r="C5" s="194" t="s">
        <v>79</v>
      </c>
      <c r="D5" s="194" t="s">
        <v>45</v>
      </c>
      <c r="E5" s="194" t="s">
        <v>4853</v>
      </c>
      <c r="F5" s="194" t="s">
        <v>261</v>
      </c>
      <c r="G5" s="194" t="s">
        <v>4854</v>
      </c>
      <c r="H5" s="194" t="s">
        <v>284</v>
      </c>
      <c r="I5" s="194" t="s">
        <v>4855</v>
      </c>
      <c r="J5" s="194" t="s">
        <v>4856</v>
      </c>
    </row>
    <row r="6">
      <c r="A6" s="195" t="s">
        <v>4857</v>
      </c>
      <c r="F6" s="194" t="s">
        <v>236</v>
      </c>
      <c r="H6" s="194" t="s">
        <v>285</v>
      </c>
    </row>
    <row r="7">
      <c r="A7" s="196" t="s">
        <v>4858</v>
      </c>
      <c r="B7" s="193">
        <v>9.150943396226417</v>
      </c>
      <c r="C7" s="193">
        <v>8.885</v>
      </c>
      <c r="D7" s="193">
        <v>9.063636363636363</v>
      </c>
      <c r="E7" s="193">
        <v>9.355555555555556</v>
      </c>
      <c r="F7" s="193">
        <v>10.0</v>
      </c>
      <c r="G7" s="193">
        <v>10.0</v>
      </c>
      <c r="H7" s="193">
        <v>10.0</v>
      </c>
      <c r="I7" s="193">
        <v>10.0</v>
      </c>
      <c r="J7" s="193">
        <v>9.142241379310347</v>
      </c>
    </row>
    <row r="8">
      <c r="A8" s="196" t="s">
        <v>4859</v>
      </c>
      <c r="B8" s="193">
        <v>9.056603773584905</v>
      </c>
      <c r="C8" s="193">
        <v>9.25</v>
      </c>
      <c r="D8" s="193">
        <v>9.659090909090908</v>
      </c>
      <c r="E8" s="193">
        <v>9.583333333333334</v>
      </c>
      <c r="F8" s="193">
        <v>10.0</v>
      </c>
      <c r="G8" s="193">
        <v>10.0</v>
      </c>
      <c r="H8" s="193">
        <v>10.0</v>
      </c>
      <c r="I8" s="193">
        <v>10.0</v>
      </c>
      <c r="J8" s="193">
        <v>9.310344827586206</v>
      </c>
    </row>
    <row r="9">
      <c r="A9" s="196" t="s">
        <v>4860</v>
      </c>
      <c r="B9" s="193">
        <v>9.528301886792454</v>
      </c>
      <c r="C9" s="193">
        <v>9.5</v>
      </c>
      <c r="D9" s="193">
        <v>9.772727272727273</v>
      </c>
      <c r="E9" s="193">
        <v>9.583333333333334</v>
      </c>
      <c r="F9" s="193">
        <v>10.0</v>
      </c>
      <c r="G9" s="193">
        <v>10.0</v>
      </c>
      <c r="H9" s="193">
        <v>10.0</v>
      </c>
      <c r="I9" s="193">
        <v>10.0</v>
      </c>
      <c r="J9" s="193">
        <v>9.59051724137931</v>
      </c>
    </row>
    <row r="10">
      <c r="A10" s="196" t="s">
        <v>4861</v>
      </c>
      <c r="B10" s="193">
        <v>8.962264150943396</v>
      </c>
      <c r="C10" s="193">
        <v>8.875</v>
      </c>
      <c r="D10" s="193">
        <v>8.295454545454545</v>
      </c>
      <c r="E10" s="193">
        <v>8.88888888888889</v>
      </c>
      <c r="F10" s="193">
        <v>10.0</v>
      </c>
      <c r="G10" s="193">
        <v>10.0</v>
      </c>
      <c r="H10" s="193">
        <v>10.0</v>
      </c>
      <c r="I10" s="193">
        <v>10.0</v>
      </c>
      <c r="J10" s="193">
        <v>8.836206896551724</v>
      </c>
    </row>
    <row r="11">
      <c r="A11" s="196" t="s">
        <v>4862</v>
      </c>
      <c r="B11" s="193">
        <v>9.150943396226415</v>
      </c>
      <c r="C11" s="193">
        <v>8.125</v>
      </c>
      <c r="D11" s="193">
        <v>9.090909090909092</v>
      </c>
      <c r="E11" s="193">
        <v>9.305555555555555</v>
      </c>
      <c r="F11" s="193">
        <v>10.0</v>
      </c>
      <c r="G11" s="193">
        <v>10.0</v>
      </c>
      <c r="H11" s="193">
        <v>10.0</v>
      </c>
      <c r="I11" s="193">
        <v>10.0</v>
      </c>
      <c r="J11" s="193">
        <v>9.008620689655173</v>
      </c>
    </row>
    <row r="12">
      <c r="A12" s="196" t="s">
        <v>4863</v>
      </c>
      <c r="B12" s="193">
        <v>8.867924528301886</v>
      </c>
      <c r="C12" s="193">
        <v>8.625</v>
      </c>
      <c r="D12" s="193">
        <v>8.522727272727273</v>
      </c>
      <c r="E12" s="193">
        <v>9.166666666666666</v>
      </c>
      <c r="F12" s="193">
        <v>10.0</v>
      </c>
      <c r="G12" s="193">
        <v>10.0</v>
      </c>
      <c r="H12" s="193">
        <v>10.0</v>
      </c>
      <c r="I12" s="193">
        <v>10.0</v>
      </c>
      <c r="J12" s="193">
        <v>8.836206896551724</v>
      </c>
    </row>
    <row r="13">
      <c r="A13" s="196" t="s">
        <v>4864</v>
      </c>
      <c r="B13" s="193">
        <v>9.247169811320756</v>
      </c>
      <c r="C13" s="193">
        <v>8.875</v>
      </c>
      <c r="D13" s="193">
        <v>8.977272727272727</v>
      </c>
      <c r="E13" s="193">
        <v>9.583333333333334</v>
      </c>
      <c r="F13" s="193">
        <v>10.0</v>
      </c>
      <c r="G13" s="193">
        <v>10.0</v>
      </c>
      <c r="H13" s="193">
        <v>10.0</v>
      </c>
      <c r="I13" s="193">
        <v>10.0</v>
      </c>
      <c r="J13" s="193">
        <v>9.203448275862069</v>
      </c>
    </row>
    <row r="14">
      <c r="B14" s="193"/>
      <c r="C14" s="193"/>
      <c r="D14" s="193"/>
      <c r="E14" s="193"/>
      <c r="F14" s="193"/>
      <c r="G14" s="193"/>
      <c r="H14" s="193"/>
    </row>
    <row r="15">
      <c r="B15" s="193"/>
      <c r="C15" s="193"/>
      <c r="D15" s="193"/>
      <c r="E15" s="193"/>
      <c r="F15" s="193"/>
      <c r="G15" s="193"/>
      <c r="H15" s="193"/>
    </row>
    <row r="16">
      <c r="B16" s="193"/>
      <c r="C16" s="193"/>
      <c r="D16" s="193"/>
      <c r="E16" s="193"/>
      <c r="F16" s="193"/>
      <c r="G16" s="193"/>
      <c r="H16" s="193"/>
    </row>
    <row r="17">
      <c r="B17" s="193"/>
      <c r="C17" s="193"/>
      <c r="D17" s="193"/>
      <c r="E17" s="193"/>
      <c r="F17" s="193"/>
      <c r="G17" s="193"/>
      <c r="H17" s="193"/>
    </row>
    <row r="18">
      <c r="B18" s="193"/>
      <c r="C18" s="193"/>
      <c r="D18" s="193"/>
      <c r="E18" s="193"/>
      <c r="F18" s="193"/>
      <c r="G18" s="193"/>
      <c r="H18" s="193"/>
    </row>
    <row r="19">
      <c r="B19" s="193"/>
      <c r="C19" s="193"/>
      <c r="D19" s="193"/>
      <c r="E19" s="193"/>
      <c r="F19" s="193"/>
      <c r="G19" s="193"/>
      <c r="H19" s="193"/>
    </row>
    <row r="20">
      <c r="B20" s="193"/>
      <c r="C20" s="193"/>
      <c r="D20" s="193"/>
      <c r="E20" s="193"/>
      <c r="F20" s="193"/>
      <c r="G20" s="193"/>
      <c r="H20" s="193"/>
    </row>
    <row r="21" ht="15.75" customHeight="1">
      <c r="B21" s="193"/>
      <c r="C21" s="193"/>
      <c r="D21" s="193"/>
      <c r="E21" s="193"/>
      <c r="F21" s="193"/>
      <c r="G21" s="193"/>
      <c r="H21" s="193"/>
    </row>
    <row r="22" ht="15.75" customHeight="1">
      <c r="B22" s="193"/>
      <c r="C22" s="193"/>
      <c r="D22" s="193"/>
      <c r="E22" s="193"/>
      <c r="F22" s="193"/>
      <c r="G22" s="193"/>
      <c r="H22" s="193"/>
    </row>
    <row r="23" ht="15.75" customHeight="1">
      <c r="B23" s="193"/>
      <c r="C23" s="193"/>
      <c r="D23" s="193"/>
      <c r="E23" s="193"/>
      <c r="F23" s="193"/>
      <c r="G23" s="193"/>
      <c r="H23" s="193"/>
    </row>
    <row r="24" ht="15.75" customHeight="1">
      <c r="B24" s="193"/>
      <c r="C24" s="193"/>
      <c r="D24" s="193"/>
      <c r="E24" s="193"/>
      <c r="F24" s="193"/>
      <c r="G24" s="193"/>
      <c r="H24" s="193"/>
    </row>
    <row r="25" ht="15.75" customHeight="1">
      <c r="B25" s="193"/>
      <c r="C25" s="193"/>
      <c r="D25" s="193"/>
      <c r="E25" s="193"/>
      <c r="F25" s="193"/>
      <c r="G25" s="193"/>
      <c r="H25" s="193"/>
    </row>
    <row r="26" ht="15.75" customHeight="1">
      <c r="B26" s="193"/>
      <c r="C26" s="193"/>
      <c r="D26" s="193"/>
      <c r="E26" s="193"/>
      <c r="F26" s="193"/>
      <c r="G26" s="193"/>
      <c r="H26" s="193"/>
    </row>
    <row r="27" ht="15.75" customHeight="1">
      <c r="B27" s="193"/>
      <c r="C27" s="193"/>
      <c r="D27" s="193"/>
      <c r="E27" s="193"/>
      <c r="F27" s="193"/>
      <c r="G27" s="193"/>
      <c r="H27" s="193"/>
    </row>
    <row r="28" ht="15.75" customHeight="1">
      <c r="B28" s="193"/>
      <c r="C28" s="193"/>
      <c r="D28" s="193"/>
      <c r="E28" s="193"/>
      <c r="F28" s="193"/>
      <c r="G28" s="193"/>
      <c r="H28" s="193"/>
    </row>
    <row r="29" ht="15.75" customHeight="1">
      <c r="B29" s="193"/>
      <c r="C29" s="193"/>
      <c r="D29" s="193"/>
      <c r="E29" s="193"/>
      <c r="F29" s="193"/>
      <c r="G29" s="193"/>
      <c r="H29" s="193"/>
    </row>
    <row r="30" ht="15.75" customHeight="1">
      <c r="B30" s="193"/>
      <c r="C30" s="193"/>
      <c r="D30" s="193"/>
      <c r="E30" s="193"/>
      <c r="F30" s="193"/>
      <c r="G30" s="193"/>
      <c r="H30" s="193"/>
    </row>
    <row r="31" ht="15.75" customHeight="1">
      <c r="B31" s="193"/>
      <c r="C31" s="193"/>
      <c r="D31" s="193"/>
      <c r="E31" s="193"/>
      <c r="F31" s="193"/>
      <c r="G31" s="193"/>
      <c r="H31" s="193"/>
    </row>
    <row r="32" ht="15.75" customHeight="1">
      <c r="B32" s="193"/>
      <c r="C32" s="193"/>
      <c r="D32" s="193"/>
      <c r="E32" s="193"/>
      <c r="F32" s="193"/>
      <c r="G32" s="193"/>
      <c r="H32" s="193"/>
    </row>
    <row r="33" ht="15.75" customHeight="1">
      <c r="B33" s="193"/>
      <c r="C33" s="193"/>
      <c r="D33" s="193"/>
      <c r="E33" s="193"/>
      <c r="F33" s="193"/>
      <c r="G33" s="193"/>
      <c r="H33" s="193"/>
    </row>
    <row r="34" ht="15.75" customHeight="1">
      <c r="B34" s="193"/>
      <c r="C34" s="193"/>
      <c r="D34" s="193"/>
      <c r="E34" s="193"/>
      <c r="F34" s="193"/>
      <c r="G34" s="193"/>
      <c r="H34" s="193"/>
    </row>
    <row r="35" ht="15.75" customHeight="1">
      <c r="B35" s="193"/>
      <c r="C35" s="193"/>
      <c r="D35" s="193"/>
      <c r="E35" s="193"/>
      <c r="F35" s="193"/>
      <c r="G35" s="193"/>
      <c r="H35" s="193"/>
    </row>
    <row r="36" ht="15.75" customHeight="1">
      <c r="B36" s="193"/>
      <c r="C36" s="193"/>
      <c r="D36" s="193"/>
      <c r="E36" s="193"/>
      <c r="F36" s="193"/>
      <c r="G36" s="193"/>
      <c r="H36" s="193"/>
    </row>
    <row r="37" ht="15.75" customHeight="1">
      <c r="B37" s="193"/>
      <c r="C37" s="193"/>
      <c r="D37" s="193"/>
      <c r="E37" s="193"/>
      <c r="F37" s="193"/>
      <c r="G37" s="193"/>
      <c r="H37" s="193"/>
    </row>
    <row r="38" ht="15.75" customHeight="1">
      <c r="B38" s="193"/>
      <c r="C38" s="193"/>
      <c r="D38" s="193"/>
      <c r="E38" s="193"/>
      <c r="F38" s="193"/>
      <c r="G38" s="193"/>
      <c r="H38" s="193"/>
    </row>
    <row r="39" ht="15.75" customHeight="1">
      <c r="B39" s="193"/>
      <c r="C39" s="193"/>
      <c r="D39" s="193"/>
      <c r="E39" s="193"/>
      <c r="F39" s="193"/>
      <c r="G39" s="193"/>
      <c r="H39" s="193"/>
    </row>
    <row r="40" ht="15.75" customHeight="1">
      <c r="B40" s="193"/>
      <c r="C40" s="193"/>
      <c r="D40" s="193"/>
      <c r="E40" s="193"/>
      <c r="F40" s="193"/>
      <c r="G40" s="193"/>
      <c r="H40" s="193"/>
    </row>
    <row r="41" ht="15.75" customHeight="1">
      <c r="B41" s="193"/>
      <c r="C41" s="193"/>
      <c r="D41" s="193"/>
      <c r="E41" s="193"/>
      <c r="F41" s="193"/>
      <c r="G41" s="193"/>
      <c r="H41" s="193"/>
    </row>
    <row r="42" ht="15.75" customHeight="1">
      <c r="B42" s="193"/>
      <c r="C42" s="193"/>
      <c r="D42" s="193"/>
      <c r="E42" s="193"/>
      <c r="F42" s="193"/>
      <c r="G42" s="193"/>
      <c r="H42" s="193"/>
    </row>
    <row r="43" ht="15.75" customHeight="1">
      <c r="B43" s="193"/>
      <c r="C43" s="193"/>
      <c r="D43" s="193"/>
      <c r="E43" s="193"/>
      <c r="F43" s="193"/>
      <c r="G43" s="193"/>
      <c r="H43" s="193"/>
    </row>
    <row r="44" ht="15.75" customHeight="1">
      <c r="B44" s="193"/>
      <c r="C44" s="193"/>
      <c r="D44" s="193"/>
      <c r="E44" s="193"/>
      <c r="F44" s="193"/>
      <c r="G44" s="193"/>
      <c r="H44" s="193"/>
    </row>
    <row r="45" ht="15.75" customHeight="1">
      <c r="B45" s="193"/>
      <c r="C45" s="193"/>
      <c r="D45" s="193"/>
      <c r="E45" s="193"/>
      <c r="F45" s="193"/>
      <c r="G45" s="193"/>
      <c r="H45" s="193"/>
    </row>
    <row r="46" ht="15.75" customHeight="1">
      <c r="B46" s="193"/>
      <c r="C46" s="193"/>
      <c r="D46" s="193"/>
      <c r="E46" s="193"/>
      <c r="F46" s="193"/>
      <c r="G46" s="193"/>
      <c r="H46" s="193"/>
    </row>
    <row r="47" ht="15.75" customHeight="1">
      <c r="B47" s="193"/>
      <c r="C47" s="193"/>
      <c r="D47" s="193"/>
      <c r="E47" s="193"/>
      <c r="F47" s="193"/>
      <c r="G47" s="193"/>
      <c r="H47" s="193"/>
    </row>
    <row r="48" ht="15.75" customHeight="1">
      <c r="B48" s="193"/>
      <c r="C48" s="193"/>
      <c r="D48" s="193"/>
      <c r="E48" s="193"/>
      <c r="F48" s="193"/>
      <c r="G48" s="193"/>
      <c r="H48" s="193"/>
    </row>
    <row r="49" ht="15.75" customHeight="1">
      <c r="B49" s="193"/>
      <c r="C49" s="193"/>
      <c r="D49" s="193"/>
      <c r="E49" s="193"/>
      <c r="F49" s="193"/>
      <c r="G49" s="193"/>
      <c r="H49" s="193"/>
    </row>
    <row r="50" ht="15.75" customHeight="1">
      <c r="B50" s="193"/>
      <c r="C50" s="193"/>
      <c r="D50" s="193"/>
      <c r="E50" s="193"/>
      <c r="F50" s="193"/>
      <c r="G50" s="193"/>
      <c r="H50" s="193"/>
    </row>
    <row r="51" ht="15.75" customHeight="1">
      <c r="B51" s="193"/>
      <c r="C51" s="193"/>
      <c r="D51" s="193"/>
      <c r="E51" s="193"/>
      <c r="F51" s="193"/>
      <c r="G51" s="193"/>
      <c r="H51" s="193"/>
    </row>
    <row r="52" ht="15.75" customHeight="1">
      <c r="B52" s="193"/>
      <c r="C52" s="193"/>
      <c r="D52" s="193"/>
      <c r="E52" s="193"/>
      <c r="F52" s="193"/>
      <c r="G52" s="193"/>
      <c r="H52" s="193"/>
    </row>
    <row r="53" ht="15.75" customHeight="1">
      <c r="B53" s="193"/>
      <c r="C53" s="193"/>
      <c r="D53" s="193"/>
      <c r="E53" s="193"/>
      <c r="F53" s="193"/>
      <c r="G53" s="193"/>
      <c r="H53" s="193"/>
    </row>
    <row r="54" ht="15.75" customHeight="1">
      <c r="B54" s="193"/>
      <c r="C54" s="193"/>
      <c r="D54" s="193"/>
      <c r="E54" s="193"/>
      <c r="F54" s="193"/>
      <c r="G54" s="193"/>
      <c r="H54" s="193"/>
    </row>
    <row r="55" ht="15.75" customHeight="1">
      <c r="B55" s="193"/>
      <c r="C55" s="193"/>
      <c r="D55" s="193"/>
      <c r="E55" s="193"/>
      <c r="F55" s="193"/>
      <c r="G55" s="193"/>
      <c r="H55" s="193"/>
    </row>
    <row r="56" ht="15.75" customHeight="1">
      <c r="B56" s="193"/>
      <c r="C56" s="193"/>
      <c r="D56" s="193"/>
      <c r="E56" s="193"/>
      <c r="F56" s="193"/>
      <c r="G56" s="193"/>
      <c r="H56" s="193"/>
    </row>
    <row r="57" ht="15.75" customHeight="1">
      <c r="B57" s="193"/>
      <c r="C57" s="193"/>
      <c r="D57" s="193"/>
      <c r="E57" s="193"/>
      <c r="F57" s="193"/>
      <c r="G57" s="193"/>
      <c r="H57" s="193"/>
    </row>
    <row r="58" ht="15.75" customHeight="1">
      <c r="B58" s="193"/>
      <c r="C58" s="193"/>
      <c r="D58" s="193"/>
      <c r="E58" s="193"/>
      <c r="F58" s="193"/>
      <c r="G58" s="193"/>
      <c r="H58" s="193"/>
    </row>
    <row r="59" ht="15.75" customHeight="1">
      <c r="B59" s="193"/>
      <c r="C59" s="193"/>
      <c r="D59" s="193"/>
      <c r="E59" s="193"/>
      <c r="F59" s="193"/>
      <c r="G59" s="193"/>
      <c r="H59" s="193"/>
    </row>
    <row r="60" ht="15.75" customHeight="1">
      <c r="B60" s="193"/>
      <c r="C60" s="193"/>
      <c r="D60" s="193"/>
      <c r="E60" s="193"/>
      <c r="F60" s="193"/>
      <c r="G60" s="193"/>
      <c r="H60" s="193"/>
    </row>
    <row r="61" ht="15.75" customHeight="1">
      <c r="B61" s="193"/>
      <c r="C61" s="193"/>
      <c r="D61" s="193"/>
      <c r="E61" s="193"/>
      <c r="F61" s="193"/>
      <c r="G61" s="193"/>
      <c r="H61" s="193"/>
    </row>
    <row r="62" ht="15.75" customHeight="1">
      <c r="B62" s="193"/>
      <c r="C62" s="193"/>
      <c r="D62" s="193"/>
      <c r="E62" s="193"/>
      <c r="F62" s="193"/>
      <c r="G62" s="193"/>
      <c r="H62" s="193"/>
    </row>
    <row r="63" ht="15.75" customHeight="1">
      <c r="B63" s="193"/>
      <c r="C63" s="193"/>
      <c r="D63" s="193"/>
      <c r="E63" s="193"/>
      <c r="F63" s="193"/>
      <c r="G63" s="193"/>
      <c r="H63" s="193"/>
    </row>
    <row r="64" ht="15.75" customHeight="1">
      <c r="B64" s="193"/>
      <c r="C64" s="193"/>
      <c r="D64" s="193"/>
      <c r="E64" s="193"/>
      <c r="F64" s="193"/>
      <c r="G64" s="193"/>
      <c r="H64" s="193"/>
    </row>
    <row r="65" ht="15.75" customHeight="1">
      <c r="B65" s="193"/>
      <c r="C65" s="193"/>
      <c r="D65" s="193"/>
      <c r="E65" s="193"/>
      <c r="F65" s="193"/>
      <c r="G65" s="193"/>
      <c r="H65" s="193"/>
    </row>
    <row r="66" ht="15.75" customHeight="1">
      <c r="B66" s="193"/>
      <c r="C66" s="193"/>
      <c r="D66" s="193"/>
      <c r="E66" s="193"/>
      <c r="F66" s="193"/>
      <c r="G66" s="193"/>
      <c r="H66" s="193"/>
    </row>
    <row r="67" ht="15.75" customHeight="1">
      <c r="B67" s="193"/>
      <c r="C67" s="193"/>
      <c r="D67" s="193"/>
      <c r="E67" s="193"/>
      <c r="F67" s="193"/>
      <c r="G67" s="193"/>
      <c r="H67" s="193"/>
    </row>
    <row r="68" ht="15.75" customHeight="1">
      <c r="B68" s="193"/>
      <c r="C68" s="193"/>
      <c r="D68" s="193"/>
      <c r="E68" s="193"/>
      <c r="F68" s="193"/>
      <c r="G68" s="193"/>
      <c r="H68" s="193"/>
    </row>
    <row r="69" ht="15.75" customHeight="1">
      <c r="B69" s="193"/>
      <c r="C69" s="193"/>
      <c r="D69" s="193"/>
      <c r="E69" s="193"/>
      <c r="F69" s="193"/>
      <c r="G69" s="193"/>
      <c r="H69" s="193"/>
    </row>
    <row r="70" ht="15.75" customHeight="1">
      <c r="B70" s="193"/>
      <c r="C70" s="193"/>
      <c r="D70" s="193"/>
      <c r="E70" s="193"/>
      <c r="F70" s="193"/>
      <c r="G70" s="193"/>
      <c r="H70" s="193"/>
    </row>
    <row r="71" ht="15.75" customHeight="1">
      <c r="B71" s="193"/>
      <c r="C71" s="193"/>
      <c r="D71" s="193"/>
      <c r="E71" s="193"/>
      <c r="F71" s="193"/>
      <c r="G71" s="193"/>
      <c r="H71" s="193"/>
    </row>
    <row r="72" ht="15.75" customHeight="1">
      <c r="B72" s="193"/>
      <c r="C72" s="193"/>
      <c r="D72" s="193"/>
      <c r="E72" s="193"/>
      <c r="F72" s="193"/>
      <c r="G72" s="193"/>
      <c r="H72" s="193"/>
    </row>
    <row r="73" ht="15.75" customHeight="1">
      <c r="B73" s="193"/>
      <c r="C73" s="193"/>
      <c r="D73" s="193"/>
      <c r="E73" s="193"/>
      <c r="F73" s="193"/>
      <c r="G73" s="193"/>
      <c r="H73" s="193"/>
    </row>
    <row r="74" ht="15.75" customHeight="1">
      <c r="B74" s="193"/>
      <c r="C74" s="193"/>
      <c r="D74" s="193"/>
      <c r="E74" s="193"/>
      <c r="F74" s="193"/>
      <c r="G74" s="193"/>
      <c r="H74" s="193"/>
    </row>
    <row r="75" ht="15.75" customHeight="1">
      <c r="B75" s="193"/>
      <c r="C75" s="193"/>
      <c r="D75" s="193"/>
      <c r="E75" s="193"/>
      <c r="F75" s="193"/>
      <c r="G75" s="193"/>
      <c r="H75" s="193"/>
    </row>
    <row r="76" ht="15.75" customHeight="1">
      <c r="B76" s="193"/>
      <c r="C76" s="193"/>
      <c r="D76" s="193"/>
      <c r="E76" s="193"/>
      <c r="F76" s="193"/>
      <c r="G76" s="193"/>
      <c r="H76" s="193"/>
    </row>
    <row r="77" ht="15.75" customHeight="1">
      <c r="B77" s="193"/>
      <c r="C77" s="193"/>
      <c r="D77" s="193"/>
      <c r="E77" s="193"/>
      <c r="F77" s="193"/>
      <c r="G77" s="193"/>
      <c r="H77" s="193"/>
    </row>
    <row r="78" ht="15.75" customHeight="1">
      <c r="B78" s="193"/>
      <c r="C78" s="193"/>
      <c r="D78" s="193"/>
      <c r="E78" s="193"/>
      <c r="F78" s="193"/>
      <c r="G78" s="193"/>
      <c r="H78" s="193"/>
    </row>
    <row r="79" ht="15.75" customHeight="1">
      <c r="B79" s="193"/>
      <c r="C79" s="193"/>
      <c r="D79" s="193"/>
      <c r="E79" s="193"/>
      <c r="F79" s="193"/>
      <c r="G79" s="193"/>
      <c r="H79" s="193"/>
    </row>
    <row r="80" ht="15.75" customHeight="1">
      <c r="B80" s="193"/>
      <c r="C80" s="193"/>
      <c r="D80" s="193"/>
      <c r="E80" s="193"/>
      <c r="F80" s="193"/>
      <c r="G80" s="193"/>
      <c r="H80" s="193"/>
    </row>
    <row r="81" ht="15.75" customHeight="1">
      <c r="B81" s="193"/>
      <c r="C81" s="193"/>
      <c r="D81" s="193"/>
      <c r="E81" s="193"/>
      <c r="F81" s="193"/>
      <c r="G81" s="193"/>
      <c r="H81" s="193"/>
    </row>
    <row r="82" ht="15.75" customHeight="1">
      <c r="B82" s="193"/>
      <c r="C82" s="193"/>
      <c r="D82" s="193"/>
      <c r="E82" s="193"/>
      <c r="F82" s="193"/>
      <c r="G82" s="193"/>
      <c r="H82" s="193"/>
    </row>
    <row r="83" ht="15.75" customHeight="1">
      <c r="B83" s="193"/>
      <c r="C83" s="193"/>
      <c r="D83" s="193"/>
      <c r="E83" s="193"/>
      <c r="F83" s="193"/>
      <c r="G83" s="193"/>
      <c r="H83" s="193"/>
    </row>
    <row r="84" ht="15.75" customHeight="1">
      <c r="B84" s="193"/>
      <c r="C84" s="193"/>
      <c r="D84" s="193"/>
      <c r="E84" s="193"/>
      <c r="F84" s="193"/>
      <c r="G84" s="193"/>
      <c r="H84" s="193"/>
    </row>
    <row r="85" ht="15.75" customHeight="1">
      <c r="B85" s="193"/>
      <c r="C85" s="193"/>
      <c r="D85" s="193"/>
      <c r="E85" s="193"/>
      <c r="F85" s="193"/>
      <c r="G85" s="193"/>
      <c r="H85" s="193"/>
    </row>
    <row r="86" ht="15.75" customHeight="1">
      <c r="B86" s="193"/>
      <c r="C86" s="193"/>
      <c r="D86" s="193"/>
      <c r="E86" s="193"/>
      <c r="F86" s="193"/>
      <c r="G86" s="193"/>
      <c r="H86" s="193"/>
    </row>
    <row r="87" ht="15.75" customHeight="1">
      <c r="B87" s="193"/>
      <c r="C87" s="193"/>
      <c r="D87" s="193"/>
      <c r="E87" s="193"/>
      <c r="F87" s="193"/>
      <c r="G87" s="193"/>
      <c r="H87" s="193"/>
    </row>
    <row r="88" ht="15.75" customHeight="1">
      <c r="B88" s="193"/>
      <c r="C88" s="193"/>
      <c r="D88" s="193"/>
      <c r="E88" s="193"/>
      <c r="F88" s="193"/>
      <c r="G88" s="193"/>
      <c r="H88" s="193"/>
    </row>
    <row r="89" ht="15.75" customHeight="1">
      <c r="B89" s="193"/>
      <c r="C89" s="193"/>
      <c r="D89" s="193"/>
      <c r="E89" s="193"/>
      <c r="F89" s="193"/>
      <c r="G89" s="193"/>
      <c r="H89" s="193"/>
    </row>
    <row r="90" ht="15.75" customHeight="1">
      <c r="B90" s="193"/>
      <c r="C90" s="193"/>
      <c r="D90" s="193"/>
      <c r="E90" s="193"/>
      <c r="F90" s="193"/>
      <c r="G90" s="193"/>
      <c r="H90" s="193"/>
    </row>
    <row r="91" ht="15.75" customHeight="1">
      <c r="B91" s="193"/>
      <c r="C91" s="193"/>
      <c r="D91" s="193"/>
      <c r="E91" s="193"/>
      <c r="F91" s="193"/>
      <c r="G91" s="193"/>
      <c r="H91" s="193"/>
    </row>
    <row r="92" ht="15.75" customHeight="1">
      <c r="B92" s="193"/>
      <c r="C92" s="193"/>
      <c r="D92" s="193"/>
      <c r="E92" s="193"/>
      <c r="F92" s="193"/>
      <c r="G92" s="193"/>
      <c r="H92" s="193"/>
    </row>
    <row r="93" ht="15.75" customHeight="1">
      <c r="B93" s="193"/>
      <c r="C93" s="193"/>
      <c r="D93" s="193"/>
      <c r="E93" s="193"/>
      <c r="F93" s="193"/>
      <c r="G93" s="193"/>
      <c r="H93" s="193"/>
    </row>
    <row r="94" ht="15.75" customHeight="1">
      <c r="B94" s="193"/>
      <c r="C94" s="193"/>
      <c r="D94" s="193"/>
      <c r="E94" s="193"/>
      <c r="F94" s="193"/>
      <c r="G94" s="193"/>
      <c r="H94" s="193"/>
    </row>
    <row r="95" ht="15.75" customHeight="1">
      <c r="B95" s="193"/>
      <c r="C95" s="193"/>
      <c r="D95" s="193"/>
      <c r="E95" s="193"/>
      <c r="F95" s="193"/>
      <c r="G95" s="193"/>
      <c r="H95" s="193"/>
    </row>
    <row r="96" ht="15.75" customHeight="1">
      <c r="B96" s="193"/>
      <c r="C96" s="193"/>
      <c r="D96" s="193"/>
      <c r="E96" s="193"/>
      <c r="F96" s="193"/>
      <c r="G96" s="193"/>
      <c r="H96" s="193"/>
    </row>
    <row r="97" ht="15.75" customHeight="1">
      <c r="B97" s="193"/>
      <c r="C97" s="193"/>
      <c r="D97" s="193"/>
      <c r="E97" s="193"/>
      <c r="F97" s="193"/>
      <c r="G97" s="193"/>
      <c r="H97" s="193"/>
    </row>
    <row r="98" ht="15.75" customHeight="1">
      <c r="B98" s="193"/>
      <c r="C98" s="193"/>
      <c r="D98" s="193"/>
      <c r="E98" s="193"/>
      <c r="F98" s="193"/>
      <c r="G98" s="193"/>
      <c r="H98" s="193"/>
    </row>
    <row r="99" ht="15.75" customHeight="1">
      <c r="B99" s="193"/>
      <c r="C99" s="193"/>
      <c r="D99" s="193"/>
      <c r="E99" s="193"/>
      <c r="F99" s="193"/>
      <c r="G99" s="193"/>
      <c r="H99" s="193"/>
    </row>
    <row r="100" ht="15.75" customHeight="1">
      <c r="B100" s="193"/>
      <c r="C100" s="193"/>
      <c r="D100" s="193"/>
      <c r="E100" s="193"/>
      <c r="F100" s="193"/>
      <c r="G100" s="193"/>
      <c r="H100" s="193"/>
    </row>
    <row r="101" ht="15.75" customHeight="1">
      <c r="B101" s="193"/>
      <c r="C101" s="193"/>
      <c r="D101" s="193"/>
      <c r="E101" s="193"/>
      <c r="F101" s="193"/>
      <c r="G101" s="193"/>
      <c r="H101" s="193"/>
    </row>
    <row r="102" ht="15.75" customHeight="1">
      <c r="B102" s="193"/>
      <c r="C102" s="193"/>
      <c r="D102" s="193"/>
      <c r="E102" s="193"/>
      <c r="F102" s="193"/>
      <c r="G102" s="193"/>
      <c r="H102" s="193"/>
    </row>
    <row r="103" ht="15.75" customHeight="1">
      <c r="B103" s="193"/>
      <c r="C103" s="193"/>
      <c r="D103" s="193"/>
      <c r="E103" s="193"/>
      <c r="F103" s="193"/>
      <c r="G103" s="193"/>
      <c r="H103" s="193"/>
    </row>
    <row r="104" ht="15.75" customHeight="1">
      <c r="B104" s="193"/>
      <c r="C104" s="193"/>
      <c r="D104" s="193"/>
      <c r="E104" s="193"/>
      <c r="F104" s="193"/>
      <c r="G104" s="193"/>
      <c r="H104" s="193"/>
    </row>
    <row r="105" ht="15.75" customHeight="1">
      <c r="B105" s="193"/>
      <c r="C105" s="193"/>
      <c r="D105" s="193"/>
      <c r="E105" s="193"/>
      <c r="F105" s="193"/>
      <c r="G105" s="193"/>
      <c r="H105" s="193"/>
    </row>
    <row r="106" ht="15.75" customHeight="1">
      <c r="B106" s="193"/>
      <c r="C106" s="193"/>
      <c r="D106" s="193"/>
      <c r="E106" s="193"/>
      <c r="F106" s="193"/>
      <c r="G106" s="193"/>
      <c r="H106" s="193"/>
    </row>
    <row r="107" ht="15.75" customHeight="1">
      <c r="B107" s="193"/>
      <c r="C107" s="193"/>
      <c r="D107" s="193"/>
      <c r="E107" s="193"/>
      <c r="F107" s="193"/>
      <c r="G107" s="193"/>
      <c r="H107" s="193"/>
    </row>
    <row r="108" ht="15.75" customHeight="1">
      <c r="B108" s="193"/>
      <c r="C108" s="193"/>
      <c r="D108" s="193"/>
      <c r="E108" s="193"/>
      <c r="F108" s="193"/>
      <c r="G108" s="193"/>
      <c r="H108" s="193"/>
    </row>
    <row r="109" ht="15.75" customHeight="1">
      <c r="B109" s="193"/>
      <c r="C109" s="193"/>
      <c r="D109" s="193"/>
      <c r="E109" s="193"/>
      <c r="F109" s="193"/>
      <c r="G109" s="193"/>
      <c r="H109" s="193"/>
    </row>
    <row r="110" ht="15.75" customHeight="1">
      <c r="B110" s="193"/>
      <c r="C110" s="193"/>
      <c r="D110" s="193"/>
      <c r="E110" s="193"/>
      <c r="F110" s="193"/>
      <c r="G110" s="193"/>
      <c r="H110" s="193"/>
    </row>
    <row r="111" ht="15.75" customHeight="1">
      <c r="B111" s="193"/>
      <c r="C111" s="193"/>
      <c r="D111" s="193"/>
      <c r="E111" s="193"/>
      <c r="F111" s="193"/>
      <c r="G111" s="193"/>
      <c r="H111" s="193"/>
    </row>
    <row r="112" ht="15.75" customHeight="1">
      <c r="B112" s="193"/>
      <c r="C112" s="193"/>
      <c r="D112" s="193"/>
      <c r="E112" s="193"/>
      <c r="F112" s="193"/>
      <c r="G112" s="193"/>
      <c r="H112" s="193"/>
    </row>
    <row r="113" ht="15.75" customHeight="1">
      <c r="B113" s="193"/>
      <c r="C113" s="193"/>
      <c r="D113" s="193"/>
      <c r="E113" s="193"/>
      <c r="F113" s="193"/>
      <c r="G113" s="193"/>
      <c r="H113" s="193"/>
    </row>
    <row r="114" ht="15.75" customHeight="1">
      <c r="B114" s="193"/>
      <c r="C114" s="193"/>
      <c r="D114" s="193"/>
      <c r="E114" s="193"/>
      <c r="F114" s="193"/>
      <c r="G114" s="193"/>
      <c r="H114" s="193"/>
    </row>
    <row r="115" ht="15.75" customHeight="1">
      <c r="B115" s="193"/>
      <c r="C115" s="193"/>
      <c r="D115" s="193"/>
      <c r="E115" s="193"/>
      <c r="F115" s="193"/>
      <c r="G115" s="193"/>
      <c r="H115" s="193"/>
    </row>
    <row r="116" ht="15.75" customHeight="1">
      <c r="B116" s="193"/>
      <c r="C116" s="193"/>
      <c r="D116" s="193"/>
      <c r="E116" s="193"/>
      <c r="F116" s="193"/>
      <c r="G116" s="193"/>
      <c r="H116" s="193"/>
    </row>
    <row r="117" ht="15.75" customHeight="1">
      <c r="B117" s="193"/>
      <c r="C117" s="193"/>
      <c r="D117" s="193"/>
      <c r="E117" s="193"/>
      <c r="F117" s="193"/>
      <c r="G117" s="193"/>
      <c r="H117" s="193"/>
    </row>
    <row r="118" ht="15.75" customHeight="1">
      <c r="B118" s="193"/>
      <c r="C118" s="193"/>
      <c r="D118" s="193"/>
      <c r="E118" s="193"/>
      <c r="F118" s="193"/>
      <c r="G118" s="193"/>
      <c r="H118" s="193"/>
    </row>
    <row r="119" ht="15.75" customHeight="1">
      <c r="B119" s="193"/>
      <c r="C119" s="193"/>
      <c r="D119" s="193"/>
      <c r="E119" s="193"/>
      <c r="F119" s="193"/>
      <c r="G119" s="193"/>
      <c r="H119" s="193"/>
    </row>
    <row r="120" ht="15.75" customHeight="1">
      <c r="B120" s="193"/>
      <c r="C120" s="193"/>
      <c r="D120" s="193"/>
      <c r="E120" s="193"/>
      <c r="F120" s="193"/>
      <c r="G120" s="193"/>
      <c r="H120" s="193"/>
    </row>
    <row r="121" ht="15.75" customHeight="1">
      <c r="B121" s="193"/>
      <c r="C121" s="193"/>
      <c r="D121" s="193"/>
      <c r="E121" s="193"/>
      <c r="F121" s="193"/>
      <c r="G121" s="193"/>
      <c r="H121" s="193"/>
    </row>
    <row r="122" ht="15.75" customHeight="1">
      <c r="B122" s="193"/>
      <c r="C122" s="193"/>
      <c r="D122" s="193"/>
      <c r="E122" s="193"/>
      <c r="F122" s="193"/>
      <c r="G122" s="193"/>
      <c r="H122" s="193"/>
    </row>
    <row r="123" ht="15.75" customHeight="1">
      <c r="B123" s="193"/>
      <c r="C123" s="193"/>
      <c r="D123" s="193"/>
      <c r="E123" s="193"/>
      <c r="F123" s="193"/>
      <c r="G123" s="193"/>
      <c r="H123" s="193"/>
    </row>
    <row r="124" ht="15.75" customHeight="1">
      <c r="B124" s="193"/>
      <c r="C124" s="193"/>
      <c r="D124" s="193"/>
      <c r="E124" s="193"/>
      <c r="F124" s="193"/>
      <c r="G124" s="193"/>
      <c r="H124" s="193"/>
    </row>
    <row r="125" ht="15.75" customHeight="1">
      <c r="B125" s="193"/>
      <c r="C125" s="193"/>
      <c r="D125" s="193"/>
      <c r="E125" s="193"/>
      <c r="F125" s="193"/>
      <c r="G125" s="193"/>
      <c r="H125" s="193"/>
    </row>
    <row r="126" ht="15.75" customHeight="1">
      <c r="B126" s="193"/>
      <c r="C126" s="193"/>
      <c r="D126" s="193"/>
      <c r="E126" s="193"/>
      <c r="F126" s="193"/>
      <c r="G126" s="193"/>
      <c r="H126" s="193"/>
    </row>
    <row r="127" ht="15.75" customHeight="1">
      <c r="B127" s="193"/>
      <c r="C127" s="193"/>
      <c r="D127" s="193"/>
      <c r="E127" s="193"/>
      <c r="F127" s="193"/>
      <c r="G127" s="193"/>
      <c r="H127" s="193"/>
    </row>
    <row r="128" ht="15.75" customHeight="1">
      <c r="B128" s="193"/>
      <c r="C128" s="193"/>
      <c r="D128" s="193"/>
      <c r="E128" s="193"/>
      <c r="F128" s="193"/>
      <c r="G128" s="193"/>
      <c r="H128" s="193"/>
    </row>
    <row r="129" ht="15.75" customHeight="1">
      <c r="B129" s="193"/>
      <c r="C129" s="193"/>
      <c r="D129" s="193"/>
      <c r="E129" s="193"/>
      <c r="F129" s="193"/>
      <c r="G129" s="193"/>
      <c r="H129" s="193"/>
    </row>
    <row r="130" ht="15.75" customHeight="1">
      <c r="B130" s="193"/>
      <c r="C130" s="193"/>
      <c r="D130" s="193"/>
      <c r="E130" s="193"/>
      <c r="F130" s="193"/>
      <c r="G130" s="193"/>
      <c r="H130" s="193"/>
    </row>
    <row r="131" ht="15.75" customHeight="1">
      <c r="B131" s="193"/>
      <c r="C131" s="193"/>
      <c r="D131" s="193"/>
      <c r="E131" s="193"/>
      <c r="F131" s="193"/>
      <c r="G131" s="193"/>
      <c r="H131" s="193"/>
    </row>
    <row r="132" ht="15.75" customHeight="1">
      <c r="B132" s="193"/>
      <c r="C132" s="193"/>
      <c r="D132" s="193"/>
      <c r="E132" s="193"/>
      <c r="F132" s="193"/>
      <c r="G132" s="193"/>
      <c r="H132" s="193"/>
    </row>
    <row r="133" ht="15.75" customHeight="1">
      <c r="B133" s="193"/>
      <c r="C133" s="193"/>
      <c r="D133" s="193"/>
      <c r="E133" s="193"/>
      <c r="F133" s="193"/>
      <c r="G133" s="193"/>
      <c r="H133" s="193"/>
    </row>
    <row r="134" ht="15.75" customHeight="1">
      <c r="B134" s="193"/>
      <c r="C134" s="193"/>
      <c r="D134" s="193"/>
      <c r="E134" s="193"/>
      <c r="F134" s="193"/>
      <c r="G134" s="193"/>
      <c r="H134" s="193"/>
    </row>
    <row r="135" ht="15.75" customHeight="1">
      <c r="B135" s="193"/>
      <c r="C135" s="193"/>
      <c r="D135" s="193"/>
      <c r="E135" s="193"/>
      <c r="F135" s="193"/>
      <c r="G135" s="193"/>
      <c r="H135" s="193"/>
    </row>
    <row r="136" ht="15.75" customHeight="1">
      <c r="B136" s="193"/>
      <c r="C136" s="193"/>
      <c r="D136" s="193"/>
      <c r="E136" s="193"/>
      <c r="F136" s="193"/>
      <c r="G136" s="193"/>
      <c r="H136" s="193"/>
    </row>
    <row r="137" ht="15.75" customHeight="1">
      <c r="B137" s="193"/>
      <c r="C137" s="193"/>
      <c r="D137" s="193"/>
      <c r="E137" s="193"/>
      <c r="F137" s="193"/>
      <c r="G137" s="193"/>
      <c r="H137" s="193"/>
    </row>
    <row r="138" ht="15.75" customHeight="1">
      <c r="B138" s="193"/>
      <c r="C138" s="193"/>
      <c r="D138" s="193"/>
      <c r="E138" s="193"/>
      <c r="F138" s="193"/>
      <c r="G138" s="193"/>
      <c r="H138" s="193"/>
    </row>
    <row r="139" ht="15.75" customHeight="1">
      <c r="B139" s="193"/>
      <c r="C139" s="193"/>
      <c r="D139" s="193"/>
      <c r="E139" s="193"/>
      <c r="F139" s="193"/>
      <c r="G139" s="193"/>
      <c r="H139" s="193"/>
    </row>
    <row r="140" ht="15.75" customHeight="1">
      <c r="B140" s="193"/>
      <c r="C140" s="193"/>
      <c r="D140" s="193"/>
      <c r="E140" s="193"/>
      <c r="F140" s="193"/>
      <c r="G140" s="193"/>
      <c r="H140" s="193"/>
    </row>
    <row r="141" ht="15.75" customHeight="1">
      <c r="B141" s="193"/>
      <c r="C141" s="193"/>
      <c r="D141" s="193"/>
      <c r="E141" s="193"/>
      <c r="F141" s="193"/>
      <c r="G141" s="193"/>
      <c r="H141" s="193"/>
    </row>
    <row r="142" ht="15.75" customHeight="1">
      <c r="B142" s="193"/>
      <c r="C142" s="193"/>
      <c r="D142" s="193"/>
      <c r="E142" s="193"/>
      <c r="F142" s="193"/>
      <c r="G142" s="193"/>
      <c r="H142" s="193"/>
    </row>
    <row r="143" ht="15.75" customHeight="1">
      <c r="B143" s="193"/>
      <c r="C143" s="193"/>
      <c r="D143" s="193"/>
      <c r="E143" s="193"/>
      <c r="F143" s="193"/>
      <c r="G143" s="193"/>
      <c r="H143" s="193"/>
    </row>
    <row r="144" ht="15.75" customHeight="1">
      <c r="B144" s="193"/>
      <c r="C144" s="193"/>
      <c r="D144" s="193"/>
      <c r="E144" s="193"/>
      <c r="F144" s="193"/>
      <c r="G144" s="193"/>
      <c r="H144" s="193"/>
    </row>
    <row r="145" ht="15.75" customHeight="1">
      <c r="B145" s="193"/>
      <c r="C145" s="193"/>
      <c r="D145" s="193"/>
      <c r="E145" s="193"/>
      <c r="F145" s="193"/>
      <c r="G145" s="193"/>
      <c r="H145" s="193"/>
    </row>
    <row r="146" ht="15.75" customHeight="1">
      <c r="B146" s="193"/>
      <c r="C146" s="193"/>
      <c r="D146" s="193"/>
      <c r="E146" s="193"/>
      <c r="F146" s="193"/>
      <c r="G146" s="193"/>
      <c r="H146" s="193"/>
    </row>
    <row r="147" ht="15.75" customHeight="1">
      <c r="B147" s="193"/>
      <c r="C147" s="193"/>
      <c r="D147" s="193"/>
      <c r="E147" s="193"/>
      <c r="F147" s="193"/>
      <c r="G147" s="193"/>
      <c r="H147" s="193"/>
    </row>
    <row r="148" ht="15.75" customHeight="1">
      <c r="B148" s="193"/>
      <c r="C148" s="193"/>
      <c r="D148" s="193"/>
      <c r="E148" s="193"/>
      <c r="F148" s="193"/>
      <c r="G148" s="193"/>
      <c r="H148" s="193"/>
    </row>
    <row r="149" ht="15.75" customHeight="1">
      <c r="B149" s="193"/>
      <c r="C149" s="193"/>
      <c r="D149" s="193"/>
      <c r="E149" s="193"/>
      <c r="F149" s="193"/>
      <c r="G149" s="193"/>
      <c r="H149" s="193"/>
    </row>
    <row r="150" ht="15.75" customHeight="1">
      <c r="B150" s="193"/>
      <c r="C150" s="193"/>
      <c r="D150" s="193"/>
      <c r="E150" s="193"/>
      <c r="F150" s="193"/>
      <c r="G150" s="193"/>
      <c r="H150" s="193"/>
    </row>
    <row r="151" ht="15.75" customHeight="1">
      <c r="B151" s="193"/>
      <c r="C151" s="193"/>
      <c r="D151" s="193"/>
      <c r="E151" s="193"/>
      <c r="F151" s="193"/>
      <c r="G151" s="193"/>
      <c r="H151" s="193"/>
    </row>
    <row r="152" ht="15.75" customHeight="1">
      <c r="B152" s="193"/>
      <c r="C152" s="193"/>
      <c r="D152" s="193"/>
      <c r="E152" s="193"/>
      <c r="F152" s="193"/>
      <c r="G152" s="193"/>
      <c r="H152" s="193"/>
    </row>
    <row r="153" ht="15.75" customHeight="1">
      <c r="B153" s="193"/>
      <c r="C153" s="193"/>
      <c r="D153" s="193"/>
      <c r="E153" s="193"/>
      <c r="F153" s="193"/>
      <c r="G153" s="193"/>
      <c r="H153" s="193"/>
    </row>
    <row r="154" ht="15.75" customHeight="1">
      <c r="B154" s="193"/>
      <c r="C154" s="193"/>
      <c r="D154" s="193"/>
      <c r="E154" s="193"/>
      <c r="F154" s="193"/>
      <c r="G154" s="193"/>
      <c r="H154" s="193"/>
    </row>
    <row r="155" ht="15.75" customHeight="1">
      <c r="B155" s="193"/>
      <c r="C155" s="193"/>
      <c r="D155" s="193"/>
      <c r="E155" s="193"/>
      <c r="F155" s="193"/>
      <c r="G155" s="193"/>
      <c r="H155" s="193"/>
    </row>
    <row r="156" ht="15.75" customHeight="1">
      <c r="B156" s="193"/>
      <c r="C156" s="193"/>
      <c r="D156" s="193"/>
      <c r="E156" s="193"/>
      <c r="F156" s="193"/>
      <c r="G156" s="193"/>
      <c r="H156" s="193"/>
    </row>
    <row r="157" ht="15.75" customHeight="1">
      <c r="B157" s="193"/>
      <c r="C157" s="193"/>
      <c r="D157" s="193"/>
      <c r="E157" s="193"/>
      <c r="F157" s="193"/>
      <c r="G157" s="193"/>
      <c r="H157" s="193"/>
    </row>
    <row r="158" ht="15.75" customHeight="1">
      <c r="B158" s="193"/>
      <c r="C158" s="193"/>
      <c r="D158" s="193"/>
      <c r="E158" s="193"/>
      <c r="F158" s="193"/>
      <c r="G158" s="193"/>
      <c r="H158" s="193"/>
    </row>
    <row r="159" ht="15.75" customHeight="1">
      <c r="B159" s="193"/>
      <c r="C159" s="193"/>
      <c r="D159" s="193"/>
      <c r="E159" s="193"/>
      <c r="F159" s="193"/>
      <c r="G159" s="193"/>
      <c r="H159" s="193"/>
    </row>
    <row r="160" ht="15.75" customHeight="1">
      <c r="B160" s="193"/>
      <c r="C160" s="193"/>
      <c r="D160" s="193"/>
      <c r="E160" s="193"/>
      <c r="F160" s="193"/>
      <c r="G160" s="193"/>
      <c r="H160" s="193"/>
    </row>
    <row r="161" ht="15.75" customHeight="1">
      <c r="B161" s="193"/>
      <c r="C161" s="193"/>
      <c r="D161" s="193"/>
      <c r="E161" s="193"/>
      <c r="F161" s="193"/>
      <c r="G161" s="193"/>
      <c r="H161" s="193"/>
    </row>
    <row r="162" ht="15.75" customHeight="1">
      <c r="B162" s="193"/>
      <c r="C162" s="193"/>
      <c r="D162" s="193"/>
      <c r="E162" s="193"/>
      <c r="F162" s="193"/>
      <c r="G162" s="193"/>
      <c r="H162" s="193"/>
    </row>
    <row r="163" ht="15.75" customHeight="1">
      <c r="B163" s="193"/>
      <c r="C163" s="193"/>
      <c r="D163" s="193"/>
      <c r="E163" s="193"/>
      <c r="F163" s="193"/>
      <c r="G163" s="193"/>
      <c r="H163" s="193"/>
    </row>
    <row r="164" ht="15.75" customHeight="1">
      <c r="B164" s="193"/>
      <c r="C164" s="193"/>
      <c r="D164" s="193"/>
      <c r="E164" s="193"/>
      <c r="F164" s="193"/>
      <c r="G164" s="193"/>
      <c r="H164" s="193"/>
    </row>
    <row r="165" ht="15.75" customHeight="1">
      <c r="B165" s="193"/>
      <c r="C165" s="193"/>
      <c r="D165" s="193"/>
      <c r="E165" s="193"/>
      <c r="F165" s="193"/>
      <c r="G165" s="193"/>
      <c r="H165" s="193"/>
    </row>
    <row r="166" ht="15.75" customHeight="1">
      <c r="B166" s="193"/>
      <c r="C166" s="193"/>
      <c r="D166" s="193"/>
      <c r="E166" s="193"/>
      <c r="F166" s="193"/>
      <c r="G166" s="193"/>
      <c r="H166" s="193"/>
    </row>
    <row r="167" ht="15.75" customHeight="1">
      <c r="B167" s="193"/>
      <c r="C167" s="193"/>
      <c r="D167" s="193"/>
      <c r="E167" s="193"/>
      <c r="F167" s="193"/>
      <c r="G167" s="193"/>
      <c r="H167" s="193"/>
    </row>
    <row r="168" ht="15.75" customHeight="1">
      <c r="B168" s="193"/>
      <c r="C168" s="193"/>
      <c r="D168" s="193"/>
      <c r="E168" s="193"/>
      <c r="F168" s="193"/>
      <c r="G168" s="193"/>
      <c r="H168" s="193"/>
    </row>
    <row r="169" ht="15.75" customHeight="1">
      <c r="B169" s="193"/>
      <c r="C169" s="193"/>
      <c r="D169" s="193"/>
      <c r="E169" s="193"/>
      <c r="F169" s="193"/>
      <c r="G169" s="193"/>
      <c r="H169" s="193"/>
    </row>
    <row r="170" ht="15.75" customHeight="1">
      <c r="B170" s="193"/>
      <c r="C170" s="193"/>
      <c r="D170" s="193"/>
      <c r="E170" s="193"/>
      <c r="F170" s="193"/>
      <c r="G170" s="193"/>
      <c r="H170" s="193"/>
    </row>
    <row r="171" ht="15.75" customHeight="1">
      <c r="B171" s="193"/>
      <c r="C171" s="193"/>
      <c r="D171" s="193"/>
      <c r="E171" s="193"/>
      <c r="F171" s="193"/>
      <c r="G171" s="193"/>
      <c r="H171" s="193"/>
    </row>
    <row r="172" ht="15.75" customHeight="1">
      <c r="B172" s="193"/>
      <c r="C172" s="193"/>
      <c r="D172" s="193"/>
      <c r="E172" s="193"/>
      <c r="F172" s="193"/>
      <c r="G172" s="193"/>
      <c r="H172" s="193"/>
    </row>
    <row r="173" ht="15.75" customHeight="1">
      <c r="B173" s="193"/>
      <c r="C173" s="193"/>
      <c r="D173" s="193"/>
      <c r="E173" s="193"/>
      <c r="F173" s="193"/>
      <c r="G173" s="193"/>
      <c r="H173" s="193"/>
    </row>
    <row r="174" ht="15.75" customHeight="1">
      <c r="B174" s="193"/>
      <c r="C174" s="193"/>
      <c r="D174" s="193"/>
      <c r="E174" s="193"/>
      <c r="F174" s="193"/>
      <c r="G174" s="193"/>
      <c r="H174" s="193"/>
    </row>
    <row r="175" ht="15.75" customHeight="1">
      <c r="B175" s="193"/>
      <c r="C175" s="193"/>
      <c r="D175" s="193"/>
      <c r="E175" s="193"/>
      <c r="F175" s="193"/>
      <c r="G175" s="193"/>
      <c r="H175" s="193"/>
    </row>
    <row r="176" ht="15.75" customHeight="1">
      <c r="B176" s="193"/>
      <c r="C176" s="193"/>
      <c r="D176" s="193"/>
      <c r="E176" s="193"/>
      <c r="F176" s="193"/>
      <c r="G176" s="193"/>
      <c r="H176" s="193"/>
    </row>
    <row r="177" ht="15.75" customHeight="1">
      <c r="B177" s="193"/>
      <c r="C177" s="193"/>
      <c r="D177" s="193"/>
      <c r="E177" s="193"/>
      <c r="F177" s="193"/>
      <c r="G177" s="193"/>
      <c r="H177" s="193"/>
    </row>
    <row r="178" ht="15.75" customHeight="1">
      <c r="B178" s="193"/>
      <c r="C178" s="193"/>
      <c r="D178" s="193"/>
      <c r="E178" s="193"/>
      <c r="F178" s="193"/>
      <c r="G178" s="193"/>
      <c r="H178" s="193"/>
    </row>
    <row r="179" ht="15.75" customHeight="1">
      <c r="B179" s="193"/>
      <c r="C179" s="193"/>
      <c r="D179" s="193"/>
      <c r="E179" s="193"/>
      <c r="F179" s="193"/>
      <c r="G179" s="193"/>
      <c r="H179" s="193"/>
    </row>
    <row r="180" ht="15.75" customHeight="1">
      <c r="B180" s="193"/>
      <c r="C180" s="193"/>
      <c r="D180" s="193"/>
      <c r="E180" s="193"/>
      <c r="F180" s="193"/>
      <c r="G180" s="193"/>
      <c r="H180" s="193"/>
    </row>
    <row r="181" ht="15.75" customHeight="1">
      <c r="B181" s="193"/>
      <c r="C181" s="193"/>
      <c r="D181" s="193"/>
      <c r="E181" s="193"/>
      <c r="F181" s="193"/>
      <c r="G181" s="193"/>
      <c r="H181" s="193"/>
    </row>
    <row r="182" ht="15.75" customHeight="1">
      <c r="B182" s="193"/>
      <c r="C182" s="193"/>
      <c r="D182" s="193"/>
      <c r="E182" s="193"/>
      <c r="F182" s="193"/>
      <c r="G182" s="193"/>
      <c r="H182" s="193"/>
    </row>
    <row r="183" ht="15.75" customHeight="1">
      <c r="B183" s="193"/>
      <c r="C183" s="193"/>
      <c r="D183" s="193"/>
      <c r="E183" s="193"/>
      <c r="F183" s="193"/>
      <c r="G183" s="193"/>
      <c r="H183" s="193"/>
    </row>
    <row r="184" ht="15.75" customHeight="1">
      <c r="B184" s="193"/>
      <c r="C184" s="193"/>
      <c r="D184" s="193"/>
      <c r="E184" s="193"/>
      <c r="F184" s="193"/>
      <c r="G184" s="193"/>
      <c r="H184" s="193"/>
    </row>
    <row r="185" ht="15.75" customHeight="1">
      <c r="B185" s="193"/>
      <c r="C185" s="193"/>
      <c r="D185" s="193"/>
      <c r="E185" s="193"/>
      <c r="F185" s="193"/>
      <c r="G185" s="193"/>
      <c r="H185" s="193"/>
    </row>
    <row r="186" ht="15.75" customHeight="1">
      <c r="B186" s="193"/>
      <c r="C186" s="193"/>
      <c r="D186" s="193"/>
      <c r="E186" s="193"/>
      <c r="F186" s="193"/>
      <c r="G186" s="193"/>
      <c r="H186" s="193"/>
    </row>
    <row r="187" ht="15.75" customHeight="1">
      <c r="B187" s="193"/>
      <c r="C187" s="193"/>
      <c r="D187" s="193"/>
      <c r="E187" s="193"/>
      <c r="F187" s="193"/>
      <c r="G187" s="193"/>
      <c r="H187" s="193"/>
    </row>
    <row r="188" ht="15.75" customHeight="1">
      <c r="B188" s="193"/>
      <c r="C188" s="193"/>
      <c r="D188" s="193"/>
      <c r="E188" s="193"/>
      <c r="F188" s="193"/>
      <c r="G188" s="193"/>
      <c r="H188" s="193"/>
    </row>
    <row r="189" ht="15.75" customHeight="1">
      <c r="B189" s="193"/>
      <c r="C189" s="193"/>
      <c r="D189" s="193"/>
      <c r="E189" s="193"/>
      <c r="F189" s="193"/>
      <c r="G189" s="193"/>
      <c r="H189" s="193"/>
    </row>
    <row r="190" ht="15.75" customHeight="1">
      <c r="B190" s="193"/>
      <c r="C190" s="193"/>
      <c r="D190" s="193"/>
      <c r="E190" s="193"/>
      <c r="F190" s="193"/>
      <c r="G190" s="193"/>
      <c r="H190" s="193"/>
    </row>
    <row r="191" ht="15.75" customHeight="1">
      <c r="B191" s="193"/>
      <c r="C191" s="193"/>
      <c r="D191" s="193"/>
      <c r="E191" s="193"/>
      <c r="F191" s="193"/>
      <c r="G191" s="193"/>
      <c r="H191" s="193"/>
    </row>
    <row r="192" ht="15.75" customHeight="1">
      <c r="B192" s="193"/>
      <c r="C192" s="193"/>
      <c r="D192" s="193"/>
      <c r="E192" s="193"/>
      <c r="F192" s="193"/>
      <c r="G192" s="193"/>
      <c r="H192" s="193"/>
    </row>
    <row r="193" ht="15.75" customHeight="1">
      <c r="B193" s="193"/>
      <c r="C193" s="193"/>
      <c r="D193" s="193"/>
      <c r="E193" s="193"/>
      <c r="F193" s="193"/>
      <c r="G193" s="193"/>
      <c r="H193" s="193"/>
    </row>
    <row r="194" ht="15.75" customHeight="1">
      <c r="B194" s="193"/>
      <c r="C194" s="193"/>
      <c r="D194" s="193"/>
      <c r="E194" s="193"/>
      <c r="F194" s="193"/>
      <c r="G194" s="193"/>
      <c r="H194" s="193"/>
    </row>
    <row r="195" ht="15.75" customHeight="1">
      <c r="B195" s="193"/>
      <c r="C195" s="193"/>
      <c r="D195" s="193"/>
      <c r="E195" s="193"/>
      <c r="F195" s="193"/>
      <c r="G195" s="193"/>
      <c r="H195" s="193"/>
    </row>
    <row r="196" ht="15.75" customHeight="1">
      <c r="B196" s="193"/>
      <c r="C196" s="193"/>
      <c r="D196" s="193"/>
      <c r="E196" s="193"/>
      <c r="F196" s="193"/>
      <c r="G196" s="193"/>
      <c r="H196" s="193"/>
    </row>
    <row r="197" ht="15.75" customHeight="1">
      <c r="B197" s="193"/>
      <c r="C197" s="193"/>
      <c r="D197" s="193"/>
      <c r="E197" s="193"/>
      <c r="F197" s="193"/>
      <c r="G197" s="193"/>
      <c r="H197" s="193"/>
    </row>
    <row r="198" ht="15.75" customHeight="1">
      <c r="B198" s="193"/>
      <c r="C198" s="193"/>
      <c r="D198" s="193"/>
      <c r="E198" s="193"/>
      <c r="F198" s="193"/>
      <c r="G198" s="193"/>
      <c r="H198" s="193"/>
    </row>
    <row r="199" ht="15.75" customHeight="1">
      <c r="B199" s="193"/>
      <c r="C199" s="193"/>
      <c r="D199" s="193"/>
      <c r="E199" s="193"/>
      <c r="F199" s="193"/>
      <c r="G199" s="193"/>
      <c r="H199" s="193"/>
    </row>
    <row r="200" ht="15.75" customHeight="1">
      <c r="B200" s="193"/>
      <c r="C200" s="193"/>
      <c r="D200" s="193"/>
      <c r="E200" s="193"/>
      <c r="F200" s="193"/>
      <c r="G200" s="193"/>
      <c r="H200" s="193"/>
    </row>
    <row r="201" ht="15.75" customHeight="1">
      <c r="B201" s="193"/>
      <c r="C201" s="193"/>
      <c r="D201" s="193"/>
      <c r="E201" s="193"/>
      <c r="F201" s="193"/>
      <c r="G201" s="193"/>
      <c r="H201" s="193"/>
    </row>
    <row r="202" ht="15.75" customHeight="1">
      <c r="B202" s="193"/>
      <c r="C202" s="193"/>
      <c r="D202" s="193"/>
      <c r="E202" s="193"/>
      <c r="F202" s="193"/>
      <c r="G202" s="193"/>
      <c r="H202" s="193"/>
    </row>
    <row r="203" ht="15.75" customHeight="1">
      <c r="B203" s="193"/>
      <c r="C203" s="193"/>
      <c r="D203" s="193"/>
      <c r="E203" s="193"/>
      <c r="F203" s="193"/>
      <c r="G203" s="193"/>
      <c r="H203" s="193"/>
    </row>
    <row r="204" ht="15.75" customHeight="1">
      <c r="B204" s="193"/>
      <c r="C204" s="193"/>
      <c r="D204" s="193"/>
      <c r="E204" s="193"/>
      <c r="F204" s="193"/>
      <c r="G204" s="193"/>
      <c r="H204" s="193"/>
    </row>
    <row r="205" ht="15.75" customHeight="1">
      <c r="B205" s="193"/>
      <c r="C205" s="193"/>
      <c r="D205" s="193"/>
      <c r="E205" s="193"/>
      <c r="F205" s="193"/>
      <c r="G205" s="193"/>
      <c r="H205" s="193"/>
    </row>
    <row r="206" ht="15.75" customHeight="1">
      <c r="B206" s="193"/>
      <c r="C206" s="193"/>
      <c r="D206" s="193"/>
      <c r="E206" s="193"/>
      <c r="F206" s="193"/>
      <c r="G206" s="193"/>
      <c r="H206" s="193"/>
    </row>
    <row r="207" ht="15.75" customHeight="1">
      <c r="B207" s="193"/>
      <c r="C207" s="193"/>
      <c r="D207" s="193"/>
      <c r="E207" s="193"/>
      <c r="F207" s="193"/>
      <c r="G207" s="193"/>
      <c r="H207" s="193"/>
    </row>
    <row r="208" ht="15.75" customHeight="1">
      <c r="B208" s="193"/>
      <c r="C208" s="193"/>
      <c r="D208" s="193"/>
      <c r="E208" s="193"/>
      <c r="F208" s="193"/>
      <c r="G208" s="193"/>
      <c r="H208" s="193"/>
    </row>
    <row r="209" ht="15.75" customHeight="1">
      <c r="B209" s="193"/>
      <c r="C209" s="193"/>
      <c r="D209" s="193"/>
      <c r="E209" s="193"/>
      <c r="F209" s="193"/>
      <c r="G209" s="193"/>
      <c r="H209" s="193"/>
    </row>
    <row r="210" ht="15.75" customHeight="1">
      <c r="B210" s="193"/>
      <c r="C210" s="193"/>
      <c r="D210" s="193"/>
      <c r="E210" s="193"/>
      <c r="F210" s="193"/>
      <c r="G210" s="193"/>
      <c r="H210" s="193"/>
    </row>
    <row r="211" ht="15.75" customHeight="1">
      <c r="B211" s="193"/>
      <c r="C211" s="193"/>
      <c r="D211" s="193"/>
      <c r="E211" s="193"/>
      <c r="F211" s="193"/>
      <c r="G211" s="193"/>
      <c r="H211" s="193"/>
    </row>
    <row r="212" ht="15.75" customHeight="1">
      <c r="B212" s="193"/>
      <c r="C212" s="193"/>
      <c r="D212" s="193"/>
      <c r="E212" s="193"/>
      <c r="F212" s="193"/>
      <c r="G212" s="193"/>
      <c r="H212" s="193"/>
    </row>
    <row r="213" ht="15.75" customHeight="1">
      <c r="B213" s="193"/>
      <c r="C213" s="193"/>
      <c r="D213" s="193"/>
      <c r="E213" s="193"/>
      <c r="F213" s="193"/>
      <c r="G213" s="193"/>
      <c r="H213" s="193"/>
    </row>
    <row r="214" ht="15.75" customHeight="1">
      <c r="B214" s="193"/>
      <c r="C214" s="193"/>
      <c r="D214" s="193"/>
      <c r="E214" s="193"/>
      <c r="F214" s="193"/>
      <c r="G214" s="193"/>
      <c r="H214" s="193"/>
    </row>
    <row r="215" ht="15.75" customHeight="1">
      <c r="B215" s="193"/>
      <c r="C215" s="193"/>
      <c r="D215" s="193"/>
      <c r="E215" s="193"/>
      <c r="F215" s="193"/>
      <c r="G215" s="193"/>
      <c r="H215" s="193"/>
    </row>
    <row r="216" ht="15.75" customHeight="1">
      <c r="B216" s="193"/>
      <c r="C216" s="193"/>
      <c r="D216" s="193"/>
      <c r="E216" s="193"/>
      <c r="F216" s="193"/>
      <c r="G216" s="193"/>
      <c r="H216" s="193"/>
    </row>
    <row r="217" ht="15.75" customHeight="1">
      <c r="B217" s="193"/>
      <c r="C217" s="193"/>
      <c r="D217" s="193"/>
      <c r="E217" s="193"/>
      <c r="F217" s="193"/>
      <c r="G217" s="193"/>
      <c r="H217" s="193"/>
    </row>
    <row r="218" ht="15.75" customHeight="1">
      <c r="B218" s="193"/>
      <c r="C218" s="193"/>
      <c r="D218" s="193"/>
      <c r="E218" s="193"/>
      <c r="F218" s="193"/>
      <c r="G218" s="193"/>
      <c r="H218" s="193"/>
    </row>
    <row r="219" ht="15.75" customHeight="1">
      <c r="B219" s="193"/>
      <c r="C219" s="193"/>
      <c r="D219" s="193"/>
      <c r="E219" s="193"/>
      <c r="F219" s="193"/>
      <c r="G219" s="193"/>
      <c r="H219" s="193"/>
    </row>
    <row r="220" ht="15.75" customHeight="1">
      <c r="B220" s="193"/>
      <c r="C220" s="193"/>
      <c r="D220" s="193"/>
      <c r="E220" s="193"/>
      <c r="F220" s="193"/>
      <c r="G220" s="193"/>
      <c r="H220" s="193"/>
    </row>
    <row r="221" ht="15.75" customHeight="1">
      <c r="B221" s="193"/>
      <c r="C221" s="193"/>
      <c r="D221" s="193"/>
      <c r="E221" s="193"/>
      <c r="F221" s="193"/>
      <c r="G221" s="193"/>
      <c r="H221" s="193"/>
    </row>
    <row r="222" ht="15.75" customHeight="1">
      <c r="B222" s="193"/>
      <c r="C222" s="193"/>
      <c r="D222" s="193"/>
      <c r="E222" s="193"/>
      <c r="F222" s="193"/>
      <c r="G222" s="193"/>
      <c r="H222" s="193"/>
    </row>
    <row r="223" ht="15.75" customHeight="1">
      <c r="B223" s="193"/>
      <c r="C223" s="193"/>
      <c r="D223" s="193"/>
      <c r="E223" s="193"/>
      <c r="F223" s="193"/>
      <c r="G223" s="193"/>
      <c r="H223" s="193"/>
    </row>
    <row r="224" ht="15.75" customHeight="1">
      <c r="B224" s="193"/>
      <c r="C224" s="193"/>
      <c r="D224" s="193"/>
      <c r="E224" s="193"/>
      <c r="F224" s="193"/>
      <c r="G224" s="193"/>
      <c r="H224" s="193"/>
    </row>
    <row r="225" ht="15.75" customHeight="1">
      <c r="B225" s="193"/>
      <c r="C225" s="193"/>
      <c r="D225" s="193"/>
      <c r="E225" s="193"/>
      <c r="F225" s="193"/>
      <c r="G225" s="193"/>
      <c r="H225" s="193"/>
    </row>
    <row r="226" ht="15.75" customHeight="1">
      <c r="B226" s="193"/>
      <c r="C226" s="193"/>
      <c r="D226" s="193"/>
      <c r="E226" s="193"/>
      <c r="F226" s="193"/>
      <c r="G226" s="193"/>
      <c r="H226" s="193"/>
    </row>
    <row r="227" ht="15.75" customHeight="1">
      <c r="B227" s="193"/>
      <c r="C227" s="193"/>
      <c r="D227" s="193"/>
      <c r="E227" s="193"/>
      <c r="F227" s="193"/>
      <c r="G227" s="193"/>
      <c r="H227" s="193"/>
    </row>
    <row r="228" ht="15.75" customHeight="1">
      <c r="B228" s="193"/>
      <c r="C228" s="193"/>
      <c r="D228" s="193"/>
      <c r="E228" s="193"/>
      <c r="F228" s="193"/>
      <c r="G228" s="193"/>
      <c r="H228" s="193"/>
    </row>
    <row r="229" ht="15.75" customHeight="1">
      <c r="B229" s="193"/>
      <c r="C229" s="193"/>
      <c r="D229" s="193"/>
      <c r="E229" s="193"/>
      <c r="F229" s="193"/>
      <c r="G229" s="193"/>
      <c r="H229" s="193"/>
    </row>
    <row r="230" ht="15.75" customHeight="1">
      <c r="B230" s="193"/>
      <c r="C230" s="193"/>
      <c r="D230" s="193"/>
      <c r="E230" s="193"/>
      <c r="F230" s="193"/>
      <c r="G230" s="193"/>
      <c r="H230" s="193"/>
    </row>
    <row r="231" ht="15.75" customHeight="1">
      <c r="B231" s="193"/>
      <c r="C231" s="193"/>
      <c r="D231" s="193"/>
      <c r="E231" s="193"/>
      <c r="F231" s="193"/>
      <c r="G231" s="193"/>
      <c r="H231" s="193"/>
    </row>
    <row r="232" ht="15.75" customHeight="1">
      <c r="B232" s="193"/>
      <c r="C232" s="193"/>
      <c r="D232" s="193"/>
      <c r="E232" s="193"/>
      <c r="F232" s="193"/>
      <c r="G232" s="193"/>
      <c r="H232" s="193"/>
    </row>
    <row r="233" ht="15.75" customHeight="1">
      <c r="B233" s="193"/>
      <c r="C233" s="193"/>
      <c r="D233" s="193"/>
      <c r="E233" s="193"/>
      <c r="F233" s="193"/>
      <c r="G233" s="193"/>
      <c r="H233" s="193"/>
    </row>
    <row r="234" ht="15.75" customHeight="1">
      <c r="B234" s="193"/>
      <c r="C234" s="193"/>
      <c r="D234" s="193"/>
      <c r="E234" s="193"/>
      <c r="F234" s="193"/>
      <c r="G234" s="193"/>
      <c r="H234" s="193"/>
    </row>
    <row r="235" ht="15.75" customHeight="1">
      <c r="B235" s="193"/>
      <c r="C235" s="193"/>
      <c r="D235" s="193"/>
      <c r="E235" s="193"/>
      <c r="F235" s="193"/>
      <c r="G235" s="193"/>
      <c r="H235" s="193"/>
    </row>
    <row r="236" ht="15.75" customHeight="1">
      <c r="B236" s="193"/>
      <c r="C236" s="193"/>
      <c r="D236" s="193"/>
      <c r="E236" s="193"/>
      <c r="F236" s="193"/>
      <c r="G236" s="193"/>
      <c r="H236" s="193"/>
    </row>
    <row r="237" ht="15.75" customHeight="1">
      <c r="B237" s="193"/>
      <c r="C237" s="193"/>
      <c r="D237" s="193"/>
      <c r="E237" s="193"/>
      <c r="F237" s="193"/>
      <c r="G237" s="193"/>
      <c r="H237" s="193"/>
    </row>
    <row r="238" ht="15.75" customHeight="1">
      <c r="B238" s="193"/>
      <c r="C238" s="193"/>
      <c r="D238" s="193"/>
      <c r="E238" s="193"/>
      <c r="F238" s="193"/>
      <c r="G238" s="193"/>
      <c r="H238" s="193"/>
    </row>
    <row r="239" ht="15.75" customHeight="1">
      <c r="B239" s="193"/>
      <c r="C239" s="193"/>
      <c r="D239" s="193"/>
      <c r="E239" s="193"/>
      <c r="F239" s="193"/>
      <c r="G239" s="193"/>
      <c r="H239" s="193"/>
    </row>
    <row r="240" ht="15.75" customHeight="1">
      <c r="B240" s="193"/>
      <c r="C240" s="193"/>
      <c r="D240" s="193"/>
      <c r="E240" s="193"/>
      <c r="F240" s="193"/>
      <c r="G240" s="193"/>
      <c r="H240" s="193"/>
    </row>
    <row r="241" ht="15.75" customHeight="1">
      <c r="B241" s="193"/>
      <c r="C241" s="193"/>
      <c r="D241" s="193"/>
      <c r="E241" s="193"/>
      <c r="F241" s="193"/>
      <c r="G241" s="193"/>
      <c r="H241" s="193"/>
    </row>
    <row r="242" ht="15.75" customHeight="1">
      <c r="B242" s="193"/>
      <c r="C242" s="193"/>
      <c r="D242" s="193"/>
      <c r="E242" s="193"/>
      <c r="F242" s="193"/>
      <c r="G242" s="193"/>
      <c r="H242" s="193"/>
    </row>
    <row r="243" ht="15.75" customHeight="1">
      <c r="B243" s="193"/>
      <c r="C243" s="193"/>
      <c r="D243" s="193"/>
      <c r="E243" s="193"/>
      <c r="F243" s="193"/>
      <c r="G243" s="193"/>
      <c r="H243" s="193"/>
    </row>
    <row r="244" ht="15.75" customHeight="1">
      <c r="B244" s="193"/>
      <c r="C244" s="193"/>
      <c r="D244" s="193"/>
      <c r="E244" s="193"/>
      <c r="F244" s="193"/>
      <c r="G244" s="193"/>
      <c r="H244" s="193"/>
    </row>
    <row r="245" ht="15.75" customHeight="1">
      <c r="B245" s="193"/>
      <c r="C245" s="193"/>
      <c r="D245" s="193"/>
      <c r="E245" s="193"/>
      <c r="F245" s="193"/>
      <c r="G245" s="193"/>
      <c r="H245" s="193"/>
    </row>
    <row r="246" ht="15.75" customHeight="1">
      <c r="B246" s="193"/>
      <c r="C246" s="193"/>
      <c r="D246" s="193"/>
      <c r="E246" s="193"/>
      <c r="F246" s="193"/>
      <c r="G246" s="193"/>
      <c r="H246" s="193"/>
    </row>
    <row r="247" ht="15.75" customHeight="1">
      <c r="B247" s="193"/>
      <c r="C247" s="193"/>
      <c r="D247" s="193"/>
      <c r="E247" s="193"/>
      <c r="F247" s="193"/>
      <c r="G247" s="193"/>
      <c r="H247" s="193"/>
    </row>
    <row r="248" ht="15.75" customHeight="1">
      <c r="B248" s="193"/>
      <c r="C248" s="193"/>
      <c r="D248" s="193"/>
      <c r="E248" s="193"/>
      <c r="F248" s="193"/>
      <c r="G248" s="193"/>
      <c r="H248" s="193"/>
    </row>
    <row r="249" ht="15.75" customHeight="1">
      <c r="B249" s="193"/>
      <c r="C249" s="193"/>
      <c r="D249" s="193"/>
      <c r="E249" s="193"/>
      <c r="F249" s="193"/>
      <c r="G249" s="193"/>
      <c r="H249" s="193"/>
    </row>
    <row r="250" ht="15.75" customHeight="1">
      <c r="B250" s="193"/>
      <c r="C250" s="193"/>
      <c r="D250" s="193"/>
      <c r="E250" s="193"/>
      <c r="F250" s="193"/>
      <c r="G250" s="193"/>
      <c r="H250" s="193"/>
    </row>
    <row r="251" ht="15.75" customHeight="1">
      <c r="B251" s="193"/>
      <c r="C251" s="193"/>
      <c r="D251" s="193"/>
      <c r="E251" s="193"/>
      <c r="F251" s="193"/>
      <c r="G251" s="193"/>
      <c r="H251" s="193"/>
    </row>
    <row r="252" ht="15.75" customHeight="1">
      <c r="B252" s="193"/>
      <c r="C252" s="193"/>
      <c r="D252" s="193"/>
      <c r="E252" s="193"/>
      <c r="F252" s="193"/>
      <c r="G252" s="193"/>
      <c r="H252" s="193"/>
    </row>
    <row r="253" ht="15.75" customHeight="1">
      <c r="B253" s="193"/>
      <c r="C253" s="193"/>
      <c r="D253" s="193"/>
      <c r="E253" s="193"/>
      <c r="F253" s="193"/>
      <c r="G253" s="193"/>
      <c r="H253" s="193"/>
    </row>
    <row r="254" ht="15.75" customHeight="1">
      <c r="B254" s="193"/>
      <c r="C254" s="193"/>
      <c r="D254" s="193"/>
      <c r="E254" s="193"/>
      <c r="F254" s="193"/>
      <c r="G254" s="193"/>
      <c r="H254" s="193"/>
    </row>
    <row r="255" ht="15.75" customHeight="1">
      <c r="B255" s="193"/>
      <c r="C255" s="193"/>
      <c r="D255" s="193"/>
      <c r="E255" s="193"/>
      <c r="F255" s="193"/>
      <c r="G255" s="193"/>
      <c r="H255" s="193"/>
    </row>
    <row r="256" ht="15.75" customHeight="1">
      <c r="B256" s="193"/>
      <c r="C256" s="193"/>
      <c r="D256" s="193"/>
      <c r="E256" s="193"/>
      <c r="F256" s="193"/>
      <c r="G256" s="193"/>
      <c r="H256" s="193"/>
    </row>
    <row r="257" ht="15.75" customHeight="1">
      <c r="B257" s="193"/>
      <c r="C257" s="193"/>
      <c r="D257" s="193"/>
      <c r="E257" s="193"/>
      <c r="F257" s="193"/>
      <c r="G257" s="193"/>
      <c r="H257" s="193"/>
    </row>
    <row r="258" ht="15.75" customHeight="1">
      <c r="B258" s="193"/>
      <c r="C258" s="193"/>
      <c r="D258" s="193"/>
      <c r="E258" s="193"/>
      <c r="F258" s="193"/>
      <c r="G258" s="193"/>
      <c r="H258" s="193"/>
    </row>
    <row r="259" ht="15.75" customHeight="1">
      <c r="B259" s="193"/>
      <c r="C259" s="193"/>
      <c r="D259" s="193"/>
      <c r="E259" s="193"/>
      <c r="F259" s="193"/>
      <c r="G259" s="193"/>
      <c r="H259" s="193"/>
    </row>
    <row r="260" ht="15.75" customHeight="1">
      <c r="B260" s="193"/>
      <c r="C260" s="193"/>
      <c r="D260" s="193"/>
      <c r="E260" s="193"/>
      <c r="F260" s="193"/>
      <c r="G260" s="193"/>
      <c r="H260" s="193"/>
    </row>
    <row r="261" ht="15.75" customHeight="1">
      <c r="B261" s="193"/>
      <c r="C261" s="193"/>
      <c r="D261" s="193"/>
      <c r="E261" s="193"/>
      <c r="F261" s="193"/>
      <c r="G261" s="193"/>
      <c r="H261" s="193"/>
    </row>
    <row r="262" ht="15.75" customHeight="1">
      <c r="B262" s="193"/>
      <c r="C262" s="193"/>
      <c r="D262" s="193"/>
      <c r="E262" s="193"/>
      <c r="F262" s="193"/>
      <c r="G262" s="193"/>
      <c r="H262" s="193"/>
    </row>
    <row r="263" ht="15.75" customHeight="1">
      <c r="B263" s="193"/>
      <c r="C263" s="193"/>
      <c r="D263" s="193"/>
      <c r="E263" s="193"/>
      <c r="F263" s="193"/>
      <c r="G263" s="193"/>
      <c r="H263" s="193"/>
    </row>
    <row r="264" ht="15.75" customHeight="1">
      <c r="B264" s="193"/>
      <c r="C264" s="193"/>
      <c r="D264" s="193"/>
      <c r="E264" s="193"/>
      <c r="F264" s="193"/>
      <c r="G264" s="193"/>
      <c r="H264" s="193"/>
    </row>
    <row r="265" ht="15.75" customHeight="1">
      <c r="B265" s="193"/>
      <c r="C265" s="193"/>
      <c r="D265" s="193"/>
      <c r="E265" s="193"/>
      <c r="F265" s="193"/>
      <c r="G265" s="193"/>
      <c r="H265" s="193"/>
    </row>
    <row r="266" ht="15.75" customHeight="1">
      <c r="B266" s="193"/>
      <c r="C266" s="193"/>
      <c r="D266" s="193"/>
      <c r="E266" s="193"/>
      <c r="F266" s="193"/>
      <c r="G266" s="193"/>
      <c r="H266" s="193"/>
    </row>
    <row r="267" ht="15.75" customHeight="1">
      <c r="B267" s="193"/>
      <c r="C267" s="193"/>
      <c r="D267" s="193"/>
      <c r="E267" s="193"/>
      <c r="F267" s="193"/>
      <c r="G267" s="193"/>
      <c r="H267" s="193"/>
    </row>
    <row r="268" ht="15.75" customHeight="1">
      <c r="B268" s="193"/>
      <c r="C268" s="193"/>
      <c r="D268" s="193"/>
      <c r="E268" s="193"/>
      <c r="F268" s="193"/>
      <c r="G268" s="193"/>
      <c r="H268" s="193"/>
    </row>
    <row r="269" ht="15.75" customHeight="1">
      <c r="B269" s="193"/>
      <c r="C269" s="193"/>
      <c r="D269" s="193"/>
      <c r="E269" s="193"/>
      <c r="F269" s="193"/>
      <c r="G269" s="193"/>
      <c r="H269" s="193"/>
    </row>
    <row r="270" ht="15.75" customHeight="1">
      <c r="B270" s="193"/>
      <c r="C270" s="193"/>
      <c r="D270" s="193"/>
      <c r="E270" s="193"/>
      <c r="F270" s="193"/>
      <c r="G270" s="193"/>
      <c r="H270" s="193"/>
    </row>
    <row r="271" ht="15.75" customHeight="1">
      <c r="B271" s="193"/>
      <c r="C271" s="193"/>
      <c r="D271" s="193"/>
      <c r="E271" s="193"/>
      <c r="F271" s="193"/>
      <c r="G271" s="193"/>
      <c r="H271" s="193"/>
    </row>
    <row r="272" ht="15.75" customHeight="1">
      <c r="B272" s="193"/>
      <c r="C272" s="193"/>
      <c r="D272" s="193"/>
      <c r="E272" s="193"/>
      <c r="F272" s="193"/>
      <c r="G272" s="193"/>
      <c r="H272" s="193"/>
    </row>
    <row r="273" ht="15.75" customHeight="1">
      <c r="B273" s="193"/>
      <c r="C273" s="193"/>
      <c r="D273" s="193"/>
      <c r="E273" s="193"/>
      <c r="F273" s="193"/>
      <c r="G273" s="193"/>
      <c r="H273" s="193"/>
    </row>
    <row r="274" ht="15.75" customHeight="1">
      <c r="B274" s="193"/>
      <c r="C274" s="193"/>
      <c r="D274" s="193"/>
      <c r="E274" s="193"/>
      <c r="F274" s="193"/>
      <c r="G274" s="193"/>
      <c r="H274" s="193"/>
    </row>
    <row r="275" ht="15.75" customHeight="1">
      <c r="B275" s="193"/>
      <c r="C275" s="193"/>
      <c r="D275" s="193"/>
      <c r="E275" s="193"/>
      <c r="F275" s="193"/>
      <c r="G275" s="193"/>
      <c r="H275" s="193"/>
    </row>
    <row r="276" ht="15.75" customHeight="1">
      <c r="B276" s="193"/>
      <c r="C276" s="193"/>
      <c r="D276" s="193"/>
      <c r="E276" s="193"/>
      <c r="F276" s="193"/>
      <c r="G276" s="193"/>
      <c r="H276" s="193"/>
    </row>
    <row r="277" ht="15.75" customHeight="1">
      <c r="B277" s="193"/>
      <c r="C277" s="193"/>
      <c r="D277" s="193"/>
      <c r="E277" s="193"/>
      <c r="F277" s="193"/>
      <c r="G277" s="193"/>
      <c r="H277" s="193"/>
    </row>
    <row r="278" ht="15.75" customHeight="1">
      <c r="B278" s="193"/>
      <c r="C278" s="193"/>
      <c r="D278" s="193"/>
      <c r="E278" s="193"/>
      <c r="F278" s="193"/>
      <c r="G278" s="193"/>
      <c r="H278" s="193"/>
    </row>
    <row r="279" ht="15.75" customHeight="1">
      <c r="B279" s="193"/>
      <c r="C279" s="193"/>
      <c r="D279" s="193"/>
      <c r="E279" s="193"/>
      <c r="F279" s="193"/>
      <c r="G279" s="193"/>
      <c r="H279" s="193"/>
    </row>
    <row r="280" ht="15.75" customHeight="1">
      <c r="B280" s="193"/>
      <c r="C280" s="193"/>
      <c r="D280" s="193"/>
      <c r="E280" s="193"/>
      <c r="F280" s="193"/>
      <c r="G280" s="193"/>
      <c r="H280" s="193"/>
    </row>
    <row r="281" ht="15.75" customHeight="1">
      <c r="B281" s="193"/>
      <c r="C281" s="193"/>
      <c r="D281" s="193"/>
      <c r="E281" s="193"/>
      <c r="F281" s="193"/>
      <c r="G281" s="193"/>
      <c r="H281" s="193"/>
    </row>
    <row r="282" ht="15.75" customHeight="1">
      <c r="B282" s="193"/>
      <c r="C282" s="193"/>
      <c r="D282" s="193"/>
      <c r="E282" s="193"/>
      <c r="F282" s="193"/>
      <c r="G282" s="193"/>
      <c r="H282" s="193"/>
    </row>
    <row r="283" ht="15.75" customHeight="1">
      <c r="B283" s="193"/>
      <c r="C283" s="193"/>
      <c r="D283" s="193"/>
      <c r="E283" s="193"/>
      <c r="F283" s="193"/>
      <c r="G283" s="193"/>
      <c r="H283" s="193"/>
    </row>
    <row r="284" ht="15.75" customHeight="1">
      <c r="B284" s="193"/>
      <c r="C284" s="193"/>
      <c r="D284" s="193"/>
      <c r="E284" s="193"/>
      <c r="F284" s="193"/>
      <c r="G284" s="193"/>
      <c r="H284" s="193"/>
    </row>
    <row r="285" ht="15.75" customHeight="1">
      <c r="B285" s="193"/>
      <c r="C285" s="193"/>
      <c r="D285" s="193"/>
      <c r="E285" s="193"/>
      <c r="F285" s="193"/>
      <c r="G285" s="193"/>
      <c r="H285" s="193"/>
    </row>
    <row r="286" ht="15.75" customHeight="1">
      <c r="B286" s="193"/>
      <c r="C286" s="193"/>
      <c r="D286" s="193"/>
      <c r="E286" s="193"/>
      <c r="F286" s="193"/>
      <c r="G286" s="193"/>
      <c r="H286" s="193"/>
    </row>
    <row r="287" ht="15.75" customHeight="1">
      <c r="B287" s="193"/>
      <c r="C287" s="193"/>
      <c r="D287" s="193"/>
      <c r="E287" s="193"/>
      <c r="F287" s="193"/>
      <c r="G287" s="193"/>
      <c r="H287" s="193"/>
    </row>
    <row r="288" ht="15.75" customHeight="1">
      <c r="B288" s="193"/>
      <c r="C288" s="193"/>
      <c r="D288" s="193"/>
      <c r="E288" s="193"/>
      <c r="F288" s="193"/>
      <c r="G288" s="193"/>
      <c r="H288" s="193"/>
    </row>
    <row r="289" ht="15.75" customHeight="1">
      <c r="B289" s="193"/>
      <c r="C289" s="193"/>
      <c r="D289" s="193"/>
      <c r="E289" s="193"/>
      <c r="F289" s="193"/>
      <c r="G289" s="193"/>
      <c r="H289" s="193"/>
    </row>
    <row r="290" ht="15.75" customHeight="1">
      <c r="B290" s="193"/>
      <c r="C290" s="193"/>
      <c r="D290" s="193"/>
      <c r="E290" s="193"/>
      <c r="F290" s="193"/>
      <c r="G290" s="193"/>
      <c r="H290" s="193"/>
    </row>
    <row r="291" ht="15.75" customHeight="1">
      <c r="B291" s="193"/>
      <c r="C291" s="193"/>
      <c r="D291" s="193"/>
      <c r="E291" s="193"/>
      <c r="F291" s="193"/>
      <c r="G291" s="193"/>
      <c r="H291" s="193"/>
    </row>
    <row r="292" ht="15.75" customHeight="1">
      <c r="B292" s="193"/>
      <c r="C292" s="193"/>
      <c r="D292" s="193"/>
      <c r="E292" s="193"/>
      <c r="F292" s="193"/>
      <c r="G292" s="193"/>
      <c r="H292" s="193"/>
    </row>
    <row r="293" ht="15.75" customHeight="1">
      <c r="B293" s="193"/>
      <c r="C293" s="193"/>
      <c r="D293" s="193"/>
      <c r="E293" s="193"/>
      <c r="F293" s="193"/>
      <c r="G293" s="193"/>
      <c r="H293" s="193"/>
    </row>
    <row r="294" ht="15.75" customHeight="1">
      <c r="B294" s="193"/>
      <c r="C294" s="193"/>
      <c r="D294" s="193"/>
      <c r="E294" s="193"/>
      <c r="F294" s="193"/>
      <c r="G294" s="193"/>
      <c r="H294" s="193"/>
    </row>
    <row r="295" ht="15.75" customHeight="1">
      <c r="B295" s="193"/>
      <c r="C295" s="193"/>
      <c r="D295" s="193"/>
      <c r="E295" s="193"/>
      <c r="F295" s="193"/>
      <c r="G295" s="193"/>
      <c r="H295" s="193"/>
    </row>
    <row r="296" ht="15.75" customHeight="1">
      <c r="B296" s="193"/>
      <c r="C296" s="193"/>
      <c r="D296" s="193"/>
      <c r="E296" s="193"/>
      <c r="F296" s="193"/>
      <c r="G296" s="193"/>
      <c r="H296" s="193"/>
    </row>
    <row r="297" ht="15.75" customHeight="1">
      <c r="B297" s="193"/>
      <c r="C297" s="193"/>
      <c r="D297" s="193"/>
      <c r="E297" s="193"/>
      <c r="F297" s="193"/>
      <c r="G297" s="193"/>
      <c r="H297" s="193"/>
    </row>
    <row r="298" ht="15.75" customHeight="1">
      <c r="B298" s="193"/>
      <c r="C298" s="193"/>
      <c r="D298" s="193"/>
      <c r="E298" s="193"/>
      <c r="F298" s="193"/>
      <c r="G298" s="193"/>
      <c r="H298" s="193"/>
    </row>
    <row r="299" ht="15.75" customHeight="1">
      <c r="B299" s="193"/>
      <c r="C299" s="193"/>
      <c r="D299" s="193"/>
      <c r="E299" s="193"/>
      <c r="F299" s="193"/>
      <c r="G299" s="193"/>
      <c r="H299" s="193"/>
    </row>
    <row r="300" ht="15.75" customHeight="1">
      <c r="B300" s="193"/>
      <c r="C300" s="193"/>
      <c r="D300" s="193"/>
      <c r="E300" s="193"/>
      <c r="F300" s="193"/>
      <c r="G300" s="193"/>
      <c r="H300" s="193"/>
    </row>
    <row r="301" ht="15.75" customHeight="1">
      <c r="B301" s="193"/>
      <c r="C301" s="193"/>
      <c r="D301" s="193"/>
      <c r="E301" s="193"/>
      <c r="F301" s="193"/>
      <c r="G301" s="193"/>
      <c r="H301" s="193"/>
    </row>
    <row r="302" ht="15.75" customHeight="1">
      <c r="B302" s="193"/>
      <c r="C302" s="193"/>
      <c r="D302" s="193"/>
      <c r="E302" s="193"/>
      <c r="F302" s="193"/>
      <c r="G302" s="193"/>
      <c r="H302" s="193"/>
    </row>
    <row r="303" ht="15.75" customHeight="1">
      <c r="B303" s="193"/>
      <c r="C303" s="193"/>
      <c r="D303" s="193"/>
      <c r="E303" s="193"/>
      <c r="F303" s="193"/>
      <c r="G303" s="193"/>
      <c r="H303" s="193"/>
    </row>
    <row r="304" ht="15.75" customHeight="1">
      <c r="B304" s="193"/>
      <c r="C304" s="193"/>
      <c r="D304" s="193"/>
      <c r="E304" s="193"/>
      <c r="F304" s="193"/>
      <c r="G304" s="193"/>
      <c r="H304" s="193"/>
    </row>
    <row r="305" ht="15.75" customHeight="1">
      <c r="B305" s="193"/>
      <c r="C305" s="193"/>
      <c r="D305" s="193"/>
      <c r="E305" s="193"/>
      <c r="F305" s="193"/>
      <c r="G305" s="193"/>
      <c r="H305" s="193"/>
    </row>
    <row r="306" ht="15.75" customHeight="1">
      <c r="B306" s="193"/>
      <c r="C306" s="193"/>
      <c r="D306" s="193"/>
      <c r="E306" s="193"/>
      <c r="F306" s="193"/>
      <c r="G306" s="193"/>
      <c r="H306" s="193"/>
    </row>
    <row r="307" ht="15.75" customHeight="1">
      <c r="B307" s="193"/>
      <c r="C307" s="193"/>
      <c r="D307" s="193"/>
      <c r="E307" s="193"/>
      <c r="F307" s="193"/>
      <c r="G307" s="193"/>
      <c r="H307" s="193"/>
    </row>
    <row r="308" ht="15.75" customHeight="1">
      <c r="B308" s="193"/>
      <c r="C308" s="193"/>
      <c r="D308" s="193"/>
      <c r="E308" s="193"/>
      <c r="F308" s="193"/>
      <c r="G308" s="193"/>
      <c r="H308" s="193"/>
    </row>
    <row r="309" ht="15.75" customHeight="1">
      <c r="B309" s="193"/>
      <c r="C309" s="193"/>
      <c r="D309" s="193"/>
      <c r="E309" s="193"/>
      <c r="F309" s="193"/>
      <c r="G309" s="193"/>
      <c r="H309" s="193"/>
    </row>
    <row r="310" ht="15.75" customHeight="1">
      <c r="B310" s="193"/>
      <c r="C310" s="193"/>
      <c r="D310" s="193"/>
      <c r="E310" s="193"/>
      <c r="F310" s="193"/>
      <c r="G310" s="193"/>
      <c r="H310" s="193"/>
    </row>
    <row r="311" ht="15.75" customHeight="1">
      <c r="B311" s="193"/>
      <c r="C311" s="193"/>
      <c r="D311" s="193"/>
      <c r="E311" s="193"/>
      <c r="F311" s="193"/>
      <c r="G311" s="193"/>
      <c r="H311" s="193"/>
    </row>
    <row r="312" ht="15.75" customHeight="1">
      <c r="B312" s="193"/>
      <c r="C312" s="193"/>
      <c r="D312" s="193"/>
      <c r="E312" s="193"/>
      <c r="F312" s="193"/>
      <c r="G312" s="193"/>
      <c r="H312" s="193"/>
    </row>
    <row r="313" ht="15.75" customHeight="1">
      <c r="B313" s="193"/>
      <c r="C313" s="193"/>
      <c r="D313" s="193"/>
      <c r="E313" s="193"/>
      <c r="F313" s="193"/>
      <c r="G313" s="193"/>
      <c r="H313" s="193"/>
    </row>
    <row r="314" ht="15.75" customHeight="1">
      <c r="B314" s="193"/>
      <c r="C314" s="193"/>
      <c r="D314" s="193"/>
      <c r="E314" s="193"/>
      <c r="F314" s="193"/>
      <c r="G314" s="193"/>
      <c r="H314" s="193"/>
    </row>
    <row r="315" ht="15.75" customHeight="1">
      <c r="B315" s="193"/>
      <c r="C315" s="193"/>
      <c r="D315" s="193"/>
      <c r="E315" s="193"/>
      <c r="F315" s="193"/>
      <c r="G315" s="193"/>
      <c r="H315" s="193"/>
    </row>
    <row r="316" ht="15.75" customHeight="1">
      <c r="B316" s="193"/>
      <c r="C316" s="193"/>
      <c r="D316" s="193"/>
      <c r="E316" s="193"/>
      <c r="F316" s="193"/>
      <c r="G316" s="193"/>
      <c r="H316" s="193"/>
    </row>
    <row r="317" ht="15.75" customHeight="1">
      <c r="B317" s="193"/>
      <c r="C317" s="193"/>
      <c r="D317" s="193"/>
      <c r="E317" s="193"/>
      <c r="F317" s="193"/>
      <c r="G317" s="193"/>
      <c r="H317" s="193"/>
    </row>
    <row r="318" ht="15.75" customHeight="1">
      <c r="B318" s="193"/>
      <c r="C318" s="193"/>
      <c r="D318" s="193"/>
      <c r="E318" s="193"/>
      <c r="F318" s="193"/>
      <c r="G318" s="193"/>
      <c r="H318" s="193"/>
    </row>
    <row r="319" ht="15.75" customHeight="1">
      <c r="B319" s="193"/>
      <c r="C319" s="193"/>
      <c r="D319" s="193"/>
      <c r="E319" s="193"/>
      <c r="F319" s="193"/>
      <c r="G319" s="193"/>
      <c r="H319" s="193"/>
    </row>
    <row r="320" ht="15.75" customHeight="1">
      <c r="B320" s="193"/>
      <c r="C320" s="193"/>
      <c r="D320" s="193"/>
      <c r="E320" s="193"/>
      <c r="F320" s="193"/>
      <c r="G320" s="193"/>
      <c r="H320" s="193"/>
    </row>
    <row r="321" ht="15.75" customHeight="1">
      <c r="B321" s="193"/>
      <c r="C321" s="193"/>
      <c r="D321" s="193"/>
      <c r="E321" s="193"/>
      <c r="F321" s="193"/>
      <c r="G321" s="193"/>
      <c r="H321" s="193"/>
    </row>
    <row r="322" ht="15.75" customHeight="1">
      <c r="B322" s="193"/>
      <c r="C322" s="193"/>
      <c r="D322" s="193"/>
      <c r="E322" s="193"/>
      <c r="F322" s="193"/>
      <c r="G322" s="193"/>
      <c r="H322" s="193"/>
    </row>
    <row r="323" ht="15.75" customHeight="1">
      <c r="B323" s="193"/>
      <c r="C323" s="193"/>
      <c r="D323" s="193"/>
      <c r="E323" s="193"/>
      <c r="F323" s="193"/>
      <c r="G323" s="193"/>
      <c r="H323" s="193"/>
    </row>
    <row r="324" ht="15.75" customHeight="1">
      <c r="B324" s="193"/>
      <c r="C324" s="193"/>
      <c r="D324" s="193"/>
      <c r="E324" s="193"/>
      <c r="F324" s="193"/>
      <c r="G324" s="193"/>
      <c r="H324" s="193"/>
    </row>
    <row r="325" ht="15.75" customHeight="1">
      <c r="B325" s="193"/>
      <c r="C325" s="193"/>
      <c r="D325" s="193"/>
      <c r="E325" s="193"/>
      <c r="F325" s="193"/>
      <c r="G325" s="193"/>
      <c r="H325" s="193"/>
    </row>
    <row r="326" ht="15.75" customHeight="1">
      <c r="B326" s="193"/>
      <c r="C326" s="193"/>
      <c r="D326" s="193"/>
      <c r="E326" s="193"/>
      <c r="F326" s="193"/>
      <c r="G326" s="193"/>
      <c r="H326" s="193"/>
    </row>
    <row r="327" ht="15.75" customHeight="1">
      <c r="B327" s="193"/>
      <c r="C327" s="193"/>
      <c r="D327" s="193"/>
      <c r="E327" s="193"/>
      <c r="F327" s="193"/>
      <c r="G327" s="193"/>
      <c r="H327" s="193"/>
    </row>
    <row r="328" ht="15.75" customHeight="1">
      <c r="B328" s="193"/>
      <c r="C328" s="193"/>
      <c r="D328" s="193"/>
      <c r="E328" s="193"/>
      <c r="F328" s="193"/>
      <c r="G328" s="193"/>
      <c r="H328" s="193"/>
    </row>
    <row r="329" ht="15.75" customHeight="1">
      <c r="B329" s="193"/>
      <c r="C329" s="193"/>
      <c r="D329" s="193"/>
      <c r="E329" s="193"/>
      <c r="F329" s="193"/>
      <c r="G329" s="193"/>
      <c r="H329" s="193"/>
    </row>
    <row r="330" ht="15.75" customHeight="1">
      <c r="B330" s="193"/>
      <c r="C330" s="193"/>
      <c r="D330" s="193"/>
      <c r="E330" s="193"/>
      <c r="F330" s="193"/>
      <c r="G330" s="193"/>
      <c r="H330" s="193"/>
    </row>
    <row r="331" ht="15.75" customHeight="1">
      <c r="B331" s="193"/>
      <c r="C331" s="193"/>
      <c r="D331" s="193"/>
      <c r="E331" s="193"/>
      <c r="F331" s="193"/>
      <c r="G331" s="193"/>
      <c r="H331" s="193"/>
    </row>
    <row r="332" ht="15.75" customHeight="1">
      <c r="B332" s="193"/>
      <c r="C332" s="193"/>
      <c r="D332" s="193"/>
      <c r="E332" s="193"/>
      <c r="F332" s="193"/>
      <c r="G332" s="193"/>
      <c r="H332" s="193"/>
    </row>
    <row r="333" ht="15.75" customHeight="1">
      <c r="B333" s="193"/>
      <c r="C333" s="193"/>
      <c r="D333" s="193"/>
      <c r="E333" s="193"/>
      <c r="F333" s="193"/>
      <c r="G333" s="193"/>
      <c r="H333" s="193"/>
    </row>
    <row r="334" ht="15.75" customHeight="1">
      <c r="B334" s="193"/>
      <c r="C334" s="193"/>
      <c r="D334" s="193"/>
      <c r="E334" s="193"/>
      <c r="F334" s="193"/>
      <c r="G334" s="193"/>
      <c r="H334" s="193"/>
    </row>
    <row r="335" ht="15.75" customHeight="1">
      <c r="B335" s="193"/>
      <c r="C335" s="193"/>
      <c r="D335" s="193"/>
      <c r="E335" s="193"/>
      <c r="F335" s="193"/>
      <c r="G335" s="193"/>
      <c r="H335" s="193"/>
    </row>
    <row r="336" ht="15.75" customHeight="1">
      <c r="B336" s="193"/>
      <c r="C336" s="193"/>
      <c r="D336" s="193"/>
      <c r="E336" s="193"/>
      <c r="F336" s="193"/>
      <c r="G336" s="193"/>
      <c r="H336" s="193"/>
    </row>
    <row r="337" ht="15.75" customHeight="1">
      <c r="B337" s="193"/>
      <c r="C337" s="193"/>
      <c r="D337" s="193"/>
      <c r="E337" s="193"/>
      <c r="F337" s="193"/>
      <c r="G337" s="193"/>
      <c r="H337" s="193"/>
    </row>
    <row r="338" ht="15.75" customHeight="1">
      <c r="B338" s="193"/>
      <c r="C338" s="193"/>
      <c r="D338" s="193"/>
      <c r="E338" s="193"/>
      <c r="F338" s="193"/>
      <c r="G338" s="193"/>
      <c r="H338" s="193"/>
    </row>
    <row r="339" ht="15.75" customHeight="1">
      <c r="B339" s="193"/>
      <c r="C339" s="193"/>
      <c r="D339" s="193"/>
      <c r="E339" s="193"/>
      <c r="F339" s="193"/>
      <c r="G339" s="193"/>
      <c r="H339" s="193"/>
    </row>
    <row r="340" ht="15.75" customHeight="1">
      <c r="B340" s="193"/>
      <c r="C340" s="193"/>
      <c r="D340" s="193"/>
      <c r="E340" s="193"/>
      <c r="F340" s="193"/>
      <c r="G340" s="193"/>
      <c r="H340" s="193"/>
    </row>
    <row r="341" ht="15.75" customHeight="1">
      <c r="B341" s="193"/>
      <c r="C341" s="193"/>
      <c r="D341" s="193"/>
      <c r="E341" s="193"/>
      <c r="F341" s="193"/>
      <c r="G341" s="193"/>
      <c r="H341" s="193"/>
    </row>
    <row r="342" ht="15.75" customHeight="1">
      <c r="B342" s="193"/>
      <c r="C342" s="193"/>
      <c r="D342" s="193"/>
      <c r="E342" s="193"/>
      <c r="F342" s="193"/>
      <c r="G342" s="193"/>
      <c r="H342" s="193"/>
    </row>
    <row r="343" ht="15.75" customHeight="1">
      <c r="B343" s="193"/>
      <c r="C343" s="193"/>
      <c r="D343" s="193"/>
      <c r="E343" s="193"/>
      <c r="F343" s="193"/>
      <c r="G343" s="193"/>
      <c r="H343" s="193"/>
    </row>
    <row r="344" ht="15.75" customHeight="1">
      <c r="B344" s="193"/>
      <c r="C344" s="193"/>
      <c r="D344" s="193"/>
      <c r="E344" s="193"/>
      <c r="F344" s="193"/>
      <c r="G344" s="193"/>
      <c r="H344" s="193"/>
    </row>
    <row r="345" ht="15.75" customHeight="1">
      <c r="B345" s="193"/>
      <c r="C345" s="193"/>
      <c r="D345" s="193"/>
      <c r="E345" s="193"/>
      <c r="F345" s="193"/>
      <c r="G345" s="193"/>
      <c r="H345" s="193"/>
    </row>
    <row r="346" ht="15.75" customHeight="1">
      <c r="B346" s="193"/>
      <c r="C346" s="193"/>
      <c r="D346" s="193"/>
      <c r="E346" s="193"/>
      <c r="F346" s="193"/>
      <c r="G346" s="193"/>
      <c r="H346" s="193"/>
    </row>
    <row r="347" ht="15.75" customHeight="1">
      <c r="B347" s="193"/>
      <c r="C347" s="193"/>
      <c r="D347" s="193"/>
      <c r="E347" s="193"/>
      <c r="F347" s="193"/>
      <c r="G347" s="193"/>
      <c r="H347" s="193"/>
    </row>
    <row r="348" ht="15.75" customHeight="1">
      <c r="B348" s="193"/>
      <c r="C348" s="193"/>
      <c r="D348" s="193"/>
      <c r="E348" s="193"/>
      <c r="F348" s="193"/>
      <c r="G348" s="193"/>
      <c r="H348" s="193"/>
    </row>
    <row r="349" ht="15.75" customHeight="1">
      <c r="B349" s="193"/>
      <c r="C349" s="193"/>
      <c r="D349" s="193"/>
      <c r="E349" s="193"/>
      <c r="F349" s="193"/>
      <c r="G349" s="193"/>
      <c r="H349" s="193"/>
    </row>
    <row r="350" ht="15.75" customHeight="1">
      <c r="B350" s="193"/>
      <c r="C350" s="193"/>
      <c r="D350" s="193"/>
      <c r="E350" s="193"/>
      <c r="F350" s="193"/>
      <c r="G350" s="193"/>
      <c r="H350" s="193"/>
    </row>
    <row r="351" ht="15.75" customHeight="1">
      <c r="B351" s="193"/>
      <c r="C351" s="193"/>
      <c r="D351" s="193"/>
      <c r="E351" s="193"/>
      <c r="F351" s="193"/>
      <c r="G351" s="193"/>
      <c r="H351" s="193"/>
    </row>
    <row r="352" ht="15.75" customHeight="1">
      <c r="B352" s="193"/>
      <c r="C352" s="193"/>
      <c r="D352" s="193"/>
      <c r="E352" s="193"/>
      <c r="F352" s="193"/>
      <c r="G352" s="193"/>
      <c r="H352" s="193"/>
    </row>
    <row r="353" ht="15.75" customHeight="1">
      <c r="B353" s="193"/>
      <c r="C353" s="193"/>
      <c r="D353" s="193"/>
      <c r="E353" s="193"/>
      <c r="F353" s="193"/>
      <c r="G353" s="193"/>
      <c r="H353" s="193"/>
    </row>
    <row r="354" ht="15.75" customHeight="1">
      <c r="B354" s="193"/>
      <c r="C354" s="193"/>
      <c r="D354" s="193"/>
      <c r="E354" s="193"/>
      <c r="F354" s="193"/>
      <c r="G354" s="193"/>
      <c r="H354" s="193"/>
    </row>
    <row r="355" ht="15.75" customHeight="1">
      <c r="B355" s="193"/>
      <c r="C355" s="193"/>
      <c r="D355" s="193"/>
      <c r="E355" s="193"/>
      <c r="F355" s="193"/>
      <c r="G355" s="193"/>
      <c r="H355" s="193"/>
    </row>
    <row r="356" ht="15.75" customHeight="1">
      <c r="B356" s="193"/>
      <c r="C356" s="193"/>
      <c r="D356" s="193"/>
      <c r="E356" s="193"/>
      <c r="F356" s="193"/>
      <c r="G356" s="193"/>
      <c r="H356" s="193"/>
    </row>
    <row r="357" ht="15.75" customHeight="1">
      <c r="B357" s="193"/>
      <c r="C357" s="193"/>
      <c r="D357" s="193"/>
      <c r="E357" s="193"/>
      <c r="F357" s="193"/>
      <c r="G357" s="193"/>
      <c r="H357" s="193"/>
    </row>
    <row r="358" ht="15.75" customHeight="1">
      <c r="B358" s="193"/>
      <c r="C358" s="193"/>
      <c r="D358" s="193"/>
      <c r="E358" s="193"/>
      <c r="F358" s="193"/>
      <c r="G358" s="193"/>
      <c r="H358" s="193"/>
    </row>
    <row r="359" ht="15.75" customHeight="1">
      <c r="B359" s="193"/>
      <c r="C359" s="193"/>
      <c r="D359" s="193"/>
      <c r="E359" s="193"/>
      <c r="F359" s="193"/>
      <c r="G359" s="193"/>
      <c r="H359" s="193"/>
    </row>
    <row r="360" ht="15.75" customHeight="1">
      <c r="B360" s="193"/>
      <c r="C360" s="193"/>
      <c r="D360" s="193"/>
      <c r="E360" s="193"/>
      <c r="F360" s="193"/>
      <c r="G360" s="193"/>
      <c r="H360" s="193"/>
    </row>
    <row r="361" ht="15.75" customHeight="1">
      <c r="B361" s="193"/>
      <c r="C361" s="193"/>
      <c r="D361" s="193"/>
      <c r="E361" s="193"/>
      <c r="F361" s="193"/>
      <c r="G361" s="193"/>
      <c r="H361" s="193"/>
    </row>
    <row r="362" ht="15.75" customHeight="1">
      <c r="B362" s="193"/>
      <c r="C362" s="193"/>
      <c r="D362" s="193"/>
      <c r="E362" s="193"/>
      <c r="F362" s="193"/>
      <c r="G362" s="193"/>
      <c r="H362" s="193"/>
    </row>
    <row r="363" ht="15.75" customHeight="1">
      <c r="B363" s="193"/>
      <c r="C363" s="193"/>
      <c r="D363" s="193"/>
      <c r="E363" s="193"/>
      <c r="F363" s="193"/>
      <c r="G363" s="193"/>
      <c r="H363" s="193"/>
    </row>
    <row r="364" ht="15.75" customHeight="1">
      <c r="B364" s="193"/>
      <c r="C364" s="193"/>
      <c r="D364" s="193"/>
      <c r="E364" s="193"/>
      <c r="F364" s="193"/>
      <c r="G364" s="193"/>
      <c r="H364" s="193"/>
    </row>
    <row r="365" ht="15.75" customHeight="1">
      <c r="B365" s="193"/>
      <c r="C365" s="193"/>
      <c r="D365" s="193"/>
      <c r="E365" s="193"/>
      <c r="F365" s="193"/>
      <c r="G365" s="193"/>
      <c r="H365" s="193"/>
    </row>
    <row r="366" ht="15.75" customHeight="1">
      <c r="B366" s="193"/>
      <c r="C366" s="193"/>
      <c r="D366" s="193"/>
      <c r="E366" s="193"/>
      <c r="F366" s="193"/>
      <c r="G366" s="193"/>
      <c r="H366" s="193"/>
    </row>
    <row r="367" ht="15.75" customHeight="1">
      <c r="B367" s="193"/>
      <c r="C367" s="193"/>
      <c r="D367" s="193"/>
      <c r="E367" s="193"/>
      <c r="F367" s="193"/>
      <c r="G367" s="193"/>
      <c r="H367" s="193"/>
    </row>
    <row r="368" ht="15.75" customHeight="1">
      <c r="B368" s="193"/>
      <c r="C368" s="193"/>
      <c r="D368" s="193"/>
      <c r="E368" s="193"/>
      <c r="F368" s="193"/>
      <c r="G368" s="193"/>
      <c r="H368" s="193"/>
    </row>
    <row r="369" ht="15.75" customHeight="1">
      <c r="B369" s="193"/>
      <c r="C369" s="193"/>
      <c r="D369" s="193"/>
      <c r="E369" s="193"/>
      <c r="F369" s="193"/>
      <c r="G369" s="193"/>
      <c r="H369" s="193"/>
    </row>
    <row r="370" ht="15.75" customHeight="1">
      <c r="B370" s="193"/>
      <c r="C370" s="193"/>
      <c r="D370" s="193"/>
      <c r="E370" s="193"/>
      <c r="F370" s="193"/>
      <c r="G370" s="193"/>
      <c r="H370" s="193"/>
    </row>
    <row r="371" ht="15.75" customHeight="1">
      <c r="B371" s="193"/>
      <c r="C371" s="193"/>
      <c r="D371" s="193"/>
      <c r="E371" s="193"/>
      <c r="F371" s="193"/>
      <c r="G371" s="193"/>
      <c r="H371" s="193"/>
    </row>
    <row r="372" ht="15.75" customHeight="1">
      <c r="B372" s="193"/>
      <c r="C372" s="193"/>
      <c r="D372" s="193"/>
      <c r="E372" s="193"/>
      <c r="F372" s="193"/>
      <c r="G372" s="193"/>
      <c r="H372" s="193"/>
    </row>
    <row r="373" ht="15.75" customHeight="1">
      <c r="B373" s="193"/>
      <c r="C373" s="193"/>
      <c r="D373" s="193"/>
      <c r="E373" s="193"/>
      <c r="F373" s="193"/>
      <c r="G373" s="193"/>
      <c r="H373" s="193"/>
    </row>
    <row r="374" ht="15.75" customHeight="1">
      <c r="B374" s="193"/>
      <c r="C374" s="193"/>
      <c r="D374" s="193"/>
      <c r="E374" s="193"/>
      <c r="F374" s="193"/>
      <c r="G374" s="193"/>
      <c r="H374" s="193"/>
    </row>
    <row r="375" ht="15.75" customHeight="1">
      <c r="B375" s="193"/>
      <c r="C375" s="193"/>
      <c r="D375" s="193"/>
      <c r="E375" s="193"/>
      <c r="F375" s="193"/>
      <c r="G375" s="193"/>
      <c r="H375" s="193"/>
    </row>
    <row r="376" ht="15.75" customHeight="1">
      <c r="B376" s="193"/>
      <c r="C376" s="193"/>
      <c r="D376" s="193"/>
      <c r="E376" s="193"/>
      <c r="F376" s="193"/>
      <c r="G376" s="193"/>
      <c r="H376" s="193"/>
    </row>
    <row r="377" ht="15.75" customHeight="1">
      <c r="B377" s="193"/>
      <c r="C377" s="193"/>
      <c r="D377" s="193"/>
      <c r="E377" s="193"/>
      <c r="F377" s="193"/>
      <c r="G377" s="193"/>
      <c r="H377" s="193"/>
    </row>
    <row r="378" ht="15.75" customHeight="1">
      <c r="B378" s="193"/>
      <c r="C378" s="193"/>
      <c r="D378" s="193"/>
      <c r="E378" s="193"/>
      <c r="F378" s="193"/>
      <c r="G378" s="193"/>
      <c r="H378" s="193"/>
    </row>
    <row r="379" ht="15.75" customHeight="1">
      <c r="B379" s="193"/>
      <c r="C379" s="193"/>
      <c r="D379" s="193"/>
      <c r="E379" s="193"/>
      <c r="F379" s="193"/>
      <c r="G379" s="193"/>
      <c r="H379" s="193"/>
    </row>
    <row r="380" ht="15.75" customHeight="1">
      <c r="B380" s="193"/>
      <c r="C380" s="193"/>
      <c r="D380" s="193"/>
      <c r="E380" s="193"/>
      <c r="F380" s="193"/>
      <c r="G380" s="193"/>
      <c r="H380" s="193"/>
    </row>
    <row r="381" ht="15.75" customHeight="1">
      <c r="B381" s="193"/>
      <c r="C381" s="193"/>
      <c r="D381" s="193"/>
      <c r="E381" s="193"/>
      <c r="F381" s="193"/>
      <c r="G381" s="193"/>
      <c r="H381" s="193"/>
    </row>
    <row r="382" ht="15.75" customHeight="1">
      <c r="B382" s="193"/>
      <c r="C382" s="193"/>
      <c r="D382" s="193"/>
      <c r="E382" s="193"/>
      <c r="F382" s="193"/>
      <c r="G382" s="193"/>
      <c r="H382" s="193"/>
    </row>
    <row r="383" ht="15.75" customHeight="1">
      <c r="B383" s="193"/>
      <c r="C383" s="193"/>
      <c r="D383" s="193"/>
      <c r="E383" s="193"/>
      <c r="F383" s="193"/>
      <c r="G383" s="193"/>
      <c r="H383" s="193"/>
    </row>
    <row r="384" ht="15.75" customHeight="1">
      <c r="B384" s="193"/>
      <c r="C384" s="193"/>
      <c r="D384" s="193"/>
      <c r="E384" s="193"/>
      <c r="F384" s="193"/>
      <c r="G384" s="193"/>
      <c r="H384" s="193"/>
    </row>
    <row r="385" ht="15.75" customHeight="1">
      <c r="B385" s="193"/>
      <c r="C385" s="193"/>
      <c r="D385" s="193"/>
      <c r="E385" s="193"/>
      <c r="F385" s="193"/>
      <c r="G385" s="193"/>
      <c r="H385" s="193"/>
    </row>
    <row r="386" ht="15.75" customHeight="1">
      <c r="B386" s="193"/>
      <c r="C386" s="193"/>
      <c r="D386" s="193"/>
      <c r="E386" s="193"/>
      <c r="F386" s="193"/>
      <c r="G386" s="193"/>
      <c r="H386" s="193"/>
    </row>
    <row r="387" ht="15.75" customHeight="1">
      <c r="B387" s="193"/>
      <c r="C387" s="193"/>
      <c r="D387" s="193"/>
      <c r="E387" s="193"/>
      <c r="F387" s="193"/>
      <c r="G387" s="193"/>
      <c r="H387" s="193"/>
    </row>
    <row r="388" ht="15.75" customHeight="1">
      <c r="B388" s="193"/>
      <c r="C388" s="193"/>
      <c r="D388" s="193"/>
      <c r="E388" s="193"/>
      <c r="F388" s="193"/>
      <c r="G388" s="193"/>
      <c r="H388" s="193"/>
    </row>
    <row r="389" ht="15.75" customHeight="1">
      <c r="B389" s="193"/>
      <c r="C389" s="193"/>
      <c r="D389" s="193"/>
      <c r="E389" s="193"/>
      <c r="F389" s="193"/>
      <c r="G389" s="193"/>
      <c r="H389" s="193"/>
    </row>
    <row r="390" ht="15.75" customHeight="1">
      <c r="B390" s="193"/>
      <c r="C390" s="193"/>
      <c r="D390" s="193"/>
      <c r="E390" s="193"/>
      <c r="F390" s="193"/>
      <c r="G390" s="193"/>
      <c r="H390" s="193"/>
    </row>
    <row r="391" ht="15.75" customHeight="1">
      <c r="B391" s="193"/>
      <c r="C391" s="193"/>
      <c r="D391" s="193"/>
      <c r="E391" s="193"/>
      <c r="F391" s="193"/>
      <c r="G391" s="193"/>
      <c r="H391" s="193"/>
    </row>
    <row r="392" ht="15.75" customHeight="1">
      <c r="B392" s="193"/>
      <c r="C392" s="193"/>
      <c r="D392" s="193"/>
      <c r="E392" s="193"/>
      <c r="F392" s="193"/>
      <c r="G392" s="193"/>
      <c r="H392" s="193"/>
    </row>
    <row r="393" ht="15.75" customHeight="1">
      <c r="B393" s="193"/>
      <c r="C393" s="193"/>
      <c r="D393" s="193"/>
      <c r="E393" s="193"/>
      <c r="F393" s="193"/>
      <c r="G393" s="193"/>
      <c r="H393" s="193"/>
    </row>
    <row r="394" ht="15.75" customHeight="1">
      <c r="B394" s="193"/>
      <c r="C394" s="193"/>
      <c r="D394" s="193"/>
      <c r="E394" s="193"/>
      <c r="F394" s="193"/>
      <c r="G394" s="193"/>
      <c r="H394" s="193"/>
    </row>
    <row r="395" ht="15.75" customHeight="1">
      <c r="B395" s="193"/>
      <c r="C395" s="193"/>
      <c r="D395" s="193"/>
      <c r="E395" s="193"/>
      <c r="F395" s="193"/>
      <c r="G395" s="193"/>
      <c r="H395" s="193"/>
    </row>
    <row r="396" ht="15.75" customHeight="1">
      <c r="B396" s="193"/>
      <c r="C396" s="193"/>
      <c r="D396" s="193"/>
      <c r="E396" s="193"/>
      <c r="F396" s="193"/>
      <c r="G396" s="193"/>
      <c r="H396" s="193"/>
    </row>
    <row r="397" ht="15.75" customHeight="1">
      <c r="B397" s="193"/>
      <c r="C397" s="193"/>
      <c r="D397" s="193"/>
      <c r="E397" s="193"/>
      <c r="F397" s="193"/>
      <c r="G397" s="193"/>
      <c r="H397" s="193"/>
    </row>
    <row r="398" ht="15.75" customHeight="1">
      <c r="B398" s="193"/>
      <c r="C398" s="193"/>
      <c r="D398" s="193"/>
      <c r="E398" s="193"/>
      <c r="F398" s="193"/>
      <c r="G398" s="193"/>
      <c r="H398" s="193"/>
    </row>
    <row r="399" ht="15.75" customHeight="1">
      <c r="B399" s="193"/>
      <c r="C399" s="193"/>
      <c r="D399" s="193"/>
      <c r="E399" s="193"/>
      <c r="F399" s="193"/>
      <c r="G399" s="193"/>
      <c r="H399" s="193"/>
    </row>
    <row r="400" ht="15.75" customHeight="1">
      <c r="B400" s="193"/>
      <c r="C400" s="193"/>
      <c r="D400" s="193"/>
      <c r="E400" s="193"/>
      <c r="F400" s="193"/>
      <c r="G400" s="193"/>
      <c r="H400" s="193"/>
    </row>
    <row r="401" ht="15.75" customHeight="1">
      <c r="B401" s="193"/>
      <c r="C401" s="193"/>
      <c r="D401" s="193"/>
      <c r="E401" s="193"/>
      <c r="F401" s="193"/>
      <c r="G401" s="193"/>
      <c r="H401" s="193"/>
    </row>
    <row r="402" ht="15.75" customHeight="1">
      <c r="B402" s="193"/>
      <c r="C402" s="193"/>
      <c r="D402" s="193"/>
      <c r="E402" s="193"/>
      <c r="F402" s="193"/>
      <c r="G402" s="193"/>
      <c r="H402" s="193"/>
    </row>
    <row r="403" ht="15.75" customHeight="1">
      <c r="B403" s="193"/>
      <c r="C403" s="193"/>
      <c r="D403" s="193"/>
      <c r="E403" s="193"/>
      <c r="F403" s="193"/>
      <c r="G403" s="193"/>
      <c r="H403" s="193"/>
    </row>
    <row r="404" ht="15.75" customHeight="1">
      <c r="B404" s="193"/>
      <c r="C404" s="193"/>
      <c r="D404" s="193"/>
      <c r="E404" s="193"/>
      <c r="F404" s="193"/>
      <c r="G404" s="193"/>
      <c r="H404" s="193"/>
    </row>
    <row r="405" ht="15.75" customHeight="1">
      <c r="B405" s="193"/>
      <c r="C405" s="193"/>
      <c r="D405" s="193"/>
      <c r="E405" s="193"/>
      <c r="F405" s="193"/>
      <c r="G405" s="193"/>
      <c r="H405" s="193"/>
    </row>
    <row r="406" ht="15.75" customHeight="1">
      <c r="B406" s="193"/>
      <c r="C406" s="193"/>
      <c r="D406" s="193"/>
      <c r="E406" s="193"/>
      <c r="F406" s="193"/>
      <c r="G406" s="193"/>
      <c r="H406" s="193"/>
    </row>
    <row r="407" ht="15.75" customHeight="1">
      <c r="B407" s="193"/>
      <c r="C407" s="193"/>
      <c r="D407" s="193"/>
      <c r="E407" s="193"/>
      <c r="F407" s="193"/>
      <c r="G407" s="193"/>
      <c r="H407" s="193"/>
    </row>
    <row r="408" ht="15.75" customHeight="1">
      <c r="B408" s="193"/>
      <c r="C408" s="193"/>
      <c r="D408" s="193"/>
      <c r="E408" s="193"/>
      <c r="F408" s="193"/>
      <c r="G408" s="193"/>
      <c r="H408" s="193"/>
    </row>
    <row r="409" ht="15.75" customHeight="1">
      <c r="B409" s="193"/>
      <c r="C409" s="193"/>
      <c r="D409" s="193"/>
      <c r="E409" s="193"/>
      <c r="F409" s="193"/>
      <c r="G409" s="193"/>
      <c r="H409" s="193"/>
    </row>
    <row r="410" ht="15.75" customHeight="1">
      <c r="B410" s="193"/>
      <c r="C410" s="193"/>
      <c r="D410" s="193"/>
      <c r="E410" s="193"/>
      <c r="F410" s="193"/>
      <c r="G410" s="193"/>
      <c r="H410" s="193"/>
    </row>
    <row r="411" ht="15.75" customHeight="1">
      <c r="B411" s="193"/>
      <c r="C411" s="193"/>
      <c r="D411" s="193"/>
      <c r="E411" s="193"/>
      <c r="F411" s="193"/>
      <c r="G411" s="193"/>
      <c r="H411" s="193"/>
    </row>
    <row r="412" ht="15.75" customHeight="1">
      <c r="B412" s="193"/>
      <c r="C412" s="193"/>
      <c r="D412" s="193"/>
      <c r="E412" s="193"/>
      <c r="F412" s="193"/>
      <c r="G412" s="193"/>
      <c r="H412" s="193"/>
    </row>
    <row r="413" ht="15.75" customHeight="1">
      <c r="B413" s="193"/>
      <c r="C413" s="193"/>
      <c r="D413" s="193"/>
      <c r="E413" s="193"/>
      <c r="F413" s="193"/>
      <c r="G413" s="193"/>
      <c r="H413" s="193"/>
    </row>
    <row r="414" ht="15.75" customHeight="1">
      <c r="B414" s="193"/>
      <c r="C414" s="193"/>
      <c r="D414" s="193"/>
      <c r="E414" s="193"/>
      <c r="F414" s="193"/>
      <c r="G414" s="193"/>
      <c r="H414" s="193"/>
    </row>
    <row r="415" ht="15.75" customHeight="1">
      <c r="B415" s="193"/>
      <c r="C415" s="193"/>
      <c r="D415" s="193"/>
      <c r="E415" s="193"/>
      <c r="F415" s="193"/>
      <c r="G415" s="193"/>
      <c r="H415" s="193"/>
    </row>
    <row r="416" ht="15.75" customHeight="1">
      <c r="B416" s="193"/>
      <c r="C416" s="193"/>
      <c r="D416" s="193"/>
      <c r="E416" s="193"/>
      <c r="F416" s="193"/>
      <c r="G416" s="193"/>
      <c r="H416" s="193"/>
    </row>
    <row r="417" ht="15.75" customHeight="1">
      <c r="B417" s="193"/>
      <c r="C417" s="193"/>
      <c r="D417" s="193"/>
      <c r="E417" s="193"/>
      <c r="F417" s="193"/>
      <c r="G417" s="193"/>
      <c r="H417" s="193"/>
    </row>
    <row r="418" ht="15.75" customHeight="1">
      <c r="B418" s="193"/>
      <c r="C418" s="193"/>
      <c r="D418" s="193"/>
      <c r="E418" s="193"/>
      <c r="F418" s="193"/>
      <c r="G418" s="193"/>
      <c r="H418" s="193"/>
    </row>
    <row r="419" ht="15.75" customHeight="1">
      <c r="B419" s="193"/>
      <c r="C419" s="193"/>
      <c r="D419" s="193"/>
      <c r="E419" s="193"/>
      <c r="F419" s="193"/>
      <c r="G419" s="193"/>
      <c r="H419" s="193"/>
    </row>
    <row r="420" ht="15.75" customHeight="1">
      <c r="B420" s="193"/>
      <c r="C420" s="193"/>
      <c r="D420" s="193"/>
      <c r="E420" s="193"/>
      <c r="F420" s="193"/>
      <c r="G420" s="193"/>
      <c r="H420" s="193"/>
    </row>
    <row r="421" ht="15.75" customHeight="1">
      <c r="B421" s="193"/>
      <c r="C421" s="193"/>
      <c r="D421" s="193"/>
      <c r="E421" s="193"/>
      <c r="F421" s="193"/>
      <c r="G421" s="193"/>
      <c r="H421" s="193"/>
    </row>
    <row r="422" ht="15.75" customHeight="1">
      <c r="B422" s="193"/>
      <c r="C422" s="193"/>
      <c r="D422" s="193"/>
      <c r="E422" s="193"/>
      <c r="F422" s="193"/>
      <c r="G422" s="193"/>
      <c r="H422" s="193"/>
    </row>
    <row r="423" ht="15.75" customHeight="1">
      <c r="B423" s="193"/>
      <c r="C423" s="193"/>
      <c r="D423" s="193"/>
      <c r="E423" s="193"/>
      <c r="F423" s="193"/>
      <c r="G423" s="193"/>
      <c r="H423" s="193"/>
    </row>
    <row r="424" ht="15.75" customHeight="1">
      <c r="B424" s="193"/>
      <c r="C424" s="193"/>
      <c r="D424" s="193"/>
      <c r="E424" s="193"/>
      <c r="F424" s="193"/>
      <c r="G424" s="193"/>
      <c r="H424" s="193"/>
    </row>
    <row r="425" ht="15.75" customHeight="1">
      <c r="B425" s="193"/>
      <c r="C425" s="193"/>
      <c r="D425" s="193"/>
      <c r="E425" s="193"/>
      <c r="F425" s="193"/>
      <c r="G425" s="193"/>
      <c r="H425" s="193"/>
    </row>
    <row r="426" ht="15.75" customHeight="1">
      <c r="B426" s="193"/>
      <c r="C426" s="193"/>
      <c r="D426" s="193"/>
      <c r="E426" s="193"/>
      <c r="F426" s="193"/>
      <c r="G426" s="193"/>
      <c r="H426" s="193"/>
    </row>
    <row r="427" ht="15.75" customHeight="1">
      <c r="B427" s="193"/>
      <c r="C427" s="193"/>
      <c r="D427" s="193"/>
      <c r="E427" s="193"/>
      <c r="F427" s="193"/>
      <c r="G427" s="193"/>
      <c r="H427" s="193"/>
    </row>
    <row r="428" ht="15.75" customHeight="1">
      <c r="B428" s="193"/>
      <c r="C428" s="193"/>
      <c r="D428" s="193"/>
      <c r="E428" s="193"/>
      <c r="F428" s="193"/>
      <c r="G428" s="193"/>
      <c r="H428" s="193"/>
    </row>
    <row r="429" ht="15.75" customHeight="1">
      <c r="B429" s="193"/>
      <c r="C429" s="193"/>
      <c r="D429" s="193"/>
      <c r="E429" s="193"/>
      <c r="F429" s="193"/>
      <c r="G429" s="193"/>
      <c r="H429" s="193"/>
    </row>
    <row r="430" ht="15.75" customHeight="1">
      <c r="B430" s="193"/>
      <c r="C430" s="193"/>
      <c r="D430" s="193"/>
      <c r="E430" s="193"/>
      <c r="F430" s="193"/>
      <c r="G430" s="193"/>
      <c r="H430" s="193"/>
    </row>
    <row r="431" ht="15.75" customHeight="1">
      <c r="B431" s="193"/>
      <c r="C431" s="193"/>
      <c r="D431" s="193"/>
      <c r="E431" s="193"/>
      <c r="F431" s="193"/>
      <c r="G431" s="193"/>
      <c r="H431" s="193"/>
    </row>
    <row r="432" ht="15.75" customHeight="1">
      <c r="B432" s="193"/>
      <c r="C432" s="193"/>
      <c r="D432" s="193"/>
      <c r="E432" s="193"/>
      <c r="F432" s="193"/>
      <c r="G432" s="193"/>
      <c r="H432" s="193"/>
    </row>
    <row r="433" ht="15.75" customHeight="1">
      <c r="B433" s="193"/>
      <c r="C433" s="193"/>
      <c r="D433" s="193"/>
      <c r="E433" s="193"/>
      <c r="F433" s="193"/>
      <c r="G433" s="193"/>
      <c r="H433" s="193"/>
    </row>
    <row r="434" ht="15.75" customHeight="1">
      <c r="B434" s="193"/>
      <c r="C434" s="193"/>
      <c r="D434" s="193"/>
      <c r="E434" s="193"/>
      <c r="F434" s="193"/>
      <c r="G434" s="193"/>
      <c r="H434" s="193"/>
    </row>
    <row r="435" ht="15.75" customHeight="1">
      <c r="B435" s="193"/>
      <c r="C435" s="193"/>
      <c r="D435" s="193"/>
      <c r="E435" s="193"/>
      <c r="F435" s="193"/>
      <c r="G435" s="193"/>
      <c r="H435" s="193"/>
    </row>
    <row r="436" ht="15.75" customHeight="1">
      <c r="B436" s="193"/>
      <c r="C436" s="193"/>
      <c r="D436" s="193"/>
      <c r="E436" s="193"/>
      <c r="F436" s="193"/>
      <c r="G436" s="193"/>
      <c r="H436" s="193"/>
    </row>
    <row r="437" ht="15.75" customHeight="1">
      <c r="B437" s="193"/>
      <c r="C437" s="193"/>
      <c r="D437" s="193"/>
      <c r="E437" s="193"/>
      <c r="F437" s="193"/>
      <c r="G437" s="193"/>
      <c r="H437" s="193"/>
    </row>
    <row r="438" ht="15.75" customHeight="1">
      <c r="B438" s="193"/>
      <c r="C438" s="193"/>
      <c r="D438" s="193"/>
      <c r="E438" s="193"/>
      <c r="F438" s="193"/>
      <c r="G438" s="193"/>
      <c r="H438" s="193"/>
    </row>
    <row r="439" ht="15.75" customHeight="1">
      <c r="B439" s="193"/>
      <c r="C439" s="193"/>
      <c r="D439" s="193"/>
      <c r="E439" s="193"/>
      <c r="F439" s="193"/>
      <c r="G439" s="193"/>
      <c r="H439" s="193"/>
    </row>
    <row r="440" ht="15.75" customHeight="1">
      <c r="B440" s="193"/>
      <c r="C440" s="193"/>
      <c r="D440" s="193"/>
      <c r="E440" s="193"/>
      <c r="F440" s="193"/>
      <c r="G440" s="193"/>
      <c r="H440" s="193"/>
    </row>
    <row r="441" ht="15.75" customHeight="1">
      <c r="B441" s="193"/>
      <c r="C441" s="193"/>
      <c r="D441" s="193"/>
      <c r="E441" s="193"/>
      <c r="F441" s="193"/>
      <c r="G441" s="193"/>
      <c r="H441" s="193"/>
    </row>
    <row r="442" ht="15.75" customHeight="1">
      <c r="B442" s="193"/>
      <c r="C442" s="193"/>
      <c r="D442" s="193"/>
      <c r="E442" s="193"/>
      <c r="F442" s="193"/>
      <c r="G442" s="193"/>
      <c r="H442" s="193"/>
    </row>
    <row r="443" ht="15.75" customHeight="1">
      <c r="B443" s="193"/>
      <c r="C443" s="193"/>
      <c r="D443" s="193"/>
      <c r="E443" s="193"/>
      <c r="F443" s="193"/>
      <c r="G443" s="193"/>
      <c r="H443" s="193"/>
    </row>
    <row r="444" ht="15.75" customHeight="1">
      <c r="B444" s="193"/>
      <c r="C444" s="193"/>
      <c r="D444" s="193"/>
      <c r="E444" s="193"/>
      <c r="F444" s="193"/>
      <c r="G444" s="193"/>
      <c r="H444" s="193"/>
    </row>
    <row r="445" ht="15.75" customHeight="1">
      <c r="B445" s="193"/>
      <c r="C445" s="193"/>
      <c r="D445" s="193"/>
      <c r="E445" s="193"/>
      <c r="F445" s="193"/>
      <c r="G445" s="193"/>
      <c r="H445" s="193"/>
    </row>
    <row r="446" ht="15.75" customHeight="1">
      <c r="B446" s="193"/>
      <c r="C446" s="193"/>
      <c r="D446" s="193"/>
      <c r="E446" s="193"/>
      <c r="F446" s="193"/>
      <c r="G446" s="193"/>
      <c r="H446" s="193"/>
    </row>
    <row r="447" ht="15.75" customHeight="1">
      <c r="B447" s="193"/>
      <c r="C447" s="193"/>
      <c r="D447" s="193"/>
      <c r="E447" s="193"/>
      <c r="F447" s="193"/>
      <c r="G447" s="193"/>
      <c r="H447" s="193"/>
    </row>
    <row r="448" ht="15.75" customHeight="1">
      <c r="B448" s="193"/>
      <c r="C448" s="193"/>
      <c r="D448" s="193"/>
      <c r="E448" s="193"/>
      <c r="F448" s="193"/>
      <c r="G448" s="193"/>
      <c r="H448" s="193"/>
    </row>
    <row r="449" ht="15.75" customHeight="1">
      <c r="B449" s="193"/>
      <c r="C449" s="193"/>
      <c r="D449" s="193"/>
      <c r="E449" s="193"/>
      <c r="F449" s="193"/>
      <c r="G449" s="193"/>
      <c r="H449" s="193"/>
    </row>
    <row r="450" ht="15.75" customHeight="1">
      <c r="B450" s="193"/>
      <c r="C450" s="193"/>
      <c r="D450" s="193"/>
      <c r="E450" s="193"/>
      <c r="F450" s="193"/>
      <c r="G450" s="193"/>
      <c r="H450" s="193"/>
    </row>
    <row r="451" ht="15.75" customHeight="1">
      <c r="B451" s="193"/>
      <c r="C451" s="193"/>
      <c r="D451" s="193"/>
      <c r="E451" s="193"/>
      <c r="F451" s="193"/>
      <c r="G451" s="193"/>
      <c r="H451" s="193"/>
    </row>
    <row r="452" ht="15.75" customHeight="1">
      <c r="B452" s="193"/>
      <c r="C452" s="193"/>
      <c r="D452" s="193"/>
      <c r="E452" s="193"/>
      <c r="F452" s="193"/>
      <c r="G452" s="193"/>
      <c r="H452" s="193"/>
    </row>
    <row r="453" ht="15.75" customHeight="1">
      <c r="B453" s="193"/>
      <c r="C453" s="193"/>
      <c r="D453" s="193"/>
      <c r="E453" s="193"/>
      <c r="F453" s="193"/>
      <c r="G453" s="193"/>
      <c r="H453" s="193"/>
    </row>
    <row r="454" ht="15.75" customHeight="1">
      <c r="B454" s="193"/>
      <c r="C454" s="193"/>
      <c r="D454" s="193"/>
      <c r="E454" s="193"/>
      <c r="F454" s="193"/>
      <c r="G454" s="193"/>
      <c r="H454" s="193"/>
    </row>
    <row r="455" ht="15.75" customHeight="1">
      <c r="B455" s="193"/>
      <c r="C455" s="193"/>
      <c r="D455" s="193"/>
      <c r="E455" s="193"/>
      <c r="F455" s="193"/>
      <c r="G455" s="193"/>
      <c r="H455" s="193"/>
    </row>
    <row r="456" ht="15.75" customHeight="1">
      <c r="B456" s="193"/>
      <c r="C456" s="193"/>
      <c r="D456" s="193"/>
      <c r="E456" s="193"/>
      <c r="F456" s="193"/>
      <c r="G456" s="193"/>
      <c r="H456" s="193"/>
    </row>
    <row r="457" ht="15.75" customHeight="1">
      <c r="B457" s="193"/>
      <c r="C457" s="193"/>
      <c r="D457" s="193"/>
      <c r="E457" s="193"/>
      <c r="F457" s="193"/>
      <c r="G457" s="193"/>
      <c r="H457" s="193"/>
    </row>
    <row r="458" ht="15.75" customHeight="1">
      <c r="B458" s="193"/>
      <c r="C458" s="193"/>
      <c r="D458" s="193"/>
      <c r="E458" s="193"/>
      <c r="F458" s="193"/>
      <c r="G458" s="193"/>
      <c r="H458" s="193"/>
    </row>
    <row r="459" ht="15.75" customHeight="1">
      <c r="B459" s="193"/>
      <c r="C459" s="193"/>
      <c r="D459" s="193"/>
      <c r="E459" s="193"/>
      <c r="F459" s="193"/>
      <c r="G459" s="193"/>
      <c r="H459" s="193"/>
    </row>
    <row r="460" ht="15.75" customHeight="1">
      <c r="B460" s="193"/>
      <c r="C460" s="193"/>
      <c r="D460" s="193"/>
      <c r="E460" s="193"/>
      <c r="F460" s="193"/>
      <c r="G460" s="193"/>
      <c r="H460" s="193"/>
    </row>
    <row r="461" ht="15.75" customHeight="1">
      <c r="B461" s="193"/>
      <c r="C461" s="193"/>
      <c r="D461" s="193"/>
      <c r="E461" s="193"/>
      <c r="F461" s="193"/>
      <c r="G461" s="193"/>
      <c r="H461" s="193"/>
    </row>
    <row r="462" ht="15.75" customHeight="1">
      <c r="B462" s="193"/>
      <c r="C462" s="193"/>
      <c r="D462" s="193"/>
      <c r="E462" s="193"/>
      <c r="F462" s="193"/>
      <c r="G462" s="193"/>
      <c r="H462" s="193"/>
    </row>
    <row r="463" ht="15.75" customHeight="1">
      <c r="B463" s="193"/>
      <c r="C463" s="193"/>
      <c r="D463" s="193"/>
      <c r="E463" s="193"/>
      <c r="F463" s="193"/>
      <c r="G463" s="193"/>
      <c r="H463" s="193"/>
    </row>
    <row r="464" ht="15.75" customHeight="1">
      <c r="B464" s="193"/>
      <c r="C464" s="193"/>
      <c r="D464" s="193"/>
      <c r="E464" s="193"/>
      <c r="F464" s="193"/>
      <c r="G464" s="193"/>
      <c r="H464" s="193"/>
    </row>
    <row r="465" ht="15.75" customHeight="1">
      <c r="B465" s="193"/>
      <c r="C465" s="193"/>
      <c r="D465" s="193"/>
      <c r="E465" s="193"/>
      <c r="F465" s="193"/>
      <c r="G465" s="193"/>
      <c r="H465" s="193"/>
    </row>
    <row r="466" ht="15.75" customHeight="1">
      <c r="B466" s="193"/>
      <c r="C466" s="193"/>
      <c r="D466" s="193"/>
      <c r="E466" s="193"/>
      <c r="F466" s="193"/>
      <c r="G466" s="193"/>
      <c r="H466" s="193"/>
    </row>
    <row r="467" ht="15.75" customHeight="1">
      <c r="B467" s="193"/>
      <c r="C467" s="193"/>
      <c r="D467" s="193"/>
      <c r="E467" s="193"/>
      <c r="F467" s="193"/>
      <c r="G467" s="193"/>
      <c r="H467" s="193"/>
    </row>
    <row r="468" ht="15.75" customHeight="1">
      <c r="B468" s="193"/>
      <c r="C468" s="193"/>
      <c r="D468" s="193"/>
      <c r="E468" s="193"/>
      <c r="F468" s="193"/>
      <c r="G468" s="193"/>
      <c r="H468" s="193"/>
    </row>
    <row r="469" ht="15.75" customHeight="1">
      <c r="B469" s="193"/>
      <c r="C469" s="193"/>
      <c r="D469" s="193"/>
      <c r="E469" s="193"/>
      <c r="F469" s="193"/>
      <c r="G469" s="193"/>
      <c r="H469" s="193"/>
    </row>
    <row r="470" ht="15.75" customHeight="1">
      <c r="B470" s="193"/>
      <c r="C470" s="193"/>
      <c r="D470" s="193"/>
      <c r="E470" s="193"/>
      <c r="F470" s="193"/>
      <c r="G470" s="193"/>
      <c r="H470" s="193"/>
    </row>
    <row r="471" ht="15.75" customHeight="1">
      <c r="B471" s="193"/>
      <c r="C471" s="193"/>
      <c r="D471" s="193"/>
      <c r="E471" s="193"/>
      <c r="F471" s="193"/>
      <c r="G471" s="193"/>
      <c r="H471" s="193"/>
    </row>
    <row r="472" ht="15.75" customHeight="1">
      <c r="B472" s="193"/>
      <c r="C472" s="193"/>
      <c r="D472" s="193"/>
      <c r="E472" s="193"/>
      <c r="F472" s="193"/>
      <c r="G472" s="193"/>
      <c r="H472" s="193"/>
    </row>
    <row r="473" ht="15.75" customHeight="1">
      <c r="B473" s="193"/>
      <c r="C473" s="193"/>
      <c r="D473" s="193"/>
      <c r="E473" s="193"/>
      <c r="F473" s="193"/>
      <c r="G473" s="193"/>
      <c r="H473" s="193"/>
    </row>
    <row r="474" ht="15.75" customHeight="1">
      <c r="B474" s="193"/>
      <c r="C474" s="193"/>
      <c r="D474" s="193"/>
      <c r="E474" s="193"/>
      <c r="F474" s="193"/>
      <c r="G474" s="193"/>
      <c r="H474" s="193"/>
    </row>
    <row r="475" ht="15.75" customHeight="1">
      <c r="B475" s="193"/>
      <c r="C475" s="193"/>
      <c r="D475" s="193"/>
      <c r="E475" s="193"/>
      <c r="F475" s="193"/>
      <c r="G475" s="193"/>
      <c r="H475" s="193"/>
    </row>
    <row r="476" ht="15.75" customHeight="1">
      <c r="B476" s="193"/>
      <c r="C476" s="193"/>
      <c r="D476" s="193"/>
      <c r="E476" s="193"/>
      <c r="F476" s="193"/>
      <c r="G476" s="193"/>
      <c r="H476" s="193"/>
    </row>
    <row r="477" ht="15.75" customHeight="1">
      <c r="B477" s="193"/>
      <c r="C477" s="193"/>
      <c r="D477" s="193"/>
      <c r="E477" s="193"/>
      <c r="F477" s="193"/>
      <c r="G477" s="193"/>
      <c r="H477" s="193"/>
    </row>
    <row r="478" ht="15.75" customHeight="1">
      <c r="B478" s="193"/>
      <c r="C478" s="193"/>
      <c r="D478" s="193"/>
      <c r="E478" s="193"/>
      <c r="F478" s="193"/>
      <c r="G478" s="193"/>
      <c r="H478" s="193"/>
    </row>
    <row r="479" ht="15.75" customHeight="1">
      <c r="B479" s="193"/>
      <c r="C479" s="193"/>
      <c r="D479" s="193"/>
      <c r="E479" s="193"/>
      <c r="F479" s="193"/>
      <c r="G479" s="193"/>
      <c r="H479" s="193"/>
    </row>
    <row r="480" ht="15.75" customHeight="1">
      <c r="B480" s="193"/>
      <c r="C480" s="193"/>
      <c r="D480" s="193"/>
      <c r="E480" s="193"/>
      <c r="F480" s="193"/>
      <c r="G480" s="193"/>
      <c r="H480" s="193"/>
    </row>
    <row r="481" ht="15.75" customHeight="1">
      <c r="B481" s="193"/>
      <c r="C481" s="193"/>
      <c r="D481" s="193"/>
      <c r="E481" s="193"/>
      <c r="F481" s="193"/>
      <c r="G481" s="193"/>
      <c r="H481" s="193"/>
    </row>
    <row r="482" ht="15.75" customHeight="1">
      <c r="B482" s="193"/>
      <c r="C482" s="193"/>
      <c r="D482" s="193"/>
      <c r="E482" s="193"/>
      <c r="F482" s="193"/>
      <c r="G482" s="193"/>
      <c r="H482" s="193"/>
    </row>
    <row r="483" ht="15.75" customHeight="1">
      <c r="B483" s="193"/>
      <c r="C483" s="193"/>
      <c r="D483" s="193"/>
      <c r="E483" s="193"/>
      <c r="F483" s="193"/>
      <c r="G483" s="193"/>
      <c r="H483" s="193"/>
    </row>
    <row r="484" ht="15.75" customHeight="1">
      <c r="B484" s="193"/>
      <c r="C484" s="193"/>
      <c r="D484" s="193"/>
      <c r="E484" s="193"/>
      <c r="F484" s="193"/>
      <c r="G484" s="193"/>
      <c r="H484" s="193"/>
    </row>
    <row r="485" ht="15.75" customHeight="1">
      <c r="B485" s="193"/>
      <c r="C485" s="193"/>
      <c r="D485" s="193"/>
      <c r="E485" s="193"/>
      <c r="F485" s="193"/>
      <c r="G485" s="193"/>
      <c r="H485" s="193"/>
    </row>
    <row r="486" ht="15.75" customHeight="1">
      <c r="B486" s="193"/>
      <c r="C486" s="193"/>
      <c r="D486" s="193"/>
      <c r="E486" s="193"/>
      <c r="F486" s="193"/>
      <c r="G486" s="193"/>
      <c r="H486" s="193"/>
    </row>
    <row r="487" ht="15.75" customHeight="1">
      <c r="B487" s="193"/>
      <c r="C487" s="193"/>
      <c r="D487" s="193"/>
      <c r="E487" s="193"/>
      <c r="F487" s="193"/>
      <c r="G487" s="193"/>
      <c r="H487" s="193"/>
    </row>
    <row r="488" ht="15.75" customHeight="1">
      <c r="B488" s="193"/>
      <c r="C488" s="193"/>
      <c r="D488" s="193"/>
      <c r="E488" s="193"/>
      <c r="F488" s="193"/>
      <c r="G488" s="193"/>
      <c r="H488" s="193"/>
    </row>
    <row r="489" ht="15.75" customHeight="1">
      <c r="B489" s="193"/>
      <c r="C489" s="193"/>
      <c r="D489" s="193"/>
      <c r="E489" s="193"/>
      <c r="F489" s="193"/>
      <c r="G489" s="193"/>
      <c r="H489" s="193"/>
    </row>
    <row r="490" ht="15.75" customHeight="1">
      <c r="B490" s="193"/>
      <c r="C490" s="193"/>
      <c r="D490" s="193"/>
      <c r="E490" s="193"/>
      <c r="F490" s="193"/>
      <c r="G490" s="193"/>
      <c r="H490" s="193"/>
    </row>
    <row r="491" ht="15.75" customHeight="1">
      <c r="B491" s="193"/>
      <c r="C491" s="193"/>
      <c r="D491" s="193"/>
      <c r="E491" s="193"/>
      <c r="F491" s="193"/>
      <c r="G491" s="193"/>
      <c r="H491" s="193"/>
    </row>
    <row r="492" ht="15.75" customHeight="1">
      <c r="B492" s="193"/>
      <c r="C492" s="193"/>
      <c r="D492" s="193"/>
      <c r="E492" s="193"/>
      <c r="F492" s="193"/>
      <c r="G492" s="193"/>
      <c r="H492" s="193"/>
    </row>
    <row r="493" ht="15.75" customHeight="1">
      <c r="B493" s="193"/>
      <c r="C493" s="193"/>
      <c r="D493" s="193"/>
      <c r="E493" s="193"/>
      <c r="F493" s="193"/>
      <c r="G493" s="193"/>
      <c r="H493" s="193"/>
    </row>
    <row r="494" ht="15.75" customHeight="1">
      <c r="B494" s="193"/>
      <c r="C494" s="193"/>
      <c r="D494" s="193"/>
      <c r="E494" s="193"/>
      <c r="F494" s="193"/>
      <c r="G494" s="193"/>
      <c r="H494" s="193"/>
    </row>
    <row r="495" ht="15.75" customHeight="1">
      <c r="B495" s="193"/>
      <c r="C495" s="193"/>
      <c r="D495" s="193"/>
      <c r="E495" s="193"/>
      <c r="F495" s="193"/>
      <c r="G495" s="193"/>
      <c r="H495" s="193"/>
    </row>
    <row r="496" ht="15.75" customHeight="1">
      <c r="B496" s="193"/>
      <c r="C496" s="193"/>
      <c r="D496" s="193"/>
      <c r="E496" s="193"/>
      <c r="F496" s="193"/>
      <c r="G496" s="193"/>
      <c r="H496" s="193"/>
    </row>
    <row r="497" ht="15.75" customHeight="1">
      <c r="B497" s="193"/>
      <c r="C497" s="193"/>
      <c r="D497" s="193"/>
      <c r="E497" s="193"/>
      <c r="F497" s="193"/>
      <c r="G497" s="193"/>
      <c r="H497" s="193"/>
    </row>
    <row r="498" ht="15.75" customHeight="1">
      <c r="B498" s="193"/>
      <c r="C498" s="193"/>
      <c r="D498" s="193"/>
      <c r="E498" s="193"/>
      <c r="F498" s="193"/>
      <c r="G498" s="193"/>
      <c r="H498" s="193"/>
    </row>
    <row r="499" ht="15.75" customHeight="1">
      <c r="B499" s="193"/>
      <c r="C499" s="193"/>
      <c r="D499" s="193"/>
      <c r="E499" s="193"/>
      <c r="F499" s="193"/>
      <c r="G499" s="193"/>
      <c r="H499" s="193"/>
    </row>
    <row r="500" ht="15.75" customHeight="1">
      <c r="B500" s="193"/>
      <c r="C500" s="193"/>
      <c r="D500" s="193"/>
      <c r="E500" s="193"/>
      <c r="F500" s="193"/>
      <c r="G500" s="193"/>
      <c r="H500" s="193"/>
    </row>
    <row r="501" ht="15.75" customHeight="1">
      <c r="B501" s="193"/>
      <c r="C501" s="193"/>
      <c r="D501" s="193"/>
      <c r="E501" s="193"/>
      <c r="F501" s="193"/>
      <c r="G501" s="193"/>
      <c r="H501" s="193"/>
    </row>
    <row r="502" ht="15.75" customHeight="1">
      <c r="B502" s="193"/>
      <c r="C502" s="193"/>
      <c r="D502" s="193"/>
      <c r="E502" s="193"/>
      <c r="F502" s="193"/>
      <c r="G502" s="193"/>
      <c r="H502" s="193"/>
    </row>
    <row r="503" ht="15.75" customHeight="1">
      <c r="B503" s="193"/>
      <c r="C503" s="193"/>
      <c r="D503" s="193"/>
      <c r="E503" s="193"/>
      <c r="F503" s="193"/>
      <c r="G503" s="193"/>
      <c r="H503" s="193"/>
    </row>
    <row r="504" ht="15.75" customHeight="1">
      <c r="B504" s="193"/>
      <c r="C504" s="193"/>
      <c r="D504" s="193"/>
      <c r="E504" s="193"/>
      <c r="F504" s="193"/>
      <c r="G504" s="193"/>
      <c r="H504" s="193"/>
    </row>
    <row r="505" ht="15.75" customHeight="1">
      <c r="B505" s="193"/>
      <c r="C505" s="193"/>
      <c r="D505" s="193"/>
      <c r="E505" s="193"/>
      <c r="F505" s="193"/>
      <c r="G505" s="193"/>
      <c r="H505" s="193"/>
    </row>
    <row r="506" ht="15.75" customHeight="1">
      <c r="B506" s="193"/>
      <c r="C506" s="193"/>
      <c r="D506" s="193"/>
      <c r="E506" s="193"/>
      <c r="F506" s="193"/>
      <c r="G506" s="193"/>
      <c r="H506" s="193"/>
    </row>
    <row r="507" ht="15.75" customHeight="1">
      <c r="B507" s="193"/>
      <c r="C507" s="193"/>
      <c r="D507" s="193"/>
      <c r="E507" s="193"/>
      <c r="F507" s="193"/>
      <c r="G507" s="193"/>
      <c r="H507" s="193"/>
    </row>
    <row r="508" ht="15.75" customHeight="1">
      <c r="B508" s="193"/>
      <c r="C508" s="193"/>
      <c r="D508" s="193"/>
      <c r="E508" s="193"/>
      <c r="F508" s="193"/>
      <c r="G508" s="193"/>
      <c r="H508" s="193"/>
    </row>
    <row r="509" ht="15.75" customHeight="1">
      <c r="B509" s="193"/>
      <c r="C509" s="193"/>
      <c r="D509" s="193"/>
      <c r="E509" s="193"/>
      <c r="F509" s="193"/>
      <c r="G509" s="193"/>
      <c r="H509" s="193"/>
    </row>
    <row r="510" ht="15.75" customHeight="1">
      <c r="B510" s="193"/>
      <c r="C510" s="193"/>
      <c r="D510" s="193"/>
      <c r="E510" s="193"/>
      <c r="F510" s="193"/>
      <c r="G510" s="193"/>
      <c r="H510" s="193"/>
    </row>
    <row r="511" ht="15.75" customHeight="1">
      <c r="B511" s="193"/>
      <c r="C511" s="193"/>
      <c r="D511" s="193"/>
      <c r="E511" s="193"/>
      <c r="F511" s="193"/>
      <c r="G511" s="193"/>
      <c r="H511" s="193"/>
    </row>
    <row r="512" ht="15.75" customHeight="1">
      <c r="B512" s="193"/>
      <c r="C512" s="193"/>
      <c r="D512" s="193"/>
      <c r="E512" s="193"/>
      <c r="F512" s="193"/>
      <c r="G512" s="193"/>
      <c r="H512" s="193"/>
    </row>
    <row r="513" ht="15.75" customHeight="1">
      <c r="B513" s="193"/>
      <c r="C513" s="193"/>
      <c r="D513" s="193"/>
      <c r="E513" s="193"/>
      <c r="F513" s="193"/>
      <c r="G513" s="193"/>
      <c r="H513" s="193"/>
    </row>
    <row r="514" ht="15.75" customHeight="1">
      <c r="B514" s="193"/>
      <c r="C514" s="193"/>
      <c r="D514" s="193"/>
      <c r="E514" s="193"/>
      <c r="F514" s="193"/>
      <c r="G514" s="193"/>
      <c r="H514" s="193"/>
    </row>
    <row r="515" ht="15.75" customHeight="1">
      <c r="B515" s="193"/>
      <c r="C515" s="193"/>
      <c r="D515" s="193"/>
      <c r="E515" s="193"/>
      <c r="F515" s="193"/>
      <c r="G515" s="193"/>
      <c r="H515" s="193"/>
    </row>
    <row r="516" ht="15.75" customHeight="1">
      <c r="B516" s="193"/>
      <c r="C516" s="193"/>
      <c r="D516" s="193"/>
      <c r="E516" s="193"/>
      <c r="F516" s="193"/>
      <c r="G516" s="193"/>
      <c r="H516" s="193"/>
    </row>
    <row r="517" ht="15.75" customHeight="1">
      <c r="B517" s="193"/>
      <c r="C517" s="193"/>
      <c r="D517" s="193"/>
      <c r="E517" s="193"/>
      <c r="F517" s="193"/>
      <c r="G517" s="193"/>
      <c r="H517" s="193"/>
    </row>
    <row r="518" ht="15.75" customHeight="1">
      <c r="B518" s="193"/>
      <c r="C518" s="193"/>
      <c r="D518" s="193"/>
      <c r="E518" s="193"/>
      <c r="F518" s="193"/>
      <c r="G518" s="193"/>
      <c r="H518" s="193"/>
    </row>
    <row r="519" ht="15.75" customHeight="1">
      <c r="B519" s="193"/>
      <c r="C519" s="193"/>
      <c r="D519" s="193"/>
      <c r="E519" s="193"/>
      <c r="F519" s="193"/>
      <c r="G519" s="193"/>
      <c r="H519" s="193"/>
    </row>
    <row r="520" ht="15.75" customHeight="1">
      <c r="B520" s="193"/>
      <c r="C520" s="193"/>
      <c r="D520" s="193"/>
      <c r="E520" s="193"/>
      <c r="F520" s="193"/>
      <c r="G520" s="193"/>
      <c r="H520" s="193"/>
    </row>
    <row r="521" ht="15.75" customHeight="1">
      <c r="B521" s="193"/>
      <c r="C521" s="193"/>
      <c r="D521" s="193"/>
      <c r="E521" s="193"/>
      <c r="F521" s="193"/>
      <c r="G521" s="193"/>
      <c r="H521" s="193"/>
    </row>
    <row r="522" ht="15.75" customHeight="1">
      <c r="B522" s="193"/>
      <c r="C522" s="193"/>
      <c r="D522" s="193"/>
      <c r="E522" s="193"/>
      <c r="F522" s="193"/>
      <c r="G522" s="193"/>
      <c r="H522" s="193"/>
    </row>
    <row r="523" ht="15.75" customHeight="1">
      <c r="B523" s="193"/>
      <c r="C523" s="193"/>
      <c r="D523" s="193"/>
      <c r="E523" s="193"/>
      <c r="F523" s="193"/>
      <c r="G523" s="193"/>
      <c r="H523" s="193"/>
    </row>
    <row r="524" ht="15.75" customHeight="1">
      <c r="B524" s="193"/>
      <c r="C524" s="193"/>
      <c r="D524" s="193"/>
      <c r="E524" s="193"/>
      <c r="F524" s="193"/>
      <c r="G524" s="193"/>
      <c r="H524" s="193"/>
    </row>
    <row r="525" ht="15.75" customHeight="1">
      <c r="B525" s="193"/>
      <c r="C525" s="193"/>
      <c r="D525" s="193"/>
      <c r="E525" s="193"/>
      <c r="F525" s="193"/>
      <c r="G525" s="193"/>
      <c r="H525" s="193"/>
    </row>
    <row r="526" ht="15.75" customHeight="1">
      <c r="B526" s="193"/>
      <c r="C526" s="193"/>
      <c r="D526" s="193"/>
      <c r="E526" s="193"/>
      <c r="F526" s="193"/>
      <c r="G526" s="193"/>
      <c r="H526" s="193"/>
    </row>
    <row r="527" ht="15.75" customHeight="1">
      <c r="B527" s="193"/>
      <c r="C527" s="193"/>
      <c r="D527" s="193"/>
      <c r="E527" s="193"/>
      <c r="F527" s="193"/>
      <c r="G527" s="193"/>
      <c r="H527" s="193"/>
    </row>
    <row r="528" ht="15.75" customHeight="1">
      <c r="B528" s="193"/>
      <c r="C528" s="193"/>
      <c r="D528" s="193"/>
      <c r="E528" s="193"/>
      <c r="F528" s="193"/>
      <c r="G528" s="193"/>
      <c r="H528" s="193"/>
    </row>
    <row r="529" ht="15.75" customHeight="1">
      <c r="B529" s="193"/>
      <c r="C529" s="193"/>
      <c r="D529" s="193"/>
      <c r="E529" s="193"/>
      <c r="F529" s="193"/>
      <c r="G529" s="193"/>
      <c r="H529" s="193"/>
    </row>
    <row r="530" ht="15.75" customHeight="1">
      <c r="B530" s="193"/>
      <c r="C530" s="193"/>
      <c r="D530" s="193"/>
      <c r="E530" s="193"/>
      <c r="F530" s="193"/>
      <c r="G530" s="193"/>
      <c r="H530" s="193"/>
    </row>
    <row r="531" ht="15.75" customHeight="1">
      <c r="B531" s="193"/>
      <c r="C531" s="193"/>
      <c r="D531" s="193"/>
      <c r="E531" s="193"/>
      <c r="F531" s="193"/>
      <c r="G531" s="193"/>
      <c r="H531" s="193"/>
    </row>
    <row r="532" ht="15.75" customHeight="1">
      <c r="B532" s="193"/>
      <c r="C532" s="193"/>
      <c r="D532" s="193"/>
      <c r="E532" s="193"/>
      <c r="F532" s="193"/>
      <c r="G532" s="193"/>
      <c r="H532" s="193"/>
    </row>
    <row r="533" ht="15.75" customHeight="1">
      <c r="B533" s="193"/>
      <c r="C533" s="193"/>
      <c r="D533" s="193"/>
      <c r="E533" s="193"/>
      <c r="F533" s="193"/>
      <c r="G533" s="193"/>
      <c r="H533" s="193"/>
    </row>
    <row r="534" ht="15.75" customHeight="1">
      <c r="B534" s="193"/>
      <c r="C534" s="193"/>
      <c r="D534" s="193"/>
      <c r="E534" s="193"/>
      <c r="F534" s="193"/>
      <c r="G534" s="193"/>
      <c r="H534" s="193"/>
    </row>
    <row r="535" ht="15.75" customHeight="1">
      <c r="B535" s="193"/>
      <c r="C535" s="193"/>
      <c r="D535" s="193"/>
      <c r="E535" s="193"/>
      <c r="F535" s="193"/>
      <c r="G535" s="193"/>
      <c r="H535" s="193"/>
    </row>
    <row r="536" ht="15.75" customHeight="1">
      <c r="B536" s="193"/>
      <c r="C536" s="193"/>
      <c r="D536" s="193"/>
      <c r="E536" s="193"/>
      <c r="F536" s="193"/>
      <c r="G536" s="193"/>
      <c r="H536" s="193"/>
    </row>
    <row r="537" ht="15.75" customHeight="1">
      <c r="B537" s="193"/>
      <c r="C537" s="193"/>
      <c r="D537" s="193"/>
      <c r="E537" s="193"/>
      <c r="F537" s="193"/>
      <c r="G537" s="193"/>
      <c r="H537" s="193"/>
    </row>
    <row r="538" ht="15.75" customHeight="1">
      <c r="B538" s="193"/>
      <c r="C538" s="193"/>
      <c r="D538" s="193"/>
      <c r="E538" s="193"/>
      <c r="F538" s="193"/>
      <c r="G538" s="193"/>
      <c r="H538" s="193"/>
    </row>
    <row r="539" ht="15.75" customHeight="1">
      <c r="B539" s="193"/>
      <c r="C539" s="193"/>
      <c r="D539" s="193"/>
      <c r="E539" s="193"/>
      <c r="F539" s="193"/>
      <c r="G539" s="193"/>
      <c r="H539" s="193"/>
    </row>
    <row r="540" ht="15.75" customHeight="1">
      <c r="B540" s="193"/>
      <c r="C540" s="193"/>
      <c r="D540" s="193"/>
      <c r="E540" s="193"/>
      <c r="F540" s="193"/>
      <c r="G540" s="193"/>
      <c r="H540" s="193"/>
    </row>
    <row r="541" ht="15.75" customHeight="1">
      <c r="B541" s="193"/>
      <c r="C541" s="193"/>
      <c r="D541" s="193"/>
      <c r="E541" s="193"/>
      <c r="F541" s="193"/>
      <c r="G541" s="193"/>
      <c r="H541" s="193"/>
    </row>
    <row r="542" ht="15.75" customHeight="1">
      <c r="B542" s="193"/>
      <c r="C542" s="193"/>
      <c r="D542" s="193"/>
      <c r="E542" s="193"/>
      <c r="F542" s="193"/>
      <c r="G542" s="193"/>
      <c r="H542" s="193"/>
    </row>
    <row r="543" ht="15.75" customHeight="1">
      <c r="B543" s="193"/>
      <c r="C543" s="193"/>
      <c r="D543" s="193"/>
      <c r="E543" s="193"/>
      <c r="F543" s="193"/>
      <c r="G543" s="193"/>
      <c r="H543" s="193"/>
    </row>
    <row r="544" ht="15.75" customHeight="1">
      <c r="B544" s="193"/>
      <c r="C544" s="193"/>
      <c r="D544" s="193"/>
      <c r="E544" s="193"/>
      <c r="F544" s="193"/>
      <c r="G544" s="193"/>
      <c r="H544" s="193"/>
    </row>
    <row r="545" ht="15.75" customHeight="1">
      <c r="B545" s="193"/>
      <c r="C545" s="193"/>
      <c r="D545" s="193"/>
      <c r="E545" s="193"/>
      <c r="F545" s="193"/>
      <c r="G545" s="193"/>
      <c r="H545" s="193"/>
    </row>
    <row r="546" ht="15.75" customHeight="1">
      <c r="B546" s="193"/>
      <c r="C546" s="193"/>
      <c r="D546" s="193"/>
      <c r="E546" s="193"/>
      <c r="F546" s="193"/>
      <c r="G546" s="193"/>
      <c r="H546" s="193"/>
    </row>
    <row r="547" ht="15.75" customHeight="1">
      <c r="B547" s="193"/>
      <c r="C547" s="193"/>
      <c r="D547" s="193"/>
      <c r="E547" s="193"/>
      <c r="F547" s="193"/>
      <c r="G547" s="193"/>
      <c r="H547" s="193"/>
    </row>
    <row r="548" ht="15.75" customHeight="1">
      <c r="B548" s="193"/>
      <c r="C548" s="193"/>
      <c r="D548" s="193"/>
      <c r="E548" s="193"/>
      <c r="F548" s="193"/>
      <c r="G548" s="193"/>
      <c r="H548" s="193"/>
    </row>
    <row r="549" ht="15.75" customHeight="1">
      <c r="B549" s="193"/>
      <c r="C549" s="193"/>
      <c r="D549" s="193"/>
      <c r="E549" s="193"/>
      <c r="F549" s="193"/>
      <c r="G549" s="193"/>
      <c r="H549" s="193"/>
    </row>
    <row r="550" ht="15.75" customHeight="1">
      <c r="B550" s="193"/>
      <c r="C550" s="193"/>
      <c r="D550" s="193"/>
      <c r="E550" s="193"/>
      <c r="F550" s="193"/>
      <c r="G550" s="193"/>
      <c r="H550" s="193"/>
    </row>
    <row r="551" ht="15.75" customHeight="1">
      <c r="B551" s="193"/>
      <c r="C551" s="193"/>
      <c r="D551" s="193"/>
      <c r="E551" s="193"/>
      <c r="F551" s="193"/>
      <c r="G551" s="193"/>
      <c r="H551" s="193"/>
    </row>
    <row r="552" ht="15.75" customHeight="1">
      <c r="B552" s="193"/>
      <c r="C552" s="193"/>
      <c r="D552" s="193"/>
      <c r="E552" s="193"/>
      <c r="F552" s="193"/>
      <c r="G552" s="193"/>
      <c r="H552" s="193"/>
    </row>
    <row r="553" ht="15.75" customHeight="1">
      <c r="B553" s="193"/>
      <c r="C553" s="193"/>
      <c r="D553" s="193"/>
      <c r="E553" s="193"/>
      <c r="F553" s="193"/>
      <c r="G553" s="193"/>
      <c r="H553" s="193"/>
    </row>
    <row r="554" ht="15.75" customHeight="1">
      <c r="B554" s="193"/>
      <c r="C554" s="193"/>
      <c r="D554" s="193"/>
      <c r="E554" s="193"/>
      <c r="F554" s="193"/>
      <c r="G554" s="193"/>
      <c r="H554" s="193"/>
    </row>
    <row r="555" ht="15.75" customHeight="1">
      <c r="B555" s="193"/>
      <c r="C555" s="193"/>
      <c r="D555" s="193"/>
      <c r="E555" s="193"/>
      <c r="F555" s="193"/>
      <c r="G555" s="193"/>
      <c r="H555" s="193"/>
    </row>
    <row r="556" ht="15.75" customHeight="1">
      <c r="B556" s="193"/>
      <c r="C556" s="193"/>
      <c r="D556" s="193"/>
      <c r="E556" s="193"/>
      <c r="F556" s="193"/>
      <c r="G556" s="193"/>
      <c r="H556" s="193"/>
    </row>
    <row r="557" ht="15.75" customHeight="1">
      <c r="B557" s="193"/>
      <c r="C557" s="193"/>
      <c r="D557" s="193"/>
      <c r="E557" s="193"/>
      <c r="F557" s="193"/>
      <c r="G557" s="193"/>
      <c r="H557" s="193"/>
    </row>
    <row r="558" ht="15.75" customHeight="1">
      <c r="B558" s="193"/>
      <c r="C558" s="193"/>
      <c r="D558" s="193"/>
      <c r="E558" s="193"/>
      <c r="F558" s="193"/>
      <c r="G558" s="193"/>
      <c r="H558" s="193"/>
    </row>
    <row r="559" ht="15.75" customHeight="1">
      <c r="B559" s="193"/>
      <c r="C559" s="193"/>
      <c r="D559" s="193"/>
      <c r="E559" s="193"/>
      <c r="F559" s="193"/>
      <c r="G559" s="193"/>
      <c r="H559" s="193"/>
    </row>
    <row r="560" ht="15.75" customHeight="1">
      <c r="B560" s="193"/>
      <c r="C560" s="193"/>
      <c r="D560" s="193"/>
      <c r="E560" s="193"/>
      <c r="F560" s="193"/>
      <c r="G560" s="193"/>
      <c r="H560" s="193"/>
    </row>
    <row r="561" ht="15.75" customHeight="1">
      <c r="B561" s="193"/>
      <c r="C561" s="193"/>
      <c r="D561" s="193"/>
      <c r="E561" s="193"/>
      <c r="F561" s="193"/>
      <c r="G561" s="193"/>
      <c r="H561" s="193"/>
    </row>
    <row r="562" ht="15.75" customHeight="1">
      <c r="B562" s="193"/>
      <c r="C562" s="193"/>
      <c r="D562" s="193"/>
      <c r="E562" s="193"/>
      <c r="F562" s="193"/>
      <c r="G562" s="193"/>
      <c r="H562" s="193"/>
    </row>
    <row r="563" ht="15.75" customHeight="1">
      <c r="B563" s="193"/>
      <c r="C563" s="193"/>
      <c r="D563" s="193"/>
      <c r="E563" s="193"/>
      <c r="F563" s="193"/>
      <c r="G563" s="193"/>
      <c r="H563" s="193"/>
    </row>
    <row r="564" ht="15.75" customHeight="1">
      <c r="B564" s="193"/>
      <c r="C564" s="193"/>
      <c r="D564" s="193"/>
      <c r="E564" s="193"/>
      <c r="F564" s="193"/>
      <c r="G564" s="193"/>
      <c r="H564" s="193"/>
    </row>
    <row r="565" ht="15.75" customHeight="1">
      <c r="B565" s="193"/>
      <c r="C565" s="193"/>
      <c r="D565" s="193"/>
      <c r="E565" s="193"/>
      <c r="F565" s="193"/>
      <c r="G565" s="193"/>
      <c r="H565" s="193"/>
    </row>
    <row r="566" ht="15.75" customHeight="1">
      <c r="B566" s="193"/>
      <c r="C566" s="193"/>
      <c r="D566" s="193"/>
      <c r="E566" s="193"/>
      <c r="F566" s="193"/>
      <c r="G566" s="193"/>
      <c r="H566" s="193"/>
    </row>
    <row r="567" ht="15.75" customHeight="1">
      <c r="B567" s="193"/>
      <c r="C567" s="193"/>
      <c r="D567" s="193"/>
      <c r="E567" s="193"/>
      <c r="F567" s="193"/>
      <c r="G567" s="193"/>
      <c r="H567" s="193"/>
    </row>
    <row r="568" ht="15.75" customHeight="1">
      <c r="B568" s="193"/>
      <c r="C568" s="193"/>
      <c r="D568" s="193"/>
      <c r="E568" s="193"/>
      <c r="F568" s="193"/>
      <c r="G568" s="193"/>
      <c r="H568" s="193"/>
    </row>
    <row r="569" ht="15.75" customHeight="1">
      <c r="B569" s="193"/>
      <c r="C569" s="193"/>
      <c r="D569" s="193"/>
      <c r="E569" s="193"/>
      <c r="F569" s="193"/>
      <c r="G569" s="193"/>
      <c r="H569" s="193"/>
    </row>
    <row r="570" ht="15.75" customHeight="1">
      <c r="B570" s="193"/>
      <c r="C570" s="193"/>
      <c r="D570" s="193"/>
      <c r="E570" s="193"/>
      <c r="F570" s="193"/>
      <c r="G570" s="193"/>
      <c r="H570" s="193"/>
    </row>
    <row r="571" ht="15.75" customHeight="1">
      <c r="B571" s="193"/>
      <c r="C571" s="193"/>
      <c r="D571" s="193"/>
      <c r="E571" s="193"/>
      <c r="F571" s="193"/>
      <c r="G571" s="193"/>
      <c r="H571" s="193"/>
    </row>
    <row r="572" ht="15.75" customHeight="1">
      <c r="B572" s="193"/>
      <c r="C572" s="193"/>
      <c r="D572" s="193"/>
      <c r="E572" s="193"/>
      <c r="F572" s="193"/>
      <c r="G572" s="193"/>
      <c r="H572" s="193"/>
    </row>
    <row r="573" ht="15.75" customHeight="1">
      <c r="B573" s="193"/>
      <c r="C573" s="193"/>
      <c r="D573" s="193"/>
      <c r="E573" s="193"/>
      <c r="F573" s="193"/>
      <c r="G573" s="193"/>
      <c r="H573" s="193"/>
    </row>
    <row r="574" ht="15.75" customHeight="1">
      <c r="B574" s="193"/>
      <c r="C574" s="193"/>
      <c r="D574" s="193"/>
      <c r="E574" s="193"/>
      <c r="F574" s="193"/>
      <c r="G574" s="193"/>
      <c r="H574" s="193"/>
    </row>
    <row r="575" ht="15.75" customHeight="1">
      <c r="B575" s="193"/>
      <c r="C575" s="193"/>
      <c r="D575" s="193"/>
      <c r="E575" s="193"/>
      <c r="F575" s="193"/>
      <c r="G575" s="193"/>
      <c r="H575" s="193"/>
    </row>
    <row r="576" ht="15.75" customHeight="1">
      <c r="B576" s="193"/>
      <c r="C576" s="193"/>
      <c r="D576" s="193"/>
      <c r="E576" s="193"/>
      <c r="F576" s="193"/>
      <c r="G576" s="193"/>
      <c r="H576" s="193"/>
    </row>
    <row r="577" ht="15.75" customHeight="1">
      <c r="B577" s="193"/>
      <c r="C577" s="193"/>
      <c r="D577" s="193"/>
      <c r="E577" s="193"/>
      <c r="F577" s="193"/>
      <c r="G577" s="193"/>
      <c r="H577" s="193"/>
    </row>
    <row r="578" ht="15.75" customHeight="1">
      <c r="B578" s="193"/>
      <c r="C578" s="193"/>
      <c r="D578" s="193"/>
      <c r="E578" s="193"/>
      <c r="F578" s="193"/>
      <c r="G578" s="193"/>
      <c r="H578" s="193"/>
    </row>
    <row r="579" ht="15.75" customHeight="1">
      <c r="B579" s="193"/>
      <c r="C579" s="193"/>
      <c r="D579" s="193"/>
      <c r="E579" s="193"/>
      <c r="F579" s="193"/>
      <c r="G579" s="193"/>
      <c r="H579" s="193"/>
    </row>
    <row r="580" ht="15.75" customHeight="1">
      <c r="B580" s="193"/>
      <c r="C580" s="193"/>
      <c r="D580" s="193"/>
      <c r="E580" s="193"/>
      <c r="F580" s="193"/>
      <c r="G580" s="193"/>
      <c r="H580" s="193"/>
    </row>
    <row r="581" ht="15.75" customHeight="1">
      <c r="B581" s="193"/>
      <c r="C581" s="193"/>
      <c r="D581" s="193"/>
      <c r="E581" s="193"/>
      <c r="F581" s="193"/>
      <c r="G581" s="193"/>
      <c r="H581" s="193"/>
    </row>
    <row r="582" ht="15.75" customHeight="1">
      <c r="B582" s="193"/>
      <c r="C582" s="193"/>
      <c r="D582" s="193"/>
      <c r="E582" s="193"/>
      <c r="F582" s="193"/>
      <c r="G582" s="193"/>
      <c r="H582" s="193"/>
    </row>
    <row r="583" ht="15.75" customHeight="1">
      <c r="B583" s="193"/>
      <c r="C583" s="193"/>
      <c r="D583" s="193"/>
      <c r="E583" s="193"/>
      <c r="F583" s="193"/>
      <c r="G583" s="193"/>
      <c r="H583" s="193"/>
    </row>
    <row r="584" ht="15.75" customHeight="1">
      <c r="B584" s="193"/>
      <c r="C584" s="193"/>
      <c r="D584" s="193"/>
      <c r="E584" s="193"/>
      <c r="F584" s="193"/>
      <c r="G584" s="193"/>
      <c r="H584" s="193"/>
    </row>
    <row r="585" ht="15.75" customHeight="1">
      <c r="B585" s="193"/>
      <c r="C585" s="193"/>
      <c r="D585" s="193"/>
      <c r="E585" s="193"/>
      <c r="F585" s="193"/>
      <c r="G585" s="193"/>
      <c r="H585" s="193"/>
    </row>
    <row r="586" ht="15.75" customHeight="1">
      <c r="B586" s="193"/>
      <c r="C586" s="193"/>
      <c r="D586" s="193"/>
      <c r="E586" s="193"/>
      <c r="F586" s="193"/>
      <c r="G586" s="193"/>
      <c r="H586" s="193"/>
    </row>
    <row r="587" ht="15.75" customHeight="1">
      <c r="B587" s="193"/>
      <c r="C587" s="193"/>
      <c r="D587" s="193"/>
      <c r="E587" s="193"/>
      <c r="F587" s="193"/>
      <c r="G587" s="193"/>
      <c r="H587" s="193"/>
    </row>
    <row r="588" ht="15.75" customHeight="1">
      <c r="B588" s="193"/>
      <c r="C588" s="193"/>
      <c r="D588" s="193"/>
      <c r="E588" s="193"/>
      <c r="F588" s="193"/>
      <c r="G588" s="193"/>
      <c r="H588" s="193"/>
    </row>
    <row r="589" ht="15.75" customHeight="1">
      <c r="B589" s="193"/>
      <c r="C589" s="193"/>
      <c r="D589" s="193"/>
      <c r="E589" s="193"/>
      <c r="F589" s="193"/>
      <c r="G589" s="193"/>
      <c r="H589" s="193"/>
    </row>
    <row r="590" ht="15.75" customHeight="1">
      <c r="B590" s="193"/>
      <c r="C590" s="193"/>
      <c r="D590" s="193"/>
      <c r="E590" s="193"/>
      <c r="F590" s="193"/>
      <c r="G590" s="193"/>
      <c r="H590" s="193"/>
    </row>
    <row r="591" ht="15.75" customHeight="1">
      <c r="B591" s="193"/>
      <c r="C591" s="193"/>
      <c r="D591" s="193"/>
      <c r="E591" s="193"/>
      <c r="F591" s="193"/>
      <c r="G591" s="193"/>
      <c r="H591" s="193"/>
    </row>
    <row r="592" ht="15.75" customHeight="1">
      <c r="B592" s="193"/>
      <c r="C592" s="193"/>
      <c r="D592" s="193"/>
      <c r="E592" s="193"/>
      <c r="F592" s="193"/>
      <c r="G592" s="193"/>
      <c r="H592" s="193"/>
    </row>
    <row r="593" ht="15.75" customHeight="1">
      <c r="B593" s="193"/>
      <c r="C593" s="193"/>
      <c r="D593" s="193"/>
      <c r="E593" s="193"/>
      <c r="F593" s="193"/>
      <c r="G593" s="193"/>
      <c r="H593" s="193"/>
    </row>
    <row r="594" ht="15.75" customHeight="1">
      <c r="B594" s="193"/>
      <c r="C594" s="193"/>
      <c r="D594" s="193"/>
      <c r="E594" s="193"/>
      <c r="F594" s="193"/>
      <c r="G594" s="193"/>
      <c r="H594" s="193"/>
    </row>
    <row r="595" ht="15.75" customHeight="1">
      <c r="B595" s="193"/>
      <c r="C595" s="193"/>
      <c r="D595" s="193"/>
      <c r="E595" s="193"/>
      <c r="F595" s="193"/>
      <c r="G595" s="193"/>
      <c r="H595" s="193"/>
    </row>
    <row r="596" ht="15.75" customHeight="1">
      <c r="B596" s="193"/>
      <c r="C596" s="193"/>
      <c r="D596" s="193"/>
      <c r="E596" s="193"/>
      <c r="F596" s="193"/>
      <c r="G596" s="193"/>
      <c r="H596" s="193"/>
    </row>
    <row r="597" ht="15.75" customHeight="1">
      <c r="B597" s="193"/>
      <c r="C597" s="193"/>
      <c r="D597" s="193"/>
      <c r="E597" s="193"/>
      <c r="F597" s="193"/>
      <c r="G597" s="193"/>
      <c r="H597" s="193"/>
    </row>
    <row r="598" ht="15.75" customHeight="1">
      <c r="B598" s="193"/>
      <c r="C598" s="193"/>
      <c r="D598" s="193"/>
      <c r="E598" s="193"/>
      <c r="F598" s="193"/>
      <c r="G598" s="193"/>
      <c r="H598" s="193"/>
    </row>
    <row r="599" ht="15.75" customHeight="1">
      <c r="B599" s="193"/>
      <c r="C599" s="193"/>
      <c r="D599" s="193"/>
      <c r="E599" s="193"/>
      <c r="F599" s="193"/>
      <c r="G599" s="193"/>
      <c r="H599" s="193"/>
    </row>
    <row r="600" ht="15.75" customHeight="1">
      <c r="B600" s="193"/>
      <c r="C600" s="193"/>
      <c r="D600" s="193"/>
      <c r="E600" s="193"/>
      <c r="F600" s="193"/>
      <c r="G600" s="193"/>
      <c r="H600" s="193"/>
    </row>
    <row r="601" ht="15.75" customHeight="1">
      <c r="B601" s="193"/>
      <c r="C601" s="193"/>
      <c r="D601" s="193"/>
      <c r="E601" s="193"/>
      <c r="F601" s="193"/>
      <c r="G601" s="193"/>
      <c r="H601" s="193"/>
    </row>
    <row r="602" ht="15.75" customHeight="1">
      <c r="B602" s="193"/>
      <c r="C602" s="193"/>
      <c r="D602" s="193"/>
      <c r="E602" s="193"/>
      <c r="F602" s="193"/>
      <c r="G602" s="193"/>
      <c r="H602" s="193"/>
    </row>
    <row r="603" ht="15.75" customHeight="1">
      <c r="B603" s="193"/>
      <c r="C603" s="193"/>
      <c r="D603" s="193"/>
      <c r="E603" s="193"/>
      <c r="F603" s="193"/>
      <c r="G603" s="193"/>
      <c r="H603" s="193"/>
    </row>
    <row r="604" ht="15.75" customHeight="1">
      <c r="B604" s="193"/>
      <c r="C604" s="193"/>
      <c r="D604" s="193"/>
      <c r="E604" s="193"/>
      <c r="F604" s="193"/>
      <c r="G604" s="193"/>
      <c r="H604" s="193"/>
    </row>
    <row r="605" ht="15.75" customHeight="1">
      <c r="B605" s="193"/>
      <c r="C605" s="193"/>
      <c r="D605" s="193"/>
      <c r="E605" s="193"/>
      <c r="F605" s="193"/>
      <c r="G605" s="193"/>
      <c r="H605" s="193"/>
    </row>
    <row r="606" ht="15.75" customHeight="1">
      <c r="B606" s="193"/>
      <c r="C606" s="193"/>
      <c r="D606" s="193"/>
      <c r="E606" s="193"/>
      <c r="F606" s="193"/>
      <c r="G606" s="193"/>
      <c r="H606" s="193"/>
    </row>
    <row r="607" ht="15.75" customHeight="1">
      <c r="B607" s="193"/>
      <c r="C607" s="193"/>
      <c r="D607" s="193"/>
      <c r="E607" s="193"/>
      <c r="F607" s="193"/>
      <c r="G607" s="193"/>
      <c r="H607" s="193"/>
    </row>
    <row r="608" ht="15.75" customHeight="1">
      <c r="B608" s="193"/>
      <c r="C608" s="193"/>
      <c r="D608" s="193"/>
      <c r="E608" s="193"/>
      <c r="F608" s="193"/>
      <c r="G608" s="193"/>
      <c r="H608" s="193"/>
    </row>
    <row r="609" ht="15.75" customHeight="1">
      <c r="B609" s="193"/>
      <c r="C609" s="193"/>
      <c r="D609" s="193"/>
      <c r="E609" s="193"/>
      <c r="F609" s="193"/>
      <c r="G609" s="193"/>
      <c r="H609" s="193"/>
    </row>
    <row r="610" ht="15.75" customHeight="1">
      <c r="B610" s="193"/>
      <c r="C610" s="193"/>
      <c r="D610" s="193"/>
      <c r="E610" s="193"/>
      <c r="F610" s="193"/>
      <c r="G610" s="193"/>
      <c r="H610" s="193"/>
    </row>
    <row r="611" ht="15.75" customHeight="1">
      <c r="B611" s="193"/>
      <c r="C611" s="193"/>
      <c r="D611" s="193"/>
      <c r="E611" s="193"/>
      <c r="F611" s="193"/>
      <c r="G611" s="193"/>
      <c r="H611" s="193"/>
    </row>
    <row r="612" ht="15.75" customHeight="1">
      <c r="B612" s="193"/>
      <c r="C612" s="193"/>
      <c r="D612" s="193"/>
      <c r="E612" s="193"/>
      <c r="F612" s="193"/>
      <c r="G612" s="193"/>
      <c r="H612" s="193"/>
    </row>
    <row r="613" ht="15.75" customHeight="1">
      <c r="B613" s="193"/>
      <c r="C613" s="193"/>
      <c r="D613" s="193"/>
      <c r="E613" s="193"/>
      <c r="F613" s="193"/>
      <c r="G613" s="193"/>
      <c r="H613" s="193"/>
    </row>
    <row r="614" ht="15.75" customHeight="1">
      <c r="B614" s="193"/>
      <c r="C614" s="193"/>
      <c r="D614" s="193"/>
      <c r="E614" s="193"/>
      <c r="F614" s="193"/>
      <c r="G614" s="193"/>
      <c r="H614" s="193"/>
    </row>
    <row r="615" ht="15.75" customHeight="1">
      <c r="B615" s="193"/>
      <c r="C615" s="193"/>
      <c r="D615" s="193"/>
      <c r="E615" s="193"/>
      <c r="F615" s="193"/>
      <c r="G615" s="193"/>
      <c r="H615" s="193"/>
    </row>
    <row r="616" ht="15.75" customHeight="1">
      <c r="B616" s="193"/>
      <c r="C616" s="193"/>
      <c r="D616" s="193"/>
      <c r="E616" s="193"/>
      <c r="F616" s="193"/>
      <c r="G616" s="193"/>
      <c r="H616" s="193"/>
    </row>
    <row r="617" ht="15.75" customHeight="1">
      <c r="B617" s="193"/>
      <c r="C617" s="193"/>
      <c r="D617" s="193"/>
      <c r="E617" s="193"/>
      <c r="F617" s="193"/>
      <c r="G617" s="193"/>
      <c r="H617" s="193"/>
    </row>
    <row r="618" ht="15.75" customHeight="1">
      <c r="B618" s="193"/>
      <c r="C618" s="193"/>
      <c r="D618" s="193"/>
      <c r="E618" s="193"/>
      <c r="F618" s="193"/>
      <c r="G618" s="193"/>
      <c r="H618" s="193"/>
    </row>
    <row r="619" ht="15.75" customHeight="1">
      <c r="B619" s="193"/>
      <c r="C619" s="193"/>
      <c r="D619" s="193"/>
      <c r="E619" s="193"/>
      <c r="F619" s="193"/>
      <c r="G619" s="193"/>
      <c r="H619" s="193"/>
    </row>
    <row r="620" ht="15.75" customHeight="1">
      <c r="B620" s="193"/>
      <c r="C620" s="193"/>
      <c r="D620" s="193"/>
      <c r="E620" s="193"/>
      <c r="F620" s="193"/>
      <c r="G620" s="193"/>
      <c r="H620" s="193"/>
    </row>
    <row r="621" ht="15.75" customHeight="1">
      <c r="B621" s="193"/>
      <c r="C621" s="193"/>
      <c r="D621" s="193"/>
      <c r="E621" s="193"/>
      <c r="F621" s="193"/>
      <c r="G621" s="193"/>
      <c r="H621" s="193"/>
    </row>
    <row r="622" ht="15.75" customHeight="1">
      <c r="B622" s="193"/>
      <c r="C622" s="193"/>
      <c r="D622" s="193"/>
      <c r="E622" s="193"/>
      <c r="F622" s="193"/>
      <c r="G622" s="193"/>
      <c r="H622" s="193"/>
    </row>
    <row r="623" ht="15.75" customHeight="1">
      <c r="B623" s="193"/>
      <c r="C623" s="193"/>
      <c r="D623" s="193"/>
      <c r="E623" s="193"/>
      <c r="F623" s="193"/>
      <c r="G623" s="193"/>
      <c r="H623" s="193"/>
    </row>
    <row r="624" ht="15.75" customHeight="1">
      <c r="B624" s="193"/>
      <c r="C624" s="193"/>
      <c r="D624" s="193"/>
      <c r="E624" s="193"/>
      <c r="F624" s="193"/>
      <c r="G624" s="193"/>
      <c r="H624" s="193"/>
    </row>
    <row r="625" ht="15.75" customHeight="1">
      <c r="B625" s="193"/>
      <c r="C625" s="193"/>
      <c r="D625" s="193"/>
      <c r="E625" s="193"/>
      <c r="F625" s="193"/>
      <c r="G625" s="193"/>
      <c r="H625" s="193"/>
    </row>
    <row r="626" ht="15.75" customHeight="1">
      <c r="B626" s="193"/>
      <c r="C626" s="193"/>
      <c r="D626" s="193"/>
      <c r="E626" s="193"/>
      <c r="F626" s="193"/>
      <c r="G626" s="193"/>
      <c r="H626" s="193"/>
    </row>
    <row r="627" ht="15.75" customHeight="1">
      <c r="B627" s="193"/>
      <c r="C627" s="193"/>
      <c r="D627" s="193"/>
      <c r="E627" s="193"/>
      <c r="F627" s="193"/>
      <c r="G627" s="193"/>
      <c r="H627" s="193"/>
    </row>
    <row r="628" ht="15.75" customHeight="1">
      <c r="B628" s="193"/>
      <c r="C628" s="193"/>
      <c r="D628" s="193"/>
      <c r="E628" s="193"/>
      <c r="F628" s="193"/>
      <c r="G628" s="193"/>
      <c r="H628" s="193"/>
    </row>
    <row r="629" ht="15.75" customHeight="1">
      <c r="B629" s="193"/>
      <c r="C629" s="193"/>
      <c r="D629" s="193"/>
      <c r="E629" s="193"/>
      <c r="F629" s="193"/>
      <c r="G629" s="193"/>
      <c r="H629" s="193"/>
    </row>
    <row r="630" ht="15.75" customHeight="1">
      <c r="B630" s="193"/>
      <c r="C630" s="193"/>
      <c r="D630" s="193"/>
      <c r="E630" s="193"/>
      <c r="F630" s="193"/>
      <c r="G630" s="193"/>
      <c r="H630" s="193"/>
    </row>
    <row r="631" ht="15.75" customHeight="1">
      <c r="B631" s="193"/>
      <c r="C631" s="193"/>
      <c r="D631" s="193"/>
      <c r="E631" s="193"/>
      <c r="F631" s="193"/>
      <c r="G631" s="193"/>
      <c r="H631" s="193"/>
    </row>
    <row r="632" ht="15.75" customHeight="1">
      <c r="B632" s="193"/>
      <c r="C632" s="193"/>
      <c r="D632" s="193"/>
      <c r="E632" s="193"/>
      <c r="F632" s="193"/>
      <c r="G632" s="193"/>
      <c r="H632" s="193"/>
    </row>
    <row r="633" ht="15.75" customHeight="1">
      <c r="B633" s="193"/>
      <c r="C633" s="193"/>
      <c r="D633" s="193"/>
      <c r="E633" s="193"/>
      <c r="F633" s="193"/>
      <c r="G633" s="193"/>
      <c r="H633" s="193"/>
    </row>
    <row r="634" ht="15.75" customHeight="1">
      <c r="B634" s="193"/>
      <c r="C634" s="193"/>
      <c r="D634" s="193"/>
      <c r="E634" s="193"/>
      <c r="F634" s="193"/>
      <c r="G634" s="193"/>
      <c r="H634" s="193"/>
    </row>
    <row r="635" ht="15.75" customHeight="1">
      <c r="B635" s="193"/>
      <c r="C635" s="193"/>
      <c r="D635" s="193"/>
      <c r="E635" s="193"/>
      <c r="F635" s="193"/>
      <c r="G635" s="193"/>
      <c r="H635" s="193"/>
    </row>
    <row r="636" ht="15.75" customHeight="1">
      <c r="B636" s="193"/>
      <c r="C636" s="193"/>
      <c r="D636" s="193"/>
      <c r="E636" s="193"/>
      <c r="F636" s="193"/>
      <c r="G636" s="193"/>
      <c r="H636" s="193"/>
    </row>
    <row r="637" ht="15.75" customHeight="1">
      <c r="B637" s="193"/>
      <c r="C637" s="193"/>
      <c r="D637" s="193"/>
      <c r="E637" s="193"/>
      <c r="F637" s="193"/>
      <c r="G637" s="193"/>
      <c r="H637" s="193"/>
    </row>
    <row r="638" ht="15.75" customHeight="1">
      <c r="B638" s="193"/>
      <c r="C638" s="193"/>
      <c r="D638" s="193"/>
      <c r="E638" s="193"/>
      <c r="F638" s="193"/>
      <c r="G638" s="193"/>
      <c r="H638" s="193"/>
    </row>
    <row r="639" ht="15.75" customHeight="1">
      <c r="B639" s="193"/>
      <c r="C639" s="193"/>
      <c r="D639" s="193"/>
      <c r="E639" s="193"/>
      <c r="F639" s="193"/>
      <c r="G639" s="193"/>
      <c r="H639" s="193"/>
    </row>
    <row r="640" ht="15.75" customHeight="1">
      <c r="B640" s="193"/>
      <c r="C640" s="193"/>
      <c r="D640" s="193"/>
      <c r="E640" s="193"/>
      <c r="F640" s="193"/>
      <c r="G640" s="193"/>
      <c r="H640" s="193"/>
    </row>
    <row r="641" ht="15.75" customHeight="1">
      <c r="B641" s="193"/>
      <c r="C641" s="193"/>
      <c r="D641" s="193"/>
      <c r="E641" s="193"/>
      <c r="F641" s="193"/>
      <c r="G641" s="193"/>
      <c r="H641" s="193"/>
    </row>
    <row r="642" ht="15.75" customHeight="1">
      <c r="B642" s="193"/>
      <c r="C642" s="193"/>
      <c r="D642" s="193"/>
      <c r="E642" s="193"/>
      <c r="F642" s="193"/>
      <c r="G642" s="193"/>
      <c r="H642" s="193"/>
    </row>
    <row r="643" ht="15.75" customHeight="1">
      <c r="B643" s="193"/>
      <c r="C643" s="193"/>
      <c r="D643" s="193"/>
      <c r="E643" s="193"/>
      <c r="F643" s="193"/>
      <c r="G643" s="193"/>
      <c r="H643" s="193"/>
    </row>
    <row r="644" ht="15.75" customHeight="1">
      <c r="B644" s="193"/>
      <c r="C644" s="193"/>
      <c r="D644" s="193"/>
      <c r="E644" s="193"/>
      <c r="F644" s="193"/>
      <c r="G644" s="193"/>
      <c r="H644" s="193"/>
    </row>
    <row r="645" ht="15.75" customHeight="1">
      <c r="B645" s="193"/>
      <c r="C645" s="193"/>
      <c r="D645" s="193"/>
      <c r="E645" s="193"/>
      <c r="F645" s="193"/>
      <c r="G645" s="193"/>
      <c r="H645" s="193"/>
    </row>
    <row r="646" ht="15.75" customHeight="1">
      <c r="B646" s="193"/>
      <c r="C646" s="193"/>
      <c r="D646" s="193"/>
      <c r="E646" s="193"/>
      <c r="F646" s="193"/>
      <c r="G646" s="193"/>
      <c r="H646" s="193"/>
    </row>
    <row r="647" ht="15.75" customHeight="1">
      <c r="B647" s="193"/>
      <c r="C647" s="193"/>
      <c r="D647" s="193"/>
      <c r="E647" s="193"/>
      <c r="F647" s="193"/>
      <c r="G647" s="193"/>
      <c r="H647" s="193"/>
    </row>
    <row r="648" ht="15.75" customHeight="1">
      <c r="B648" s="193"/>
      <c r="C648" s="193"/>
      <c r="D648" s="193"/>
      <c r="E648" s="193"/>
      <c r="F648" s="193"/>
      <c r="G648" s="193"/>
      <c r="H648" s="193"/>
    </row>
    <row r="649" ht="15.75" customHeight="1">
      <c r="B649" s="193"/>
      <c r="C649" s="193"/>
      <c r="D649" s="193"/>
      <c r="E649" s="193"/>
      <c r="F649" s="193"/>
      <c r="G649" s="193"/>
      <c r="H649" s="193"/>
    </row>
    <row r="650" ht="15.75" customHeight="1">
      <c r="B650" s="193"/>
      <c r="C650" s="193"/>
      <c r="D650" s="193"/>
      <c r="E650" s="193"/>
      <c r="F650" s="193"/>
      <c r="G650" s="193"/>
      <c r="H650" s="193"/>
    </row>
    <row r="651" ht="15.75" customHeight="1">
      <c r="B651" s="193"/>
      <c r="C651" s="193"/>
      <c r="D651" s="193"/>
      <c r="E651" s="193"/>
      <c r="F651" s="193"/>
      <c r="G651" s="193"/>
      <c r="H651" s="193"/>
    </row>
    <row r="652" ht="15.75" customHeight="1">
      <c r="B652" s="193"/>
      <c r="C652" s="193"/>
      <c r="D652" s="193"/>
      <c r="E652" s="193"/>
      <c r="F652" s="193"/>
      <c r="G652" s="193"/>
      <c r="H652" s="193"/>
    </row>
    <row r="653" ht="15.75" customHeight="1">
      <c r="B653" s="193"/>
      <c r="C653" s="193"/>
      <c r="D653" s="193"/>
      <c r="E653" s="193"/>
      <c r="F653" s="193"/>
      <c r="G653" s="193"/>
      <c r="H653" s="193"/>
    </row>
    <row r="654" ht="15.75" customHeight="1">
      <c r="B654" s="193"/>
      <c r="C654" s="193"/>
      <c r="D654" s="193"/>
      <c r="E654" s="193"/>
      <c r="F654" s="193"/>
      <c r="G654" s="193"/>
      <c r="H654" s="193"/>
    </row>
    <row r="655" ht="15.75" customHeight="1">
      <c r="B655" s="193"/>
      <c r="C655" s="193"/>
      <c r="D655" s="193"/>
      <c r="E655" s="193"/>
      <c r="F655" s="193"/>
      <c r="G655" s="193"/>
      <c r="H655" s="193"/>
    </row>
    <row r="656" ht="15.75" customHeight="1">
      <c r="B656" s="193"/>
      <c r="C656" s="193"/>
      <c r="D656" s="193"/>
      <c r="E656" s="193"/>
      <c r="F656" s="193"/>
      <c r="G656" s="193"/>
      <c r="H656" s="193"/>
    </row>
    <row r="657" ht="15.75" customHeight="1">
      <c r="B657" s="193"/>
      <c r="C657" s="193"/>
      <c r="D657" s="193"/>
      <c r="E657" s="193"/>
      <c r="F657" s="193"/>
      <c r="G657" s="193"/>
      <c r="H657" s="193"/>
    </row>
    <row r="658" ht="15.75" customHeight="1">
      <c r="B658" s="193"/>
      <c r="C658" s="193"/>
      <c r="D658" s="193"/>
      <c r="E658" s="193"/>
      <c r="F658" s="193"/>
      <c r="G658" s="193"/>
      <c r="H658" s="193"/>
    </row>
    <row r="659" ht="15.75" customHeight="1">
      <c r="B659" s="193"/>
      <c r="C659" s="193"/>
      <c r="D659" s="193"/>
      <c r="E659" s="193"/>
      <c r="F659" s="193"/>
      <c r="G659" s="193"/>
      <c r="H659" s="193"/>
    </row>
    <row r="660" ht="15.75" customHeight="1">
      <c r="B660" s="193"/>
      <c r="C660" s="193"/>
      <c r="D660" s="193"/>
      <c r="E660" s="193"/>
      <c r="F660" s="193"/>
      <c r="G660" s="193"/>
      <c r="H660" s="193"/>
    </row>
    <row r="661" ht="15.75" customHeight="1">
      <c r="B661" s="193"/>
      <c r="C661" s="193"/>
      <c r="D661" s="193"/>
      <c r="E661" s="193"/>
      <c r="F661" s="193"/>
      <c r="G661" s="193"/>
      <c r="H661" s="193"/>
    </row>
    <row r="662" ht="15.75" customHeight="1">
      <c r="B662" s="193"/>
      <c r="C662" s="193"/>
      <c r="D662" s="193"/>
      <c r="E662" s="193"/>
      <c r="F662" s="193"/>
      <c r="G662" s="193"/>
      <c r="H662" s="193"/>
    </row>
    <row r="663" ht="15.75" customHeight="1">
      <c r="B663" s="193"/>
      <c r="C663" s="193"/>
      <c r="D663" s="193"/>
      <c r="E663" s="193"/>
      <c r="F663" s="193"/>
      <c r="G663" s="193"/>
      <c r="H663" s="193"/>
    </row>
    <row r="664" ht="15.75" customHeight="1">
      <c r="B664" s="193"/>
      <c r="C664" s="193"/>
      <c r="D664" s="193"/>
      <c r="E664" s="193"/>
      <c r="F664" s="193"/>
      <c r="G664" s="193"/>
      <c r="H664" s="193"/>
    </row>
    <row r="665" ht="15.75" customHeight="1">
      <c r="B665" s="193"/>
      <c r="C665" s="193"/>
      <c r="D665" s="193"/>
      <c r="E665" s="193"/>
      <c r="F665" s="193"/>
      <c r="G665" s="193"/>
      <c r="H665" s="193"/>
    </row>
    <row r="666" ht="15.75" customHeight="1">
      <c r="B666" s="193"/>
      <c r="C666" s="193"/>
      <c r="D666" s="193"/>
      <c r="E666" s="193"/>
      <c r="F666" s="193"/>
      <c r="G666" s="193"/>
      <c r="H666" s="193"/>
    </row>
    <row r="667" ht="15.75" customHeight="1">
      <c r="B667" s="193"/>
      <c r="C667" s="193"/>
      <c r="D667" s="193"/>
      <c r="E667" s="193"/>
      <c r="F667" s="193"/>
      <c r="G667" s="193"/>
      <c r="H667" s="193"/>
    </row>
    <row r="668" ht="15.75" customHeight="1">
      <c r="B668" s="193"/>
      <c r="C668" s="193"/>
      <c r="D668" s="193"/>
      <c r="E668" s="193"/>
      <c r="F668" s="193"/>
      <c r="G668" s="193"/>
      <c r="H668" s="193"/>
    </row>
    <row r="669" ht="15.75" customHeight="1">
      <c r="B669" s="193"/>
      <c r="C669" s="193"/>
      <c r="D669" s="193"/>
      <c r="E669" s="193"/>
      <c r="F669" s="193"/>
      <c r="G669" s="193"/>
      <c r="H669" s="193"/>
    </row>
    <row r="670" ht="15.75" customHeight="1">
      <c r="B670" s="193"/>
      <c r="C670" s="193"/>
      <c r="D670" s="193"/>
      <c r="E670" s="193"/>
      <c r="F670" s="193"/>
      <c r="G670" s="193"/>
      <c r="H670" s="193"/>
    </row>
    <row r="671" ht="15.75" customHeight="1">
      <c r="B671" s="193"/>
      <c r="C671" s="193"/>
      <c r="D671" s="193"/>
      <c r="E671" s="193"/>
      <c r="F671" s="193"/>
      <c r="G671" s="193"/>
      <c r="H671" s="193"/>
    </row>
    <row r="672" ht="15.75" customHeight="1">
      <c r="B672" s="193"/>
      <c r="C672" s="193"/>
      <c r="D672" s="193"/>
      <c r="E672" s="193"/>
      <c r="F672" s="193"/>
      <c r="G672" s="193"/>
      <c r="H672" s="193"/>
    </row>
    <row r="673" ht="15.75" customHeight="1">
      <c r="B673" s="193"/>
      <c r="C673" s="193"/>
      <c r="D673" s="193"/>
      <c r="E673" s="193"/>
      <c r="F673" s="193"/>
      <c r="G673" s="193"/>
      <c r="H673" s="193"/>
    </row>
    <row r="674" ht="15.75" customHeight="1">
      <c r="B674" s="193"/>
      <c r="C674" s="193"/>
      <c r="D674" s="193"/>
      <c r="E674" s="193"/>
      <c r="F674" s="193"/>
      <c r="G674" s="193"/>
      <c r="H674" s="193"/>
    </row>
    <row r="675" ht="15.75" customHeight="1">
      <c r="B675" s="193"/>
      <c r="C675" s="193"/>
      <c r="D675" s="193"/>
      <c r="E675" s="193"/>
      <c r="F675" s="193"/>
      <c r="G675" s="193"/>
      <c r="H675" s="193"/>
    </row>
    <row r="676" ht="15.75" customHeight="1">
      <c r="B676" s="193"/>
      <c r="C676" s="193"/>
      <c r="D676" s="193"/>
      <c r="E676" s="193"/>
      <c r="F676" s="193"/>
      <c r="G676" s="193"/>
      <c r="H676" s="193"/>
    </row>
    <row r="677" ht="15.75" customHeight="1">
      <c r="B677" s="193"/>
      <c r="C677" s="193"/>
      <c r="D677" s="193"/>
      <c r="E677" s="193"/>
      <c r="F677" s="193"/>
      <c r="G677" s="193"/>
      <c r="H677" s="193"/>
    </row>
    <row r="678" ht="15.75" customHeight="1">
      <c r="B678" s="193"/>
      <c r="C678" s="193"/>
      <c r="D678" s="193"/>
      <c r="E678" s="193"/>
      <c r="F678" s="193"/>
      <c r="G678" s="193"/>
      <c r="H678" s="193"/>
    </row>
    <row r="679" ht="15.75" customHeight="1">
      <c r="B679" s="193"/>
      <c r="C679" s="193"/>
      <c r="D679" s="193"/>
      <c r="E679" s="193"/>
      <c r="F679" s="193"/>
      <c r="G679" s="193"/>
      <c r="H679" s="193"/>
    </row>
    <row r="680" ht="15.75" customHeight="1">
      <c r="B680" s="193"/>
      <c r="C680" s="193"/>
      <c r="D680" s="193"/>
      <c r="E680" s="193"/>
      <c r="F680" s="193"/>
      <c r="G680" s="193"/>
      <c r="H680" s="193"/>
    </row>
    <row r="681" ht="15.75" customHeight="1">
      <c r="B681" s="193"/>
      <c r="C681" s="193"/>
      <c r="D681" s="193"/>
      <c r="E681" s="193"/>
      <c r="F681" s="193"/>
      <c r="G681" s="193"/>
      <c r="H681" s="193"/>
    </row>
    <row r="682" ht="15.75" customHeight="1">
      <c r="B682" s="193"/>
      <c r="C682" s="193"/>
      <c r="D682" s="193"/>
      <c r="E682" s="193"/>
      <c r="F682" s="193"/>
      <c r="G682" s="193"/>
      <c r="H682" s="193"/>
    </row>
    <row r="683" ht="15.75" customHeight="1">
      <c r="B683" s="193"/>
      <c r="C683" s="193"/>
      <c r="D683" s="193"/>
      <c r="E683" s="193"/>
      <c r="F683" s="193"/>
      <c r="G683" s="193"/>
      <c r="H683" s="193"/>
    </row>
    <row r="684" ht="15.75" customHeight="1">
      <c r="B684" s="193"/>
      <c r="C684" s="193"/>
      <c r="D684" s="193"/>
      <c r="E684" s="193"/>
      <c r="F684" s="193"/>
      <c r="G684" s="193"/>
      <c r="H684" s="193"/>
    </row>
    <row r="685" ht="15.75" customHeight="1">
      <c r="B685" s="193"/>
      <c r="C685" s="193"/>
      <c r="D685" s="193"/>
      <c r="E685" s="193"/>
      <c r="F685" s="193"/>
      <c r="G685" s="193"/>
      <c r="H685" s="193"/>
    </row>
    <row r="686" ht="15.75" customHeight="1">
      <c r="B686" s="193"/>
      <c r="C686" s="193"/>
      <c r="D686" s="193"/>
      <c r="E686" s="193"/>
      <c r="F686" s="193"/>
      <c r="G686" s="193"/>
      <c r="H686" s="193"/>
    </row>
    <row r="687" ht="15.75" customHeight="1">
      <c r="B687" s="193"/>
      <c r="C687" s="193"/>
      <c r="D687" s="193"/>
      <c r="E687" s="193"/>
      <c r="F687" s="193"/>
      <c r="G687" s="193"/>
      <c r="H687" s="193"/>
    </row>
    <row r="688" ht="15.75" customHeight="1">
      <c r="B688" s="193"/>
      <c r="C688" s="193"/>
      <c r="D688" s="193"/>
      <c r="E688" s="193"/>
      <c r="F688" s="193"/>
      <c r="G688" s="193"/>
      <c r="H688" s="193"/>
    </row>
    <row r="689" ht="15.75" customHeight="1">
      <c r="B689" s="193"/>
      <c r="C689" s="193"/>
      <c r="D689" s="193"/>
      <c r="E689" s="193"/>
      <c r="F689" s="193"/>
      <c r="G689" s="193"/>
      <c r="H689" s="193"/>
    </row>
    <row r="690" ht="15.75" customHeight="1">
      <c r="B690" s="193"/>
      <c r="C690" s="193"/>
      <c r="D690" s="193"/>
      <c r="E690" s="193"/>
      <c r="F690" s="193"/>
      <c r="G690" s="193"/>
      <c r="H690" s="193"/>
    </row>
    <row r="691" ht="15.75" customHeight="1">
      <c r="B691" s="193"/>
      <c r="C691" s="193"/>
      <c r="D691" s="193"/>
      <c r="E691" s="193"/>
      <c r="F691" s="193"/>
      <c r="G691" s="193"/>
      <c r="H691" s="193"/>
    </row>
    <row r="692" ht="15.75" customHeight="1">
      <c r="B692" s="193"/>
      <c r="C692" s="193"/>
      <c r="D692" s="193"/>
      <c r="E692" s="193"/>
      <c r="F692" s="193"/>
      <c r="G692" s="193"/>
      <c r="H692" s="193"/>
    </row>
    <row r="693" ht="15.75" customHeight="1">
      <c r="B693" s="193"/>
      <c r="C693" s="193"/>
      <c r="D693" s="193"/>
      <c r="E693" s="193"/>
      <c r="F693" s="193"/>
      <c r="G693" s="193"/>
      <c r="H693" s="193"/>
    </row>
    <row r="694" ht="15.75" customHeight="1">
      <c r="B694" s="193"/>
      <c r="C694" s="193"/>
      <c r="D694" s="193"/>
      <c r="E694" s="193"/>
      <c r="F694" s="193"/>
      <c r="G694" s="193"/>
      <c r="H694" s="193"/>
    </row>
    <row r="695" ht="15.75" customHeight="1">
      <c r="B695" s="193"/>
      <c r="C695" s="193"/>
      <c r="D695" s="193"/>
      <c r="E695" s="193"/>
      <c r="F695" s="193"/>
      <c r="G695" s="193"/>
      <c r="H695" s="193"/>
    </row>
    <row r="696" ht="15.75" customHeight="1">
      <c r="B696" s="193"/>
      <c r="C696" s="193"/>
      <c r="D696" s="193"/>
      <c r="E696" s="193"/>
      <c r="F696" s="193"/>
      <c r="G696" s="193"/>
      <c r="H696" s="193"/>
    </row>
    <row r="697" ht="15.75" customHeight="1">
      <c r="B697" s="193"/>
      <c r="C697" s="193"/>
      <c r="D697" s="193"/>
      <c r="E697" s="193"/>
      <c r="F697" s="193"/>
      <c r="G697" s="193"/>
      <c r="H697" s="193"/>
    </row>
    <row r="698" ht="15.75" customHeight="1">
      <c r="B698" s="193"/>
      <c r="C698" s="193"/>
      <c r="D698" s="193"/>
      <c r="E698" s="193"/>
      <c r="F698" s="193"/>
      <c r="G698" s="193"/>
      <c r="H698" s="193"/>
    </row>
    <row r="699" ht="15.75" customHeight="1">
      <c r="B699" s="193"/>
      <c r="C699" s="193"/>
      <c r="D699" s="193"/>
      <c r="E699" s="193"/>
      <c r="F699" s="193"/>
      <c r="G699" s="193"/>
      <c r="H699" s="193"/>
    </row>
    <row r="700" ht="15.75" customHeight="1">
      <c r="B700" s="193"/>
      <c r="C700" s="193"/>
      <c r="D700" s="193"/>
      <c r="E700" s="193"/>
      <c r="F700" s="193"/>
      <c r="G700" s="193"/>
      <c r="H700" s="193"/>
    </row>
    <row r="701" ht="15.75" customHeight="1">
      <c r="B701" s="193"/>
      <c r="C701" s="193"/>
      <c r="D701" s="193"/>
      <c r="E701" s="193"/>
      <c r="F701" s="193"/>
      <c r="G701" s="193"/>
      <c r="H701" s="193"/>
    </row>
    <row r="702" ht="15.75" customHeight="1">
      <c r="B702" s="193"/>
      <c r="C702" s="193"/>
      <c r="D702" s="193"/>
      <c r="E702" s="193"/>
      <c r="F702" s="193"/>
      <c r="G702" s="193"/>
      <c r="H702" s="193"/>
    </row>
    <row r="703" ht="15.75" customHeight="1">
      <c r="B703" s="193"/>
      <c r="C703" s="193"/>
      <c r="D703" s="193"/>
      <c r="E703" s="193"/>
      <c r="F703" s="193"/>
      <c r="G703" s="193"/>
      <c r="H703" s="193"/>
    </row>
    <row r="704" ht="15.75" customHeight="1">
      <c r="B704" s="193"/>
      <c r="C704" s="193"/>
      <c r="D704" s="193"/>
      <c r="E704" s="193"/>
      <c r="F704" s="193"/>
      <c r="G704" s="193"/>
      <c r="H704" s="193"/>
    </row>
    <row r="705" ht="15.75" customHeight="1">
      <c r="B705" s="193"/>
      <c r="C705" s="193"/>
      <c r="D705" s="193"/>
      <c r="E705" s="193"/>
      <c r="F705" s="193"/>
      <c r="G705" s="193"/>
      <c r="H705" s="193"/>
    </row>
    <row r="706" ht="15.75" customHeight="1">
      <c r="B706" s="193"/>
      <c r="C706" s="193"/>
      <c r="D706" s="193"/>
      <c r="E706" s="193"/>
      <c r="F706" s="193"/>
      <c r="G706" s="193"/>
      <c r="H706" s="193"/>
    </row>
    <row r="707" ht="15.75" customHeight="1">
      <c r="B707" s="193"/>
      <c r="C707" s="193"/>
      <c r="D707" s="193"/>
      <c r="E707" s="193"/>
      <c r="F707" s="193"/>
      <c r="G707" s="193"/>
      <c r="H707" s="193"/>
    </row>
    <row r="708" ht="15.75" customHeight="1">
      <c r="B708" s="193"/>
      <c r="C708" s="193"/>
      <c r="D708" s="193"/>
      <c r="E708" s="193"/>
      <c r="F708" s="193"/>
      <c r="G708" s="193"/>
      <c r="H708" s="193"/>
    </row>
    <row r="709" ht="15.75" customHeight="1">
      <c r="B709" s="193"/>
      <c r="C709" s="193"/>
      <c r="D709" s="193"/>
      <c r="E709" s="193"/>
      <c r="F709" s="193"/>
      <c r="G709" s="193"/>
      <c r="H709" s="193"/>
    </row>
    <row r="710" ht="15.75" customHeight="1">
      <c r="B710" s="193"/>
      <c r="C710" s="193"/>
      <c r="D710" s="193"/>
      <c r="E710" s="193"/>
      <c r="F710" s="193"/>
      <c r="G710" s="193"/>
      <c r="H710" s="193"/>
    </row>
    <row r="711" ht="15.75" customHeight="1">
      <c r="B711" s="193"/>
      <c r="C711" s="193"/>
      <c r="D711" s="193"/>
      <c r="E711" s="193"/>
      <c r="F711" s="193"/>
      <c r="G711" s="193"/>
      <c r="H711" s="193"/>
    </row>
    <row r="712" ht="15.75" customHeight="1">
      <c r="B712" s="193"/>
      <c r="C712" s="193"/>
      <c r="D712" s="193"/>
      <c r="E712" s="193"/>
      <c r="F712" s="193"/>
      <c r="G712" s="193"/>
      <c r="H712" s="193"/>
    </row>
    <row r="713" ht="15.75" customHeight="1">
      <c r="B713" s="193"/>
      <c r="C713" s="193"/>
      <c r="D713" s="193"/>
      <c r="E713" s="193"/>
      <c r="F713" s="193"/>
      <c r="G713" s="193"/>
      <c r="H713" s="193"/>
    </row>
    <row r="714" ht="15.75" customHeight="1">
      <c r="B714" s="193"/>
      <c r="C714" s="193"/>
      <c r="D714" s="193"/>
      <c r="E714" s="193"/>
      <c r="F714" s="193"/>
      <c r="G714" s="193"/>
      <c r="H714" s="193"/>
    </row>
    <row r="715" ht="15.75" customHeight="1">
      <c r="B715" s="193"/>
      <c r="C715" s="193"/>
      <c r="D715" s="193"/>
      <c r="E715" s="193"/>
      <c r="F715" s="193"/>
      <c r="G715" s="193"/>
      <c r="H715" s="193"/>
    </row>
    <row r="716" ht="15.75" customHeight="1">
      <c r="B716" s="193"/>
      <c r="C716" s="193"/>
      <c r="D716" s="193"/>
      <c r="E716" s="193"/>
      <c r="F716" s="193"/>
      <c r="G716" s="193"/>
      <c r="H716" s="193"/>
    </row>
    <row r="717" ht="15.75" customHeight="1">
      <c r="B717" s="193"/>
      <c r="C717" s="193"/>
      <c r="D717" s="193"/>
      <c r="E717" s="193"/>
      <c r="F717" s="193"/>
      <c r="G717" s="193"/>
      <c r="H717" s="193"/>
    </row>
    <row r="718" ht="15.75" customHeight="1">
      <c r="B718" s="193"/>
      <c r="C718" s="193"/>
      <c r="D718" s="193"/>
      <c r="E718" s="193"/>
      <c r="F718" s="193"/>
      <c r="G718" s="193"/>
      <c r="H718" s="193"/>
    </row>
    <row r="719" ht="15.75" customHeight="1">
      <c r="B719" s="193"/>
      <c r="C719" s="193"/>
      <c r="D719" s="193"/>
      <c r="E719" s="193"/>
      <c r="F719" s="193"/>
      <c r="G719" s="193"/>
      <c r="H719" s="193"/>
    </row>
    <row r="720" ht="15.75" customHeight="1">
      <c r="B720" s="193"/>
      <c r="C720" s="193"/>
      <c r="D720" s="193"/>
      <c r="E720" s="193"/>
      <c r="F720" s="193"/>
      <c r="G720" s="193"/>
      <c r="H720" s="193"/>
    </row>
    <row r="721" ht="15.75" customHeight="1">
      <c r="B721" s="193"/>
      <c r="C721" s="193"/>
      <c r="D721" s="193"/>
      <c r="E721" s="193"/>
      <c r="F721" s="193"/>
      <c r="G721" s="193"/>
      <c r="H721" s="193"/>
    </row>
    <row r="722" ht="15.75" customHeight="1">
      <c r="B722" s="193"/>
      <c r="C722" s="193"/>
      <c r="D722" s="193"/>
      <c r="E722" s="193"/>
      <c r="F722" s="193"/>
      <c r="G722" s="193"/>
      <c r="H722" s="193"/>
    </row>
    <row r="723" ht="15.75" customHeight="1">
      <c r="B723" s="193"/>
      <c r="C723" s="193"/>
      <c r="D723" s="193"/>
      <c r="E723" s="193"/>
      <c r="F723" s="193"/>
      <c r="G723" s="193"/>
      <c r="H723" s="193"/>
    </row>
    <row r="724" ht="15.75" customHeight="1">
      <c r="B724" s="193"/>
      <c r="C724" s="193"/>
      <c r="D724" s="193"/>
      <c r="E724" s="193"/>
      <c r="F724" s="193"/>
      <c r="G724" s="193"/>
      <c r="H724" s="193"/>
    </row>
    <row r="725" ht="15.75" customHeight="1">
      <c r="B725" s="193"/>
      <c r="C725" s="193"/>
      <c r="D725" s="193"/>
      <c r="E725" s="193"/>
      <c r="F725" s="193"/>
      <c r="G725" s="193"/>
      <c r="H725" s="193"/>
    </row>
    <row r="726" ht="15.75" customHeight="1">
      <c r="B726" s="193"/>
      <c r="C726" s="193"/>
      <c r="D726" s="193"/>
      <c r="E726" s="193"/>
      <c r="F726" s="193"/>
      <c r="G726" s="193"/>
      <c r="H726" s="193"/>
    </row>
    <row r="727" ht="15.75" customHeight="1">
      <c r="B727" s="193"/>
      <c r="C727" s="193"/>
      <c r="D727" s="193"/>
      <c r="E727" s="193"/>
      <c r="F727" s="193"/>
      <c r="G727" s="193"/>
      <c r="H727" s="193"/>
    </row>
    <row r="728" ht="15.75" customHeight="1">
      <c r="B728" s="193"/>
      <c r="C728" s="193"/>
      <c r="D728" s="193"/>
      <c r="E728" s="193"/>
      <c r="F728" s="193"/>
      <c r="G728" s="193"/>
      <c r="H728" s="193"/>
    </row>
    <row r="729" ht="15.75" customHeight="1">
      <c r="B729" s="193"/>
      <c r="C729" s="193"/>
      <c r="D729" s="193"/>
      <c r="E729" s="193"/>
      <c r="F729" s="193"/>
      <c r="G729" s="193"/>
      <c r="H729" s="193"/>
    </row>
    <row r="730" ht="15.75" customHeight="1">
      <c r="B730" s="193"/>
      <c r="C730" s="193"/>
      <c r="D730" s="193"/>
      <c r="E730" s="193"/>
      <c r="F730" s="193"/>
      <c r="G730" s="193"/>
      <c r="H730" s="193"/>
    </row>
    <row r="731" ht="15.75" customHeight="1">
      <c r="B731" s="193"/>
      <c r="C731" s="193"/>
      <c r="D731" s="193"/>
      <c r="E731" s="193"/>
      <c r="F731" s="193"/>
      <c r="G731" s="193"/>
      <c r="H731" s="193"/>
    </row>
    <row r="732" ht="15.75" customHeight="1">
      <c r="B732" s="193"/>
      <c r="C732" s="193"/>
      <c r="D732" s="193"/>
      <c r="E732" s="193"/>
      <c r="F732" s="193"/>
      <c r="G732" s="193"/>
      <c r="H732" s="193"/>
    </row>
    <row r="733" ht="15.75" customHeight="1">
      <c r="B733" s="193"/>
      <c r="C733" s="193"/>
      <c r="D733" s="193"/>
      <c r="E733" s="193"/>
      <c r="F733" s="193"/>
      <c r="G733" s="193"/>
      <c r="H733" s="193"/>
    </row>
    <row r="734" ht="15.75" customHeight="1">
      <c r="B734" s="193"/>
      <c r="C734" s="193"/>
      <c r="D734" s="193"/>
      <c r="E734" s="193"/>
      <c r="F734" s="193"/>
      <c r="G734" s="193"/>
      <c r="H734" s="193"/>
    </row>
    <row r="735" ht="15.75" customHeight="1">
      <c r="B735" s="193"/>
      <c r="C735" s="193"/>
      <c r="D735" s="193"/>
      <c r="E735" s="193"/>
      <c r="F735" s="193"/>
      <c r="G735" s="193"/>
      <c r="H735" s="193"/>
    </row>
    <row r="736" ht="15.75" customHeight="1">
      <c r="B736" s="193"/>
      <c r="C736" s="193"/>
      <c r="D736" s="193"/>
      <c r="E736" s="193"/>
      <c r="F736" s="193"/>
      <c r="G736" s="193"/>
      <c r="H736" s="193"/>
    </row>
    <row r="737" ht="15.75" customHeight="1">
      <c r="B737" s="193"/>
      <c r="C737" s="193"/>
      <c r="D737" s="193"/>
      <c r="E737" s="193"/>
      <c r="F737" s="193"/>
      <c r="G737" s="193"/>
      <c r="H737" s="193"/>
    </row>
    <row r="738" ht="15.75" customHeight="1">
      <c r="B738" s="193"/>
      <c r="C738" s="193"/>
      <c r="D738" s="193"/>
      <c r="E738" s="193"/>
      <c r="F738" s="193"/>
      <c r="G738" s="193"/>
      <c r="H738" s="193"/>
    </row>
    <row r="739" ht="15.75" customHeight="1">
      <c r="B739" s="193"/>
      <c r="C739" s="193"/>
      <c r="D739" s="193"/>
      <c r="E739" s="193"/>
      <c r="F739" s="193"/>
      <c r="G739" s="193"/>
      <c r="H739" s="193"/>
    </row>
    <row r="740" ht="15.75" customHeight="1">
      <c r="B740" s="193"/>
      <c r="C740" s="193"/>
      <c r="D740" s="193"/>
      <c r="E740" s="193"/>
      <c r="F740" s="193"/>
      <c r="G740" s="193"/>
      <c r="H740" s="193"/>
    </row>
    <row r="741" ht="15.75" customHeight="1">
      <c r="B741" s="193"/>
      <c r="C741" s="193"/>
      <c r="D741" s="193"/>
      <c r="E741" s="193"/>
      <c r="F741" s="193"/>
      <c r="G741" s="193"/>
      <c r="H741" s="193"/>
    </row>
    <row r="742" ht="15.75" customHeight="1">
      <c r="B742" s="193"/>
      <c r="C742" s="193"/>
      <c r="D742" s="193"/>
      <c r="E742" s="193"/>
      <c r="F742" s="193"/>
      <c r="G742" s="193"/>
      <c r="H742" s="193"/>
    </row>
    <row r="743" ht="15.75" customHeight="1">
      <c r="B743" s="193"/>
      <c r="C743" s="193"/>
      <c r="D743" s="193"/>
      <c r="E743" s="193"/>
      <c r="F743" s="193"/>
      <c r="G743" s="193"/>
      <c r="H743" s="193"/>
    </row>
    <row r="744" ht="15.75" customHeight="1">
      <c r="B744" s="193"/>
      <c r="C744" s="193"/>
      <c r="D744" s="193"/>
      <c r="E744" s="193"/>
      <c r="F744" s="193"/>
      <c r="G744" s="193"/>
      <c r="H744" s="193"/>
    </row>
    <row r="745" ht="15.75" customHeight="1">
      <c r="B745" s="193"/>
      <c r="C745" s="193"/>
      <c r="D745" s="193"/>
      <c r="E745" s="193"/>
      <c r="F745" s="193"/>
      <c r="G745" s="193"/>
      <c r="H745" s="193"/>
    </row>
    <row r="746" ht="15.75" customHeight="1">
      <c r="B746" s="193"/>
      <c r="C746" s="193"/>
      <c r="D746" s="193"/>
      <c r="E746" s="193"/>
      <c r="F746" s="193"/>
      <c r="G746" s="193"/>
      <c r="H746" s="193"/>
    </row>
    <row r="747" ht="15.75" customHeight="1">
      <c r="B747" s="193"/>
      <c r="C747" s="193"/>
      <c r="D747" s="193"/>
      <c r="E747" s="193"/>
      <c r="F747" s="193"/>
      <c r="G747" s="193"/>
      <c r="H747" s="193"/>
    </row>
    <row r="748" ht="15.75" customHeight="1">
      <c r="B748" s="193"/>
      <c r="C748" s="193"/>
      <c r="D748" s="193"/>
      <c r="E748" s="193"/>
      <c r="F748" s="193"/>
      <c r="G748" s="193"/>
      <c r="H748" s="193"/>
    </row>
    <row r="749" ht="15.75" customHeight="1">
      <c r="B749" s="193"/>
      <c r="C749" s="193"/>
      <c r="D749" s="193"/>
      <c r="E749" s="193"/>
      <c r="F749" s="193"/>
      <c r="G749" s="193"/>
      <c r="H749" s="193"/>
    </row>
    <row r="750" ht="15.75" customHeight="1">
      <c r="B750" s="193"/>
      <c r="C750" s="193"/>
      <c r="D750" s="193"/>
      <c r="E750" s="193"/>
      <c r="F750" s="193"/>
      <c r="G750" s="193"/>
      <c r="H750" s="193"/>
    </row>
    <row r="751" ht="15.75" customHeight="1">
      <c r="B751" s="193"/>
      <c r="C751" s="193"/>
      <c r="D751" s="193"/>
      <c r="E751" s="193"/>
      <c r="F751" s="193"/>
      <c r="G751" s="193"/>
      <c r="H751" s="193"/>
    </row>
    <row r="752" ht="15.75" customHeight="1">
      <c r="B752" s="193"/>
      <c r="C752" s="193"/>
      <c r="D752" s="193"/>
      <c r="E752" s="193"/>
      <c r="F752" s="193"/>
      <c r="G752" s="193"/>
      <c r="H752" s="193"/>
    </row>
    <row r="753" ht="15.75" customHeight="1">
      <c r="B753" s="193"/>
      <c r="C753" s="193"/>
      <c r="D753" s="193"/>
      <c r="E753" s="193"/>
      <c r="F753" s="193"/>
      <c r="G753" s="193"/>
      <c r="H753" s="193"/>
    </row>
    <row r="754" ht="15.75" customHeight="1">
      <c r="B754" s="193"/>
      <c r="C754" s="193"/>
      <c r="D754" s="193"/>
      <c r="E754" s="193"/>
      <c r="F754" s="193"/>
      <c r="G754" s="193"/>
      <c r="H754" s="193"/>
    </row>
    <row r="755" ht="15.75" customHeight="1">
      <c r="B755" s="193"/>
      <c r="C755" s="193"/>
      <c r="D755" s="193"/>
      <c r="E755" s="193"/>
      <c r="F755" s="193"/>
      <c r="G755" s="193"/>
      <c r="H755" s="193"/>
    </row>
    <row r="756" ht="15.75" customHeight="1">
      <c r="B756" s="193"/>
      <c r="C756" s="193"/>
      <c r="D756" s="193"/>
      <c r="E756" s="193"/>
      <c r="F756" s="193"/>
      <c r="G756" s="193"/>
      <c r="H756" s="193"/>
    </row>
    <row r="757" ht="15.75" customHeight="1">
      <c r="B757" s="193"/>
      <c r="C757" s="193"/>
      <c r="D757" s="193"/>
      <c r="E757" s="193"/>
      <c r="F757" s="193"/>
      <c r="G757" s="193"/>
      <c r="H757" s="193"/>
    </row>
    <row r="758" ht="15.75" customHeight="1">
      <c r="B758" s="193"/>
      <c r="C758" s="193"/>
      <c r="D758" s="193"/>
      <c r="E758" s="193"/>
      <c r="F758" s="193"/>
      <c r="G758" s="193"/>
      <c r="H758" s="193"/>
    </row>
    <row r="759" ht="15.75" customHeight="1">
      <c r="B759" s="193"/>
      <c r="C759" s="193"/>
      <c r="D759" s="193"/>
      <c r="E759" s="193"/>
      <c r="F759" s="193"/>
      <c r="G759" s="193"/>
      <c r="H759" s="193"/>
    </row>
    <row r="760" ht="15.75" customHeight="1">
      <c r="B760" s="193"/>
      <c r="C760" s="193"/>
      <c r="D760" s="193"/>
      <c r="E760" s="193"/>
      <c r="F760" s="193"/>
      <c r="G760" s="193"/>
      <c r="H760" s="193"/>
    </row>
    <row r="761" ht="15.75" customHeight="1">
      <c r="B761" s="193"/>
      <c r="C761" s="193"/>
      <c r="D761" s="193"/>
      <c r="E761" s="193"/>
      <c r="F761" s="193"/>
      <c r="G761" s="193"/>
      <c r="H761" s="193"/>
    </row>
    <row r="762" ht="15.75" customHeight="1">
      <c r="B762" s="193"/>
      <c r="C762" s="193"/>
      <c r="D762" s="193"/>
      <c r="E762" s="193"/>
      <c r="F762" s="193"/>
      <c r="G762" s="193"/>
      <c r="H762" s="193"/>
    </row>
    <row r="763" ht="15.75" customHeight="1">
      <c r="B763" s="193"/>
      <c r="C763" s="193"/>
      <c r="D763" s="193"/>
      <c r="E763" s="193"/>
      <c r="F763" s="193"/>
      <c r="G763" s="193"/>
      <c r="H763" s="193"/>
    </row>
    <row r="764" ht="15.75" customHeight="1">
      <c r="B764" s="193"/>
      <c r="C764" s="193"/>
      <c r="D764" s="193"/>
      <c r="E764" s="193"/>
      <c r="F764" s="193"/>
      <c r="G764" s="193"/>
      <c r="H764" s="193"/>
    </row>
    <row r="765" ht="15.75" customHeight="1">
      <c r="B765" s="193"/>
      <c r="C765" s="193"/>
      <c r="D765" s="193"/>
      <c r="E765" s="193"/>
      <c r="F765" s="193"/>
      <c r="G765" s="193"/>
      <c r="H765" s="193"/>
    </row>
    <row r="766" ht="15.75" customHeight="1">
      <c r="B766" s="193"/>
      <c r="C766" s="193"/>
      <c r="D766" s="193"/>
      <c r="E766" s="193"/>
      <c r="F766" s="193"/>
      <c r="G766" s="193"/>
      <c r="H766" s="193"/>
    </row>
    <row r="767" ht="15.75" customHeight="1">
      <c r="B767" s="193"/>
      <c r="C767" s="193"/>
      <c r="D767" s="193"/>
      <c r="E767" s="193"/>
      <c r="F767" s="193"/>
      <c r="G767" s="193"/>
      <c r="H767" s="193"/>
    </row>
    <row r="768" ht="15.75" customHeight="1">
      <c r="B768" s="193"/>
      <c r="C768" s="193"/>
      <c r="D768" s="193"/>
      <c r="E768" s="193"/>
      <c r="F768" s="193"/>
      <c r="G768" s="193"/>
      <c r="H768" s="193"/>
    </row>
    <row r="769" ht="15.75" customHeight="1">
      <c r="B769" s="193"/>
      <c r="C769" s="193"/>
      <c r="D769" s="193"/>
      <c r="E769" s="193"/>
      <c r="F769" s="193"/>
      <c r="G769" s="193"/>
      <c r="H769" s="193"/>
    </row>
    <row r="770" ht="15.75" customHeight="1">
      <c r="B770" s="193"/>
      <c r="C770" s="193"/>
      <c r="D770" s="193"/>
      <c r="E770" s="193"/>
      <c r="F770" s="193"/>
      <c r="G770" s="193"/>
      <c r="H770" s="193"/>
    </row>
    <row r="771" ht="15.75" customHeight="1">
      <c r="B771" s="193"/>
      <c r="C771" s="193"/>
      <c r="D771" s="193"/>
      <c r="E771" s="193"/>
      <c r="F771" s="193"/>
      <c r="G771" s="193"/>
      <c r="H771" s="193"/>
    </row>
    <row r="772" ht="15.75" customHeight="1">
      <c r="B772" s="193"/>
      <c r="C772" s="193"/>
      <c r="D772" s="193"/>
      <c r="E772" s="193"/>
      <c r="F772" s="193"/>
      <c r="G772" s="193"/>
      <c r="H772" s="193"/>
    </row>
    <row r="773" ht="15.75" customHeight="1">
      <c r="B773" s="193"/>
      <c r="C773" s="193"/>
      <c r="D773" s="193"/>
      <c r="E773" s="193"/>
      <c r="F773" s="193"/>
      <c r="G773" s="193"/>
      <c r="H773" s="193"/>
    </row>
    <row r="774" ht="15.75" customHeight="1">
      <c r="B774" s="193"/>
      <c r="C774" s="193"/>
      <c r="D774" s="193"/>
      <c r="E774" s="193"/>
      <c r="F774" s="193"/>
      <c r="G774" s="193"/>
      <c r="H774" s="193"/>
    </row>
    <row r="775" ht="15.75" customHeight="1">
      <c r="B775" s="193"/>
      <c r="C775" s="193"/>
      <c r="D775" s="193"/>
      <c r="E775" s="193"/>
      <c r="F775" s="193"/>
      <c r="G775" s="193"/>
      <c r="H775" s="193"/>
    </row>
    <row r="776" ht="15.75" customHeight="1">
      <c r="B776" s="193"/>
      <c r="C776" s="193"/>
      <c r="D776" s="193"/>
      <c r="E776" s="193"/>
      <c r="F776" s="193"/>
      <c r="G776" s="193"/>
      <c r="H776" s="193"/>
    </row>
    <row r="777" ht="15.75" customHeight="1">
      <c r="B777" s="193"/>
      <c r="C777" s="193"/>
      <c r="D777" s="193"/>
      <c r="E777" s="193"/>
      <c r="F777" s="193"/>
      <c r="G777" s="193"/>
      <c r="H777" s="193"/>
    </row>
    <row r="778" ht="15.75" customHeight="1">
      <c r="B778" s="193"/>
      <c r="C778" s="193"/>
      <c r="D778" s="193"/>
      <c r="E778" s="193"/>
      <c r="F778" s="193"/>
      <c r="G778" s="193"/>
      <c r="H778" s="193"/>
    </row>
    <row r="779" ht="15.75" customHeight="1">
      <c r="B779" s="193"/>
      <c r="C779" s="193"/>
      <c r="D779" s="193"/>
      <c r="E779" s="193"/>
      <c r="F779" s="193"/>
      <c r="G779" s="193"/>
      <c r="H779" s="193"/>
    </row>
    <row r="780" ht="15.75" customHeight="1">
      <c r="B780" s="193"/>
      <c r="C780" s="193"/>
      <c r="D780" s="193"/>
      <c r="E780" s="193"/>
      <c r="F780" s="193"/>
      <c r="G780" s="193"/>
      <c r="H780" s="193"/>
    </row>
    <row r="781" ht="15.75" customHeight="1">
      <c r="B781" s="193"/>
      <c r="C781" s="193"/>
      <c r="D781" s="193"/>
      <c r="E781" s="193"/>
      <c r="F781" s="193"/>
      <c r="G781" s="193"/>
      <c r="H781" s="193"/>
    </row>
    <row r="782" ht="15.75" customHeight="1">
      <c r="B782" s="193"/>
      <c r="C782" s="193"/>
      <c r="D782" s="193"/>
      <c r="E782" s="193"/>
      <c r="F782" s="193"/>
      <c r="G782" s="193"/>
      <c r="H782" s="193"/>
    </row>
    <row r="783" ht="15.75" customHeight="1">
      <c r="B783" s="193"/>
      <c r="C783" s="193"/>
      <c r="D783" s="193"/>
      <c r="E783" s="193"/>
      <c r="F783" s="193"/>
      <c r="G783" s="193"/>
      <c r="H783" s="193"/>
    </row>
    <row r="784" ht="15.75" customHeight="1">
      <c r="B784" s="193"/>
      <c r="C784" s="193"/>
      <c r="D784" s="193"/>
      <c r="E784" s="193"/>
      <c r="F784" s="193"/>
      <c r="G784" s="193"/>
      <c r="H784" s="193"/>
    </row>
    <row r="785" ht="15.75" customHeight="1">
      <c r="B785" s="193"/>
      <c r="C785" s="193"/>
      <c r="D785" s="193"/>
      <c r="E785" s="193"/>
      <c r="F785" s="193"/>
      <c r="G785" s="193"/>
      <c r="H785" s="193"/>
    </row>
    <row r="786" ht="15.75" customHeight="1">
      <c r="B786" s="193"/>
      <c r="C786" s="193"/>
      <c r="D786" s="193"/>
      <c r="E786" s="193"/>
      <c r="F786" s="193"/>
      <c r="G786" s="193"/>
      <c r="H786" s="193"/>
    </row>
    <row r="787" ht="15.75" customHeight="1">
      <c r="B787" s="193"/>
      <c r="C787" s="193"/>
      <c r="D787" s="193"/>
      <c r="E787" s="193"/>
      <c r="F787" s="193"/>
      <c r="G787" s="193"/>
      <c r="H787" s="193"/>
    </row>
    <row r="788" ht="15.75" customHeight="1">
      <c r="B788" s="193"/>
      <c r="C788" s="193"/>
      <c r="D788" s="193"/>
      <c r="E788" s="193"/>
      <c r="F788" s="193"/>
      <c r="G788" s="193"/>
      <c r="H788" s="193"/>
    </row>
    <row r="789" ht="15.75" customHeight="1">
      <c r="B789" s="193"/>
      <c r="C789" s="193"/>
      <c r="D789" s="193"/>
      <c r="E789" s="193"/>
      <c r="F789" s="193"/>
      <c r="G789" s="193"/>
      <c r="H789" s="193"/>
    </row>
    <row r="790" ht="15.75" customHeight="1">
      <c r="B790" s="193"/>
      <c r="C790" s="193"/>
      <c r="D790" s="193"/>
      <c r="E790" s="193"/>
      <c r="F790" s="193"/>
      <c r="G790" s="193"/>
      <c r="H790" s="193"/>
    </row>
    <row r="791" ht="15.75" customHeight="1">
      <c r="B791" s="193"/>
      <c r="C791" s="193"/>
      <c r="D791" s="193"/>
      <c r="E791" s="193"/>
      <c r="F791" s="193"/>
      <c r="G791" s="193"/>
      <c r="H791" s="193"/>
    </row>
    <row r="792" ht="15.75" customHeight="1">
      <c r="B792" s="193"/>
      <c r="C792" s="193"/>
      <c r="D792" s="193"/>
      <c r="E792" s="193"/>
      <c r="F792" s="193"/>
      <c r="G792" s="193"/>
      <c r="H792" s="193"/>
    </row>
    <row r="793" ht="15.75" customHeight="1">
      <c r="B793" s="193"/>
      <c r="C793" s="193"/>
      <c r="D793" s="193"/>
      <c r="E793" s="193"/>
      <c r="F793" s="193"/>
      <c r="G793" s="193"/>
      <c r="H793" s="193"/>
    </row>
    <row r="794" ht="15.75" customHeight="1">
      <c r="B794" s="193"/>
      <c r="C794" s="193"/>
      <c r="D794" s="193"/>
      <c r="E794" s="193"/>
      <c r="F794" s="193"/>
      <c r="G794" s="193"/>
      <c r="H794" s="193"/>
    </row>
    <row r="795" ht="15.75" customHeight="1">
      <c r="B795" s="193"/>
      <c r="C795" s="193"/>
      <c r="D795" s="193"/>
      <c r="E795" s="193"/>
      <c r="F795" s="193"/>
      <c r="G795" s="193"/>
      <c r="H795" s="193"/>
    </row>
    <row r="796" ht="15.75" customHeight="1">
      <c r="B796" s="193"/>
      <c r="C796" s="193"/>
      <c r="D796" s="193"/>
      <c r="E796" s="193"/>
      <c r="F796" s="193"/>
      <c r="G796" s="193"/>
      <c r="H796" s="193"/>
    </row>
    <row r="797" ht="15.75" customHeight="1">
      <c r="B797" s="193"/>
      <c r="C797" s="193"/>
      <c r="D797" s="193"/>
      <c r="E797" s="193"/>
      <c r="F797" s="193"/>
      <c r="G797" s="193"/>
      <c r="H797" s="193"/>
    </row>
    <row r="798" ht="15.75" customHeight="1">
      <c r="B798" s="193"/>
      <c r="C798" s="193"/>
      <c r="D798" s="193"/>
      <c r="E798" s="193"/>
      <c r="F798" s="193"/>
      <c r="G798" s="193"/>
      <c r="H798" s="193"/>
    </row>
    <row r="799" ht="15.75" customHeight="1">
      <c r="B799" s="193"/>
      <c r="C799" s="193"/>
      <c r="D799" s="193"/>
      <c r="E799" s="193"/>
      <c r="F799" s="193"/>
      <c r="G799" s="193"/>
      <c r="H799" s="193"/>
    </row>
    <row r="800" ht="15.75" customHeight="1">
      <c r="B800" s="193"/>
      <c r="C800" s="193"/>
      <c r="D800" s="193"/>
      <c r="E800" s="193"/>
      <c r="F800" s="193"/>
      <c r="G800" s="193"/>
      <c r="H800" s="193"/>
    </row>
    <row r="801" ht="15.75" customHeight="1">
      <c r="B801" s="193"/>
      <c r="C801" s="193"/>
      <c r="D801" s="193"/>
      <c r="E801" s="193"/>
      <c r="F801" s="193"/>
      <c r="G801" s="193"/>
      <c r="H801" s="193"/>
    </row>
    <row r="802" ht="15.75" customHeight="1">
      <c r="B802" s="193"/>
      <c r="C802" s="193"/>
      <c r="D802" s="193"/>
      <c r="E802" s="193"/>
      <c r="F802" s="193"/>
      <c r="G802" s="193"/>
      <c r="H802" s="193"/>
    </row>
    <row r="803" ht="15.75" customHeight="1">
      <c r="B803" s="193"/>
      <c r="C803" s="193"/>
      <c r="D803" s="193"/>
      <c r="E803" s="193"/>
      <c r="F803" s="193"/>
      <c r="G803" s="193"/>
      <c r="H803" s="193"/>
    </row>
    <row r="804" ht="15.75" customHeight="1">
      <c r="B804" s="193"/>
      <c r="C804" s="193"/>
      <c r="D804" s="193"/>
      <c r="E804" s="193"/>
      <c r="F804" s="193"/>
      <c r="G804" s="193"/>
      <c r="H804" s="193"/>
    </row>
    <row r="805" ht="15.75" customHeight="1">
      <c r="B805" s="193"/>
      <c r="C805" s="193"/>
      <c r="D805" s="193"/>
      <c r="E805" s="193"/>
      <c r="F805" s="193"/>
      <c r="G805" s="193"/>
      <c r="H805" s="193"/>
    </row>
    <row r="806" ht="15.75" customHeight="1">
      <c r="B806" s="193"/>
      <c r="C806" s="193"/>
      <c r="D806" s="193"/>
      <c r="E806" s="193"/>
      <c r="F806" s="193"/>
      <c r="G806" s="193"/>
      <c r="H806" s="193"/>
    </row>
    <row r="807" ht="15.75" customHeight="1">
      <c r="B807" s="193"/>
      <c r="C807" s="193"/>
      <c r="D807" s="193"/>
      <c r="E807" s="193"/>
      <c r="F807" s="193"/>
      <c r="G807" s="193"/>
      <c r="H807" s="193"/>
    </row>
    <row r="808" ht="15.75" customHeight="1">
      <c r="B808" s="193"/>
      <c r="C808" s="193"/>
      <c r="D808" s="193"/>
      <c r="E808" s="193"/>
      <c r="F808" s="193"/>
      <c r="G808" s="193"/>
      <c r="H808" s="193"/>
    </row>
    <row r="809" ht="15.75" customHeight="1">
      <c r="B809" s="193"/>
      <c r="C809" s="193"/>
      <c r="D809" s="193"/>
      <c r="E809" s="193"/>
      <c r="F809" s="193"/>
      <c r="G809" s="193"/>
      <c r="H809" s="193"/>
    </row>
    <row r="810" ht="15.75" customHeight="1">
      <c r="B810" s="193"/>
      <c r="C810" s="193"/>
      <c r="D810" s="193"/>
      <c r="E810" s="193"/>
      <c r="F810" s="193"/>
      <c r="G810" s="193"/>
      <c r="H810" s="193"/>
    </row>
    <row r="811" ht="15.75" customHeight="1">
      <c r="B811" s="193"/>
      <c r="C811" s="193"/>
      <c r="D811" s="193"/>
      <c r="E811" s="193"/>
      <c r="F811" s="193"/>
      <c r="G811" s="193"/>
      <c r="H811" s="193"/>
    </row>
    <row r="812" ht="15.75" customHeight="1">
      <c r="B812" s="193"/>
      <c r="C812" s="193"/>
      <c r="D812" s="193"/>
      <c r="E812" s="193"/>
      <c r="F812" s="193"/>
      <c r="G812" s="193"/>
      <c r="H812" s="193"/>
    </row>
    <row r="813" ht="15.75" customHeight="1">
      <c r="B813" s="193"/>
      <c r="C813" s="193"/>
      <c r="D813" s="193"/>
      <c r="E813" s="193"/>
      <c r="F813" s="193"/>
      <c r="G813" s="193"/>
      <c r="H813" s="193"/>
    </row>
    <row r="814" ht="15.75" customHeight="1">
      <c r="B814" s="193"/>
      <c r="C814" s="193"/>
      <c r="D814" s="193"/>
      <c r="E814" s="193"/>
      <c r="F814" s="193"/>
      <c r="G814" s="193"/>
      <c r="H814" s="193"/>
    </row>
    <row r="815" ht="15.75" customHeight="1">
      <c r="B815" s="193"/>
      <c r="C815" s="193"/>
      <c r="D815" s="193"/>
      <c r="E815" s="193"/>
      <c r="F815" s="193"/>
      <c r="G815" s="193"/>
      <c r="H815" s="193"/>
    </row>
    <row r="816" ht="15.75" customHeight="1">
      <c r="B816" s="193"/>
      <c r="C816" s="193"/>
      <c r="D816" s="193"/>
      <c r="E816" s="193"/>
      <c r="F816" s="193"/>
      <c r="G816" s="193"/>
      <c r="H816" s="193"/>
    </row>
    <row r="817" ht="15.75" customHeight="1">
      <c r="B817" s="193"/>
      <c r="C817" s="193"/>
      <c r="D817" s="193"/>
      <c r="E817" s="193"/>
      <c r="F817" s="193"/>
      <c r="G817" s="193"/>
      <c r="H817" s="193"/>
    </row>
    <row r="818" ht="15.75" customHeight="1">
      <c r="B818" s="193"/>
      <c r="C818" s="193"/>
      <c r="D818" s="193"/>
      <c r="E818" s="193"/>
      <c r="F818" s="193"/>
      <c r="G818" s="193"/>
      <c r="H818" s="193"/>
    </row>
    <row r="819" ht="15.75" customHeight="1">
      <c r="B819" s="193"/>
      <c r="C819" s="193"/>
      <c r="D819" s="193"/>
      <c r="E819" s="193"/>
      <c r="F819" s="193"/>
      <c r="G819" s="193"/>
      <c r="H819" s="193"/>
    </row>
    <row r="820" ht="15.75" customHeight="1">
      <c r="B820" s="193"/>
      <c r="C820" s="193"/>
      <c r="D820" s="193"/>
      <c r="E820" s="193"/>
      <c r="F820" s="193"/>
      <c r="G820" s="193"/>
      <c r="H820" s="193"/>
    </row>
    <row r="821" ht="15.75" customHeight="1">
      <c r="B821" s="193"/>
      <c r="C821" s="193"/>
      <c r="D821" s="193"/>
      <c r="E821" s="193"/>
      <c r="F821" s="193"/>
      <c r="G821" s="193"/>
      <c r="H821" s="193"/>
    </row>
    <row r="822" ht="15.75" customHeight="1">
      <c r="B822" s="193"/>
      <c r="C822" s="193"/>
      <c r="D822" s="193"/>
      <c r="E822" s="193"/>
      <c r="F822" s="193"/>
      <c r="G822" s="193"/>
      <c r="H822" s="193"/>
    </row>
    <row r="823" ht="15.75" customHeight="1">
      <c r="B823" s="193"/>
      <c r="C823" s="193"/>
      <c r="D823" s="193"/>
      <c r="E823" s="193"/>
      <c r="F823" s="193"/>
      <c r="G823" s="193"/>
      <c r="H823" s="193"/>
    </row>
    <row r="824" ht="15.75" customHeight="1">
      <c r="B824" s="193"/>
      <c r="C824" s="193"/>
      <c r="D824" s="193"/>
      <c r="E824" s="193"/>
      <c r="F824" s="193"/>
      <c r="G824" s="193"/>
      <c r="H824" s="193"/>
    </row>
    <row r="825" ht="15.75" customHeight="1">
      <c r="B825" s="193"/>
      <c r="C825" s="193"/>
      <c r="D825" s="193"/>
      <c r="E825" s="193"/>
      <c r="F825" s="193"/>
      <c r="G825" s="193"/>
      <c r="H825" s="193"/>
    </row>
    <row r="826" ht="15.75" customHeight="1">
      <c r="B826" s="193"/>
      <c r="C826" s="193"/>
      <c r="D826" s="193"/>
      <c r="E826" s="193"/>
      <c r="F826" s="193"/>
      <c r="G826" s="193"/>
      <c r="H826" s="193"/>
    </row>
    <row r="827" ht="15.75" customHeight="1">
      <c r="B827" s="193"/>
      <c r="C827" s="193"/>
      <c r="D827" s="193"/>
      <c r="E827" s="193"/>
      <c r="F827" s="193"/>
      <c r="G827" s="193"/>
      <c r="H827" s="193"/>
    </row>
    <row r="828" ht="15.75" customHeight="1">
      <c r="B828" s="193"/>
      <c r="C828" s="193"/>
      <c r="D828" s="193"/>
      <c r="E828" s="193"/>
      <c r="F828" s="193"/>
      <c r="G828" s="193"/>
      <c r="H828" s="193"/>
    </row>
    <row r="829" ht="15.75" customHeight="1">
      <c r="B829" s="193"/>
      <c r="C829" s="193"/>
      <c r="D829" s="193"/>
      <c r="E829" s="193"/>
      <c r="F829" s="193"/>
      <c r="G829" s="193"/>
      <c r="H829" s="193"/>
    </row>
    <row r="830" ht="15.75" customHeight="1">
      <c r="B830" s="193"/>
      <c r="C830" s="193"/>
      <c r="D830" s="193"/>
      <c r="E830" s="193"/>
      <c r="F830" s="193"/>
      <c r="G830" s="193"/>
      <c r="H830" s="193"/>
    </row>
    <row r="831" ht="15.75" customHeight="1">
      <c r="B831" s="193"/>
      <c r="C831" s="193"/>
      <c r="D831" s="193"/>
      <c r="E831" s="193"/>
      <c r="F831" s="193"/>
      <c r="G831" s="193"/>
      <c r="H831" s="193"/>
    </row>
    <row r="832" ht="15.75" customHeight="1">
      <c r="B832" s="193"/>
      <c r="C832" s="193"/>
      <c r="D832" s="193"/>
      <c r="E832" s="193"/>
      <c r="F832" s="193"/>
      <c r="G832" s="193"/>
      <c r="H832" s="193"/>
    </row>
    <row r="833" ht="15.75" customHeight="1">
      <c r="B833" s="193"/>
      <c r="C833" s="193"/>
      <c r="D833" s="193"/>
      <c r="E833" s="193"/>
      <c r="F833" s="193"/>
      <c r="G833" s="193"/>
      <c r="H833" s="193"/>
    </row>
    <row r="834" ht="15.75" customHeight="1">
      <c r="B834" s="193"/>
      <c r="C834" s="193"/>
      <c r="D834" s="193"/>
      <c r="E834" s="193"/>
      <c r="F834" s="193"/>
      <c r="G834" s="193"/>
      <c r="H834" s="193"/>
    </row>
    <row r="835" ht="15.75" customHeight="1">
      <c r="B835" s="193"/>
      <c r="C835" s="193"/>
      <c r="D835" s="193"/>
      <c r="E835" s="193"/>
      <c r="F835" s="193"/>
      <c r="G835" s="193"/>
      <c r="H835" s="193"/>
    </row>
    <row r="836" ht="15.75" customHeight="1">
      <c r="B836" s="193"/>
      <c r="C836" s="193"/>
      <c r="D836" s="193"/>
      <c r="E836" s="193"/>
      <c r="F836" s="193"/>
      <c r="G836" s="193"/>
      <c r="H836" s="193"/>
    </row>
    <row r="837" ht="15.75" customHeight="1">
      <c r="B837" s="193"/>
      <c r="C837" s="193"/>
      <c r="D837" s="193"/>
      <c r="E837" s="193"/>
      <c r="F837" s="193"/>
      <c r="G837" s="193"/>
      <c r="H837" s="193"/>
    </row>
    <row r="838" ht="15.75" customHeight="1">
      <c r="B838" s="193"/>
      <c r="C838" s="193"/>
      <c r="D838" s="193"/>
      <c r="E838" s="193"/>
      <c r="F838" s="193"/>
      <c r="G838" s="193"/>
      <c r="H838" s="193"/>
    </row>
    <row r="839" ht="15.75" customHeight="1">
      <c r="B839" s="193"/>
      <c r="C839" s="193"/>
      <c r="D839" s="193"/>
      <c r="E839" s="193"/>
      <c r="F839" s="193"/>
      <c r="G839" s="193"/>
      <c r="H839" s="193"/>
    </row>
    <row r="840" ht="15.75" customHeight="1">
      <c r="B840" s="193"/>
      <c r="C840" s="193"/>
      <c r="D840" s="193"/>
      <c r="E840" s="193"/>
      <c r="F840" s="193"/>
      <c r="G840" s="193"/>
      <c r="H840" s="193"/>
    </row>
    <row r="841" ht="15.75" customHeight="1">
      <c r="B841" s="193"/>
      <c r="C841" s="193"/>
      <c r="D841" s="193"/>
      <c r="E841" s="193"/>
      <c r="F841" s="193"/>
      <c r="G841" s="193"/>
      <c r="H841" s="193"/>
    </row>
    <row r="842" ht="15.75" customHeight="1">
      <c r="B842" s="193"/>
      <c r="C842" s="193"/>
      <c r="D842" s="193"/>
      <c r="E842" s="193"/>
      <c r="F842" s="193"/>
      <c r="G842" s="193"/>
      <c r="H842" s="193"/>
    </row>
    <row r="843" ht="15.75" customHeight="1">
      <c r="B843" s="193"/>
      <c r="C843" s="193"/>
      <c r="D843" s="193"/>
      <c r="E843" s="193"/>
      <c r="F843" s="193"/>
      <c r="G843" s="193"/>
      <c r="H843" s="193"/>
    </row>
    <row r="844" ht="15.75" customHeight="1">
      <c r="B844" s="193"/>
      <c r="C844" s="193"/>
      <c r="D844" s="193"/>
      <c r="E844" s="193"/>
      <c r="F844" s="193"/>
      <c r="G844" s="193"/>
      <c r="H844" s="193"/>
    </row>
    <row r="845" ht="15.75" customHeight="1">
      <c r="B845" s="193"/>
      <c r="C845" s="193"/>
      <c r="D845" s="193"/>
      <c r="E845" s="193"/>
      <c r="F845" s="193"/>
      <c r="G845" s="193"/>
      <c r="H845" s="193"/>
    </row>
    <row r="846" ht="15.75" customHeight="1">
      <c r="B846" s="193"/>
      <c r="C846" s="193"/>
      <c r="D846" s="193"/>
      <c r="E846" s="193"/>
      <c r="F846" s="193"/>
      <c r="G846" s="193"/>
      <c r="H846" s="193"/>
    </row>
    <row r="847" ht="15.75" customHeight="1">
      <c r="B847" s="193"/>
      <c r="C847" s="193"/>
      <c r="D847" s="193"/>
      <c r="E847" s="193"/>
      <c r="F847" s="193"/>
      <c r="G847" s="193"/>
      <c r="H847" s="193"/>
    </row>
    <row r="848" ht="15.75" customHeight="1">
      <c r="B848" s="193"/>
      <c r="C848" s="193"/>
      <c r="D848" s="193"/>
      <c r="E848" s="193"/>
      <c r="F848" s="193"/>
      <c r="G848" s="193"/>
      <c r="H848" s="193"/>
    </row>
    <row r="849" ht="15.75" customHeight="1">
      <c r="B849" s="193"/>
      <c r="C849" s="193"/>
      <c r="D849" s="193"/>
      <c r="E849" s="193"/>
      <c r="F849" s="193"/>
      <c r="G849" s="193"/>
      <c r="H849" s="193"/>
    </row>
    <row r="850" ht="15.75" customHeight="1">
      <c r="B850" s="193"/>
      <c r="C850" s="193"/>
      <c r="D850" s="193"/>
      <c r="E850" s="193"/>
      <c r="F850" s="193"/>
      <c r="G850" s="193"/>
      <c r="H850" s="193"/>
    </row>
    <row r="851" ht="15.75" customHeight="1">
      <c r="B851" s="193"/>
      <c r="C851" s="193"/>
      <c r="D851" s="193"/>
      <c r="E851" s="193"/>
      <c r="F851" s="193"/>
      <c r="G851" s="193"/>
      <c r="H851" s="193"/>
    </row>
    <row r="852" ht="15.75" customHeight="1">
      <c r="B852" s="193"/>
      <c r="C852" s="193"/>
      <c r="D852" s="193"/>
      <c r="E852" s="193"/>
      <c r="F852" s="193"/>
      <c r="G852" s="193"/>
      <c r="H852" s="193"/>
    </row>
    <row r="853" ht="15.75" customHeight="1">
      <c r="B853" s="193"/>
      <c r="C853" s="193"/>
      <c r="D853" s="193"/>
      <c r="E853" s="193"/>
      <c r="F853" s="193"/>
      <c r="G853" s="193"/>
      <c r="H853" s="193"/>
    </row>
    <row r="854" ht="15.75" customHeight="1">
      <c r="B854" s="193"/>
      <c r="C854" s="193"/>
      <c r="D854" s="193"/>
      <c r="E854" s="193"/>
      <c r="F854" s="193"/>
      <c r="G854" s="193"/>
      <c r="H854" s="193"/>
    </row>
    <row r="855" ht="15.75" customHeight="1">
      <c r="B855" s="193"/>
      <c r="C855" s="193"/>
      <c r="D855" s="193"/>
      <c r="E855" s="193"/>
      <c r="F855" s="193"/>
      <c r="G855" s="193"/>
      <c r="H855" s="193"/>
    </row>
    <row r="856" ht="15.75" customHeight="1">
      <c r="B856" s="193"/>
      <c r="C856" s="193"/>
      <c r="D856" s="193"/>
      <c r="E856" s="193"/>
      <c r="F856" s="193"/>
      <c r="G856" s="193"/>
      <c r="H856" s="193"/>
    </row>
    <row r="857" ht="15.75" customHeight="1">
      <c r="B857" s="193"/>
      <c r="C857" s="193"/>
      <c r="D857" s="193"/>
      <c r="E857" s="193"/>
      <c r="F857" s="193"/>
      <c r="G857" s="193"/>
      <c r="H857" s="193"/>
    </row>
    <row r="858" ht="15.75" customHeight="1">
      <c r="B858" s="193"/>
      <c r="C858" s="193"/>
      <c r="D858" s="193"/>
      <c r="E858" s="193"/>
      <c r="F858" s="193"/>
      <c r="G858" s="193"/>
      <c r="H858" s="193"/>
    </row>
    <row r="859" ht="15.75" customHeight="1">
      <c r="B859" s="193"/>
      <c r="C859" s="193"/>
      <c r="D859" s="193"/>
      <c r="E859" s="193"/>
      <c r="F859" s="193"/>
      <c r="G859" s="193"/>
      <c r="H859" s="193"/>
    </row>
    <row r="860" ht="15.75" customHeight="1">
      <c r="B860" s="193"/>
      <c r="C860" s="193"/>
      <c r="D860" s="193"/>
      <c r="E860" s="193"/>
      <c r="F860" s="193"/>
      <c r="G860" s="193"/>
      <c r="H860" s="193"/>
    </row>
    <row r="861" ht="15.75" customHeight="1">
      <c r="B861" s="193"/>
      <c r="C861" s="193"/>
      <c r="D861" s="193"/>
      <c r="E861" s="193"/>
      <c r="F861" s="193"/>
      <c r="G861" s="193"/>
      <c r="H861" s="193"/>
    </row>
    <row r="862" ht="15.75" customHeight="1">
      <c r="B862" s="193"/>
      <c r="C862" s="193"/>
      <c r="D862" s="193"/>
      <c r="E862" s="193"/>
      <c r="F862" s="193"/>
      <c r="G862" s="193"/>
      <c r="H862" s="193"/>
    </row>
    <row r="863" ht="15.75" customHeight="1">
      <c r="B863" s="193"/>
      <c r="C863" s="193"/>
      <c r="D863" s="193"/>
      <c r="E863" s="193"/>
      <c r="F863" s="193"/>
      <c r="G863" s="193"/>
      <c r="H863" s="193"/>
    </row>
    <row r="864" ht="15.75" customHeight="1">
      <c r="B864" s="193"/>
      <c r="C864" s="193"/>
      <c r="D864" s="193"/>
      <c r="E864" s="193"/>
      <c r="F864" s="193"/>
      <c r="G864" s="193"/>
      <c r="H864" s="193"/>
    </row>
    <row r="865" ht="15.75" customHeight="1">
      <c r="B865" s="193"/>
      <c r="C865" s="193"/>
      <c r="D865" s="193"/>
      <c r="E865" s="193"/>
      <c r="F865" s="193"/>
      <c r="G865" s="193"/>
      <c r="H865" s="193"/>
    </row>
    <row r="866" ht="15.75" customHeight="1">
      <c r="B866" s="193"/>
      <c r="C866" s="193"/>
      <c r="D866" s="193"/>
      <c r="E866" s="193"/>
      <c r="F866" s="193"/>
      <c r="G866" s="193"/>
      <c r="H866" s="193"/>
    </row>
    <row r="867" ht="15.75" customHeight="1">
      <c r="B867" s="193"/>
      <c r="C867" s="193"/>
      <c r="D867" s="193"/>
      <c r="E867" s="193"/>
      <c r="F867" s="193"/>
      <c r="G867" s="193"/>
      <c r="H867" s="193"/>
    </row>
    <row r="868" ht="15.75" customHeight="1">
      <c r="B868" s="193"/>
      <c r="C868" s="193"/>
      <c r="D868" s="193"/>
      <c r="E868" s="193"/>
      <c r="F868" s="193"/>
      <c r="G868" s="193"/>
      <c r="H868" s="193"/>
    </row>
    <row r="869" ht="15.75" customHeight="1">
      <c r="B869" s="193"/>
      <c r="C869" s="193"/>
      <c r="D869" s="193"/>
      <c r="E869" s="193"/>
      <c r="F869" s="193"/>
      <c r="G869" s="193"/>
      <c r="H869" s="193"/>
    </row>
    <row r="870" ht="15.75" customHeight="1">
      <c r="B870" s="193"/>
      <c r="C870" s="193"/>
      <c r="D870" s="193"/>
      <c r="E870" s="193"/>
      <c r="F870" s="193"/>
      <c r="G870" s="193"/>
      <c r="H870" s="193"/>
    </row>
    <row r="871" ht="15.75" customHeight="1">
      <c r="B871" s="193"/>
      <c r="C871" s="193"/>
      <c r="D871" s="193"/>
      <c r="E871" s="193"/>
      <c r="F871" s="193"/>
      <c r="G871" s="193"/>
      <c r="H871" s="193"/>
    </row>
    <row r="872" ht="15.75" customHeight="1">
      <c r="B872" s="193"/>
      <c r="C872" s="193"/>
      <c r="D872" s="193"/>
      <c r="E872" s="193"/>
      <c r="F872" s="193"/>
      <c r="G872" s="193"/>
      <c r="H872" s="193"/>
    </row>
    <row r="873" ht="15.75" customHeight="1">
      <c r="B873" s="193"/>
      <c r="C873" s="193"/>
      <c r="D873" s="193"/>
      <c r="E873" s="193"/>
      <c r="F873" s="193"/>
      <c r="G873" s="193"/>
      <c r="H873" s="193"/>
    </row>
    <row r="874" ht="15.75" customHeight="1">
      <c r="B874" s="193"/>
      <c r="C874" s="193"/>
      <c r="D874" s="193"/>
      <c r="E874" s="193"/>
      <c r="F874" s="193"/>
      <c r="G874" s="193"/>
      <c r="H874" s="193"/>
    </row>
    <row r="875" ht="15.75" customHeight="1">
      <c r="B875" s="193"/>
      <c r="C875" s="193"/>
      <c r="D875" s="193"/>
      <c r="E875" s="193"/>
      <c r="F875" s="193"/>
      <c r="G875" s="193"/>
      <c r="H875" s="193"/>
    </row>
    <row r="876" ht="15.75" customHeight="1">
      <c r="B876" s="193"/>
      <c r="C876" s="193"/>
      <c r="D876" s="193"/>
      <c r="E876" s="193"/>
      <c r="F876" s="193"/>
      <c r="G876" s="193"/>
      <c r="H876" s="193"/>
    </row>
    <row r="877" ht="15.75" customHeight="1">
      <c r="B877" s="193"/>
      <c r="C877" s="193"/>
      <c r="D877" s="193"/>
      <c r="E877" s="193"/>
      <c r="F877" s="193"/>
      <c r="G877" s="193"/>
      <c r="H877" s="193"/>
    </row>
    <row r="878" ht="15.75" customHeight="1">
      <c r="B878" s="193"/>
      <c r="C878" s="193"/>
      <c r="D878" s="193"/>
      <c r="E878" s="193"/>
      <c r="F878" s="193"/>
      <c r="G878" s="193"/>
      <c r="H878" s="193"/>
    </row>
    <row r="879" ht="15.75" customHeight="1">
      <c r="B879" s="193"/>
      <c r="C879" s="193"/>
      <c r="D879" s="193"/>
      <c r="E879" s="193"/>
      <c r="F879" s="193"/>
      <c r="G879" s="193"/>
      <c r="H879" s="193"/>
    </row>
    <row r="880" ht="15.75" customHeight="1">
      <c r="B880" s="193"/>
      <c r="C880" s="193"/>
      <c r="D880" s="193"/>
      <c r="E880" s="193"/>
      <c r="F880" s="193"/>
      <c r="G880" s="193"/>
      <c r="H880" s="193"/>
    </row>
    <row r="881" ht="15.75" customHeight="1">
      <c r="B881" s="193"/>
      <c r="C881" s="193"/>
      <c r="D881" s="193"/>
      <c r="E881" s="193"/>
      <c r="F881" s="193"/>
      <c r="G881" s="193"/>
      <c r="H881" s="193"/>
    </row>
    <row r="882" ht="15.75" customHeight="1">
      <c r="B882" s="193"/>
      <c r="C882" s="193"/>
      <c r="D882" s="193"/>
      <c r="E882" s="193"/>
      <c r="F882" s="193"/>
      <c r="G882" s="193"/>
      <c r="H882" s="193"/>
    </row>
    <row r="883" ht="15.75" customHeight="1">
      <c r="B883" s="193"/>
      <c r="C883" s="193"/>
      <c r="D883" s="193"/>
      <c r="E883" s="193"/>
      <c r="F883" s="193"/>
      <c r="G883" s="193"/>
      <c r="H883" s="193"/>
    </row>
    <row r="884" ht="15.75" customHeight="1">
      <c r="B884" s="193"/>
      <c r="C884" s="193"/>
      <c r="D884" s="193"/>
      <c r="E884" s="193"/>
      <c r="F884" s="193"/>
      <c r="G884" s="193"/>
      <c r="H884" s="193"/>
    </row>
    <row r="885" ht="15.75" customHeight="1">
      <c r="B885" s="193"/>
      <c r="C885" s="193"/>
      <c r="D885" s="193"/>
      <c r="E885" s="193"/>
      <c r="F885" s="193"/>
      <c r="G885" s="193"/>
      <c r="H885" s="193"/>
    </row>
    <row r="886" ht="15.75" customHeight="1">
      <c r="B886" s="193"/>
      <c r="C886" s="193"/>
      <c r="D886" s="193"/>
      <c r="E886" s="193"/>
      <c r="F886" s="193"/>
      <c r="G886" s="193"/>
      <c r="H886" s="193"/>
    </row>
    <row r="887" ht="15.75" customHeight="1">
      <c r="B887" s="193"/>
      <c r="C887" s="193"/>
      <c r="D887" s="193"/>
      <c r="E887" s="193"/>
      <c r="F887" s="193"/>
      <c r="G887" s="193"/>
      <c r="H887" s="193"/>
    </row>
    <row r="888" ht="15.75" customHeight="1">
      <c r="B888" s="193"/>
      <c r="C888" s="193"/>
      <c r="D888" s="193"/>
      <c r="E888" s="193"/>
      <c r="F888" s="193"/>
      <c r="G888" s="193"/>
      <c r="H888" s="193"/>
    </row>
    <row r="889" ht="15.75" customHeight="1">
      <c r="B889" s="193"/>
      <c r="C889" s="193"/>
      <c r="D889" s="193"/>
      <c r="E889" s="193"/>
      <c r="F889" s="193"/>
      <c r="G889" s="193"/>
      <c r="H889" s="193"/>
    </row>
    <row r="890" ht="15.75" customHeight="1">
      <c r="B890" s="193"/>
      <c r="C890" s="193"/>
      <c r="D890" s="193"/>
      <c r="E890" s="193"/>
      <c r="F890" s="193"/>
      <c r="G890" s="193"/>
      <c r="H890" s="193"/>
    </row>
    <row r="891" ht="15.75" customHeight="1">
      <c r="B891" s="193"/>
      <c r="C891" s="193"/>
      <c r="D891" s="193"/>
      <c r="E891" s="193"/>
      <c r="F891" s="193"/>
      <c r="G891" s="193"/>
      <c r="H891" s="193"/>
    </row>
    <row r="892" ht="15.75" customHeight="1">
      <c r="B892" s="193"/>
      <c r="C892" s="193"/>
      <c r="D892" s="193"/>
      <c r="E892" s="193"/>
      <c r="F892" s="193"/>
      <c r="G892" s="193"/>
      <c r="H892" s="193"/>
    </row>
    <row r="893" ht="15.75" customHeight="1">
      <c r="B893" s="193"/>
      <c r="C893" s="193"/>
      <c r="D893" s="193"/>
      <c r="E893" s="193"/>
      <c r="F893" s="193"/>
      <c r="G893" s="193"/>
      <c r="H893" s="193"/>
    </row>
    <row r="894" ht="15.75" customHeight="1">
      <c r="B894" s="193"/>
      <c r="C894" s="193"/>
      <c r="D894" s="193"/>
      <c r="E894" s="193"/>
      <c r="F894" s="193"/>
      <c r="G894" s="193"/>
      <c r="H894" s="193"/>
    </row>
    <row r="895" ht="15.75" customHeight="1">
      <c r="B895" s="193"/>
      <c r="C895" s="193"/>
      <c r="D895" s="193"/>
      <c r="E895" s="193"/>
      <c r="F895" s="193"/>
      <c r="G895" s="193"/>
      <c r="H895" s="193"/>
    </row>
    <row r="896" ht="15.75" customHeight="1">
      <c r="B896" s="193"/>
      <c r="C896" s="193"/>
      <c r="D896" s="193"/>
      <c r="E896" s="193"/>
      <c r="F896" s="193"/>
      <c r="G896" s="193"/>
      <c r="H896" s="193"/>
    </row>
    <row r="897" ht="15.75" customHeight="1">
      <c r="B897" s="193"/>
      <c r="C897" s="193"/>
      <c r="D897" s="193"/>
      <c r="E897" s="193"/>
      <c r="F897" s="193"/>
      <c r="G897" s="193"/>
      <c r="H897" s="193"/>
    </row>
    <row r="898" ht="15.75" customHeight="1">
      <c r="B898" s="193"/>
      <c r="C898" s="193"/>
      <c r="D898" s="193"/>
      <c r="E898" s="193"/>
      <c r="F898" s="193"/>
      <c r="G898" s="193"/>
      <c r="H898" s="193"/>
    </row>
    <row r="899" ht="15.75" customHeight="1">
      <c r="B899" s="193"/>
      <c r="C899" s="193"/>
      <c r="D899" s="193"/>
      <c r="E899" s="193"/>
      <c r="F899" s="193"/>
      <c r="G899" s="193"/>
      <c r="H899" s="193"/>
    </row>
    <row r="900" ht="15.75" customHeight="1">
      <c r="B900" s="193"/>
      <c r="C900" s="193"/>
      <c r="D900" s="193"/>
      <c r="E900" s="193"/>
      <c r="F900" s="193"/>
      <c r="G900" s="193"/>
      <c r="H900" s="193"/>
    </row>
    <row r="901" ht="15.75" customHeight="1">
      <c r="B901" s="193"/>
      <c r="C901" s="193"/>
      <c r="D901" s="193"/>
      <c r="E901" s="193"/>
      <c r="F901" s="193"/>
      <c r="G901" s="193"/>
      <c r="H901" s="193"/>
    </row>
    <row r="902" ht="15.75" customHeight="1">
      <c r="B902" s="193"/>
      <c r="C902" s="193"/>
      <c r="D902" s="193"/>
      <c r="E902" s="193"/>
      <c r="F902" s="193"/>
      <c r="G902" s="193"/>
      <c r="H902" s="193"/>
    </row>
    <row r="903" ht="15.75" customHeight="1">
      <c r="B903" s="193"/>
      <c r="C903" s="193"/>
      <c r="D903" s="193"/>
      <c r="E903" s="193"/>
      <c r="F903" s="193"/>
      <c r="G903" s="193"/>
      <c r="H903" s="193"/>
    </row>
    <row r="904" ht="15.75" customHeight="1">
      <c r="B904" s="193"/>
      <c r="C904" s="193"/>
      <c r="D904" s="193"/>
      <c r="E904" s="193"/>
      <c r="F904" s="193"/>
      <c r="G904" s="193"/>
      <c r="H904" s="193"/>
    </row>
    <row r="905" ht="15.75" customHeight="1">
      <c r="B905" s="193"/>
      <c r="C905" s="193"/>
      <c r="D905" s="193"/>
      <c r="E905" s="193"/>
      <c r="F905" s="193"/>
      <c r="G905" s="193"/>
      <c r="H905" s="193"/>
    </row>
    <row r="906" ht="15.75" customHeight="1">
      <c r="B906" s="193"/>
      <c r="C906" s="193"/>
      <c r="D906" s="193"/>
      <c r="E906" s="193"/>
      <c r="F906" s="193"/>
      <c r="G906" s="193"/>
      <c r="H906" s="193"/>
    </row>
    <row r="907" ht="15.75" customHeight="1">
      <c r="B907" s="193"/>
      <c r="C907" s="193"/>
      <c r="D907" s="193"/>
      <c r="E907" s="193"/>
      <c r="F907" s="193"/>
      <c r="G907" s="193"/>
      <c r="H907" s="193"/>
    </row>
    <row r="908" ht="15.75" customHeight="1">
      <c r="B908" s="193"/>
      <c r="C908" s="193"/>
      <c r="D908" s="193"/>
      <c r="E908" s="193"/>
      <c r="F908" s="193"/>
      <c r="G908" s="193"/>
      <c r="H908" s="193"/>
    </row>
    <row r="909" ht="15.75" customHeight="1">
      <c r="B909" s="193"/>
      <c r="C909" s="193"/>
      <c r="D909" s="193"/>
      <c r="E909" s="193"/>
      <c r="F909" s="193"/>
      <c r="G909" s="193"/>
      <c r="H909" s="193"/>
    </row>
    <row r="910" ht="15.75" customHeight="1">
      <c r="B910" s="193"/>
      <c r="C910" s="193"/>
      <c r="D910" s="193"/>
      <c r="E910" s="193"/>
      <c r="F910" s="193"/>
      <c r="G910" s="193"/>
      <c r="H910" s="193"/>
    </row>
    <row r="911" ht="15.75" customHeight="1">
      <c r="B911" s="193"/>
      <c r="C911" s="193"/>
      <c r="D911" s="193"/>
      <c r="E911" s="193"/>
      <c r="F911" s="193"/>
      <c r="G911" s="193"/>
      <c r="H911" s="193"/>
    </row>
    <row r="912" ht="15.75" customHeight="1">
      <c r="B912" s="193"/>
      <c r="C912" s="193"/>
      <c r="D912" s="193"/>
      <c r="E912" s="193"/>
      <c r="F912" s="193"/>
      <c r="G912" s="193"/>
      <c r="H912" s="193"/>
    </row>
    <row r="913" ht="15.75" customHeight="1">
      <c r="B913" s="193"/>
      <c r="C913" s="193"/>
      <c r="D913" s="193"/>
      <c r="E913" s="193"/>
      <c r="F913" s="193"/>
      <c r="G913" s="193"/>
      <c r="H913" s="193"/>
    </row>
    <row r="914" ht="15.75" customHeight="1">
      <c r="B914" s="193"/>
      <c r="C914" s="193"/>
      <c r="D914" s="193"/>
      <c r="E914" s="193"/>
      <c r="F914" s="193"/>
      <c r="G914" s="193"/>
      <c r="H914" s="193"/>
    </row>
    <row r="915" ht="15.75" customHeight="1">
      <c r="B915" s="193"/>
      <c r="C915" s="193"/>
      <c r="D915" s="193"/>
      <c r="E915" s="193"/>
      <c r="F915" s="193"/>
      <c r="G915" s="193"/>
      <c r="H915" s="193"/>
    </row>
    <row r="916" ht="15.75" customHeight="1">
      <c r="B916" s="193"/>
      <c r="C916" s="193"/>
      <c r="D916" s="193"/>
      <c r="E916" s="193"/>
      <c r="F916" s="193"/>
      <c r="G916" s="193"/>
      <c r="H916" s="193"/>
    </row>
    <row r="917" ht="15.75" customHeight="1">
      <c r="B917" s="193"/>
      <c r="C917" s="193"/>
      <c r="D917" s="193"/>
      <c r="E917" s="193"/>
      <c r="F917" s="193"/>
      <c r="G917" s="193"/>
      <c r="H917" s="193"/>
    </row>
    <row r="918" ht="15.75" customHeight="1">
      <c r="B918" s="193"/>
      <c r="C918" s="193"/>
      <c r="D918" s="193"/>
      <c r="E918" s="193"/>
      <c r="F918" s="193"/>
      <c r="G918" s="193"/>
      <c r="H918" s="193"/>
    </row>
    <row r="919" ht="15.75" customHeight="1">
      <c r="B919" s="193"/>
      <c r="C919" s="193"/>
      <c r="D919" s="193"/>
      <c r="E919" s="193"/>
      <c r="F919" s="193"/>
      <c r="G919" s="193"/>
      <c r="H919" s="193"/>
    </row>
    <row r="920" ht="15.75" customHeight="1">
      <c r="B920" s="193"/>
      <c r="C920" s="193"/>
      <c r="D920" s="193"/>
      <c r="E920" s="193"/>
      <c r="F920" s="193"/>
      <c r="G920" s="193"/>
      <c r="H920" s="193"/>
    </row>
    <row r="921" ht="15.75" customHeight="1">
      <c r="B921" s="193"/>
      <c r="C921" s="193"/>
      <c r="D921" s="193"/>
      <c r="E921" s="193"/>
      <c r="F921" s="193"/>
      <c r="G921" s="193"/>
      <c r="H921" s="193"/>
    </row>
    <row r="922" ht="15.75" customHeight="1">
      <c r="B922" s="193"/>
      <c r="C922" s="193"/>
      <c r="D922" s="193"/>
      <c r="E922" s="193"/>
      <c r="F922" s="193"/>
      <c r="G922" s="193"/>
      <c r="H922" s="193"/>
    </row>
    <row r="923" ht="15.75" customHeight="1">
      <c r="B923" s="193"/>
      <c r="C923" s="193"/>
      <c r="D923" s="193"/>
      <c r="E923" s="193"/>
      <c r="F923" s="193"/>
      <c r="G923" s="193"/>
      <c r="H923" s="193"/>
    </row>
    <row r="924" ht="15.75" customHeight="1">
      <c r="B924" s="193"/>
      <c r="C924" s="193"/>
      <c r="D924" s="193"/>
      <c r="E924" s="193"/>
      <c r="F924" s="193"/>
      <c r="G924" s="193"/>
      <c r="H924" s="193"/>
    </row>
    <row r="925" ht="15.75" customHeight="1">
      <c r="B925" s="193"/>
      <c r="C925" s="193"/>
      <c r="D925" s="193"/>
      <c r="E925" s="193"/>
      <c r="F925" s="193"/>
      <c r="G925" s="193"/>
      <c r="H925" s="193"/>
    </row>
    <row r="926" ht="15.75" customHeight="1">
      <c r="B926" s="193"/>
      <c r="C926" s="193"/>
      <c r="D926" s="193"/>
      <c r="E926" s="193"/>
      <c r="F926" s="193"/>
      <c r="G926" s="193"/>
      <c r="H926" s="193"/>
    </row>
    <row r="927" ht="15.75" customHeight="1">
      <c r="B927" s="193"/>
      <c r="C927" s="193"/>
      <c r="D927" s="193"/>
      <c r="E927" s="193"/>
      <c r="F927" s="193"/>
      <c r="G927" s="193"/>
      <c r="H927" s="193"/>
    </row>
    <row r="928" ht="15.75" customHeight="1">
      <c r="B928" s="193"/>
      <c r="C928" s="193"/>
      <c r="D928" s="193"/>
      <c r="E928" s="193"/>
      <c r="F928" s="193"/>
      <c r="G928" s="193"/>
      <c r="H928" s="193"/>
    </row>
    <row r="929" ht="15.75" customHeight="1">
      <c r="B929" s="193"/>
      <c r="C929" s="193"/>
      <c r="D929" s="193"/>
      <c r="E929" s="193"/>
      <c r="F929" s="193"/>
      <c r="G929" s="193"/>
      <c r="H929" s="193"/>
    </row>
    <row r="930" ht="15.75" customHeight="1">
      <c r="B930" s="193"/>
      <c r="C930" s="193"/>
      <c r="D930" s="193"/>
      <c r="E930" s="193"/>
      <c r="F930" s="193"/>
      <c r="G930" s="193"/>
      <c r="H930" s="193"/>
    </row>
    <row r="931" ht="15.75" customHeight="1">
      <c r="B931" s="193"/>
      <c r="C931" s="193"/>
      <c r="D931" s="193"/>
      <c r="E931" s="193"/>
      <c r="F931" s="193"/>
      <c r="G931" s="193"/>
      <c r="H931" s="193"/>
    </row>
    <row r="932" ht="15.75" customHeight="1">
      <c r="B932" s="193"/>
      <c r="C932" s="193"/>
      <c r="D932" s="193"/>
      <c r="E932" s="193"/>
      <c r="F932" s="193"/>
      <c r="G932" s="193"/>
      <c r="H932" s="193"/>
    </row>
    <row r="933" ht="15.75" customHeight="1">
      <c r="B933" s="193"/>
      <c r="C933" s="193"/>
      <c r="D933" s="193"/>
      <c r="E933" s="193"/>
      <c r="F933" s="193"/>
      <c r="G933" s="193"/>
      <c r="H933" s="193"/>
    </row>
    <row r="934" ht="15.75" customHeight="1">
      <c r="B934" s="193"/>
      <c r="C934" s="193"/>
      <c r="D934" s="193"/>
      <c r="E934" s="193"/>
      <c r="F934" s="193"/>
      <c r="G934" s="193"/>
      <c r="H934" s="193"/>
    </row>
    <row r="935" ht="15.75" customHeight="1">
      <c r="B935" s="193"/>
      <c r="C935" s="193"/>
      <c r="D935" s="193"/>
      <c r="E935" s="193"/>
      <c r="F935" s="193"/>
      <c r="G935" s="193"/>
      <c r="H935" s="193"/>
    </row>
    <row r="936" ht="15.75" customHeight="1">
      <c r="B936" s="193"/>
      <c r="C936" s="193"/>
      <c r="D936" s="193"/>
      <c r="E936" s="193"/>
      <c r="F936" s="193"/>
      <c r="G936" s="193"/>
      <c r="H936" s="193"/>
    </row>
    <row r="937" ht="15.75" customHeight="1">
      <c r="B937" s="193"/>
      <c r="C937" s="193"/>
      <c r="D937" s="193"/>
      <c r="E937" s="193"/>
      <c r="F937" s="193"/>
      <c r="G937" s="193"/>
      <c r="H937" s="193"/>
    </row>
    <row r="938" ht="15.75" customHeight="1">
      <c r="B938" s="193"/>
      <c r="C938" s="193"/>
      <c r="D938" s="193"/>
      <c r="E938" s="193"/>
      <c r="F938" s="193"/>
      <c r="G938" s="193"/>
      <c r="H938" s="193"/>
    </row>
    <row r="939" ht="15.75" customHeight="1">
      <c r="B939" s="193"/>
      <c r="C939" s="193"/>
      <c r="D939" s="193"/>
      <c r="E939" s="193"/>
      <c r="F939" s="193"/>
      <c r="G939" s="193"/>
      <c r="H939" s="193"/>
    </row>
    <row r="940" ht="15.75" customHeight="1">
      <c r="B940" s="193"/>
      <c r="C940" s="193"/>
      <c r="D940" s="193"/>
      <c r="E940" s="193"/>
      <c r="F940" s="193"/>
      <c r="G940" s="193"/>
      <c r="H940" s="193"/>
    </row>
    <row r="941" ht="15.75" customHeight="1">
      <c r="B941" s="193"/>
      <c r="C941" s="193"/>
      <c r="D941" s="193"/>
      <c r="E941" s="193"/>
      <c r="F941" s="193"/>
      <c r="G941" s="193"/>
      <c r="H941" s="193"/>
    </row>
    <row r="942" ht="15.75" customHeight="1">
      <c r="B942" s="193"/>
      <c r="C942" s="193"/>
      <c r="D942" s="193"/>
      <c r="E942" s="193"/>
      <c r="F942" s="193"/>
      <c r="G942" s="193"/>
      <c r="H942" s="193"/>
    </row>
    <row r="943" ht="15.75" customHeight="1">
      <c r="B943" s="193"/>
      <c r="C943" s="193"/>
      <c r="D943" s="193"/>
      <c r="E943" s="193"/>
      <c r="F943" s="193"/>
      <c r="G943" s="193"/>
      <c r="H943" s="193"/>
    </row>
    <row r="944" ht="15.75" customHeight="1">
      <c r="B944" s="193"/>
      <c r="C944" s="193"/>
      <c r="D944" s="193"/>
      <c r="E944" s="193"/>
      <c r="F944" s="193"/>
      <c r="G944" s="193"/>
      <c r="H944" s="193"/>
    </row>
    <row r="945" ht="15.75" customHeight="1">
      <c r="B945" s="193"/>
      <c r="C945" s="193"/>
      <c r="D945" s="193"/>
      <c r="E945" s="193"/>
      <c r="F945" s="193"/>
      <c r="G945" s="193"/>
      <c r="H945" s="193"/>
    </row>
    <row r="946" ht="15.75" customHeight="1">
      <c r="B946" s="193"/>
      <c r="C946" s="193"/>
      <c r="D946" s="193"/>
      <c r="E946" s="193"/>
      <c r="F946" s="193"/>
      <c r="G946" s="193"/>
      <c r="H946" s="193"/>
    </row>
    <row r="947" ht="15.75" customHeight="1">
      <c r="B947" s="193"/>
      <c r="C947" s="193"/>
      <c r="D947" s="193"/>
      <c r="E947" s="193"/>
      <c r="F947" s="193"/>
      <c r="G947" s="193"/>
      <c r="H947" s="193"/>
    </row>
    <row r="948" ht="15.75" customHeight="1">
      <c r="B948" s="193"/>
      <c r="C948" s="193"/>
      <c r="D948" s="193"/>
      <c r="E948" s="193"/>
      <c r="F948" s="193"/>
      <c r="G948" s="193"/>
      <c r="H948" s="193"/>
    </row>
    <row r="949" ht="15.75" customHeight="1">
      <c r="B949" s="193"/>
      <c r="C949" s="193"/>
      <c r="D949" s="193"/>
      <c r="E949" s="193"/>
      <c r="F949" s="193"/>
      <c r="G949" s="193"/>
      <c r="H949" s="193"/>
    </row>
    <row r="950" ht="15.75" customHeight="1">
      <c r="B950" s="193"/>
      <c r="C950" s="193"/>
      <c r="D950" s="193"/>
      <c r="E950" s="193"/>
      <c r="F950" s="193"/>
      <c r="G950" s="193"/>
      <c r="H950" s="193"/>
    </row>
    <row r="951" ht="15.75" customHeight="1">
      <c r="B951" s="193"/>
      <c r="C951" s="193"/>
      <c r="D951" s="193"/>
      <c r="E951" s="193"/>
      <c r="F951" s="193"/>
      <c r="G951" s="193"/>
      <c r="H951" s="193"/>
    </row>
    <row r="952" ht="15.75" customHeight="1">
      <c r="B952" s="193"/>
      <c r="C952" s="193"/>
      <c r="D952" s="193"/>
      <c r="E952" s="193"/>
      <c r="F952" s="193"/>
      <c r="G952" s="193"/>
      <c r="H952" s="193"/>
    </row>
    <row r="953" ht="15.75" customHeight="1">
      <c r="B953" s="193"/>
      <c r="C953" s="193"/>
      <c r="D953" s="193"/>
      <c r="E953" s="193"/>
      <c r="F953" s="193"/>
      <c r="G953" s="193"/>
      <c r="H953" s="193"/>
    </row>
    <row r="954" ht="15.75" customHeight="1">
      <c r="B954" s="193"/>
      <c r="C954" s="193"/>
      <c r="D954" s="193"/>
      <c r="E954" s="193"/>
      <c r="F954" s="193"/>
      <c r="G954" s="193"/>
      <c r="H954" s="193"/>
    </row>
    <row r="955" ht="15.75" customHeight="1">
      <c r="B955" s="193"/>
      <c r="C955" s="193"/>
      <c r="D955" s="193"/>
      <c r="E955" s="193"/>
      <c r="F955" s="193"/>
      <c r="G955" s="193"/>
      <c r="H955" s="193"/>
    </row>
    <row r="956" ht="15.75" customHeight="1">
      <c r="B956" s="193"/>
      <c r="C956" s="193"/>
      <c r="D956" s="193"/>
      <c r="E956" s="193"/>
      <c r="F956" s="193"/>
      <c r="G956" s="193"/>
      <c r="H956" s="193"/>
    </row>
    <row r="957" ht="15.75" customHeight="1">
      <c r="B957" s="193"/>
      <c r="C957" s="193"/>
      <c r="D957" s="193"/>
      <c r="E957" s="193"/>
      <c r="F957" s="193"/>
      <c r="G957" s="193"/>
      <c r="H957" s="193"/>
    </row>
    <row r="958" ht="15.75" customHeight="1">
      <c r="B958" s="193"/>
      <c r="C958" s="193"/>
      <c r="D958" s="193"/>
      <c r="E958" s="193"/>
      <c r="F958" s="193"/>
      <c r="G958" s="193"/>
      <c r="H958" s="193"/>
    </row>
    <row r="959" ht="15.75" customHeight="1">
      <c r="B959" s="193"/>
      <c r="C959" s="193"/>
      <c r="D959" s="193"/>
      <c r="E959" s="193"/>
      <c r="F959" s="193"/>
      <c r="G959" s="193"/>
      <c r="H959" s="193"/>
    </row>
    <row r="960" ht="15.75" customHeight="1">
      <c r="B960" s="193"/>
      <c r="C960" s="193"/>
      <c r="D960" s="193"/>
      <c r="E960" s="193"/>
      <c r="F960" s="193"/>
      <c r="G960" s="193"/>
      <c r="H960" s="193"/>
    </row>
    <row r="961" ht="15.75" customHeight="1">
      <c r="B961" s="193"/>
      <c r="C961" s="193"/>
      <c r="D961" s="193"/>
      <c r="E961" s="193"/>
      <c r="F961" s="193"/>
      <c r="G961" s="193"/>
      <c r="H961" s="193"/>
    </row>
    <row r="962" ht="15.75" customHeight="1">
      <c r="B962" s="193"/>
      <c r="C962" s="193"/>
      <c r="D962" s="193"/>
      <c r="E962" s="193"/>
      <c r="F962" s="193"/>
      <c r="G962" s="193"/>
      <c r="H962" s="193"/>
    </row>
    <row r="963" ht="15.75" customHeight="1">
      <c r="B963" s="193"/>
      <c r="C963" s="193"/>
      <c r="D963" s="193"/>
      <c r="E963" s="193"/>
      <c r="F963" s="193"/>
      <c r="G963" s="193"/>
      <c r="H963" s="193"/>
    </row>
    <row r="964" ht="15.75" customHeight="1">
      <c r="B964" s="193"/>
      <c r="C964" s="193"/>
      <c r="D964" s="193"/>
      <c r="E964" s="193"/>
      <c r="F964" s="193"/>
      <c r="G964" s="193"/>
      <c r="H964" s="193"/>
    </row>
    <row r="965" ht="15.75" customHeight="1">
      <c r="B965" s="193"/>
      <c r="C965" s="193"/>
      <c r="D965" s="193"/>
      <c r="E965" s="193"/>
      <c r="F965" s="193"/>
      <c r="G965" s="193"/>
      <c r="H965" s="193"/>
    </row>
    <row r="966" ht="15.75" customHeight="1">
      <c r="B966" s="193"/>
      <c r="C966" s="193"/>
      <c r="D966" s="193"/>
      <c r="E966" s="193"/>
      <c r="F966" s="193"/>
      <c r="G966" s="193"/>
      <c r="H966" s="193"/>
    </row>
    <row r="967" ht="15.75" customHeight="1">
      <c r="B967" s="193"/>
      <c r="C967" s="193"/>
      <c r="D967" s="193"/>
      <c r="E967" s="193"/>
      <c r="F967" s="193"/>
      <c r="G967" s="193"/>
      <c r="H967" s="193"/>
    </row>
    <row r="968" ht="15.75" customHeight="1">
      <c r="B968" s="193"/>
      <c r="C968" s="193"/>
      <c r="D968" s="193"/>
      <c r="E968" s="193"/>
      <c r="F968" s="193"/>
      <c r="G968" s="193"/>
      <c r="H968" s="193"/>
    </row>
    <row r="969" ht="15.75" customHeight="1">
      <c r="B969" s="193"/>
      <c r="C969" s="193"/>
      <c r="D969" s="193"/>
      <c r="E969" s="193"/>
      <c r="F969" s="193"/>
      <c r="G969" s="193"/>
      <c r="H969" s="193"/>
    </row>
    <row r="970" ht="15.75" customHeight="1">
      <c r="B970" s="193"/>
      <c r="C970" s="193"/>
      <c r="D970" s="193"/>
      <c r="E970" s="193"/>
      <c r="F970" s="193"/>
      <c r="G970" s="193"/>
      <c r="H970" s="193"/>
    </row>
    <row r="971" ht="15.75" customHeight="1">
      <c r="B971" s="193"/>
      <c r="C971" s="193"/>
      <c r="D971" s="193"/>
      <c r="E971" s="193"/>
      <c r="F971" s="193"/>
      <c r="G971" s="193"/>
      <c r="H971" s="193"/>
    </row>
    <row r="972" ht="15.75" customHeight="1">
      <c r="B972" s="193"/>
      <c r="C972" s="193"/>
      <c r="D972" s="193"/>
      <c r="E972" s="193"/>
      <c r="F972" s="193"/>
      <c r="G972" s="193"/>
      <c r="H972" s="193"/>
    </row>
    <row r="973" ht="15.75" customHeight="1">
      <c r="B973" s="193"/>
      <c r="C973" s="193"/>
      <c r="D973" s="193"/>
      <c r="E973" s="193"/>
      <c r="F973" s="193"/>
      <c r="G973" s="193"/>
      <c r="H973" s="193"/>
    </row>
    <row r="974" ht="15.75" customHeight="1">
      <c r="B974" s="193"/>
      <c r="C974" s="193"/>
      <c r="D974" s="193"/>
      <c r="E974" s="193"/>
      <c r="F974" s="193"/>
      <c r="G974" s="193"/>
      <c r="H974" s="193"/>
    </row>
    <row r="975" ht="15.75" customHeight="1">
      <c r="B975" s="193"/>
      <c r="C975" s="193"/>
      <c r="D975" s="193"/>
      <c r="E975" s="193"/>
      <c r="F975" s="193"/>
      <c r="G975" s="193"/>
      <c r="H975" s="193"/>
    </row>
    <row r="976" ht="15.75" customHeight="1">
      <c r="B976" s="193"/>
      <c r="C976" s="193"/>
      <c r="D976" s="193"/>
      <c r="E976" s="193"/>
      <c r="F976" s="193"/>
      <c r="G976" s="193"/>
      <c r="H976" s="193"/>
    </row>
    <row r="977" ht="15.75" customHeight="1">
      <c r="B977" s="193"/>
      <c r="C977" s="193"/>
      <c r="D977" s="193"/>
      <c r="E977" s="193"/>
      <c r="F977" s="193"/>
      <c r="G977" s="193"/>
      <c r="H977" s="193"/>
    </row>
    <row r="978" ht="15.75" customHeight="1">
      <c r="B978" s="193"/>
      <c r="C978" s="193"/>
      <c r="D978" s="193"/>
      <c r="E978" s="193"/>
      <c r="F978" s="193"/>
      <c r="G978" s="193"/>
      <c r="H978" s="193"/>
    </row>
    <row r="979" ht="15.75" customHeight="1">
      <c r="B979" s="193"/>
      <c r="C979" s="193"/>
      <c r="D979" s="193"/>
      <c r="E979" s="193"/>
      <c r="F979" s="193"/>
      <c r="G979" s="193"/>
      <c r="H979" s="193"/>
    </row>
    <row r="980" ht="15.75" customHeight="1">
      <c r="B980" s="193"/>
      <c r="C980" s="193"/>
      <c r="D980" s="193"/>
      <c r="E980" s="193"/>
      <c r="F980" s="193"/>
      <c r="G980" s="193"/>
      <c r="H980" s="193"/>
    </row>
    <row r="981" ht="15.75" customHeight="1">
      <c r="B981" s="193"/>
      <c r="C981" s="193"/>
      <c r="D981" s="193"/>
      <c r="E981" s="193"/>
      <c r="F981" s="193"/>
      <c r="G981" s="193"/>
      <c r="H981" s="193"/>
    </row>
    <row r="982" ht="15.75" customHeight="1">
      <c r="B982" s="193"/>
      <c r="C982" s="193"/>
      <c r="D982" s="193"/>
      <c r="E982" s="193"/>
      <c r="F982" s="193"/>
      <c r="G982" s="193"/>
      <c r="H982" s="193"/>
    </row>
    <row r="983" ht="15.75" customHeight="1">
      <c r="B983" s="193"/>
      <c r="C983" s="193"/>
      <c r="D983" s="193"/>
      <c r="E983" s="193"/>
      <c r="F983" s="193"/>
      <c r="G983" s="193"/>
      <c r="H983" s="193"/>
    </row>
    <row r="984" ht="15.75" customHeight="1">
      <c r="B984" s="193"/>
      <c r="C984" s="193"/>
      <c r="D984" s="193"/>
      <c r="E984" s="193"/>
      <c r="F984" s="193"/>
      <c r="G984" s="193"/>
      <c r="H984" s="193"/>
    </row>
    <row r="985" ht="15.75" customHeight="1">
      <c r="B985" s="193"/>
      <c r="C985" s="193"/>
      <c r="D985" s="193"/>
      <c r="E985" s="193"/>
      <c r="F985" s="193"/>
      <c r="G985" s="193"/>
      <c r="H985" s="193"/>
    </row>
    <row r="986" ht="15.75" customHeight="1">
      <c r="B986" s="193"/>
      <c r="C986" s="193"/>
      <c r="D986" s="193"/>
      <c r="E986" s="193"/>
      <c r="F986" s="193"/>
      <c r="G986" s="193"/>
      <c r="H986" s="193"/>
    </row>
    <row r="987" ht="15.75" customHeight="1">
      <c r="B987" s="193"/>
      <c r="C987" s="193"/>
      <c r="D987" s="193"/>
      <c r="E987" s="193"/>
      <c r="F987" s="193"/>
      <c r="G987" s="193"/>
      <c r="H987" s="193"/>
    </row>
    <row r="988" ht="15.75" customHeight="1">
      <c r="B988" s="193"/>
      <c r="C988" s="193"/>
      <c r="D988" s="193"/>
      <c r="E988" s="193"/>
      <c r="F988" s="193"/>
      <c r="G988" s="193"/>
      <c r="H988" s="193"/>
    </row>
    <row r="989" ht="15.75" customHeight="1">
      <c r="B989" s="193"/>
      <c r="C989" s="193"/>
      <c r="D989" s="193"/>
      <c r="E989" s="193"/>
      <c r="F989" s="193"/>
      <c r="G989" s="193"/>
      <c r="H989" s="193"/>
    </row>
    <row r="990" ht="15.75" customHeight="1">
      <c r="B990" s="193"/>
      <c r="C990" s="193"/>
      <c r="D990" s="193"/>
      <c r="E990" s="193"/>
      <c r="F990" s="193"/>
      <c r="G990" s="193"/>
      <c r="H990" s="193"/>
    </row>
    <row r="991" ht="15.75" customHeight="1">
      <c r="B991" s="193"/>
      <c r="C991" s="193"/>
      <c r="D991" s="193"/>
      <c r="E991" s="193"/>
      <c r="F991" s="193"/>
      <c r="G991" s="193"/>
      <c r="H991" s="193"/>
    </row>
    <row r="992" ht="15.75" customHeight="1">
      <c r="B992" s="193"/>
      <c r="C992" s="193"/>
      <c r="D992" s="193"/>
      <c r="E992" s="193"/>
      <c r="F992" s="193"/>
      <c r="G992" s="193"/>
      <c r="H992" s="193"/>
    </row>
    <row r="993" ht="15.75" customHeight="1">
      <c r="B993" s="193"/>
      <c r="C993" s="193"/>
      <c r="D993" s="193"/>
      <c r="E993" s="193"/>
      <c r="F993" s="193"/>
      <c r="G993" s="193"/>
      <c r="H993" s="193"/>
    </row>
    <row r="994" ht="15.75" customHeight="1">
      <c r="B994" s="193"/>
      <c r="C994" s="193"/>
      <c r="D994" s="193"/>
      <c r="E994" s="193"/>
      <c r="F994" s="193"/>
      <c r="G994" s="193"/>
      <c r="H994" s="193"/>
    </row>
    <row r="995" ht="15.75" customHeight="1">
      <c r="B995" s="193"/>
      <c r="C995" s="193"/>
      <c r="D995" s="193"/>
      <c r="E995" s="193"/>
      <c r="F995" s="193"/>
      <c r="G995" s="193"/>
      <c r="H995" s="193"/>
    </row>
    <row r="996" ht="15.75" customHeight="1">
      <c r="B996" s="193"/>
      <c r="C996" s="193"/>
      <c r="D996" s="193"/>
      <c r="E996" s="193"/>
      <c r="F996" s="193"/>
      <c r="G996" s="193"/>
      <c r="H996" s="193"/>
    </row>
    <row r="997" ht="15.75" customHeight="1">
      <c r="B997" s="193"/>
      <c r="C997" s="193"/>
      <c r="D997" s="193"/>
      <c r="E997" s="193"/>
      <c r="F997" s="193"/>
      <c r="G997" s="193"/>
      <c r="H997" s="193"/>
    </row>
    <row r="998" ht="15.75" customHeight="1">
      <c r="B998" s="193"/>
      <c r="C998" s="193"/>
      <c r="D998" s="193"/>
      <c r="E998" s="193"/>
      <c r="F998" s="193"/>
      <c r="G998" s="193"/>
      <c r="H998" s="193"/>
    </row>
    <row r="999" ht="15.75" customHeight="1">
      <c r="B999" s="193"/>
      <c r="C999" s="193"/>
      <c r="D999" s="193"/>
      <c r="E999" s="193"/>
      <c r="F999" s="193"/>
      <c r="G999" s="193"/>
      <c r="H999" s="193"/>
    </row>
    <row r="1000" ht="15.75" customHeight="1">
      <c r="B1000" s="193"/>
      <c r="C1000" s="193"/>
      <c r="D1000" s="193"/>
      <c r="E1000" s="193"/>
      <c r="F1000" s="193"/>
      <c r="G1000" s="193"/>
      <c r="H1000" s="193"/>
    </row>
  </sheetData>
  <conditionalFormatting sqref="B7:E7">
    <cfRule type="colorScale" priority="1">
      <colorScale>
        <cfvo type="min"/>
        <cfvo type="percentile" val="50"/>
        <cfvo type="max"/>
        <color rgb="FFF8696B"/>
        <color rgb="FFFFEB84"/>
        <color rgb="FF63BE7B"/>
      </colorScale>
    </cfRule>
  </conditionalFormatting>
  <conditionalFormatting sqref="B8:E8">
    <cfRule type="colorScale" priority="2">
      <colorScale>
        <cfvo type="min"/>
        <cfvo type="percentile" val="50"/>
        <cfvo type="max"/>
        <color rgb="FFF8696B"/>
        <color rgb="FFFFEB84"/>
        <color rgb="FF63BE7B"/>
      </colorScale>
    </cfRule>
  </conditionalFormatting>
  <conditionalFormatting sqref="B9:E9">
    <cfRule type="colorScale" priority="3">
      <colorScale>
        <cfvo type="min"/>
        <cfvo type="percentile" val="50"/>
        <cfvo type="max"/>
        <color rgb="FFF8696B"/>
        <color rgb="FFFFEB84"/>
        <color rgb="FF63BE7B"/>
      </colorScale>
    </cfRule>
  </conditionalFormatting>
  <conditionalFormatting sqref="B10:E10">
    <cfRule type="colorScale" priority="4">
      <colorScale>
        <cfvo type="min"/>
        <cfvo type="percentile" val="50"/>
        <cfvo type="max"/>
        <color rgb="FFF8696B"/>
        <color rgb="FFFFEB84"/>
        <color rgb="FF63BE7B"/>
      </colorScale>
    </cfRule>
  </conditionalFormatting>
  <conditionalFormatting sqref="B11:E11">
    <cfRule type="colorScale" priority="5">
      <colorScale>
        <cfvo type="min"/>
        <cfvo type="percentile" val="50"/>
        <cfvo type="max"/>
        <color rgb="FFF8696B"/>
        <color rgb="FFFFEB84"/>
        <color rgb="FF63BE7B"/>
      </colorScale>
    </cfRule>
  </conditionalFormatting>
  <conditionalFormatting sqref="B12:E12">
    <cfRule type="colorScale" priority="6">
      <colorScale>
        <cfvo type="min"/>
        <cfvo type="percentile" val="50"/>
        <cfvo type="max"/>
        <color rgb="FFF8696B"/>
        <color rgb="FFFFEB84"/>
        <color rgb="FF63BE7B"/>
      </colorScale>
    </cfRule>
  </conditionalFormatting>
  <conditionalFormatting sqref="B13:E13">
    <cfRule type="colorScale" priority="7">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19.14"/>
    <col customWidth="1" min="2" max="2" width="25.43"/>
    <col customWidth="1" min="3" max="3" width="23.14"/>
    <col customWidth="1" min="4" max="26" width="11.43"/>
  </cols>
  <sheetData>
    <row r="1">
      <c r="B1" s="193"/>
    </row>
    <row r="2">
      <c r="B2" s="193"/>
    </row>
    <row r="3">
      <c r="A3" s="195" t="s">
        <v>4865</v>
      </c>
      <c r="B3" s="194" t="s">
        <v>4858</v>
      </c>
      <c r="C3" s="194" t="s">
        <v>4866</v>
      </c>
    </row>
    <row r="4">
      <c r="A4" s="197" t="s">
        <v>185</v>
      </c>
      <c r="B4" s="193">
        <v>9.033333333333333</v>
      </c>
      <c r="C4" s="193">
        <v>3.0</v>
      </c>
    </row>
    <row r="5">
      <c r="A5" s="197" t="s">
        <v>53</v>
      </c>
      <c r="B5" s="193">
        <v>9.100000000000001</v>
      </c>
      <c r="C5" s="193">
        <v>11.0</v>
      </c>
    </row>
    <row r="6">
      <c r="A6" s="197" t="s">
        <v>115</v>
      </c>
      <c r="B6" s="193">
        <v>9.399999999999999</v>
      </c>
      <c r="C6" s="193">
        <v>11.0</v>
      </c>
    </row>
    <row r="7">
      <c r="A7" s="197" t="s">
        <v>44</v>
      </c>
      <c r="B7" s="193">
        <v>8.991176470588234</v>
      </c>
      <c r="C7" s="193">
        <v>34.0</v>
      </c>
    </row>
    <row r="8">
      <c r="A8" s="197" t="s">
        <v>33</v>
      </c>
      <c r="B8" s="193">
        <v>9.196491228070176</v>
      </c>
      <c r="C8" s="193">
        <v>57.0</v>
      </c>
    </row>
    <row r="9">
      <c r="A9" s="197" t="s">
        <v>4853</v>
      </c>
      <c r="B9" s="193"/>
      <c r="C9" s="193"/>
    </row>
    <row r="10">
      <c r="A10" s="197" t="s">
        <v>4856</v>
      </c>
      <c r="B10" s="193">
        <v>9.142241379310347</v>
      </c>
      <c r="C10" s="193">
        <v>116.0</v>
      </c>
    </row>
    <row r="11">
      <c r="B11" s="193"/>
    </row>
    <row r="12">
      <c r="B12" s="193"/>
    </row>
    <row r="13">
      <c r="B13" s="193"/>
    </row>
    <row r="14">
      <c r="B14" s="193"/>
    </row>
    <row r="15">
      <c r="B15" s="193"/>
    </row>
    <row r="16">
      <c r="B16" s="193"/>
    </row>
    <row r="17">
      <c r="B17" s="193"/>
    </row>
    <row r="18">
      <c r="B18" s="193"/>
    </row>
    <row r="19">
      <c r="B19" s="193"/>
    </row>
    <row r="20">
      <c r="B20" s="193"/>
    </row>
    <row r="21" ht="15.75" customHeight="1">
      <c r="B21" s="193"/>
    </row>
    <row r="22" ht="15.75" customHeight="1">
      <c r="B22" s="193"/>
    </row>
    <row r="23" ht="15.75" customHeight="1">
      <c r="B23" s="193"/>
    </row>
    <row r="24" ht="15.75" customHeight="1">
      <c r="B24" s="193"/>
    </row>
    <row r="25" ht="15.75" customHeight="1">
      <c r="B25" s="193"/>
    </row>
    <row r="26" ht="15.75" customHeight="1">
      <c r="B26" s="193"/>
    </row>
    <row r="27" ht="15.75" customHeight="1">
      <c r="B27" s="193"/>
    </row>
    <row r="28" ht="15.75" customHeight="1">
      <c r="B28" s="193"/>
    </row>
    <row r="29" ht="15.75" customHeight="1">
      <c r="B29" s="193"/>
    </row>
    <row r="30" ht="15.75" customHeight="1">
      <c r="B30" s="193"/>
    </row>
    <row r="31" ht="15.75" customHeight="1">
      <c r="B31" s="193"/>
    </row>
    <row r="32" ht="15.75" customHeight="1">
      <c r="B32" s="193"/>
    </row>
    <row r="33" ht="15.75" customHeight="1">
      <c r="B33" s="193"/>
    </row>
    <row r="34" ht="15.75" customHeight="1">
      <c r="B34" s="193"/>
    </row>
    <row r="35" ht="15.75" customHeight="1">
      <c r="B35" s="193"/>
    </row>
    <row r="36" ht="15.75" customHeight="1">
      <c r="B36" s="193"/>
    </row>
    <row r="37" ht="15.75" customHeight="1">
      <c r="B37" s="193"/>
    </row>
    <row r="38" ht="15.75" customHeight="1">
      <c r="B38" s="193"/>
    </row>
    <row r="39" ht="15.75" customHeight="1">
      <c r="B39" s="193"/>
    </row>
    <row r="40" ht="15.75" customHeight="1">
      <c r="B40" s="193"/>
    </row>
    <row r="41" ht="15.75" customHeight="1">
      <c r="B41" s="193"/>
    </row>
    <row r="42" ht="15.75" customHeight="1">
      <c r="B42" s="193"/>
    </row>
    <row r="43" ht="15.75" customHeight="1">
      <c r="B43" s="193"/>
    </row>
    <row r="44" ht="15.75" customHeight="1">
      <c r="B44" s="193"/>
    </row>
    <row r="45" ht="15.75" customHeight="1">
      <c r="B45" s="193"/>
    </row>
    <row r="46" ht="15.75" customHeight="1">
      <c r="B46" s="193"/>
    </row>
    <row r="47" ht="15.75" customHeight="1">
      <c r="B47" s="193"/>
    </row>
    <row r="48" ht="15.75" customHeight="1">
      <c r="B48" s="193"/>
    </row>
    <row r="49" ht="15.75" customHeight="1">
      <c r="B49" s="193"/>
    </row>
    <row r="50" ht="15.75" customHeight="1">
      <c r="B50" s="193"/>
    </row>
    <row r="51" ht="15.75" customHeight="1">
      <c r="B51" s="193"/>
    </row>
    <row r="52" ht="15.75" customHeight="1">
      <c r="B52" s="193"/>
    </row>
    <row r="53" ht="15.75" customHeight="1">
      <c r="B53" s="193"/>
    </row>
    <row r="54" ht="15.75" customHeight="1">
      <c r="B54" s="193"/>
    </row>
    <row r="55" ht="15.75" customHeight="1">
      <c r="B55" s="193"/>
    </row>
    <row r="56" ht="15.75" customHeight="1">
      <c r="B56" s="193"/>
    </row>
    <row r="57" ht="15.75" customHeight="1">
      <c r="B57" s="193"/>
    </row>
    <row r="58" ht="15.75" customHeight="1">
      <c r="B58" s="193"/>
    </row>
    <row r="59" ht="15.75" customHeight="1">
      <c r="B59" s="193"/>
    </row>
    <row r="60" ht="15.75" customHeight="1">
      <c r="B60" s="193"/>
    </row>
    <row r="61" ht="15.75" customHeight="1">
      <c r="B61" s="193"/>
    </row>
    <row r="62" ht="15.75" customHeight="1">
      <c r="B62" s="193"/>
    </row>
    <row r="63" ht="15.75" customHeight="1">
      <c r="B63" s="193"/>
    </row>
    <row r="64" ht="15.75" customHeight="1">
      <c r="B64" s="193"/>
    </row>
    <row r="65" ht="15.75" customHeight="1">
      <c r="B65" s="193"/>
    </row>
    <row r="66" ht="15.75" customHeight="1">
      <c r="B66" s="193"/>
    </row>
    <row r="67" ht="15.75" customHeight="1">
      <c r="B67" s="193"/>
    </row>
    <row r="68" ht="15.75" customHeight="1">
      <c r="B68" s="193"/>
    </row>
    <row r="69" ht="15.75" customHeight="1">
      <c r="B69" s="193"/>
    </row>
    <row r="70" ht="15.75" customHeight="1">
      <c r="B70" s="193"/>
    </row>
    <row r="71" ht="15.75" customHeight="1">
      <c r="B71" s="193"/>
    </row>
    <row r="72" ht="15.75" customHeight="1">
      <c r="B72" s="193"/>
    </row>
    <row r="73" ht="15.75" customHeight="1">
      <c r="B73" s="193"/>
    </row>
    <row r="74" ht="15.75" customHeight="1">
      <c r="B74" s="193"/>
    </row>
    <row r="75" ht="15.75" customHeight="1">
      <c r="B75" s="193"/>
    </row>
    <row r="76" ht="15.75" customHeight="1">
      <c r="B76" s="193"/>
    </row>
    <row r="77" ht="15.75" customHeight="1">
      <c r="B77" s="193"/>
    </row>
    <row r="78" ht="15.75" customHeight="1">
      <c r="B78" s="193"/>
    </row>
    <row r="79" ht="15.75" customHeight="1">
      <c r="B79" s="193"/>
    </row>
    <row r="80" ht="15.75" customHeight="1">
      <c r="B80" s="193"/>
    </row>
    <row r="81" ht="15.75" customHeight="1">
      <c r="B81" s="193"/>
    </row>
    <row r="82" ht="15.75" customHeight="1">
      <c r="B82" s="193"/>
    </row>
    <row r="83" ht="15.75" customHeight="1">
      <c r="B83" s="193"/>
    </row>
    <row r="84" ht="15.75" customHeight="1">
      <c r="B84" s="193"/>
    </row>
    <row r="85" ht="15.75" customHeight="1">
      <c r="B85" s="193"/>
    </row>
    <row r="86" ht="15.75" customHeight="1">
      <c r="B86" s="193"/>
    </row>
    <row r="87" ht="15.75" customHeight="1">
      <c r="B87" s="193"/>
    </row>
    <row r="88" ht="15.75" customHeight="1">
      <c r="B88" s="193"/>
    </row>
    <row r="89" ht="15.75" customHeight="1">
      <c r="B89" s="193"/>
    </row>
    <row r="90" ht="15.75" customHeight="1">
      <c r="B90" s="193"/>
    </row>
    <row r="91" ht="15.75" customHeight="1">
      <c r="B91" s="193"/>
    </row>
    <row r="92" ht="15.75" customHeight="1">
      <c r="B92" s="193"/>
    </row>
    <row r="93" ht="15.75" customHeight="1">
      <c r="B93" s="193"/>
    </row>
    <row r="94" ht="15.75" customHeight="1">
      <c r="B94" s="193"/>
    </row>
    <row r="95" ht="15.75" customHeight="1">
      <c r="B95" s="193"/>
    </row>
    <row r="96" ht="15.75" customHeight="1">
      <c r="B96" s="193"/>
    </row>
    <row r="97" ht="15.75" customHeight="1">
      <c r="B97" s="193"/>
    </row>
    <row r="98" ht="15.75" customHeight="1">
      <c r="B98" s="193"/>
    </row>
    <row r="99" ht="15.75" customHeight="1">
      <c r="B99" s="193"/>
    </row>
    <row r="100" ht="15.75" customHeight="1">
      <c r="B100" s="193"/>
    </row>
    <row r="101" ht="15.75" customHeight="1">
      <c r="B101" s="193"/>
    </row>
    <row r="102" ht="15.75" customHeight="1">
      <c r="B102" s="193"/>
    </row>
    <row r="103" ht="15.75" customHeight="1">
      <c r="B103" s="193"/>
    </row>
    <row r="104" ht="15.75" customHeight="1">
      <c r="B104" s="193"/>
    </row>
    <row r="105" ht="15.75" customHeight="1">
      <c r="B105" s="193"/>
    </row>
    <row r="106" ht="15.75" customHeight="1">
      <c r="B106" s="193"/>
    </row>
    <row r="107" ht="15.75" customHeight="1">
      <c r="B107" s="193"/>
    </row>
    <row r="108" ht="15.75" customHeight="1">
      <c r="B108" s="193"/>
    </row>
    <row r="109" ht="15.75" customHeight="1">
      <c r="B109" s="193"/>
    </row>
    <row r="110" ht="15.75" customHeight="1">
      <c r="B110" s="193"/>
    </row>
    <row r="111" ht="15.75" customHeight="1">
      <c r="B111" s="193"/>
    </row>
    <row r="112" ht="15.75" customHeight="1">
      <c r="B112" s="193"/>
    </row>
    <row r="113" ht="15.75" customHeight="1">
      <c r="B113" s="193"/>
    </row>
    <row r="114" ht="15.75" customHeight="1">
      <c r="B114" s="193"/>
    </row>
    <row r="115" ht="15.75" customHeight="1">
      <c r="B115" s="193"/>
    </row>
    <row r="116" ht="15.75" customHeight="1">
      <c r="B116" s="193"/>
    </row>
    <row r="117" ht="15.75" customHeight="1">
      <c r="B117" s="193"/>
    </row>
    <row r="118" ht="15.75" customHeight="1">
      <c r="B118" s="193"/>
    </row>
    <row r="119" ht="15.75" customHeight="1">
      <c r="B119" s="193"/>
    </row>
    <row r="120" ht="15.75" customHeight="1">
      <c r="B120" s="193"/>
    </row>
    <row r="121" ht="15.75" customHeight="1">
      <c r="B121" s="193"/>
    </row>
    <row r="122" ht="15.75" customHeight="1">
      <c r="B122" s="193"/>
    </row>
    <row r="123" ht="15.75" customHeight="1">
      <c r="B123" s="193"/>
    </row>
    <row r="124" ht="15.75" customHeight="1">
      <c r="B124" s="193"/>
    </row>
    <row r="125" ht="15.75" customHeight="1">
      <c r="B125" s="193"/>
    </row>
    <row r="126" ht="15.75" customHeight="1">
      <c r="B126" s="193"/>
    </row>
    <row r="127" ht="15.75" customHeight="1">
      <c r="B127" s="193"/>
    </row>
    <row r="128" ht="15.75" customHeight="1">
      <c r="B128" s="193"/>
    </row>
    <row r="129" ht="15.75" customHeight="1">
      <c r="B129" s="193"/>
    </row>
    <row r="130" ht="15.75" customHeight="1">
      <c r="B130" s="193"/>
    </row>
    <row r="131" ht="15.75" customHeight="1">
      <c r="B131" s="193"/>
    </row>
    <row r="132" ht="15.75" customHeight="1">
      <c r="B132" s="193"/>
    </row>
    <row r="133" ht="15.75" customHeight="1">
      <c r="B133" s="193"/>
    </row>
    <row r="134" ht="15.75" customHeight="1">
      <c r="B134" s="193"/>
    </row>
    <row r="135" ht="15.75" customHeight="1">
      <c r="B135" s="193"/>
    </row>
    <row r="136" ht="15.75" customHeight="1">
      <c r="B136" s="193"/>
    </row>
    <row r="137" ht="15.75" customHeight="1">
      <c r="B137" s="193"/>
    </row>
    <row r="138" ht="15.75" customHeight="1">
      <c r="B138" s="193"/>
    </row>
    <row r="139" ht="15.75" customHeight="1">
      <c r="B139" s="193"/>
    </row>
    <row r="140" ht="15.75" customHeight="1">
      <c r="B140" s="193"/>
    </row>
    <row r="141" ht="15.75" customHeight="1">
      <c r="B141" s="193"/>
    </row>
    <row r="142" ht="15.75" customHeight="1">
      <c r="B142" s="193"/>
    </row>
    <row r="143" ht="15.75" customHeight="1">
      <c r="B143" s="193"/>
    </row>
    <row r="144" ht="15.75" customHeight="1">
      <c r="B144" s="193"/>
    </row>
    <row r="145" ht="15.75" customHeight="1">
      <c r="B145" s="193"/>
    </row>
    <row r="146" ht="15.75" customHeight="1">
      <c r="B146" s="193"/>
    </row>
    <row r="147" ht="15.75" customHeight="1">
      <c r="B147" s="193"/>
    </row>
    <row r="148" ht="15.75" customHeight="1">
      <c r="B148" s="193"/>
    </row>
    <row r="149" ht="15.75" customHeight="1">
      <c r="B149" s="193"/>
    </row>
    <row r="150" ht="15.75" customHeight="1">
      <c r="B150" s="193"/>
    </row>
    <row r="151" ht="15.75" customHeight="1">
      <c r="B151" s="193"/>
    </row>
    <row r="152" ht="15.75" customHeight="1">
      <c r="B152" s="193"/>
    </row>
    <row r="153" ht="15.75" customHeight="1">
      <c r="B153" s="193"/>
    </row>
    <row r="154" ht="15.75" customHeight="1">
      <c r="B154" s="193"/>
    </row>
    <row r="155" ht="15.75" customHeight="1">
      <c r="B155" s="193"/>
    </row>
    <row r="156" ht="15.75" customHeight="1">
      <c r="B156" s="193"/>
    </row>
    <row r="157" ht="15.75" customHeight="1">
      <c r="B157" s="193"/>
    </row>
    <row r="158" ht="15.75" customHeight="1">
      <c r="B158" s="193"/>
    </row>
    <row r="159" ht="15.75" customHeight="1">
      <c r="B159" s="193"/>
    </row>
    <row r="160" ht="15.75" customHeight="1">
      <c r="B160" s="193"/>
    </row>
    <row r="161" ht="15.75" customHeight="1">
      <c r="B161" s="193"/>
    </row>
    <row r="162" ht="15.75" customHeight="1">
      <c r="B162" s="193"/>
    </row>
    <row r="163" ht="15.75" customHeight="1">
      <c r="B163" s="193"/>
    </row>
    <row r="164" ht="15.75" customHeight="1">
      <c r="B164" s="193"/>
    </row>
    <row r="165" ht="15.75" customHeight="1">
      <c r="B165" s="193"/>
    </row>
    <row r="166" ht="15.75" customHeight="1">
      <c r="B166" s="193"/>
    </row>
    <row r="167" ht="15.75" customHeight="1">
      <c r="B167" s="193"/>
    </row>
    <row r="168" ht="15.75" customHeight="1">
      <c r="B168" s="193"/>
    </row>
    <row r="169" ht="15.75" customHeight="1">
      <c r="B169" s="193"/>
    </row>
    <row r="170" ht="15.75" customHeight="1">
      <c r="B170" s="193"/>
    </row>
    <row r="171" ht="15.75" customHeight="1">
      <c r="B171" s="193"/>
    </row>
    <row r="172" ht="15.75" customHeight="1">
      <c r="B172" s="193"/>
    </row>
    <row r="173" ht="15.75" customHeight="1">
      <c r="B173" s="193"/>
    </row>
    <row r="174" ht="15.75" customHeight="1">
      <c r="B174" s="193"/>
    </row>
    <row r="175" ht="15.75" customHeight="1">
      <c r="B175" s="193"/>
    </row>
    <row r="176" ht="15.75" customHeight="1">
      <c r="B176" s="193"/>
    </row>
    <row r="177" ht="15.75" customHeight="1">
      <c r="B177" s="193"/>
    </row>
    <row r="178" ht="15.75" customHeight="1">
      <c r="B178" s="193"/>
    </row>
    <row r="179" ht="15.75" customHeight="1">
      <c r="B179" s="193"/>
    </row>
    <row r="180" ht="15.75" customHeight="1">
      <c r="B180" s="193"/>
    </row>
    <row r="181" ht="15.75" customHeight="1">
      <c r="B181" s="193"/>
    </row>
    <row r="182" ht="15.75" customHeight="1">
      <c r="B182" s="193"/>
    </row>
    <row r="183" ht="15.75" customHeight="1">
      <c r="B183" s="193"/>
    </row>
    <row r="184" ht="15.75" customHeight="1">
      <c r="B184" s="193"/>
    </row>
    <row r="185" ht="15.75" customHeight="1">
      <c r="B185" s="193"/>
    </row>
    <row r="186" ht="15.75" customHeight="1">
      <c r="B186" s="193"/>
    </row>
    <row r="187" ht="15.75" customHeight="1">
      <c r="B187" s="193"/>
    </row>
    <row r="188" ht="15.75" customHeight="1">
      <c r="B188" s="193"/>
    </row>
    <row r="189" ht="15.75" customHeight="1">
      <c r="B189" s="193"/>
    </row>
    <row r="190" ht="15.75" customHeight="1">
      <c r="B190" s="193"/>
    </row>
    <row r="191" ht="15.75" customHeight="1">
      <c r="B191" s="193"/>
    </row>
    <row r="192" ht="15.75" customHeight="1">
      <c r="B192" s="193"/>
    </row>
    <row r="193" ht="15.75" customHeight="1">
      <c r="B193" s="193"/>
    </row>
    <row r="194" ht="15.75" customHeight="1">
      <c r="B194" s="193"/>
    </row>
    <row r="195" ht="15.75" customHeight="1">
      <c r="B195" s="193"/>
    </row>
    <row r="196" ht="15.75" customHeight="1">
      <c r="B196" s="193"/>
    </row>
    <row r="197" ht="15.75" customHeight="1">
      <c r="B197" s="193"/>
    </row>
    <row r="198" ht="15.75" customHeight="1">
      <c r="B198" s="193"/>
    </row>
    <row r="199" ht="15.75" customHeight="1">
      <c r="B199" s="193"/>
    </row>
    <row r="200" ht="15.75" customHeight="1">
      <c r="B200" s="193"/>
    </row>
    <row r="201" ht="15.75" customHeight="1">
      <c r="B201" s="193"/>
    </row>
    <row r="202" ht="15.75" customHeight="1">
      <c r="B202" s="193"/>
    </row>
    <row r="203" ht="15.75" customHeight="1">
      <c r="B203" s="193"/>
    </row>
    <row r="204" ht="15.75" customHeight="1">
      <c r="B204" s="193"/>
    </row>
    <row r="205" ht="15.75" customHeight="1">
      <c r="B205" s="193"/>
    </row>
    <row r="206" ht="15.75" customHeight="1">
      <c r="B206" s="193"/>
    </row>
    <row r="207" ht="15.75" customHeight="1">
      <c r="B207" s="193"/>
    </row>
    <row r="208" ht="15.75" customHeight="1">
      <c r="B208" s="193"/>
    </row>
    <row r="209" ht="15.75" customHeight="1">
      <c r="B209" s="193"/>
    </row>
    <row r="210" ht="15.75" customHeight="1">
      <c r="B210" s="193"/>
    </row>
    <row r="211" ht="15.75" customHeight="1">
      <c r="B211" s="193"/>
    </row>
    <row r="212" ht="15.75" customHeight="1">
      <c r="B212" s="193"/>
    </row>
    <row r="213" ht="15.75" customHeight="1">
      <c r="B213" s="193"/>
    </row>
    <row r="214" ht="15.75" customHeight="1">
      <c r="B214" s="193"/>
    </row>
    <row r="215" ht="15.75" customHeight="1">
      <c r="B215" s="193"/>
    </row>
    <row r="216" ht="15.75" customHeight="1">
      <c r="B216" s="193"/>
    </row>
    <row r="217" ht="15.75" customHeight="1">
      <c r="B217" s="193"/>
    </row>
    <row r="218" ht="15.75" customHeight="1">
      <c r="B218" s="193"/>
    </row>
    <row r="219" ht="15.75" customHeight="1">
      <c r="B219" s="193"/>
    </row>
    <row r="220" ht="15.75" customHeight="1">
      <c r="B220" s="193"/>
    </row>
    <row r="221" ht="15.75" customHeight="1">
      <c r="B221" s="193"/>
    </row>
    <row r="222" ht="15.75" customHeight="1">
      <c r="B222" s="193"/>
    </row>
    <row r="223" ht="15.75" customHeight="1">
      <c r="B223" s="193"/>
    </row>
    <row r="224" ht="15.75" customHeight="1">
      <c r="B224" s="193"/>
    </row>
    <row r="225" ht="15.75" customHeight="1">
      <c r="B225" s="193"/>
    </row>
    <row r="226" ht="15.75" customHeight="1">
      <c r="B226" s="193"/>
    </row>
    <row r="227" ht="15.75" customHeight="1">
      <c r="B227" s="193"/>
    </row>
    <row r="228" ht="15.75" customHeight="1">
      <c r="B228" s="193"/>
    </row>
    <row r="229" ht="15.75" customHeight="1">
      <c r="B229" s="193"/>
    </row>
    <row r="230" ht="15.75" customHeight="1">
      <c r="B230" s="193"/>
    </row>
    <row r="231" ht="15.75" customHeight="1">
      <c r="B231" s="193"/>
    </row>
    <row r="232" ht="15.75" customHeight="1">
      <c r="B232" s="193"/>
    </row>
    <row r="233" ht="15.75" customHeight="1">
      <c r="B233" s="193"/>
    </row>
    <row r="234" ht="15.75" customHeight="1">
      <c r="B234" s="193"/>
    </row>
    <row r="235" ht="15.75" customHeight="1">
      <c r="B235" s="193"/>
    </row>
    <row r="236" ht="15.75" customHeight="1">
      <c r="B236" s="193"/>
    </row>
    <row r="237" ht="15.75" customHeight="1">
      <c r="B237" s="193"/>
    </row>
    <row r="238" ht="15.75" customHeight="1">
      <c r="B238" s="193"/>
    </row>
    <row r="239" ht="15.75" customHeight="1">
      <c r="B239" s="193"/>
    </row>
    <row r="240" ht="15.75" customHeight="1">
      <c r="B240" s="193"/>
    </row>
    <row r="241" ht="15.75" customHeight="1">
      <c r="B241" s="193"/>
    </row>
    <row r="242" ht="15.75" customHeight="1">
      <c r="B242" s="193"/>
    </row>
    <row r="243" ht="15.75" customHeight="1">
      <c r="B243" s="193"/>
    </row>
    <row r="244" ht="15.75" customHeight="1">
      <c r="B244" s="193"/>
    </row>
    <row r="245" ht="15.75" customHeight="1">
      <c r="B245" s="193"/>
    </row>
    <row r="246" ht="15.75" customHeight="1">
      <c r="B246" s="193"/>
    </row>
    <row r="247" ht="15.75" customHeight="1">
      <c r="B247" s="193"/>
    </row>
    <row r="248" ht="15.75" customHeight="1">
      <c r="B248" s="193"/>
    </row>
    <row r="249" ht="15.75" customHeight="1">
      <c r="B249" s="193"/>
    </row>
    <row r="250" ht="15.75" customHeight="1">
      <c r="B250" s="193"/>
    </row>
    <row r="251" ht="15.75" customHeight="1">
      <c r="B251" s="193"/>
    </row>
    <row r="252" ht="15.75" customHeight="1">
      <c r="B252" s="193"/>
    </row>
    <row r="253" ht="15.75" customHeight="1">
      <c r="B253" s="193"/>
    </row>
    <row r="254" ht="15.75" customHeight="1">
      <c r="B254" s="193"/>
    </row>
    <row r="255" ht="15.75" customHeight="1">
      <c r="B255" s="193"/>
    </row>
    <row r="256" ht="15.75" customHeight="1">
      <c r="B256" s="193"/>
    </row>
    <row r="257" ht="15.75" customHeight="1">
      <c r="B257" s="193"/>
    </row>
    <row r="258" ht="15.75" customHeight="1">
      <c r="B258" s="193"/>
    </row>
    <row r="259" ht="15.75" customHeight="1">
      <c r="B259" s="193"/>
    </row>
    <row r="260" ht="15.75" customHeight="1">
      <c r="B260" s="193"/>
    </row>
    <row r="261" ht="15.75" customHeight="1">
      <c r="B261" s="193"/>
    </row>
    <row r="262" ht="15.75" customHeight="1">
      <c r="B262" s="193"/>
    </row>
    <row r="263" ht="15.75" customHeight="1">
      <c r="B263" s="193"/>
    </row>
    <row r="264" ht="15.75" customHeight="1">
      <c r="B264" s="193"/>
    </row>
    <row r="265" ht="15.75" customHeight="1">
      <c r="B265" s="193"/>
    </row>
    <row r="266" ht="15.75" customHeight="1">
      <c r="B266" s="193"/>
    </row>
    <row r="267" ht="15.75" customHeight="1">
      <c r="B267" s="193"/>
    </row>
    <row r="268" ht="15.75" customHeight="1">
      <c r="B268" s="193"/>
    </row>
    <row r="269" ht="15.75" customHeight="1">
      <c r="B269" s="193"/>
    </row>
    <row r="270" ht="15.75" customHeight="1">
      <c r="B270" s="193"/>
    </row>
    <row r="271" ht="15.75" customHeight="1">
      <c r="B271" s="193"/>
    </row>
    <row r="272" ht="15.75" customHeight="1">
      <c r="B272" s="193"/>
    </row>
    <row r="273" ht="15.75" customHeight="1">
      <c r="B273" s="193"/>
    </row>
    <row r="274" ht="15.75" customHeight="1">
      <c r="B274" s="193"/>
    </row>
    <row r="275" ht="15.75" customHeight="1">
      <c r="B275" s="193"/>
    </row>
    <row r="276" ht="15.75" customHeight="1">
      <c r="B276" s="193"/>
    </row>
    <row r="277" ht="15.75" customHeight="1">
      <c r="B277" s="193"/>
    </row>
    <row r="278" ht="15.75" customHeight="1">
      <c r="B278" s="193"/>
    </row>
    <row r="279" ht="15.75" customHeight="1">
      <c r="B279" s="193"/>
    </row>
    <row r="280" ht="15.75" customHeight="1">
      <c r="B280" s="193"/>
    </row>
    <row r="281" ht="15.75" customHeight="1">
      <c r="B281" s="193"/>
    </row>
    <row r="282" ht="15.75" customHeight="1">
      <c r="B282" s="193"/>
    </row>
    <row r="283" ht="15.75" customHeight="1">
      <c r="B283" s="193"/>
    </row>
    <row r="284" ht="15.75" customHeight="1">
      <c r="B284" s="193"/>
    </row>
    <row r="285" ht="15.75" customHeight="1">
      <c r="B285" s="193"/>
    </row>
    <row r="286" ht="15.75" customHeight="1">
      <c r="B286" s="193"/>
    </row>
    <row r="287" ht="15.75" customHeight="1">
      <c r="B287" s="193"/>
    </row>
    <row r="288" ht="15.75" customHeight="1">
      <c r="B288" s="193"/>
    </row>
    <row r="289" ht="15.75" customHeight="1">
      <c r="B289" s="193"/>
    </row>
    <row r="290" ht="15.75" customHeight="1">
      <c r="B290" s="193"/>
    </row>
    <row r="291" ht="15.75" customHeight="1">
      <c r="B291" s="193"/>
    </row>
    <row r="292" ht="15.75" customHeight="1">
      <c r="B292" s="193"/>
    </row>
    <row r="293" ht="15.75" customHeight="1">
      <c r="B293" s="193"/>
    </row>
    <row r="294" ht="15.75" customHeight="1">
      <c r="B294" s="193"/>
    </row>
    <row r="295" ht="15.75" customHeight="1">
      <c r="B295" s="193"/>
    </row>
    <row r="296" ht="15.75" customHeight="1">
      <c r="B296" s="193"/>
    </row>
    <row r="297" ht="15.75" customHeight="1">
      <c r="B297" s="193"/>
    </row>
    <row r="298" ht="15.75" customHeight="1">
      <c r="B298" s="193"/>
    </row>
    <row r="299" ht="15.75" customHeight="1">
      <c r="B299" s="193"/>
    </row>
    <row r="300" ht="15.75" customHeight="1">
      <c r="B300" s="193"/>
    </row>
    <row r="301" ht="15.75" customHeight="1">
      <c r="B301" s="193"/>
    </row>
    <row r="302" ht="15.75" customHeight="1">
      <c r="B302" s="193"/>
    </row>
    <row r="303" ht="15.75" customHeight="1">
      <c r="B303" s="193"/>
    </row>
    <row r="304" ht="15.75" customHeight="1">
      <c r="B304" s="193"/>
    </row>
    <row r="305" ht="15.75" customHeight="1">
      <c r="B305" s="193"/>
    </row>
    <row r="306" ht="15.75" customHeight="1">
      <c r="B306" s="193"/>
    </row>
    <row r="307" ht="15.75" customHeight="1">
      <c r="B307" s="193"/>
    </row>
    <row r="308" ht="15.75" customHeight="1">
      <c r="B308" s="193"/>
    </row>
    <row r="309" ht="15.75" customHeight="1">
      <c r="B309" s="193"/>
    </row>
    <row r="310" ht="15.75" customHeight="1">
      <c r="B310" s="193"/>
    </row>
    <row r="311" ht="15.75" customHeight="1">
      <c r="B311" s="193"/>
    </row>
    <row r="312" ht="15.75" customHeight="1">
      <c r="B312" s="193"/>
    </row>
    <row r="313" ht="15.75" customHeight="1">
      <c r="B313" s="193"/>
    </row>
    <row r="314" ht="15.75" customHeight="1">
      <c r="B314" s="193"/>
    </row>
    <row r="315" ht="15.75" customHeight="1">
      <c r="B315" s="193"/>
    </row>
    <row r="316" ht="15.75" customHeight="1">
      <c r="B316" s="193"/>
    </row>
    <row r="317" ht="15.75" customHeight="1">
      <c r="B317" s="193"/>
    </row>
    <row r="318" ht="15.75" customHeight="1">
      <c r="B318" s="193"/>
    </row>
    <row r="319" ht="15.75" customHeight="1">
      <c r="B319" s="193"/>
    </row>
    <row r="320" ht="15.75" customHeight="1">
      <c r="B320" s="193"/>
    </row>
    <row r="321" ht="15.75" customHeight="1">
      <c r="B321" s="193"/>
    </row>
    <row r="322" ht="15.75" customHeight="1">
      <c r="B322" s="193"/>
    </row>
    <row r="323" ht="15.75" customHeight="1">
      <c r="B323" s="193"/>
    </row>
    <row r="324" ht="15.75" customHeight="1">
      <c r="B324" s="193"/>
    </row>
    <row r="325" ht="15.75" customHeight="1">
      <c r="B325" s="193"/>
    </row>
    <row r="326" ht="15.75" customHeight="1">
      <c r="B326" s="193"/>
    </row>
    <row r="327" ht="15.75" customHeight="1">
      <c r="B327" s="193"/>
    </row>
    <row r="328" ht="15.75" customHeight="1">
      <c r="B328" s="193"/>
    </row>
    <row r="329" ht="15.75" customHeight="1">
      <c r="B329" s="193"/>
    </row>
    <row r="330" ht="15.75" customHeight="1">
      <c r="B330" s="193"/>
    </row>
    <row r="331" ht="15.75" customHeight="1">
      <c r="B331" s="193"/>
    </row>
    <row r="332" ht="15.75" customHeight="1">
      <c r="B332" s="193"/>
    </row>
    <row r="333" ht="15.75" customHeight="1">
      <c r="B333" s="193"/>
    </row>
    <row r="334" ht="15.75" customHeight="1">
      <c r="B334" s="193"/>
    </row>
    <row r="335" ht="15.75" customHeight="1">
      <c r="B335" s="193"/>
    </row>
    <row r="336" ht="15.75" customHeight="1">
      <c r="B336" s="193"/>
    </row>
    <row r="337" ht="15.75" customHeight="1">
      <c r="B337" s="193"/>
    </row>
    <row r="338" ht="15.75" customHeight="1">
      <c r="B338" s="193"/>
    </row>
    <row r="339" ht="15.75" customHeight="1">
      <c r="B339" s="193"/>
    </row>
    <row r="340" ht="15.75" customHeight="1">
      <c r="B340" s="193"/>
    </row>
    <row r="341" ht="15.75" customHeight="1">
      <c r="B341" s="193"/>
    </row>
    <row r="342" ht="15.75" customHeight="1">
      <c r="B342" s="193"/>
    </row>
    <row r="343" ht="15.75" customHeight="1">
      <c r="B343" s="193"/>
    </row>
    <row r="344" ht="15.75" customHeight="1">
      <c r="B344" s="193"/>
    </row>
    <row r="345" ht="15.75" customHeight="1">
      <c r="B345" s="193"/>
    </row>
    <row r="346" ht="15.75" customHeight="1">
      <c r="B346" s="193"/>
    </row>
    <row r="347" ht="15.75" customHeight="1">
      <c r="B347" s="193"/>
    </row>
    <row r="348" ht="15.75" customHeight="1">
      <c r="B348" s="193"/>
    </row>
    <row r="349" ht="15.75" customHeight="1">
      <c r="B349" s="193"/>
    </row>
    <row r="350" ht="15.75" customHeight="1">
      <c r="B350" s="193"/>
    </row>
    <row r="351" ht="15.75" customHeight="1">
      <c r="B351" s="193"/>
    </row>
    <row r="352" ht="15.75" customHeight="1">
      <c r="B352" s="193"/>
    </row>
    <row r="353" ht="15.75" customHeight="1">
      <c r="B353" s="193"/>
    </row>
    <row r="354" ht="15.75" customHeight="1">
      <c r="B354" s="193"/>
    </row>
    <row r="355" ht="15.75" customHeight="1">
      <c r="B355" s="193"/>
    </row>
    <row r="356" ht="15.75" customHeight="1">
      <c r="B356" s="193"/>
    </row>
    <row r="357" ht="15.75" customHeight="1">
      <c r="B357" s="193"/>
    </row>
    <row r="358" ht="15.75" customHeight="1">
      <c r="B358" s="193"/>
    </row>
    <row r="359" ht="15.75" customHeight="1">
      <c r="B359" s="193"/>
    </row>
    <row r="360" ht="15.75" customHeight="1">
      <c r="B360" s="193"/>
    </row>
    <row r="361" ht="15.75" customHeight="1">
      <c r="B361" s="193"/>
    </row>
    <row r="362" ht="15.75" customHeight="1">
      <c r="B362" s="193"/>
    </row>
    <row r="363" ht="15.75" customHeight="1">
      <c r="B363" s="193"/>
    </row>
    <row r="364" ht="15.75" customHeight="1">
      <c r="B364" s="193"/>
    </row>
    <row r="365" ht="15.75" customHeight="1">
      <c r="B365" s="193"/>
    </row>
    <row r="366" ht="15.75" customHeight="1">
      <c r="B366" s="193"/>
    </row>
    <row r="367" ht="15.75" customHeight="1">
      <c r="B367" s="193"/>
    </row>
    <row r="368" ht="15.75" customHeight="1">
      <c r="B368" s="193"/>
    </row>
    <row r="369" ht="15.75" customHeight="1">
      <c r="B369" s="193"/>
    </row>
    <row r="370" ht="15.75" customHeight="1">
      <c r="B370" s="193"/>
    </row>
    <row r="371" ht="15.75" customHeight="1">
      <c r="B371" s="193"/>
    </row>
    <row r="372" ht="15.75" customHeight="1">
      <c r="B372" s="193"/>
    </row>
    <row r="373" ht="15.75" customHeight="1">
      <c r="B373" s="193"/>
    </row>
    <row r="374" ht="15.75" customHeight="1">
      <c r="B374" s="193"/>
    </row>
    <row r="375" ht="15.75" customHeight="1">
      <c r="B375" s="193"/>
    </row>
    <row r="376" ht="15.75" customHeight="1">
      <c r="B376" s="193"/>
    </row>
    <row r="377" ht="15.75" customHeight="1">
      <c r="B377" s="193"/>
    </row>
    <row r="378" ht="15.75" customHeight="1">
      <c r="B378" s="193"/>
    </row>
    <row r="379" ht="15.75" customHeight="1">
      <c r="B379" s="193"/>
    </row>
    <row r="380" ht="15.75" customHeight="1">
      <c r="B380" s="193"/>
    </row>
    <row r="381" ht="15.75" customHeight="1">
      <c r="B381" s="193"/>
    </row>
    <row r="382" ht="15.75" customHeight="1">
      <c r="B382" s="193"/>
    </row>
    <row r="383" ht="15.75" customHeight="1">
      <c r="B383" s="193"/>
    </row>
    <row r="384" ht="15.75" customHeight="1">
      <c r="B384" s="193"/>
    </row>
    <row r="385" ht="15.75" customHeight="1">
      <c r="B385" s="193"/>
    </row>
    <row r="386" ht="15.75" customHeight="1">
      <c r="B386" s="193"/>
    </row>
    <row r="387" ht="15.75" customHeight="1">
      <c r="B387" s="193"/>
    </row>
    <row r="388" ht="15.75" customHeight="1">
      <c r="B388" s="193"/>
    </row>
    <row r="389" ht="15.75" customHeight="1">
      <c r="B389" s="193"/>
    </row>
    <row r="390" ht="15.75" customHeight="1">
      <c r="B390" s="193"/>
    </row>
    <row r="391" ht="15.75" customHeight="1">
      <c r="B391" s="193"/>
    </row>
    <row r="392" ht="15.75" customHeight="1">
      <c r="B392" s="193"/>
    </row>
    <row r="393" ht="15.75" customHeight="1">
      <c r="B393" s="193"/>
    </row>
    <row r="394" ht="15.75" customHeight="1">
      <c r="B394" s="193"/>
    </row>
    <row r="395" ht="15.75" customHeight="1">
      <c r="B395" s="193"/>
    </row>
    <row r="396" ht="15.75" customHeight="1">
      <c r="B396" s="193"/>
    </row>
    <row r="397" ht="15.75" customHeight="1">
      <c r="B397" s="193"/>
    </row>
    <row r="398" ht="15.75" customHeight="1">
      <c r="B398" s="193"/>
    </row>
    <row r="399" ht="15.75" customHeight="1">
      <c r="B399" s="193"/>
    </row>
    <row r="400" ht="15.75" customHeight="1">
      <c r="B400" s="193"/>
    </row>
    <row r="401" ht="15.75" customHeight="1">
      <c r="B401" s="193"/>
    </row>
    <row r="402" ht="15.75" customHeight="1">
      <c r="B402" s="193"/>
    </row>
    <row r="403" ht="15.75" customHeight="1">
      <c r="B403" s="193"/>
    </row>
    <row r="404" ht="15.75" customHeight="1">
      <c r="B404" s="193"/>
    </row>
    <row r="405" ht="15.75" customHeight="1">
      <c r="B405" s="193"/>
    </row>
    <row r="406" ht="15.75" customHeight="1">
      <c r="B406" s="193"/>
    </row>
    <row r="407" ht="15.75" customHeight="1">
      <c r="B407" s="193"/>
    </row>
    <row r="408" ht="15.75" customHeight="1">
      <c r="B408" s="193"/>
    </row>
    <row r="409" ht="15.75" customHeight="1">
      <c r="B409" s="193"/>
    </row>
    <row r="410" ht="15.75" customHeight="1">
      <c r="B410" s="193"/>
    </row>
    <row r="411" ht="15.75" customHeight="1">
      <c r="B411" s="193"/>
    </row>
    <row r="412" ht="15.75" customHeight="1">
      <c r="B412" s="193"/>
    </row>
    <row r="413" ht="15.75" customHeight="1">
      <c r="B413" s="193"/>
    </row>
    <row r="414" ht="15.75" customHeight="1">
      <c r="B414" s="193"/>
    </row>
    <row r="415" ht="15.75" customHeight="1">
      <c r="B415" s="193"/>
    </row>
    <row r="416" ht="15.75" customHeight="1">
      <c r="B416" s="193"/>
    </row>
    <row r="417" ht="15.75" customHeight="1">
      <c r="B417" s="193"/>
    </row>
    <row r="418" ht="15.75" customHeight="1">
      <c r="B418" s="193"/>
    </row>
    <row r="419" ht="15.75" customHeight="1">
      <c r="B419" s="193"/>
    </row>
    <row r="420" ht="15.75" customHeight="1">
      <c r="B420" s="193"/>
    </row>
    <row r="421" ht="15.75" customHeight="1">
      <c r="B421" s="193"/>
    </row>
    <row r="422" ht="15.75" customHeight="1">
      <c r="B422" s="193"/>
    </row>
    <row r="423" ht="15.75" customHeight="1">
      <c r="B423" s="193"/>
    </row>
    <row r="424" ht="15.75" customHeight="1">
      <c r="B424" s="193"/>
    </row>
    <row r="425" ht="15.75" customHeight="1">
      <c r="B425" s="193"/>
    </row>
    <row r="426" ht="15.75" customHeight="1">
      <c r="B426" s="193"/>
    </row>
    <row r="427" ht="15.75" customHeight="1">
      <c r="B427" s="193"/>
    </row>
    <row r="428" ht="15.75" customHeight="1">
      <c r="B428" s="193"/>
    </row>
    <row r="429" ht="15.75" customHeight="1">
      <c r="B429" s="193"/>
    </row>
    <row r="430" ht="15.75" customHeight="1">
      <c r="B430" s="193"/>
    </row>
    <row r="431" ht="15.75" customHeight="1">
      <c r="B431" s="193"/>
    </row>
    <row r="432" ht="15.75" customHeight="1">
      <c r="B432" s="193"/>
    </row>
    <row r="433" ht="15.75" customHeight="1">
      <c r="B433" s="193"/>
    </row>
    <row r="434" ht="15.75" customHeight="1">
      <c r="B434" s="193"/>
    </row>
    <row r="435" ht="15.75" customHeight="1">
      <c r="B435" s="193"/>
    </row>
    <row r="436" ht="15.75" customHeight="1">
      <c r="B436" s="193"/>
    </row>
    <row r="437" ht="15.75" customHeight="1">
      <c r="B437" s="193"/>
    </row>
    <row r="438" ht="15.75" customHeight="1">
      <c r="B438" s="193"/>
    </row>
    <row r="439" ht="15.75" customHeight="1">
      <c r="B439" s="193"/>
    </row>
    <row r="440" ht="15.75" customHeight="1">
      <c r="B440" s="193"/>
    </row>
    <row r="441" ht="15.75" customHeight="1">
      <c r="B441" s="193"/>
    </row>
    <row r="442" ht="15.75" customHeight="1">
      <c r="B442" s="193"/>
    </row>
    <row r="443" ht="15.75" customHeight="1">
      <c r="B443" s="193"/>
    </row>
    <row r="444" ht="15.75" customHeight="1">
      <c r="B444" s="193"/>
    </row>
    <row r="445" ht="15.75" customHeight="1">
      <c r="B445" s="193"/>
    </row>
    <row r="446" ht="15.75" customHeight="1">
      <c r="B446" s="193"/>
    </row>
    <row r="447" ht="15.75" customHeight="1">
      <c r="B447" s="193"/>
    </row>
    <row r="448" ht="15.75" customHeight="1">
      <c r="B448" s="193"/>
    </row>
    <row r="449" ht="15.75" customHeight="1">
      <c r="B449" s="193"/>
    </row>
    <row r="450" ht="15.75" customHeight="1">
      <c r="B450" s="193"/>
    </row>
    <row r="451" ht="15.75" customHeight="1">
      <c r="B451" s="193"/>
    </row>
    <row r="452" ht="15.75" customHeight="1">
      <c r="B452" s="193"/>
    </row>
    <row r="453" ht="15.75" customHeight="1">
      <c r="B453" s="193"/>
    </row>
    <row r="454" ht="15.75" customHeight="1">
      <c r="B454" s="193"/>
    </row>
    <row r="455" ht="15.75" customHeight="1">
      <c r="B455" s="193"/>
    </row>
    <row r="456" ht="15.75" customHeight="1">
      <c r="B456" s="193"/>
    </row>
    <row r="457" ht="15.75" customHeight="1">
      <c r="B457" s="193"/>
    </row>
    <row r="458" ht="15.75" customHeight="1">
      <c r="B458" s="193"/>
    </row>
    <row r="459" ht="15.75" customHeight="1">
      <c r="B459" s="193"/>
    </row>
    <row r="460" ht="15.75" customHeight="1">
      <c r="B460" s="193"/>
    </row>
    <row r="461" ht="15.75" customHeight="1">
      <c r="B461" s="193"/>
    </row>
    <row r="462" ht="15.75" customHeight="1">
      <c r="B462" s="193"/>
    </row>
    <row r="463" ht="15.75" customHeight="1">
      <c r="B463" s="193"/>
    </row>
    <row r="464" ht="15.75" customHeight="1">
      <c r="B464" s="193"/>
    </row>
    <row r="465" ht="15.75" customHeight="1">
      <c r="B465" s="193"/>
    </row>
    <row r="466" ht="15.75" customHeight="1">
      <c r="B466" s="193"/>
    </row>
    <row r="467" ht="15.75" customHeight="1">
      <c r="B467" s="193"/>
    </row>
    <row r="468" ht="15.75" customHeight="1">
      <c r="B468" s="193"/>
    </row>
    <row r="469" ht="15.75" customHeight="1">
      <c r="B469" s="193"/>
    </row>
    <row r="470" ht="15.75" customHeight="1">
      <c r="B470" s="193"/>
    </row>
    <row r="471" ht="15.75" customHeight="1">
      <c r="B471" s="193"/>
    </row>
    <row r="472" ht="15.75" customHeight="1">
      <c r="B472" s="193"/>
    </row>
    <row r="473" ht="15.75" customHeight="1">
      <c r="B473" s="193"/>
    </row>
    <row r="474" ht="15.75" customHeight="1">
      <c r="B474" s="193"/>
    </row>
    <row r="475" ht="15.75" customHeight="1">
      <c r="B475" s="193"/>
    </row>
    <row r="476" ht="15.75" customHeight="1">
      <c r="B476" s="193"/>
    </row>
    <row r="477" ht="15.75" customHeight="1">
      <c r="B477" s="193"/>
    </row>
    <row r="478" ht="15.75" customHeight="1">
      <c r="B478" s="193"/>
    </row>
    <row r="479" ht="15.75" customHeight="1">
      <c r="B479" s="193"/>
    </row>
    <row r="480" ht="15.75" customHeight="1">
      <c r="B480" s="193"/>
    </row>
    <row r="481" ht="15.75" customHeight="1">
      <c r="B481" s="193"/>
    </row>
    <row r="482" ht="15.75" customHeight="1">
      <c r="B482" s="193"/>
    </row>
    <row r="483" ht="15.75" customHeight="1">
      <c r="B483" s="193"/>
    </row>
    <row r="484" ht="15.75" customHeight="1">
      <c r="B484" s="193"/>
    </row>
    <row r="485" ht="15.75" customHeight="1">
      <c r="B485" s="193"/>
    </row>
    <row r="486" ht="15.75" customHeight="1">
      <c r="B486" s="193"/>
    </row>
    <row r="487" ht="15.75" customHeight="1">
      <c r="B487" s="193"/>
    </row>
    <row r="488" ht="15.75" customHeight="1">
      <c r="B488" s="193"/>
    </row>
    <row r="489" ht="15.75" customHeight="1">
      <c r="B489" s="193"/>
    </row>
    <row r="490" ht="15.75" customHeight="1">
      <c r="B490" s="193"/>
    </row>
    <row r="491" ht="15.75" customHeight="1">
      <c r="B491" s="193"/>
    </row>
    <row r="492" ht="15.75" customHeight="1">
      <c r="B492" s="193"/>
    </row>
    <row r="493" ht="15.75" customHeight="1">
      <c r="B493" s="193"/>
    </row>
    <row r="494" ht="15.75" customHeight="1">
      <c r="B494" s="193"/>
    </row>
    <row r="495" ht="15.75" customHeight="1">
      <c r="B495" s="193"/>
    </row>
    <row r="496" ht="15.75" customHeight="1">
      <c r="B496" s="193"/>
    </row>
    <row r="497" ht="15.75" customHeight="1">
      <c r="B497" s="193"/>
    </row>
    <row r="498" ht="15.75" customHeight="1">
      <c r="B498" s="193"/>
    </row>
    <row r="499" ht="15.75" customHeight="1">
      <c r="B499" s="193"/>
    </row>
    <row r="500" ht="15.75" customHeight="1">
      <c r="B500" s="193"/>
    </row>
    <row r="501" ht="15.75" customHeight="1">
      <c r="B501" s="193"/>
    </row>
    <row r="502" ht="15.75" customHeight="1">
      <c r="B502" s="193"/>
    </row>
    <row r="503" ht="15.75" customHeight="1">
      <c r="B503" s="193"/>
    </row>
    <row r="504" ht="15.75" customHeight="1">
      <c r="B504" s="193"/>
    </row>
    <row r="505" ht="15.75" customHeight="1">
      <c r="B505" s="193"/>
    </row>
    <row r="506" ht="15.75" customHeight="1">
      <c r="B506" s="193"/>
    </row>
    <row r="507" ht="15.75" customHeight="1">
      <c r="B507" s="193"/>
    </row>
    <row r="508" ht="15.75" customHeight="1">
      <c r="B508" s="193"/>
    </row>
    <row r="509" ht="15.75" customHeight="1">
      <c r="B509" s="193"/>
    </row>
    <row r="510" ht="15.75" customHeight="1">
      <c r="B510" s="193"/>
    </row>
    <row r="511" ht="15.75" customHeight="1">
      <c r="B511" s="193"/>
    </row>
    <row r="512" ht="15.75" customHeight="1">
      <c r="B512" s="193"/>
    </row>
    <row r="513" ht="15.75" customHeight="1">
      <c r="B513" s="193"/>
    </row>
    <row r="514" ht="15.75" customHeight="1">
      <c r="B514" s="193"/>
    </row>
    <row r="515" ht="15.75" customHeight="1">
      <c r="B515" s="193"/>
    </row>
    <row r="516" ht="15.75" customHeight="1">
      <c r="B516" s="193"/>
    </row>
    <row r="517" ht="15.75" customHeight="1">
      <c r="B517" s="193"/>
    </row>
    <row r="518" ht="15.75" customHeight="1">
      <c r="B518" s="193"/>
    </row>
    <row r="519" ht="15.75" customHeight="1">
      <c r="B519" s="193"/>
    </row>
    <row r="520" ht="15.75" customHeight="1">
      <c r="B520" s="193"/>
    </row>
    <row r="521" ht="15.75" customHeight="1">
      <c r="B521" s="193"/>
    </row>
    <row r="522" ht="15.75" customHeight="1">
      <c r="B522" s="193"/>
    </row>
    <row r="523" ht="15.75" customHeight="1">
      <c r="B523" s="193"/>
    </row>
    <row r="524" ht="15.75" customHeight="1">
      <c r="B524" s="193"/>
    </row>
    <row r="525" ht="15.75" customHeight="1">
      <c r="B525" s="193"/>
    </row>
    <row r="526" ht="15.75" customHeight="1">
      <c r="B526" s="193"/>
    </row>
    <row r="527" ht="15.75" customHeight="1">
      <c r="B527" s="193"/>
    </row>
    <row r="528" ht="15.75" customHeight="1">
      <c r="B528" s="193"/>
    </row>
    <row r="529" ht="15.75" customHeight="1">
      <c r="B529" s="193"/>
    </row>
    <row r="530" ht="15.75" customHeight="1">
      <c r="B530" s="193"/>
    </row>
    <row r="531" ht="15.75" customHeight="1">
      <c r="B531" s="193"/>
    </row>
    <row r="532" ht="15.75" customHeight="1">
      <c r="B532" s="193"/>
    </row>
    <row r="533" ht="15.75" customHeight="1">
      <c r="B533" s="193"/>
    </row>
    <row r="534" ht="15.75" customHeight="1">
      <c r="B534" s="193"/>
    </row>
    <row r="535" ht="15.75" customHeight="1">
      <c r="B535" s="193"/>
    </row>
    <row r="536" ht="15.75" customHeight="1">
      <c r="B536" s="193"/>
    </row>
    <row r="537" ht="15.75" customHeight="1">
      <c r="B537" s="193"/>
    </row>
    <row r="538" ht="15.75" customHeight="1">
      <c r="B538" s="193"/>
    </row>
    <row r="539" ht="15.75" customHeight="1">
      <c r="B539" s="193"/>
    </row>
    <row r="540" ht="15.75" customHeight="1">
      <c r="B540" s="193"/>
    </row>
    <row r="541" ht="15.75" customHeight="1">
      <c r="B541" s="193"/>
    </row>
    <row r="542" ht="15.75" customHeight="1">
      <c r="B542" s="193"/>
    </row>
    <row r="543" ht="15.75" customHeight="1">
      <c r="B543" s="193"/>
    </row>
    <row r="544" ht="15.75" customHeight="1">
      <c r="B544" s="193"/>
    </row>
    <row r="545" ht="15.75" customHeight="1">
      <c r="B545" s="193"/>
    </row>
    <row r="546" ht="15.75" customHeight="1">
      <c r="B546" s="193"/>
    </row>
    <row r="547" ht="15.75" customHeight="1">
      <c r="B547" s="193"/>
    </row>
    <row r="548" ht="15.75" customHeight="1">
      <c r="B548" s="193"/>
    </row>
    <row r="549" ht="15.75" customHeight="1">
      <c r="B549" s="193"/>
    </row>
    <row r="550" ht="15.75" customHeight="1">
      <c r="B550" s="193"/>
    </row>
    <row r="551" ht="15.75" customHeight="1">
      <c r="B551" s="193"/>
    </row>
    <row r="552" ht="15.75" customHeight="1">
      <c r="B552" s="193"/>
    </row>
    <row r="553" ht="15.75" customHeight="1">
      <c r="B553" s="193"/>
    </row>
    <row r="554" ht="15.75" customHeight="1">
      <c r="B554" s="193"/>
    </row>
    <row r="555" ht="15.75" customHeight="1">
      <c r="B555" s="193"/>
    </row>
    <row r="556" ht="15.75" customHeight="1">
      <c r="B556" s="193"/>
    </row>
    <row r="557" ht="15.75" customHeight="1">
      <c r="B557" s="193"/>
    </row>
    <row r="558" ht="15.75" customHeight="1">
      <c r="B558" s="193"/>
    </row>
    <row r="559" ht="15.75" customHeight="1">
      <c r="B559" s="193"/>
    </row>
    <row r="560" ht="15.75" customHeight="1">
      <c r="B560" s="193"/>
    </row>
    <row r="561" ht="15.75" customHeight="1">
      <c r="B561" s="193"/>
    </row>
    <row r="562" ht="15.75" customHeight="1">
      <c r="B562" s="193"/>
    </row>
    <row r="563" ht="15.75" customHeight="1">
      <c r="B563" s="193"/>
    </row>
    <row r="564" ht="15.75" customHeight="1">
      <c r="B564" s="193"/>
    </row>
    <row r="565" ht="15.75" customHeight="1">
      <c r="B565" s="193"/>
    </row>
    <row r="566" ht="15.75" customHeight="1">
      <c r="B566" s="193"/>
    </row>
    <row r="567" ht="15.75" customHeight="1">
      <c r="B567" s="193"/>
    </row>
    <row r="568" ht="15.75" customHeight="1">
      <c r="B568" s="193"/>
    </row>
    <row r="569" ht="15.75" customHeight="1">
      <c r="B569" s="193"/>
    </row>
    <row r="570" ht="15.75" customHeight="1">
      <c r="B570" s="193"/>
    </row>
    <row r="571" ht="15.75" customHeight="1">
      <c r="B571" s="193"/>
    </row>
    <row r="572" ht="15.75" customHeight="1">
      <c r="B572" s="193"/>
    </row>
    <row r="573" ht="15.75" customHeight="1">
      <c r="B573" s="193"/>
    </row>
    <row r="574" ht="15.75" customHeight="1">
      <c r="B574" s="193"/>
    </row>
    <row r="575" ht="15.75" customHeight="1">
      <c r="B575" s="193"/>
    </row>
    <row r="576" ht="15.75" customHeight="1">
      <c r="B576" s="193"/>
    </row>
    <row r="577" ht="15.75" customHeight="1">
      <c r="B577" s="193"/>
    </row>
    <row r="578" ht="15.75" customHeight="1">
      <c r="B578" s="193"/>
    </row>
    <row r="579" ht="15.75" customHeight="1">
      <c r="B579" s="193"/>
    </row>
    <row r="580" ht="15.75" customHeight="1">
      <c r="B580" s="193"/>
    </row>
    <row r="581" ht="15.75" customHeight="1">
      <c r="B581" s="193"/>
    </row>
    <row r="582" ht="15.75" customHeight="1">
      <c r="B582" s="193"/>
    </row>
    <row r="583" ht="15.75" customHeight="1">
      <c r="B583" s="193"/>
    </row>
    <row r="584" ht="15.75" customHeight="1">
      <c r="B584" s="193"/>
    </row>
    <row r="585" ht="15.75" customHeight="1">
      <c r="B585" s="193"/>
    </row>
    <row r="586" ht="15.75" customHeight="1">
      <c r="B586" s="193"/>
    </row>
    <row r="587" ht="15.75" customHeight="1">
      <c r="B587" s="193"/>
    </row>
    <row r="588" ht="15.75" customHeight="1">
      <c r="B588" s="193"/>
    </row>
    <row r="589" ht="15.75" customHeight="1">
      <c r="B589" s="193"/>
    </row>
    <row r="590" ht="15.75" customHeight="1">
      <c r="B590" s="193"/>
    </row>
    <row r="591" ht="15.75" customHeight="1">
      <c r="B591" s="193"/>
    </row>
    <row r="592" ht="15.75" customHeight="1">
      <c r="B592" s="193"/>
    </row>
    <row r="593" ht="15.75" customHeight="1">
      <c r="B593" s="193"/>
    </row>
    <row r="594" ht="15.75" customHeight="1">
      <c r="B594" s="193"/>
    </row>
    <row r="595" ht="15.75" customHeight="1">
      <c r="B595" s="193"/>
    </row>
    <row r="596" ht="15.75" customHeight="1">
      <c r="B596" s="193"/>
    </row>
    <row r="597" ht="15.75" customHeight="1">
      <c r="B597" s="193"/>
    </row>
    <row r="598" ht="15.75" customHeight="1">
      <c r="B598" s="193"/>
    </row>
    <row r="599" ht="15.75" customHeight="1">
      <c r="B599" s="193"/>
    </row>
    <row r="600" ht="15.75" customHeight="1">
      <c r="B600" s="193"/>
    </row>
    <row r="601" ht="15.75" customHeight="1">
      <c r="B601" s="193"/>
    </row>
    <row r="602" ht="15.75" customHeight="1">
      <c r="B602" s="193"/>
    </row>
    <row r="603" ht="15.75" customHeight="1">
      <c r="B603" s="193"/>
    </row>
    <row r="604" ht="15.75" customHeight="1">
      <c r="B604" s="193"/>
    </row>
    <row r="605" ht="15.75" customHeight="1">
      <c r="B605" s="193"/>
    </row>
    <row r="606" ht="15.75" customHeight="1">
      <c r="B606" s="193"/>
    </row>
    <row r="607" ht="15.75" customHeight="1">
      <c r="B607" s="193"/>
    </row>
    <row r="608" ht="15.75" customHeight="1">
      <c r="B608" s="193"/>
    </row>
    <row r="609" ht="15.75" customHeight="1">
      <c r="B609" s="193"/>
    </row>
    <row r="610" ht="15.75" customHeight="1">
      <c r="B610" s="193"/>
    </row>
    <row r="611" ht="15.75" customHeight="1">
      <c r="B611" s="193"/>
    </row>
    <row r="612" ht="15.75" customHeight="1">
      <c r="B612" s="193"/>
    </row>
    <row r="613" ht="15.75" customHeight="1">
      <c r="B613" s="193"/>
    </row>
    <row r="614" ht="15.75" customHeight="1">
      <c r="B614" s="193"/>
    </row>
    <row r="615" ht="15.75" customHeight="1">
      <c r="B615" s="193"/>
    </row>
    <row r="616" ht="15.75" customHeight="1">
      <c r="B616" s="193"/>
    </row>
    <row r="617" ht="15.75" customHeight="1">
      <c r="B617" s="193"/>
    </row>
    <row r="618" ht="15.75" customHeight="1">
      <c r="B618" s="193"/>
    </row>
    <row r="619" ht="15.75" customHeight="1">
      <c r="B619" s="193"/>
    </row>
    <row r="620" ht="15.75" customHeight="1">
      <c r="B620" s="193"/>
    </row>
    <row r="621" ht="15.75" customHeight="1">
      <c r="B621" s="193"/>
    </row>
    <row r="622" ht="15.75" customHeight="1">
      <c r="B622" s="193"/>
    </row>
    <row r="623" ht="15.75" customHeight="1">
      <c r="B623" s="193"/>
    </row>
    <row r="624" ht="15.75" customHeight="1">
      <c r="B624" s="193"/>
    </row>
    <row r="625" ht="15.75" customHeight="1">
      <c r="B625" s="193"/>
    </row>
    <row r="626" ht="15.75" customHeight="1">
      <c r="B626" s="193"/>
    </row>
    <row r="627" ht="15.75" customHeight="1">
      <c r="B627" s="193"/>
    </row>
    <row r="628" ht="15.75" customHeight="1">
      <c r="B628" s="193"/>
    </row>
    <row r="629" ht="15.75" customHeight="1">
      <c r="B629" s="193"/>
    </row>
    <row r="630" ht="15.75" customHeight="1">
      <c r="B630" s="193"/>
    </row>
    <row r="631" ht="15.75" customHeight="1">
      <c r="B631" s="193"/>
    </row>
    <row r="632" ht="15.75" customHeight="1">
      <c r="B632" s="193"/>
    </row>
    <row r="633" ht="15.75" customHeight="1">
      <c r="B633" s="193"/>
    </row>
    <row r="634" ht="15.75" customHeight="1">
      <c r="B634" s="193"/>
    </row>
    <row r="635" ht="15.75" customHeight="1">
      <c r="B635" s="193"/>
    </row>
    <row r="636" ht="15.75" customHeight="1">
      <c r="B636" s="193"/>
    </row>
    <row r="637" ht="15.75" customHeight="1">
      <c r="B637" s="193"/>
    </row>
    <row r="638" ht="15.75" customHeight="1">
      <c r="B638" s="193"/>
    </row>
    <row r="639" ht="15.75" customHeight="1">
      <c r="B639" s="193"/>
    </row>
    <row r="640" ht="15.75" customHeight="1">
      <c r="B640" s="193"/>
    </row>
    <row r="641" ht="15.75" customHeight="1">
      <c r="B641" s="193"/>
    </row>
    <row r="642" ht="15.75" customHeight="1">
      <c r="B642" s="193"/>
    </row>
    <row r="643" ht="15.75" customHeight="1">
      <c r="B643" s="193"/>
    </row>
    <row r="644" ht="15.75" customHeight="1">
      <c r="B644" s="193"/>
    </row>
    <row r="645" ht="15.75" customHeight="1">
      <c r="B645" s="193"/>
    </row>
    <row r="646" ht="15.75" customHeight="1">
      <c r="B646" s="193"/>
    </row>
    <row r="647" ht="15.75" customHeight="1">
      <c r="B647" s="193"/>
    </row>
    <row r="648" ht="15.75" customHeight="1">
      <c r="B648" s="193"/>
    </row>
    <row r="649" ht="15.75" customHeight="1">
      <c r="B649" s="193"/>
    </row>
    <row r="650" ht="15.75" customHeight="1">
      <c r="B650" s="193"/>
    </row>
    <row r="651" ht="15.75" customHeight="1">
      <c r="B651" s="193"/>
    </row>
    <row r="652" ht="15.75" customHeight="1">
      <c r="B652" s="193"/>
    </row>
    <row r="653" ht="15.75" customHeight="1">
      <c r="B653" s="193"/>
    </row>
    <row r="654" ht="15.75" customHeight="1">
      <c r="B654" s="193"/>
    </row>
    <row r="655" ht="15.75" customHeight="1">
      <c r="B655" s="193"/>
    </row>
    <row r="656" ht="15.75" customHeight="1">
      <c r="B656" s="193"/>
    </row>
    <row r="657" ht="15.75" customHeight="1">
      <c r="B657" s="193"/>
    </row>
    <row r="658" ht="15.75" customHeight="1">
      <c r="B658" s="193"/>
    </row>
    <row r="659" ht="15.75" customHeight="1">
      <c r="B659" s="193"/>
    </row>
    <row r="660" ht="15.75" customHeight="1">
      <c r="B660" s="193"/>
    </row>
    <row r="661" ht="15.75" customHeight="1">
      <c r="B661" s="193"/>
    </row>
    <row r="662" ht="15.75" customHeight="1">
      <c r="B662" s="193"/>
    </row>
    <row r="663" ht="15.75" customHeight="1">
      <c r="B663" s="193"/>
    </row>
    <row r="664" ht="15.75" customHeight="1">
      <c r="B664" s="193"/>
    </row>
    <row r="665" ht="15.75" customHeight="1">
      <c r="B665" s="193"/>
    </row>
    <row r="666" ht="15.75" customHeight="1">
      <c r="B666" s="193"/>
    </row>
    <row r="667" ht="15.75" customHeight="1">
      <c r="B667" s="193"/>
    </row>
    <row r="668" ht="15.75" customHeight="1">
      <c r="B668" s="193"/>
    </row>
    <row r="669" ht="15.75" customHeight="1">
      <c r="B669" s="193"/>
    </row>
    <row r="670" ht="15.75" customHeight="1">
      <c r="B670" s="193"/>
    </row>
    <row r="671" ht="15.75" customHeight="1">
      <c r="B671" s="193"/>
    </row>
    <row r="672" ht="15.75" customHeight="1">
      <c r="B672" s="193"/>
    </row>
    <row r="673" ht="15.75" customHeight="1">
      <c r="B673" s="193"/>
    </row>
    <row r="674" ht="15.75" customHeight="1">
      <c r="B674" s="193"/>
    </row>
    <row r="675" ht="15.75" customHeight="1">
      <c r="B675" s="193"/>
    </row>
    <row r="676" ht="15.75" customHeight="1">
      <c r="B676" s="193"/>
    </row>
    <row r="677" ht="15.75" customHeight="1">
      <c r="B677" s="193"/>
    </row>
    <row r="678" ht="15.75" customHeight="1">
      <c r="B678" s="193"/>
    </row>
    <row r="679" ht="15.75" customHeight="1">
      <c r="B679" s="193"/>
    </row>
    <row r="680" ht="15.75" customHeight="1">
      <c r="B680" s="193"/>
    </row>
    <row r="681" ht="15.75" customHeight="1">
      <c r="B681" s="193"/>
    </row>
    <row r="682" ht="15.75" customHeight="1">
      <c r="B682" s="193"/>
    </row>
    <row r="683" ht="15.75" customHeight="1">
      <c r="B683" s="193"/>
    </row>
    <row r="684" ht="15.75" customHeight="1">
      <c r="B684" s="193"/>
    </row>
    <row r="685" ht="15.75" customHeight="1">
      <c r="B685" s="193"/>
    </row>
    <row r="686" ht="15.75" customHeight="1">
      <c r="B686" s="193"/>
    </row>
    <row r="687" ht="15.75" customHeight="1">
      <c r="B687" s="193"/>
    </row>
    <row r="688" ht="15.75" customHeight="1">
      <c r="B688" s="193"/>
    </row>
    <row r="689" ht="15.75" customHeight="1">
      <c r="B689" s="193"/>
    </row>
    <row r="690" ht="15.75" customHeight="1">
      <c r="B690" s="193"/>
    </row>
    <row r="691" ht="15.75" customHeight="1">
      <c r="B691" s="193"/>
    </row>
    <row r="692" ht="15.75" customHeight="1">
      <c r="B692" s="193"/>
    </row>
    <row r="693" ht="15.75" customHeight="1">
      <c r="B693" s="193"/>
    </row>
    <row r="694" ht="15.75" customHeight="1">
      <c r="B694" s="193"/>
    </row>
    <row r="695" ht="15.75" customHeight="1">
      <c r="B695" s="193"/>
    </row>
    <row r="696" ht="15.75" customHeight="1">
      <c r="B696" s="193"/>
    </row>
    <row r="697" ht="15.75" customHeight="1">
      <c r="B697" s="193"/>
    </row>
    <row r="698" ht="15.75" customHeight="1">
      <c r="B698" s="193"/>
    </row>
    <row r="699" ht="15.75" customHeight="1">
      <c r="B699" s="193"/>
    </row>
    <row r="700" ht="15.75" customHeight="1">
      <c r="B700" s="193"/>
    </row>
    <row r="701" ht="15.75" customHeight="1">
      <c r="B701" s="193"/>
    </row>
    <row r="702" ht="15.75" customHeight="1">
      <c r="B702" s="193"/>
    </row>
    <row r="703" ht="15.75" customHeight="1">
      <c r="B703" s="193"/>
    </row>
    <row r="704" ht="15.75" customHeight="1">
      <c r="B704" s="193"/>
    </row>
    <row r="705" ht="15.75" customHeight="1">
      <c r="B705" s="193"/>
    </row>
    <row r="706" ht="15.75" customHeight="1">
      <c r="B706" s="193"/>
    </row>
    <row r="707" ht="15.75" customHeight="1">
      <c r="B707" s="193"/>
    </row>
    <row r="708" ht="15.75" customHeight="1">
      <c r="B708" s="193"/>
    </row>
    <row r="709" ht="15.75" customHeight="1">
      <c r="B709" s="193"/>
    </row>
    <row r="710" ht="15.75" customHeight="1">
      <c r="B710" s="193"/>
    </row>
    <row r="711" ht="15.75" customHeight="1">
      <c r="B711" s="193"/>
    </row>
    <row r="712" ht="15.75" customHeight="1">
      <c r="B712" s="193"/>
    </row>
    <row r="713" ht="15.75" customHeight="1">
      <c r="B713" s="193"/>
    </row>
    <row r="714" ht="15.75" customHeight="1">
      <c r="B714" s="193"/>
    </row>
    <row r="715" ht="15.75" customHeight="1">
      <c r="B715" s="193"/>
    </row>
    <row r="716" ht="15.75" customHeight="1">
      <c r="B716" s="193"/>
    </row>
    <row r="717" ht="15.75" customHeight="1">
      <c r="B717" s="193"/>
    </row>
    <row r="718" ht="15.75" customHeight="1">
      <c r="B718" s="193"/>
    </row>
    <row r="719" ht="15.75" customHeight="1">
      <c r="B719" s="193"/>
    </row>
    <row r="720" ht="15.75" customHeight="1">
      <c r="B720" s="193"/>
    </row>
    <row r="721" ht="15.75" customHeight="1">
      <c r="B721" s="193"/>
    </row>
    <row r="722" ht="15.75" customHeight="1">
      <c r="B722" s="193"/>
    </row>
    <row r="723" ht="15.75" customHeight="1">
      <c r="B723" s="193"/>
    </row>
    <row r="724" ht="15.75" customHeight="1">
      <c r="B724" s="193"/>
    </row>
    <row r="725" ht="15.75" customHeight="1">
      <c r="B725" s="193"/>
    </row>
    <row r="726" ht="15.75" customHeight="1">
      <c r="B726" s="193"/>
    </row>
    <row r="727" ht="15.75" customHeight="1">
      <c r="B727" s="193"/>
    </row>
    <row r="728" ht="15.75" customHeight="1">
      <c r="B728" s="193"/>
    </row>
    <row r="729" ht="15.75" customHeight="1">
      <c r="B729" s="193"/>
    </row>
    <row r="730" ht="15.75" customHeight="1">
      <c r="B730" s="193"/>
    </row>
    <row r="731" ht="15.75" customHeight="1">
      <c r="B731" s="193"/>
    </row>
    <row r="732" ht="15.75" customHeight="1">
      <c r="B732" s="193"/>
    </row>
    <row r="733" ht="15.75" customHeight="1">
      <c r="B733" s="193"/>
    </row>
    <row r="734" ht="15.75" customHeight="1">
      <c r="B734" s="193"/>
    </row>
    <row r="735" ht="15.75" customHeight="1">
      <c r="B735" s="193"/>
    </row>
    <row r="736" ht="15.75" customHeight="1">
      <c r="B736" s="193"/>
    </row>
    <row r="737" ht="15.75" customHeight="1">
      <c r="B737" s="193"/>
    </row>
    <row r="738" ht="15.75" customHeight="1">
      <c r="B738" s="193"/>
    </row>
    <row r="739" ht="15.75" customHeight="1">
      <c r="B739" s="193"/>
    </row>
    <row r="740" ht="15.75" customHeight="1">
      <c r="B740" s="193"/>
    </row>
    <row r="741" ht="15.75" customHeight="1">
      <c r="B741" s="193"/>
    </row>
    <row r="742" ht="15.75" customHeight="1">
      <c r="B742" s="193"/>
    </row>
    <row r="743" ht="15.75" customHeight="1">
      <c r="B743" s="193"/>
    </row>
    <row r="744" ht="15.75" customHeight="1">
      <c r="B744" s="193"/>
    </row>
    <row r="745" ht="15.75" customHeight="1">
      <c r="B745" s="193"/>
    </row>
    <row r="746" ht="15.75" customHeight="1">
      <c r="B746" s="193"/>
    </row>
    <row r="747" ht="15.75" customHeight="1">
      <c r="B747" s="193"/>
    </row>
    <row r="748" ht="15.75" customHeight="1">
      <c r="B748" s="193"/>
    </row>
    <row r="749" ht="15.75" customHeight="1">
      <c r="B749" s="193"/>
    </row>
    <row r="750" ht="15.75" customHeight="1">
      <c r="B750" s="193"/>
    </row>
    <row r="751" ht="15.75" customHeight="1">
      <c r="B751" s="193"/>
    </row>
    <row r="752" ht="15.75" customHeight="1">
      <c r="B752" s="193"/>
    </row>
    <row r="753" ht="15.75" customHeight="1">
      <c r="B753" s="193"/>
    </row>
    <row r="754" ht="15.75" customHeight="1">
      <c r="B754" s="193"/>
    </row>
    <row r="755" ht="15.75" customHeight="1">
      <c r="B755" s="193"/>
    </row>
    <row r="756" ht="15.75" customHeight="1">
      <c r="B756" s="193"/>
    </row>
    <row r="757" ht="15.75" customHeight="1">
      <c r="B757" s="193"/>
    </row>
    <row r="758" ht="15.75" customHeight="1">
      <c r="B758" s="193"/>
    </row>
    <row r="759" ht="15.75" customHeight="1">
      <c r="B759" s="193"/>
    </row>
    <row r="760" ht="15.75" customHeight="1">
      <c r="B760" s="193"/>
    </row>
    <row r="761" ht="15.75" customHeight="1">
      <c r="B761" s="193"/>
    </row>
    <row r="762" ht="15.75" customHeight="1">
      <c r="B762" s="193"/>
    </row>
    <row r="763" ht="15.75" customHeight="1">
      <c r="B763" s="193"/>
    </row>
    <row r="764" ht="15.75" customHeight="1">
      <c r="B764" s="193"/>
    </row>
    <row r="765" ht="15.75" customHeight="1">
      <c r="B765" s="193"/>
    </row>
    <row r="766" ht="15.75" customHeight="1">
      <c r="B766" s="193"/>
    </row>
    <row r="767" ht="15.75" customHeight="1">
      <c r="B767" s="193"/>
    </row>
    <row r="768" ht="15.75" customHeight="1">
      <c r="B768" s="193"/>
    </row>
    <row r="769" ht="15.75" customHeight="1">
      <c r="B769" s="193"/>
    </row>
    <row r="770" ht="15.75" customHeight="1">
      <c r="B770" s="193"/>
    </row>
    <row r="771" ht="15.75" customHeight="1">
      <c r="B771" s="193"/>
    </row>
    <row r="772" ht="15.75" customHeight="1">
      <c r="B772" s="193"/>
    </row>
    <row r="773" ht="15.75" customHeight="1">
      <c r="B773" s="193"/>
    </row>
    <row r="774" ht="15.75" customHeight="1">
      <c r="B774" s="193"/>
    </row>
    <row r="775" ht="15.75" customHeight="1">
      <c r="B775" s="193"/>
    </row>
    <row r="776" ht="15.75" customHeight="1">
      <c r="B776" s="193"/>
    </row>
    <row r="777" ht="15.75" customHeight="1">
      <c r="B777" s="193"/>
    </row>
    <row r="778" ht="15.75" customHeight="1">
      <c r="B778" s="193"/>
    </row>
    <row r="779" ht="15.75" customHeight="1">
      <c r="B779" s="193"/>
    </row>
    <row r="780" ht="15.75" customHeight="1">
      <c r="B780" s="193"/>
    </row>
    <row r="781" ht="15.75" customHeight="1">
      <c r="B781" s="193"/>
    </row>
    <row r="782" ht="15.75" customHeight="1">
      <c r="B782" s="193"/>
    </row>
    <row r="783" ht="15.75" customHeight="1">
      <c r="B783" s="193"/>
    </row>
    <row r="784" ht="15.75" customHeight="1">
      <c r="B784" s="193"/>
    </row>
    <row r="785" ht="15.75" customHeight="1">
      <c r="B785" s="193"/>
    </row>
    <row r="786" ht="15.75" customHeight="1">
      <c r="B786" s="193"/>
    </row>
    <row r="787" ht="15.75" customHeight="1">
      <c r="B787" s="193"/>
    </row>
    <row r="788" ht="15.75" customHeight="1">
      <c r="B788" s="193"/>
    </row>
    <row r="789" ht="15.75" customHeight="1">
      <c r="B789" s="193"/>
    </row>
    <row r="790" ht="15.75" customHeight="1">
      <c r="B790" s="193"/>
    </row>
    <row r="791" ht="15.75" customHeight="1">
      <c r="B791" s="193"/>
    </row>
    <row r="792" ht="15.75" customHeight="1">
      <c r="B792" s="193"/>
    </row>
    <row r="793" ht="15.75" customHeight="1">
      <c r="B793" s="193"/>
    </row>
    <row r="794" ht="15.75" customHeight="1">
      <c r="B794" s="193"/>
    </row>
    <row r="795" ht="15.75" customHeight="1">
      <c r="B795" s="193"/>
    </row>
    <row r="796" ht="15.75" customHeight="1">
      <c r="B796" s="193"/>
    </row>
    <row r="797" ht="15.75" customHeight="1">
      <c r="B797" s="193"/>
    </row>
    <row r="798" ht="15.75" customHeight="1">
      <c r="B798" s="193"/>
    </row>
    <row r="799" ht="15.75" customHeight="1">
      <c r="B799" s="193"/>
    </row>
    <row r="800" ht="15.75" customHeight="1">
      <c r="B800" s="193"/>
    </row>
    <row r="801" ht="15.75" customHeight="1">
      <c r="B801" s="193"/>
    </row>
    <row r="802" ht="15.75" customHeight="1">
      <c r="B802" s="193"/>
    </row>
    <row r="803" ht="15.75" customHeight="1">
      <c r="B803" s="193"/>
    </row>
    <row r="804" ht="15.75" customHeight="1">
      <c r="B804" s="193"/>
    </row>
    <row r="805" ht="15.75" customHeight="1">
      <c r="B805" s="193"/>
    </row>
    <row r="806" ht="15.75" customHeight="1">
      <c r="B806" s="193"/>
    </row>
    <row r="807" ht="15.75" customHeight="1">
      <c r="B807" s="193"/>
    </row>
    <row r="808" ht="15.75" customHeight="1">
      <c r="B808" s="193"/>
    </row>
    <row r="809" ht="15.75" customHeight="1">
      <c r="B809" s="193"/>
    </row>
    <row r="810" ht="15.75" customHeight="1">
      <c r="B810" s="193"/>
    </row>
    <row r="811" ht="15.75" customHeight="1">
      <c r="B811" s="193"/>
    </row>
    <row r="812" ht="15.75" customHeight="1">
      <c r="B812" s="193"/>
    </row>
    <row r="813" ht="15.75" customHeight="1">
      <c r="B813" s="193"/>
    </row>
    <row r="814" ht="15.75" customHeight="1">
      <c r="B814" s="193"/>
    </row>
    <row r="815" ht="15.75" customHeight="1">
      <c r="B815" s="193"/>
    </row>
    <row r="816" ht="15.75" customHeight="1">
      <c r="B816" s="193"/>
    </row>
    <row r="817" ht="15.75" customHeight="1">
      <c r="B817" s="193"/>
    </row>
    <row r="818" ht="15.75" customHeight="1">
      <c r="B818" s="193"/>
    </row>
    <row r="819" ht="15.75" customHeight="1">
      <c r="B819" s="193"/>
    </row>
    <row r="820" ht="15.75" customHeight="1">
      <c r="B820" s="193"/>
    </row>
    <row r="821" ht="15.75" customHeight="1">
      <c r="B821" s="193"/>
    </row>
    <row r="822" ht="15.75" customHeight="1">
      <c r="B822" s="193"/>
    </row>
    <row r="823" ht="15.75" customHeight="1">
      <c r="B823" s="193"/>
    </row>
    <row r="824" ht="15.75" customHeight="1">
      <c r="B824" s="193"/>
    </row>
    <row r="825" ht="15.75" customHeight="1">
      <c r="B825" s="193"/>
    </row>
    <row r="826" ht="15.75" customHeight="1">
      <c r="B826" s="193"/>
    </row>
    <row r="827" ht="15.75" customHeight="1">
      <c r="B827" s="193"/>
    </row>
    <row r="828" ht="15.75" customHeight="1">
      <c r="B828" s="193"/>
    </row>
    <row r="829" ht="15.75" customHeight="1">
      <c r="B829" s="193"/>
    </row>
    <row r="830" ht="15.75" customHeight="1">
      <c r="B830" s="193"/>
    </row>
    <row r="831" ht="15.75" customHeight="1">
      <c r="B831" s="193"/>
    </row>
    <row r="832" ht="15.75" customHeight="1">
      <c r="B832" s="193"/>
    </row>
    <row r="833" ht="15.75" customHeight="1">
      <c r="B833" s="193"/>
    </row>
    <row r="834" ht="15.75" customHeight="1">
      <c r="B834" s="193"/>
    </row>
    <row r="835" ht="15.75" customHeight="1">
      <c r="B835" s="193"/>
    </row>
    <row r="836" ht="15.75" customHeight="1">
      <c r="B836" s="193"/>
    </row>
    <row r="837" ht="15.75" customHeight="1">
      <c r="B837" s="193"/>
    </row>
    <row r="838" ht="15.75" customHeight="1">
      <c r="B838" s="193"/>
    </row>
    <row r="839" ht="15.75" customHeight="1">
      <c r="B839" s="193"/>
    </row>
    <row r="840" ht="15.75" customHeight="1">
      <c r="B840" s="193"/>
    </row>
    <row r="841" ht="15.75" customHeight="1">
      <c r="B841" s="193"/>
    </row>
    <row r="842" ht="15.75" customHeight="1">
      <c r="B842" s="193"/>
    </row>
    <row r="843" ht="15.75" customHeight="1">
      <c r="B843" s="193"/>
    </row>
    <row r="844" ht="15.75" customHeight="1">
      <c r="B844" s="193"/>
    </row>
    <row r="845" ht="15.75" customHeight="1">
      <c r="B845" s="193"/>
    </row>
    <row r="846" ht="15.75" customHeight="1">
      <c r="B846" s="193"/>
    </row>
    <row r="847" ht="15.75" customHeight="1">
      <c r="B847" s="193"/>
    </row>
    <row r="848" ht="15.75" customHeight="1">
      <c r="B848" s="193"/>
    </row>
    <row r="849" ht="15.75" customHeight="1">
      <c r="B849" s="193"/>
    </row>
    <row r="850" ht="15.75" customHeight="1">
      <c r="B850" s="193"/>
    </row>
    <row r="851" ht="15.75" customHeight="1">
      <c r="B851" s="193"/>
    </row>
    <row r="852" ht="15.75" customHeight="1">
      <c r="B852" s="193"/>
    </row>
    <row r="853" ht="15.75" customHeight="1">
      <c r="B853" s="193"/>
    </row>
    <row r="854" ht="15.75" customHeight="1">
      <c r="B854" s="193"/>
    </row>
    <row r="855" ht="15.75" customHeight="1">
      <c r="B855" s="193"/>
    </row>
    <row r="856" ht="15.75" customHeight="1">
      <c r="B856" s="193"/>
    </row>
    <row r="857" ht="15.75" customHeight="1">
      <c r="B857" s="193"/>
    </row>
    <row r="858" ht="15.75" customHeight="1">
      <c r="B858" s="193"/>
    </row>
    <row r="859" ht="15.75" customHeight="1">
      <c r="B859" s="193"/>
    </row>
    <row r="860" ht="15.75" customHeight="1">
      <c r="B860" s="193"/>
    </row>
    <row r="861" ht="15.75" customHeight="1">
      <c r="B861" s="193"/>
    </row>
    <row r="862" ht="15.75" customHeight="1">
      <c r="B862" s="193"/>
    </row>
    <row r="863" ht="15.75" customHeight="1">
      <c r="B863" s="193"/>
    </row>
    <row r="864" ht="15.75" customHeight="1">
      <c r="B864" s="193"/>
    </row>
    <row r="865" ht="15.75" customHeight="1">
      <c r="B865" s="193"/>
    </row>
    <row r="866" ht="15.75" customHeight="1">
      <c r="B866" s="193"/>
    </row>
    <row r="867" ht="15.75" customHeight="1">
      <c r="B867" s="193"/>
    </row>
    <row r="868" ht="15.75" customHeight="1">
      <c r="B868" s="193"/>
    </row>
    <row r="869" ht="15.75" customHeight="1">
      <c r="B869" s="193"/>
    </row>
    <row r="870" ht="15.75" customHeight="1">
      <c r="B870" s="193"/>
    </row>
    <row r="871" ht="15.75" customHeight="1">
      <c r="B871" s="193"/>
    </row>
    <row r="872" ht="15.75" customHeight="1">
      <c r="B872" s="193"/>
    </row>
    <row r="873" ht="15.75" customHeight="1">
      <c r="B873" s="193"/>
    </row>
    <row r="874" ht="15.75" customHeight="1">
      <c r="B874" s="193"/>
    </row>
    <row r="875" ht="15.75" customHeight="1">
      <c r="B875" s="193"/>
    </row>
    <row r="876" ht="15.75" customHeight="1">
      <c r="B876" s="193"/>
    </row>
    <row r="877" ht="15.75" customHeight="1">
      <c r="B877" s="193"/>
    </row>
    <row r="878" ht="15.75" customHeight="1">
      <c r="B878" s="193"/>
    </row>
    <row r="879" ht="15.75" customHeight="1">
      <c r="B879" s="193"/>
    </row>
    <row r="880" ht="15.75" customHeight="1">
      <c r="B880" s="193"/>
    </row>
    <row r="881" ht="15.75" customHeight="1">
      <c r="B881" s="193"/>
    </row>
    <row r="882" ht="15.75" customHeight="1">
      <c r="B882" s="193"/>
    </row>
    <row r="883" ht="15.75" customHeight="1">
      <c r="B883" s="193"/>
    </row>
    <row r="884" ht="15.75" customHeight="1">
      <c r="B884" s="193"/>
    </row>
    <row r="885" ht="15.75" customHeight="1">
      <c r="B885" s="193"/>
    </row>
    <row r="886" ht="15.75" customHeight="1">
      <c r="B886" s="193"/>
    </row>
    <row r="887" ht="15.75" customHeight="1">
      <c r="B887" s="193"/>
    </row>
    <row r="888" ht="15.75" customHeight="1">
      <c r="B888" s="193"/>
    </row>
    <row r="889" ht="15.75" customHeight="1">
      <c r="B889" s="193"/>
    </row>
    <row r="890" ht="15.75" customHeight="1">
      <c r="B890" s="193"/>
    </row>
    <row r="891" ht="15.75" customHeight="1">
      <c r="B891" s="193"/>
    </row>
    <row r="892" ht="15.75" customHeight="1">
      <c r="B892" s="193"/>
    </row>
    <row r="893" ht="15.75" customHeight="1">
      <c r="B893" s="193"/>
    </row>
    <row r="894" ht="15.75" customHeight="1">
      <c r="B894" s="193"/>
    </row>
    <row r="895" ht="15.75" customHeight="1">
      <c r="B895" s="193"/>
    </row>
    <row r="896" ht="15.75" customHeight="1">
      <c r="B896" s="193"/>
    </row>
    <row r="897" ht="15.75" customHeight="1">
      <c r="B897" s="193"/>
    </row>
    <row r="898" ht="15.75" customHeight="1">
      <c r="B898" s="193"/>
    </row>
    <row r="899" ht="15.75" customHeight="1">
      <c r="B899" s="193"/>
    </row>
    <row r="900" ht="15.75" customHeight="1">
      <c r="B900" s="193"/>
    </row>
    <row r="901" ht="15.75" customHeight="1">
      <c r="B901" s="193"/>
    </row>
    <row r="902" ht="15.75" customHeight="1">
      <c r="B902" s="193"/>
    </row>
    <row r="903" ht="15.75" customHeight="1">
      <c r="B903" s="193"/>
    </row>
    <row r="904" ht="15.75" customHeight="1">
      <c r="B904" s="193"/>
    </row>
    <row r="905" ht="15.75" customHeight="1">
      <c r="B905" s="193"/>
    </row>
    <row r="906" ht="15.75" customHeight="1">
      <c r="B906" s="193"/>
    </row>
    <row r="907" ht="15.75" customHeight="1">
      <c r="B907" s="193"/>
    </row>
    <row r="908" ht="15.75" customHeight="1">
      <c r="B908" s="193"/>
    </row>
    <row r="909" ht="15.75" customHeight="1">
      <c r="B909" s="193"/>
    </row>
    <row r="910" ht="15.75" customHeight="1">
      <c r="B910" s="193"/>
    </row>
    <row r="911" ht="15.75" customHeight="1">
      <c r="B911" s="193"/>
    </row>
    <row r="912" ht="15.75" customHeight="1">
      <c r="B912" s="193"/>
    </row>
    <row r="913" ht="15.75" customHeight="1">
      <c r="B913" s="193"/>
    </row>
    <row r="914" ht="15.75" customHeight="1">
      <c r="B914" s="193"/>
    </row>
    <row r="915" ht="15.75" customHeight="1">
      <c r="B915" s="193"/>
    </row>
    <row r="916" ht="15.75" customHeight="1">
      <c r="B916" s="193"/>
    </row>
    <row r="917" ht="15.75" customHeight="1">
      <c r="B917" s="193"/>
    </row>
    <row r="918" ht="15.75" customHeight="1">
      <c r="B918" s="193"/>
    </row>
    <row r="919" ht="15.75" customHeight="1">
      <c r="B919" s="193"/>
    </row>
    <row r="920" ht="15.75" customHeight="1">
      <c r="B920" s="193"/>
    </row>
    <row r="921" ht="15.75" customHeight="1">
      <c r="B921" s="193"/>
    </row>
    <row r="922" ht="15.75" customHeight="1">
      <c r="B922" s="193"/>
    </row>
    <row r="923" ht="15.75" customHeight="1">
      <c r="B923" s="193"/>
    </row>
    <row r="924" ht="15.75" customHeight="1">
      <c r="B924" s="193"/>
    </row>
    <row r="925" ht="15.75" customHeight="1">
      <c r="B925" s="193"/>
    </row>
    <row r="926" ht="15.75" customHeight="1">
      <c r="B926" s="193"/>
    </row>
    <row r="927" ht="15.75" customHeight="1">
      <c r="B927" s="193"/>
    </row>
    <row r="928" ht="15.75" customHeight="1">
      <c r="B928" s="193"/>
    </row>
    <row r="929" ht="15.75" customHeight="1">
      <c r="B929" s="193"/>
    </row>
    <row r="930" ht="15.75" customHeight="1">
      <c r="B930" s="193"/>
    </row>
    <row r="931" ht="15.75" customHeight="1">
      <c r="B931" s="193"/>
    </row>
    <row r="932" ht="15.75" customHeight="1">
      <c r="B932" s="193"/>
    </row>
    <row r="933" ht="15.75" customHeight="1">
      <c r="B933" s="193"/>
    </row>
    <row r="934" ht="15.75" customHeight="1">
      <c r="B934" s="193"/>
    </row>
    <row r="935" ht="15.75" customHeight="1">
      <c r="B935" s="193"/>
    </row>
    <row r="936" ht="15.75" customHeight="1">
      <c r="B936" s="193"/>
    </row>
    <row r="937" ht="15.75" customHeight="1">
      <c r="B937" s="193"/>
    </row>
    <row r="938" ht="15.75" customHeight="1">
      <c r="B938" s="193"/>
    </row>
    <row r="939" ht="15.75" customHeight="1">
      <c r="B939" s="193"/>
    </row>
    <row r="940" ht="15.75" customHeight="1">
      <c r="B940" s="193"/>
    </row>
    <row r="941" ht="15.75" customHeight="1">
      <c r="B941" s="193"/>
    </row>
    <row r="942" ht="15.75" customHeight="1">
      <c r="B942" s="193"/>
    </row>
    <row r="943" ht="15.75" customHeight="1">
      <c r="B943" s="193"/>
    </row>
    <row r="944" ht="15.75" customHeight="1">
      <c r="B944" s="193"/>
    </row>
    <row r="945" ht="15.75" customHeight="1">
      <c r="B945" s="193"/>
    </row>
    <row r="946" ht="15.75" customHeight="1">
      <c r="B946" s="193"/>
    </row>
    <row r="947" ht="15.75" customHeight="1">
      <c r="B947" s="193"/>
    </row>
    <row r="948" ht="15.75" customHeight="1">
      <c r="B948" s="193"/>
    </row>
    <row r="949" ht="15.75" customHeight="1">
      <c r="B949" s="193"/>
    </row>
    <row r="950" ht="15.75" customHeight="1">
      <c r="B950" s="193"/>
    </row>
    <row r="951" ht="15.75" customHeight="1">
      <c r="B951" s="193"/>
    </row>
    <row r="952" ht="15.75" customHeight="1">
      <c r="B952" s="193"/>
    </row>
    <row r="953" ht="15.75" customHeight="1">
      <c r="B953" s="193"/>
    </row>
    <row r="954" ht="15.75" customHeight="1">
      <c r="B954" s="193"/>
    </row>
    <row r="955" ht="15.75" customHeight="1">
      <c r="B955" s="193"/>
    </row>
    <row r="956" ht="15.75" customHeight="1">
      <c r="B956" s="193"/>
    </row>
    <row r="957" ht="15.75" customHeight="1">
      <c r="B957" s="193"/>
    </row>
    <row r="958" ht="15.75" customHeight="1">
      <c r="B958" s="193"/>
    </row>
    <row r="959" ht="15.75" customHeight="1">
      <c r="B959" s="193"/>
    </row>
    <row r="960" ht="15.75" customHeight="1">
      <c r="B960" s="193"/>
    </row>
    <row r="961" ht="15.75" customHeight="1">
      <c r="B961" s="193"/>
    </row>
    <row r="962" ht="15.75" customHeight="1">
      <c r="B962" s="193"/>
    </row>
    <row r="963" ht="15.75" customHeight="1">
      <c r="B963" s="193"/>
    </row>
    <row r="964" ht="15.75" customHeight="1">
      <c r="B964" s="193"/>
    </row>
    <row r="965" ht="15.75" customHeight="1">
      <c r="B965" s="193"/>
    </row>
    <row r="966" ht="15.75" customHeight="1">
      <c r="B966" s="193"/>
    </row>
    <row r="967" ht="15.75" customHeight="1">
      <c r="B967" s="193"/>
    </row>
    <row r="968" ht="15.75" customHeight="1">
      <c r="B968" s="193"/>
    </row>
    <row r="969" ht="15.75" customHeight="1">
      <c r="B969" s="193"/>
    </row>
    <row r="970" ht="15.75" customHeight="1">
      <c r="B970" s="193"/>
    </row>
    <row r="971" ht="15.75" customHeight="1">
      <c r="B971" s="193"/>
    </row>
    <row r="972" ht="15.75" customHeight="1">
      <c r="B972" s="193"/>
    </row>
    <row r="973" ht="15.75" customHeight="1">
      <c r="B973" s="193"/>
    </row>
    <row r="974" ht="15.75" customHeight="1">
      <c r="B974" s="193"/>
    </row>
    <row r="975" ht="15.75" customHeight="1">
      <c r="B975" s="193"/>
    </row>
    <row r="976" ht="15.75" customHeight="1">
      <c r="B976" s="193"/>
    </row>
    <row r="977" ht="15.75" customHeight="1">
      <c r="B977" s="193"/>
    </row>
    <row r="978" ht="15.75" customHeight="1">
      <c r="B978" s="193"/>
    </row>
    <row r="979" ht="15.75" customHeight="1">
      <c r="B979" s="193"/>
    </row>
    <row r="980" ht="15.75" customHeight="1">
      <c r="B980" s="193"/>
    </row>
    <row r="981" ht="15.75" customHeight="1">
      <c r="B981" s="193"/>
    </row>
    <row r="982" ht="15.75" customHeight="1">
      <c r="B982" s="193"/>
    </row>
    <row r="983" ht="15.75" customHeight="1">
      <c r="B983" s="193"/>
    </row>
    <row r="984" ht="15.75" customHeight="1">
      <c r="B984" s="193"/>
    </row>
    <row r="985" ht="15.75" customHeight="1">
      <c r="B985" s="193"/>
    </row>
    <row r="986" ht="15.75" customHeight="1">
      <c r="B986" s="193"/>
    </row>
    <row r="987" ht="15.75" customHeight="1">
      <c r="B987" s="193"/>
    </row>
    <row r="988" ht="15.75" customHeight="1">
      <c r="B988" s="193"/>
    </row>
    <row r="989" ht="15.75" customHeight="1">
      <c r="B989" s="193"/>
    </row>
    <row r="990" ht="15.75" customHeight="1">
      <c r="B990" s="193"/>
    </row>
    <row r="991" ht="15.75" customHeight="1">
      <c r="B991" s="193"/>
    </row>
    <row r="992" ht="15.75" customHeight="1">
      <c r="B992" s="193"/>
    </row>
    <row r="993" ht="15.75" customHeight="1">
      <c r="B993" s="193"/>
    </row>
    <row r="994" ht="15.75" customHeight="1">
      <c r="B994" s="193"/>
    </row>
    <row r="995" ht="15.75" customHeight="1">
      <c r="B995" s="193"/>
    </row>
    <row r="996" ht="15.75" customHeight="1">
      <c r="B996" s="193"/>
    </row>
    <row r="997" ht="15.75" customHeight="1">
      <c r="B997" s="193"/>
    </row>
    <row r="998" ht="15.75" customHeight="1">
      <c r="B998" s="193"/>
    </row>
    <row r="999" ht="15.75" customHeight="1">
      <c r="B999" s="193"/>
    </row>
    <row r="1000" ht="15.75" customHeight="1">
      <c r="B1000" s="193"/>
    </row>
  </sheetData>
  <conditionalFormatting sqref="B4:B8">
    <cfRule type="colorScale" priority="1">
      <colorScale>
        <cfvo type="min"/>
        <cfvo type="percentile" val="50"/>
        <cfvo type="max"/>
        <color rgb="FFF8696B"/>
        <color rgb="FFFFEB84"/>
        <color rgb="FF63BE7B"/>
      </colorScale>
    </cfRule>
  </conditionalFormatting>
  <conditionalFormatting sqref="C4:C8">
    <cfRule type="colorScale" priority="2">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workbookViewId="0"/>
  </sheetViews>
  <sheetFormatPr customHeight="1" defaultColWidth="14.43" defaultRowHeight="15.0"/>
  <cols>
    <col customWidth="1" min="1" max="1" width="17.43"/>
    <col customWidth="1" min="2" max="2" width="27.14"/>
    <col customWidth="1" min="3" max="26" width="11.43"/>
  </cols>
  <sheetData>
    <row r="1">
      <c r="B1" s="193"/>
    </row>
    <row r="2">
      <c r="B2" s="193"/>
    </row>
    <row r="3">
      <c r="A3" s="195" t="s">
        <v>4865</v>
      </c>
      <c r="B3" s="193" t="s">
        <v>4858</v>
      </c>
    </row>
    <row r="4">
      <c r="A4" s="197" t="s">
        <v>48</v>
      </c>
      <c r="B4" s="193">
        <v>9.126923076923076</v>
      </c>
    </row>
    <row r="5">
      <c r="A5" s="197" t="s">
        <v>40</v>
      </c>
      <c r="B5" s="193">
        <v>9.663636363636364</v>
      </c>
    </row>
    <row r="6">
      <c r="A6" s="197" t="s">
        <v>190</v>
      </c>
      <c r="B6" s="193">
        <v>7.1</v>
      </c>
    </row>
    <row r="7">
      <c r="A7" s="197" t="s">
        <v>64</v>
      </c>
      <c r="B7" s="193">
        <v>8.875</v>
      </c>
    </row>
    <row r="8">
      <c r="A8" s="197" t="s">
        <v>144</v>
      </c>
      <c r="B8" s="193">
        <v>10.0</v>
      </c>
    </row>
    <row r="9">
      <c r="A9" s="197" t="s">
        <v>126</v>
      </c>
      <c r="B9" s="193">
        <v>9.414285714285713</v>
      </c>
    </row>
    <row r="10">
      <c r="A10" s="197" t="s">
        <v>107</v>
      </c>
      <c r="B10" s="193">
        <v>9.866666666666667</v>
      </c>
    </row>
    <row r="11">
      <c r="A11" s="197" t="s">
        <v>32</v>
      </c>
      <c r="B11" s="193">
        <v>9.25</v>
      </c>
    </row>
    <row r="12">
      <c r="A12" s="197" t="s">
        <v>154</v>
      </c>
      <c r="B12" s="193">
        <v>8.8</v>
      </c>
    </row>
    <row r="13">
      <c r="A13" s="197" t="s">
        <v>200</v>
      </c>
      <c r="B13" s="193">
        <v>8.3</v>
      </c>
    </row>
    <row r="14">
      <c r="A14" s="197" t="s">
        <v>306</v>
      </c>
      <c r="B14" s="193">
        <v>10.0</v>
      </c>
    </row>
    <row r="15">
      <c r="A15" s="197" t="s">
        <v>84</v>
      </c>
      <c r="B15" s="193">
        <v>8.616666666666667</v>
      </c>
    </row>
    <row r="16">
      <c r="A16" s="197" t="s">
        <v>56</v>
      </c>
      <c r="B16" s="193">
        <v>8.940000000000001</v>
      </c>
    </row>
    <row r="17">
      <c r="A17" s="197" t="s">
        <v>119</v>
      </c>
      <c r="B17" s="193">
        <v>9.6</v>
      </c>
    </row>
    <row r="18">
      <c r="A18" s="197" t="s">
        <v>72</v>
      </c>
      <c r="B18" s="193">
        <v>9.15625</v>
      </c>
    </row>
    <row r="19">
      <c r="A19" s="197" t="s">
        <v>43</v>
      </c>
      <c r="B19" s="193">
        <v>9.057142857142857</v>
      </c>
    </row>
    <row r="20">
      <c r="A20" s="197" t="s">
        <v>217</v>
      </c>
      <c r="B20" s="193">
        <v>7.5</v>
      </c>
    </row>
    <row r="21" ht="15.75" customHeight="1">
      <c r="A21" s="197" t="s">
        <v>100</v>
      </c>
      <c r="B21" s="193">
        <v>10.0</v>
      </c>
    </row>
    <row r="22" ht="15.75" customHeight="1">
      <c r="A22" s="197" t="s">
        <v>184</v>
      </c>
      <c r="B22" s="193">
        <v>8.333333333333334</v>
      </c>
    </row>
    <row r="23" ht="15.75" customHeight="1">
      <c r="A23" s="197" t="s">
        <v>52</v>
      </c>
      <c r="B23" s="193">
        <v>9.016666666666667</v>
      </c>
    </row>
    <row r="24" ht="15.75" customHeight="1">
      <c r="A24" s="197" t="s">
        <v>312</v>
      </c>
      <c r="B24" s="193">
        <v>10.0</v>
      </c>
    </row>
    <row r="25" ht="15.75" customHeight="1">
      <c r="A25" s="197" t="s">
        <v>175</v>
      </c>
      <c r="B25" s="193">
        <v>9.2</v>
      </c>
    </row>
    <row r="26" ht="15.75" customHeight="1">
      <c r="A26" s="197" t="s">
        <v>4853</v>
      </c>
      <c r="B26" s="193">
        <v>10.0</v>
      </c>
    </row>
    <row r="27" ht="15.75" customHeight="1">
      <c r="A27" s="197" t="s">
        <v>4856</v>
      </c>
      <c r="B27" s="193">
        <v>9.142241379310343</v>
      </c>
    </row>
    <row r="28" ht="15.75" customHeight="1">
      <c r="B28" s="193"/>
    </row>
    <row r="29" ht="15.75" customHeight="1">
      <c r="B29" s="193"/>
    </row>
    <row r="30" ht="15.75" customHeight="1">
      <c r="B30" s="193"/>
    </row>
    <row r="31" ht="15.75" customHeight="1">
      <c r="B31" s="193"/>
    </row>
    <row r="32" ht="15.75" customHeight="1">
      <c r="B32" s="193"/>
    </row>
    <row r="33" ht="15.75" customHeight="1">
      <c r="B33" s="193"/>
    </row>
    <row r="34" ht="15.75" customHeight="1">
      <c r="B34" s="193"/>
    </row>
    <row r="35" ht="15.75" customHeight="1">
      <c r="B35" s="193"/>
    </row>
    <row r="36" ht="15.75" customHeight="1">
      <c r="B36" s="193"/>
    </row>
    <row r="37" ht="15.75" customHeight="1">
      <c r="B37" s="193"/>
    </row>
    <row r="38" ht="15.75" customHeight="1">
      <c r="B38" s="193"/>
    </row>
    <row r="39" ht="15.75" customHeight="1">
      <c r="B39" s="193"/>
    </row>
    <row r="40" ht="15.75" customHeight="1">
      <c r="B40" s="193"/>
    </row>
    <row r="41" ht="15.75" customHeight="1">
      <c r="B41" s="193"/>
    </row>
    <row r="42" ht="15.75" customHeight="1">
      <c r="B42" s="193"/>
    </row>
    <row r="43" ht="15.75" customHeight="1">
      <c r="B43" s="193"/>
    </row>
    <row r="44" ht="15.75" customHeight="1">
      <c r="B44" s="193"/>
    </row>
    <row r="45" ht="15.75" customHeight="1">
      <c r="B45" s="193"/>
    </row>
    <row r="46" ht="15.75" customHeight="1">
      <c r="B46" s="193"/>
    </row>
    <row r="47" ht="15.75" customHeight="1">
      <c r="B47" s="193"/>
    </row>
    <row r="48" ht="15.75" customHeight="1">
      <c r="B48" s="193"/>
    </row>
    <row r="49" ht="15.75" customHeight="1">
      <c r="B49" s="193"/>
    </row>
    <row r="50" ht="15.75" customHeight="1">
      <c r="B50" s="193"/>
    </row>
    <row r="51" ht="15.75" customHeight="1">
      <c r="B51" s="193"/>
    </row>
    <row r="52" ht="15.75" customHeight="1">
      <c r="B52" s="193"/>
    </row>
    <row r="53" ht="15.75" customHeight="1">
      <c r="B53" s="193"/>
    </row>
    <row r="54" ht="15.75" customHeight="1">
      <c r="B54" s="193"/>
    </row>
    <row r="55" ht="15.75" customHeight="1">
      <c r="B55" s="193"/>
    </row>
    <row r="56" ht="15.75" customHeight="1">
      <c r="B56" s="193"/>
    </row>
    <row r="57" ht="15.75" customHeight="1">
      <c r="B57" s="193"/>
    </row>
    <row r="58" ht="15.75" customHeight="1">
      <c r="B58" s="193"/>
    </row>
    <row r="59" ht="15.75" customHeight="1">
      <c r="B59" s="193"/>
    </row>
    <row r="60" ht="15.75" customHeight="1">
      <c r="B60" s="193"/>
    </row>
    <row r="61" ht="15.75" customHeight="1">
      <c r="B61" s="193"/>
    </row>
    <row r="62" ht="15.75" customHeight="1">
      <c r="B62" s="193"/>
    </row>
    <row r="63" ht="15.75" customHeight="1">
      <c r="B63" s="193"/>
    </row>
    <row r="64" ht="15.75" customHeight="1">
      <c r="B64" s="193"/>
    </row>
    <row r="65" ht="15.75" customHeight="1">
      <c r="B65" s="193"/>
    </row>
    <row r="66" ht="15.75" customHeight="1">
      <c r="B66" s="193"/>
    </row>
    <row r="67" ht="15.75" customHeight="1">
      <c r="B67" s="193"/>
    </row>
    <row r="68" ht="15.75" customHeight="1">
      <c r="B68" s="193"/>
    </row>
    <row r="69" ht="15.75" customHeight="1">
      <c r="B69" s="193"/>
    </row>
    <row r="70" ht="15.75" customHeight="1">
      <c r="B70" s="193"/>
    </row>
    <row r="71" ht="15.75" customHeight="1">
      <c r="B71" s="193"/>
    </row>
    <row r="72" ht="15.75" customHeight="1">
      <c r="B72" s="193"/>
    </row>
    <row r="73" ht="15.75" customHeight="1">
      <c r="B73" s="193"/>
    </row>
    <row r="74" ht="15.75" customHeight="1">
      <c r="B74" s="193"/>
    </row>
    <row r="75" ht="15.75" customHeight="1">
      <c r="B75" s="193"/>
    </row>
    <row r="76" ht="15.75" customHeight="1">
      <c r="B76" s="193"/>
    </row>
    <row r="77" ht="15.75" customHeight="1">
      <c r="B77" s="193"/>
    </row>
    <row r="78" ht="15.75" customHeight="1">
      <c r="B78" s="193"/>
    </row>
    <row r="79" ht="15.75" customHeight="1">
      <c r="B79" s="193"/>
    </row>
    <row r="80" ht="15.75" customHeight="1">
      <c r="B80" s="193"/>
    </row>
    <row r="81" ht="15.75" customHeight="1">
      <c r="B81" s="193"/>
    </row>
    <row r="82" ht="15.75" customHeight="1">
      <c r="B82" s="193"/>
    </row>
    <row r="83" ht="15.75" customHeight="1">
      <c r="B83" s="193"/>
    </row>
    <row r="84" ht="15.75" customHeight="1">
      <c r="B84" s="193"/>
    </row>
    <row r="85" ht="15.75" customHeight="1">
      <c r="B85" s="193"/>
    </row>
    <row r="86" ht="15.75" customHeight="1">
      <c r="B86" s="193"/>
    </row>
    <row r="87" ht="15.75" customHeight="1">
      <c r="B87" s="193"/>
    </row>
    <row r="88" ht="15.75" customHeight="1">
      <c r="B88" s="193"/>
    </row>
    <row r="89" ht="15.75" customHeight="1">
      <c r="B89" s="193"/>
    </row>
    <row r="90" ht="15.75" customHeight="1">
      <c r="B90" s="193"/>
    </row>
    <row r="91" ht="15.75" customHeight="1">
      <c r="B91" s="193"/>
    </row>
    <row r="92" ht="15.75" customHeight="1">
      <c r="B92" s="193"/>
    </row>
    <row r="93" ht="15.75" customHeight="1">
      <c r="B93" s="193"/>
    </row>
    <row r="94" ht="15.75" customHeight="1">
      <c r="B94" s="193"/>
    </row>
    <row r="95" ht="15.75" customHeight="1">
      <c r="B95" s="193"/>
    </row>
    <row r="96" ht="15.75" customHeight="1">
      <c r="B96" s="193"/>
    </row>
    <row r="97" ht="15.75" customHeight="1">
      <c r="B97" s="193"/>
    </row>
    <row r="98" ht="15.75" customHeight="1">
      <c r="B98" s="193"/>
    </row>
    <row r="99" ht="15.75" customHeight="1">
      <c r="B99" s="193"/>
    </row>
    <row r="100" ht="15.75" customHeight="1">
      <c r="B100" s="193"/>
    </row>
    <row r="101" ht="15.75" customHeight="1">
      <c r="B101" s="193"/>
    </row>
    <row r="102" ht="15.75" customHeight="1">
      <c r="B102" s="193"/>
    </row>
    <row r="103" ht="15.75" customHeight="1">
      <c r="B103" s="193"/>
    </row>
    <row r="104" ht="15.75" customHeight="1">
      <c r="B104" s="193"/>
    </row>
    <row r="105" ht="15.75" customHeight="1">
      <c r="B105" s="193"/>
    </row>
    <row r="106" ht="15.75" customHeight="1">
      <c r="B106" s="193"/>
    </row>
    <row r="107" ht="15.75" customHeight="1">
      <c r="B107" s="193"/>
    </row>
    <row r="108" ht="15.75" customHeight="1">
      <c r="B108" s="193"/>
    </row>
    <row r="109" ht="15.75" customHeight="1">
      <c r="B109" s="193"/>
    </row>
    <row r="110" ht="15.75" customHeight="1">
      <c r="B110" s="193"/>
    </row>
    <row r="111" ht="15.75" customHeight="1">
      <c r="B111" s="193"/>
    </row>
    <row r="112" ht="15.75" customHeight="1">
      <c r="B112" s="193"/>
    </row>
    <row r="113" ht="15.75" customHeight="1">
      <c r="B113" s="193"/>
    </row>
    <row r="114" ht="15.75" customHeight="1">
      <c r="B114" s="193"/>
    </row>
    <row r="115" ht="15.75" customHeight="1">
      <c r="B115" s="193"/>
    </row>
    <row r="116" ht="15.75" customHeight="1">
      <c r="B116" s="193"/>
    </row>
    <row r="117" ht="15.75" customHeight="1">
      <c r="B117" s="193"/>
    </row>
    <row r="118" ht="15.75" customHeight="1">
      <c r="B118" s="193"/>
    </row>
    <row r="119" ht="15.75" customHeight="1">
      <c r="B119" s="193"/>
    </row>
    <row r="120" ht="15.75" customHeight="1">
      <c r="B120" s="193"/>
    </row>
    <row r="121" ht="15.75" customHeight="1">
      <c r="B121" s="193"/>
    </row>
    <row r="122" ht="15.75" customHeight="1">
      <c r="B122" s="193"/>
    </row>
    <row r="123" ht="15.75" customHeight="1">
      <c r="B123" s="193"/>
    </row>
    <row r="124" ht="15.75" customHeight="1">
      <c r="B124" s="193"/>
    </row>
    <row r="125" ht="15.75" customHeight="1">
      <c r="B125" s="193"/>
    </row>
    <row r="126" ht="15.75" customHeight="1">
      <c r="B126" s="193"/>
    </row>
    <row r="127" ht="15.75" customHeight="1">
      <c r="B127" s="193"/>
    </row>
    <row r="128" ht="15.75" customHeight="1">
      <c r="B128" s="193"/>
    </row>
    <row r="129" ht="15.75" customHeight="1">
      <c r="B129" s="193"/>
    </row>
    <row r="130" ht="15.75" customHeight="1">
      <c r="B130" s="193"/>
    </row>
    <row r="131" ht="15.75" customHeight="1">
      <c r="B131" s="193"/>
    </row>
    <row r="132" ht="15.75" customHeight="1">
      <c r="B132" s="193"/>
    </row>
    <row r="133" ht="15.75" customHeight="1">
      <c r="B133" s="193"/>
    </row>
    <row r="134" ht="15.75" customHeight="1">
      <c r="B134" s="193"/>
    </row>
    <row r="135" ht="15.75" customHeight="1">
      <c r="B135" s="193"/>
    </row>
    <row r="136" ht="15.75" customHeight="1">
      <c r="B136" s="193"/>
    </row>
    <row r="137" ht="15.75" customHeight="1">
      <c r="B137" s="193"/>
    </row>
    <row r="138" ht="15.75" customHeight="1">
      <c r="B138" s="193"/>
    </row>
    <row r="139" ht="15.75" customHeight="1">
      <c r="B139" s="193"/>
    </row>
    <row r="140" ht="15.75" customHeight="1">
      <c r="B140" s="193"/>
    </row>
    <row r="141" ht="15.75" customHeight="1">
      <c r="B141" s="193"/>
    </row>
    <row r="142" ht="15.75" customHeight="1">
      <c r="B142" s="193"/>
    </row>
    <row r="143" ht="15.75" customHeight="1">
      <c r="B143" s="193"/>
    </row>
    <row r="144" ht="15.75" customHeight="1">
      <c r="B144" s="193"/>
    </row>
    <row r="145" ht="15.75" customHeight="1">
      <c r="B145" s="193"/>
    </row>
    <row r="146" ht="15.75" customHeight="1">
      <c r="B146" s="193"/>
    </row>
    <row r="147" ht="15.75" customHeight="1">
      <c r="B147" s="193"/>
    </row>
    <row r="148" ht="15.75" customHeight="1">
      <c r="B148" s="193"/>
    </row>
    <row r="149" ht="15.75" customHeight="1">
      <c r="B149" s="193"/>
    </row>
    <row r="150" ht="15.75" customHeight="1">
      <c r="B150" s="193"/>
    </row>
    <row r="151" ht="15.75" customHeight="1">
      <c r="B151" s="193"/>
    </row>
    <row r="152" ht="15.75" customHeight="1">
      <c r="B152" s="193"/>
    </row>
    <row r="153" ht="15.75" customHeight="1">
      <c r="B153" s="193"/>
    </row>
    <row r="154" ht="15.75" customHeight="1">
      <c r="B154" s="193"/>
    </row>
    <row r="155" ht="15.75" customHeight="1">
      <c r="B155" s="193"/>
    </row>
    <row r="156" ht="15.75" customHeight="1">
      <c r="B156" s="193"/>
    </row>
    <row r="157" ht="15.75" customHeight="1">
      <c r="B157" s="193"/>
    </row>
    <row r="158" ht="15.75" customHeight="1">
      <c r="B158" s="193"/>
    </row>
    <row r="159" ht="15.75" customHeight="1">
      <c r="B159" s="193"/>
    </row>
    <row r="160" ht="15.75" customHeight="1">
      <c r="B160" s="193"/>
    </row>
    <row r="161" ht="15.75" customHeight="1">
      <c r="B161" s="193"/>
    </row>
    <row r="162" ht="15.75" customHeight="1">
      <c r="B162" s="193"/>
    </row>
    <row r="163" ht="15.75" customHeight="1">
      <c r="B163" s="193"/>
    </row>
    <row r="164" ht="15.75" customHeight="1">
      <c r="B164" s="193"/>
    </row>
    <row r="165" ht="15.75" customHeight="1">
      <c r="B165" s="193"/>
    </row>
    <row r="166" ht="15.75" customHeight="1">
      <c r="B166" s="193"/>
    </row>
    <row r="167" ht="15.75" customHeight="1">
      <c r="B167" s="193"/>
    </row>
    <row r="168" ht="15.75" customHeight="1">
      <c r="B168" s="193"/>
    </row>
    <row r="169" ht="15.75" customHeight="1">
      <c r="B169" s="193"/>
    </row>
    <row r="170" ht="15.75" customHeight="1">
      <c r="B170" s="193"/>
    </row>
    <row r="171" ht="15.75" customHeight="1">
      <c r="B171" s="193"/>
    </row>
    <row r="172" ht="15.75" customHeight="1">
      <c r="B172" s="193"/>
    </row>
    <row r="173" ht="15.75" customHeight="1">
      <c r="B173" s="193"/>
    </row>
    <row r="174" ht="15.75" customHeight="1">
      <c r="B174" s="193"/>
    </row>
    <row r="175" ht="15.75" customHeight="1">
      <c r="B175" s="193"/>
    </row>
    <row r="176" ht="15.75" customHeight="1">
      <c r="B176" s="193"/>
    </row>
    <row r="177" ht="15.75" customHeight="1">
      <c r="B177" s="193"/>
    </row>
    <row r="178" ht="15.75" customHeight="1">
      <c r="B178" s="193"/>
    </row>
    <row r="179" ht="15.75" customHeight="1">
      <c r="B179" s="193"/>
    </row>
    <row r="180" ht="15.75" customHeight="1">
      <c r="B180" s="193"/>
    </row>
    <row r="181" ht="15.75" customHeight="1">
      <c r="B181" s="193"/>
    </row>
    <row r="182" ht="15.75" customHeight="1">
      <c r="B182" s="193"/>
    </row>
    <row r="183" ht="15.75" customHeight="1">
      <c r="B183" s="193"/>
    </row>
    <row r="184" ht="15.75" customHeight="1">
      <c r="B184" s="193"/>
    </row>
    <row r="185" ht="15.75" customHeight="1">
      <c r="B185" s="193"/>
    </row>
    <row r="186" ht="15.75" customHeight="1">
      <c r="B186" s="193"/>
    </row>
    <row r="187" ht="15.75" customHeight="1">
      <c r="B187" s="193"/>
    </row>
    <row r="188" ht="15.75" customHeight="1">
      <c r="B188" s="193"/>
    </row>
    <row r="189" ht="15.75" customHeight="1">
      <c r="B189" s="193"/>
    </row>
    <row r="190" ht="15.75" customHeight="1">
      <c r="B190" s="193"/>
    </row>
    <row r="191" ht="15.75" customHeight="1">
      <c r="B191" s="193"/>
    </row>
    <row r="192" ht="15.75" customHeight="1">
      <c r="B192" s="193"/>
    </row>
    <row r="193" ht="15.75" customHeight="1">
      <c r="B193" s="193"/>
    </row>
    <row r="194" ht="15.75" customHeight="1">
      <c r="B194" s="193"/>
    </row>
    <row r="195" ht="15.75" customHeight="1">
      <c r="B195" s="193"/>
    </row>
    <row r="196" ht="15.75" customHeight="1">
      <c r="B196" s="193"/>
    </row>
    <row r="197" ht="15.75" customHeight="1">
      <c r="B197" s="193"/>
    </row>
    <row r="198" ht="15.75" customHeight="1">
      <c r="B198" s="193"/>
    </row>
    <row r="199" ht="15.75" customHeight="1">
      <c r="B199" s="193"/>
    </row>
    <row r="200" ht="15.75" customHeight="1">
      <c r="B200" s="193"/>
    </row>
    <row r="201" ht="15.75" customHeight="1">
      <c r="B201" s="193"/>
    </row>
    <row r="202" ht="15.75" customHeight="1">
      <c r="B202" s="193"/>
    </row>
    <row r="203" ht="15.75" customHeight="1">
      <c r="B203" s="193"/>
    </row>
    <row r="204" ht="15.75" customHeight="1">
      <c r="B204" s="193"/>
    </row>
    <row r="205" ht="15.75" customHeight="1">
      <c r="B205" s="193"/>
    </row>
    <row r="206" ht="15.75" customHeight="1">
      <c r="B206" s="193"/>
    </row>
    <row r="207" ht="15.75" customHeight="1">
      <c r="B207" s="193"/>
    </row>
    <row r="208" ht="15.75" customHeight="1">
      <c r="B208" s="193"/>
    </row>
    <row r="209" ht="15.75" customHeight="1">
      <c r="B209" s="193"/>
    </row>
    <row r="210" ht="15.75" customHeight="1">
      <c r="B210" s="193"/>
    </row>
    <row r="211" ht="15.75" customHeight="1">
      <c r="B211" s="193"/>
    </row>
    <row r="212" ht="15.75" customHeight="1">
      <c r="B212" s="193"/>
    </row>
    <row r="213" ht="15.75" customHeight="1">
      <c r="B213" s="193"/>
    </row>
    <row r="214" ht="15.75" customHeight="1">
      <c r="B214" s="193"/>
    </row>
    <row r="215" ht="15.75" customHeight="1">
      <c r="B215" s="193"/>
    </row>
    <row r="216" ht="15.75" customHeight="1">
      <c r="B216" s="193"/>
    </row>
    <row r="217" ht="15.75" customHeight="1">
      <c r="B217" s="193"/>
    </row>
    <row r="218" ht="15.75" customHeight="1">
      <c r="B218" s="193"/>
    </row>
    <row r="219" ht="15.75" customHeight="1">
      <c r="B219" s="193"/>
    </row>
    <row r="220" ht="15.75" customHeight="1">
      <c r="B220" s="193"/>
    </row>
    <row r="221" ht="15.75" customHeight="1">
      <c r="B221" s="193"/>
    </row>
    <row r="222" ht="15.75" customHeight="1">
      <c r="B222" s="193"/>
    </row>
    <row r="223" ht="15.75" customHeight="1">
      <c r="B223" s="193"/>
    </row>
    <row r="224" ht="15.75" customHeight="1">
      <c r="B224" s="193"/>
    </row>
    <row r="225" ht="15.75" customHeight="1">
      <c r="B225" s="193"/>
    </row>
    <row r="226" ht="15.75" customHeight="1">
      <c r="B226" s="193"/>
    </row>
    <row r="227" ht="15.75" customHeight="1">
      <c r="B227" s="193"/>
    </row>
    <row r="228" ht="15.75" customHeight="1">
      <c r="B228" s="193"/>
    </row>
    <row r="229" ht="15.75" customHeight="1">
      <c r="B229" s="193"/>
    </row>
    <row r="230" ht="15.75" customHeight="1">
      <c r="B230" s="193"/>
    </row>
    <row r="231" ht="15.75" customHeight="1">
      <c r="B231" s="193"/>
    </row>
    <row r="232" ht="15.75" customHeight="1">
      <c r="B232" s="193"/>
    </row>
    <row r="233" ht="15.75" customHeight="1">
      <c r="B233" s="193"/>
    </row>
    <row r="234" ht="15.75" customHeight="1">
      <c r="B234" s="193"/>
    </row>
    <row r="235" ht="15.75" customHeight="1">
      <c r="B235" s="193"/>
    </row>
    <row r="236" ht="15.75" customHeight="1">
      <c r="B236" s="193"/>
    </row>
    <row r="237" ht="15.75" customHeight="1">
      <c r="B237" s="193"/>
    </row>
    <row r="238" ht="15.75" customHeight="1">
      <c r="B238" s="193"/>
    </row>
    <row r="239" ht="15.75" customHeight="1">
      <c r="B239" s="193"/>
    </row>
    <row r="240" ht="15.75" customHeight="1">
      <c r="B240" s="193"/>
    </row>
    <row r="241" ht="15.75" customHeight="1">
      <c r="B241" s="193"/>
    </row>
    <row r="242" ht="15.75" customHeight="1">
      <c r="B242" s="193"/>
    </row>
    <row r="243" ht="15.75" customHeight="1">
      <c r="B243" s="193"/>
    </row>
    <row r="244" ht="15.75" customHeight="1">
      <c r="B244" s="193"/>
    </row>
    <row r="245" ht="15.75" customHeight="1">
      <c r="B245" s="193"/>
    </row>
    <row r="246" ht="15.75" customHeight="1">
      <c r="B246" s="193"/>
    </row>
    <row r="247" ht="15.75" customHeight="1">
      <c r="B247" s="193"/>
    </row>
    <row r="248" ht="15.75" customHeight="1">
      <c r="B248" s="193"/>
    </row>
    <row r="249" ht="15.75" customHeight="1">
      <c r="B249" s="193"/>
    </row>
    <row r="250" ht="15.75" customHeight="1">
      <c r="B250" s="193"/>
    </row>
    <row r="251" ht="15.75" customHeight="1">
      <c r="B251" s="193"/>
    </row>
    <row r="252" ht="15.75" customHeight="1">
      <c r="B252" s="193"/>
    </row>
    <row r="253" ht="15.75" customHeight="1">
      <c r="B253" s="193"/>
    </row>
    <row r="254" ht="15.75" customHeight="1">
      <c r="B254" s="193"/>
    </row>
    <row r="255" ht="15.75" customHeight="1">
      <c r="B255" s="193"/>
    </row>
    <row r="256" ht="15.75" customHeight="1">
      <c r="B256" s="193"/>
    </row>
    <row r="257" ht="15.75" customHeight="1">
      <c r="B257" s="193"/>
    </row>
    <row r="258" ht="15.75" customHeight="1">
      <c r="B258" s="193"/>
    </row>
    <row r="259" ht="15.75" customHeight="1">
      <c r="B259" s="193"/>
    </row>
    <row r="260" ht="15.75" customHeight="1">
      <c r="B260" s="193"/>
    </row>
    <row r="261" ht="15.75" customHeight="1">
      <c r="B261" s="193"/>
    </row>
    <row r="262" ht="15.75" customHeight="1">
      <c r="B262" s="193"/>
    </row>
    <row r="263" ht="15.75" customHeight="1">
      <c r="B263" s="193"/>
    </row>
    <row r="264" ht="15.75" customHeight="1">
      <c r="B264" s="193"/>
    </row>
    <row r="265" ht="15.75" customHeight="1">
      <c r="B265" s="193"/>
    </row>
    <row r="266" ht="15.75" customHeight="1">
      <c r="B266" s="193"/>
    </row>
    <row r="267" ht="15.75" customHeight="1">
      <c r="B267" s="193"/>
    </row>
    <row r="268" ht="15.75" customHeight="1">
      <c r="B268" s="193"/>
    </row>
    <row r="269" ht="15.75" customHeight="1">
      <c r="B269" s="193"/>
    </row>
    <row r="270" ht="15.75" customHeight="1">
      <c r="B270" s="193"/>
    </row>
    <row r="271" ht="15.75" customHeight="1">
      <c r="B271" s="193"/>
    </row>
    <row r="272" ht="15.75" customHeight="1">
      <c r="B272" s="193"/>
    </row>
    <row r="273" ht="15.75" customHeight="1">
      <c r="B273" s="193"/>
    </row>
    <row r="274" ht="15.75" customHeight="1">
      <c r="B274" s="193"/>
    </row>
    <row r="275" ht="15.75" customHeight="1">
      <c r="B275" s="193"/>
    </row>
    <row r="276" ht="15.75" customHeight="1">
      <c r="B276" s="193"/>
    </row>
    <row r="277" ht="15.75" customHeight="1">
      <c r="B277" s="193"/>
    </row>
    <row r="278" ht="15.75" customHeight="1">
      <c r="B278" s="193"/>
    </row>
    <row r="279" ht="15.75" customHeight="1">
      <c r="B279" s="193"/>
    </row>
    <row r="280" ht="15.75" customHeight="1">
      <c r="B280" s="193"/>
    </row>
    <row r="281" ht="15.75" customHeight="1">
      <c r="B281" s="193"/>
    </row>
    <row r="282" ht="15.75" customHeight="1">
      <c r="B282" s="193"/>
    </row>
    <row r="283" ht="15.75" customHeight="1">
      <c r="B283" s="193"/>
    </row>
    <row r="284" ht="15.75" customHeight="1">
      <c r="B284" s="193"/>
    </row>
    <row r="285" ht="15.75" customHeight="1">
      <c r="B285" s="193"/>
    </row>
    <row r="286" ht="15.75" customHeight="1">
      <c r="B286" s="193"/>
    </row>
    <row r="287" ht="15.75" customHeight="1">
      <c r="B287" s="193"/>
    </row>
    <row r="288" ht="15.75" customHeight="1">
      <c r="B288" s="193"/>
    </row>
    <row r="289" ht="15.75" customHeight="1">
      <c r="B289" s="193"/>
    </row>
    <row r="290" ht="15.75" customHeight="1">
      <c r="B290" s="193"/>
    </row>
    <row r="291" ht="15.75" customHeight="1">
      <c r="B291" s="193"/>
    </row>
    <row r="292" ht="15.75" customHeight="1">
      <c r="B292" s="193"/>
    </row>
    <row r="293" ht="15.75" customHeight="1">
      <c r="B293" s="193"/>
    </row>
    <row r="294" ht="15.75" customHeight="1">
      <c r="B294" s="193"/>
    </row>
    <row r="295" ht="15.75" customHeight="1">
      <c r="B295" s="193"/>
    </row>
    <row r="296" ht="15.75" customHeight="1">
      <c r="B296" s="193"/>
    </row>
    <row r="297" ht="15.75" customHeight="1">
      <c r="B297" s="193"/>
    </row>
    <row r="298" ht="15.75" customHeight="1">
      <c r="B298" s="193"/>
    </row>
    <row r="299" ht="15.75" customHeight="1">
      <c r="B299" s="193"/>
    </row>
    <row r="300" ht="15.75" customHeight="1">
      <c r="B300" s="193"/>
    </row>
    <row r="301" ht="15.75" customHeight="1">
      <c r="B301" s="193"/>
    </row>
    <row r="302" ht="15.75" customHeight="1">
      <c r="B302" s="193"/>
    </row>
    <row r="303" ht="15.75" customHeight="1">
      <c r="B303" s="193"/>
    </row>
    <row r="304" ht="15.75" customHeight="1">
      <c r="B304" s="193"/>
    </row>
    <row r="305" ht="15.75" customHeight="1">
      <c r="B305" s="193"/>
    </row>
    <row r="306" ht="15.75" customHeight="1">
      <c r="B306" s="193"/>
    </row>
    <row r="307" ht="15.75" customHeight="1">
      <c r="B307" s="193"/>
    </row>
    <row r="308" ht="15.75" customHeight="1">
      <c r="B308" s="193"/>
    </row>
    <row r="309" ht="15.75" customHeight="1">
      <c r="B309" s="193"/>
    </row>
    <row r="310" ht="15.75" customHeight="1">
      <c r="B310" s="193"/>
    </row>
    <row r="311" ht="15.75" customHeight="1">
      <c r="B311" s="193"/>
    </row>
    <row r="312" ht="15.75" customHeight="1">
      <c r="B312" s="193"/>
    </row>
    <row r="313" ht="15.75" customHeight="1">
      <c r="B313" s="193"/>
    </row>
    <row r="314" ht="15.75" customHeight="1">
      <c r="B314" s="193"/>
    </row>
    <row r="315" ht="15.75" customHeight="1">
      <c r="B315" s="193"/>
    </row>
    <row r="316" ht="15.75" customHeight="1">
      <c r="B316" s="193"/>
    </row>
    <row r="317" ht="15.75" customHeight="1">
      <c r="B317" s="193"/>
    </row>
    <row r="318" ht="15.75" customHeight="1">
      <c r="B318" s="193"/>
    </row>
    <row r="319" ht="15.75" customHeight="1">
      <c r="B319" s="193"/>
    </row>
    <row r="320" ht="15.75" customHeight="1">
      <c r="B320" s="193"/>
    </row>
    <row r="321" ht="15.75" customHeight="1">
      <c r="B321" s="193"/>
    </row>
    <row r="322" ht="15.75" customHeight="1">
      <c r="B322" s="193"/>
    </row>
    <row r="323" ht="15.75" customHeight="1">
      <c r="B323" s="193"/>
    </row>
    <row r="324" ht="15.75" customHeight="1">
      <c r="B324" s="193"/>
    </row>
    <row r="325" ht="15.75" customHeight="1">
      <c r="B325" s="193"/>
    </row>
    <row r="326" ht="15.75" customHeight="1">
      <c r="B326" s="193"/>
    </row>
    <row r="327" ht="15.75" customHeight="1">
      <c r="B327" s="193"/>
    </row>
    <row r="328" ht="15.75" customHeight="1">
      <c r="B328" s="193"/>
    </row>
    <row r="329" ht="15.75" customHeight="1">
      <c r="B329" s="193"/>
    </row>
    <row r="330" ht="15.75" customHeight="1">
      <c r="B330" s="193"/>
    </row>
    <row r="331" ht="15.75" customHeight="1">
      <c r="B331" s="193"/>
    </row>
    <row r="332" ht="15.75" customHeight="1">
      <c r="B332" s="193"/>
    </row>
    <row r="333" ht="15.75" customHeight="1">
      <c r="B333" s="193"/>
    </row>
    <row r="334" ht="15.75" customHeight="1">
      <c r="B334" s="193"/>
    </row>
    <row r="335" ht="15.75" customHeight="1">
      <c r="B335" s="193"/>
    </row>
    <row r="336" ht="15.75" customHeight="1">
      <c r="B336" s="193"/>
    </row>
    <row r="337" ht="15.75" customHeight="1">
      <c r="B337" s="193"/>
    </row>
    <row r="338" ht="15.75" customHeight="1">
      <c r="B338" s="193"/>
    </row>
    <row r="339" ht="15.75" customHeight="1">
      <c r="B339" s="193"/>
    </row>
    <row r="340" ht="15.75" customHeight="1">
      <c r="B340" s="193"/>
    </row>
    <row r="341" ht="15.75" customHeight="1">
      <c r="B341" s="193"/>
    </row>
    <row r="342" ht="15.75" customHeight="1">
      <c r="B342" s="193"/>
    </row>
    <row r="343" ht="15.75" customHeight="1">
      <c r="B343" s="193"/>
    </row>
    <row r="344" ht="15.75" customHeight="1">
      <c r="B344" s="193"/>
    </row>
    <row r="345" ht="15.75" customHeight="1">
      <c r="B345" s="193"/>
    </row>
    <row r="346" ht="15.75" customHeight="1">
      <c r="B346" s="193"/>
    </row>
    <row r="347" ht="15.75" customHeight="1">
      <c r="B347" s="193"/>
    </row>
    <row r="348" ht="15.75" customHeight="1">
      <c r="B348" s="193"/>
    </row>
    <row r="349" ht="15.75" customHeight="1">
      <c r="B349" s="193"/>
    </row>
    <row r="350" ht="15.75" customHeight="1">
      <c r="B350" s="193"/>
    </row>
    <row r="351" ht="15.75" customHeight="1">
      <c r="B351" s="193"/>
    </row>
    <row r="352" ht="15.75" customHeight="1">
      <c r="B352" s="193"/>
    </row>
    <row r="353" ht="15.75" customHeight="1">
      <c r="B353" s="193"/>
    </row>
    <row r="354" ht="15.75" customHeight="1">
      <c r="B354" s="193"/>
    </row>
    <row r="355" ht="15.75" customHeight="1">
      <c r="B355" s="193"/>
    </row>
    <row r="356" ht="15.75" customHeight="1">
      <c r="B356" s="193"/>
    </row>
    <row r="357" ht="15.75" customHeight="1">
      <c r="B357" s="193"/>
    </row>
    <row r="358" ht="15.75" customHeight="1">
      <c r="B358" s="193"/>
    </row>
    <row r="359" ht="15.75" customHeight="1">
      <c r="B359" s="193"/>
    </row>
    <row r="360" ht="15.75" customHeight="1">
      <c r="B360" s="193"/>
    </row>
    <row r="361" ht="15.75" customHeight="1">
      <c r="B361" s="193"/>
    </row>
    <row r="362" ht="15.75" customHeight="1">
      <c r="B362" s="193"/>
    </row>
    <row r="363" ht="15.75" customHeight="1">
      <c r="B363" s="193"/>
    </row>
    <row r="364" ht="15.75" customHeight="1">
      <c r="B364" s="193"/>
    </row>
    <row r="365" ht="15.75" customHeight="1">
      <c r="B365" s="193"/>
    </row>
    <row r="366" ht="15.75" customHeight="1">
      <c r="B366" s="193"/>
    </row>
    <row r="367" ht="15.75" customHeight="1">
      <c r="B367" s="193"/>
    </row>
    <row r="368" ht="15.75" customHeight="1">
      <c r="B368" s="193"/>
    </row>
    <row r="369" ht="15.75" customHeight="1">
      <c r="B369" s="193"/>
    </row>
    <row r="370" ht="15.75" customHeight="1">
      <c r="B370" s="193"/>
    </row>
    <row r="371" ht="15.75" customHeight="1">
      <c r="B371" s="193"/>
    </row>
    <row r="372" ht="15.75" customHeight="1">
      <c r="B372" s="193"/>
    </row>
    <row r="373" ht="15.75" customHeight="1">
      <c r="B373" s="193"/>
    </row>
    <row r="374" ht="15.75" customHeight="1">
      <c r="B374" s="193"/>
    </row>
    <row r="375" ht="15.75" customHeight="1">
      <c r="B375" s="193"/>
    </row>
    <row r="376" ht="15.75" customHeight="1">
      <c r="B376" s="193"/>
    </row>
    <row r="377" ht="15.75" customHeight="1">
      <c r="B377" s="193"/>
    </row>
    <row r="378" ht="15.75" customHeight="1">
      <c r="B378" s="193"/>
    </row>
    <row r="379" ht="15.75" customHeight="1">
      <c r="B379" s="193"/>
    </row>
    <row r="380" ht="15.75" customHeight="1">
      <c r="B380" s="193"/>
    </row>
    <row r="381" ht="15.75" customHeight="1">
      <c r="B381" s="193"/>
    </row>
    <row r="382" ht="15.75" customHeight="1">
      <c r="B382" s="193"/>
    </row>
    <row r="383" ht="15.75" customHeight="1">
      <c r="B383" s="193"/>
    </row>
    <row r="384" ht="15.75" customHeight="1">
      <c r="B384" s="193"/>
    </row>
    <row r="385" ht="15.75" customHeight="1">
      <c r="B385" s="193"/>
    </row>
    <row r="386" ht="15.75" customHeight="1">
      <c r="B386" s="193"/>
    </row>
    <row r="387" ht="15.75" customHeight="1">
      <c r="B387" s="193"/>
    </row>
    <row r="388" ht="15.75" customHeight="1">
      <c r="B388" s="193"/>
    </row>
    <row r="389" ht="15.75" customHeight="1">
      <c r="B389" s="193"/>
    </row>
    <row r="390" ht="15.75" customHeight="1">
      <c r="B390" s="193"/>
    </row>
    <row r="391" ht="15.75" customHeight="1">
      <c r="B391" s="193"/>
    </row>
    <row r="392" ht="15.75" customHeight="1">
      <c r="B392" s="193"/>
    </row>
    <row r="393" ht="15.75" customHeight="1">
      <c r="B393" s="193"/>
    </row>
    <row r="394" ht="15.75" customHeight="1">
      <c r="B394" s="193"/>
    </row>
    <row r="395" ht="15.75" customHeight="1">
      <c r="B395" s="193"/>
    </row>
    <row r="396" ht="15.75" customHeight="1">
      <c r="B396" s="193"/>
    </row>
    <row r="397" ht="15.75" customHeight="1">
      <c r="B397" s="193"/>
    </row>
    <row r="398" ht="15.75" customHeight="1">
      <c r="B398" s="193"/>
    </row>
    <row r="399" ht="15.75" customHeight="1">
      <c r="B399" s="193"/>
    </row>
    <row r="400" ht="15.75" customHeight="1">
      <c r="B400" s="193"/>
    </row>
    <row r="401" ht="15.75" customHeight="1">
      <c r="B401" s="193"/>
    </row>
    <row r="402" ht="15.75" customHeight="1">
      <c r="B402" s="193"/>
    </row>
    <row r="403" ht="15.75" customHeight="1">
      <c r="B403" s="193"/>
    </row>
    <row r="404" ht="15.75" customHeight="1">
      <c r="B404" s="193"/>
    </row>
    <row r="405" ht="15.75" customHeight="1">
      <c r="B405" s="193"/>
    </row>
    <row r="406" ht="15.75" customHeight="1">
      <c r="B406" s="193"/>
    </row>
    <row r="407" ht="15.75" customHeight="1">
      <c r="B407" s="193"/>
    </row>
    <row r="408" ht="15.75" customHeight="1">
      <c r="B408" s="193"/>
    </row>
    <row r="409" ht="15.75" customHeight="1">
      <c r="B409" s="193"/>
    </row>
    <row r="410" ht="15.75" customHeight="1">
      <c r="B410" s="193"/>
    </row>
    <row r="411" ht="15.75" customHeight="1">
      <c r="B411" s="193"/>
    </row>
    <row r="412" ht="15.75" customHeight="1">
      <c r="B412" s="193"/>
    </row>
    <row r="413" ht="15.75" customHeight="1">
      <c r="B413" s="193"/>
    </row>
    <row r="414" ht="15.75" customHeight="1">
      <c r="B414" s="193"/>
    </row>
    <row r="415" ht="15.75" customHeight="1">
      <c r="B415" s="193"/>
    </row>
    <row r="416" ht="15.75" customHeight="1">
      <c r="B416" s="193"/>
    </row>
    <row r="417" ht="15.75" customHeight="1">
      <c r="B417" s="193"/>
    </row>
    <row r="418" ht="15.75" customHeight="1">
      <c r="B418" s="193"/>
    </row>
    <row r="419" ht="15.75" customHeight="1">
      <c r="B419" s="193"/>
    </row>
    <row r="420" ht="15.75" customHeight="1">
      <c r="B420" s="193"/>
    </row>
    <row r="421" ht="15.75" customHeight="1">
      <c r="B421" s="193"/>
    </row>
    <row r="422" ht="15.75" customHeight="1">
      <c r="B422" s="193"/>
    </row>
    <row r="423" ht="15.75" customHeight="1">
      <c r="B423" s="193"/>
    </row>
    <row r="424" ht="15.75" customHeight="1">
      <c r="B424" s="193"/>
    </row>
    <row r="425" ht="15.75" customHeight="1">
      <c r="B425" s="193"/>
    </row>
    <row r="426" ht="15.75" customHeight="1">
      <c r="B426" s="193"/>
    </row>
    <row r="427" ht="15.75" customHeight="1">
      <c r="B427" s="193"/>
    </row>
    <row r="428" ht="15.75" customHeight="1">
      <c r="B428" s="193"/>
    </row>
    <row r="429" ht="15.75" customHeight="1">
      <c r="B429" s="193"/>
    </row>
    <row r="430" ht="15.75" customHeight="1">
      <c r="B430" s="193"/>
    </row>
    <row r="431" ht="15.75" customHeight="1">
      <c r="B431" s="193"/>
    </row>
    <row r="432" ht="15.75" customHeight="1">
      <c r="B432" s="193"/>
    </row>
    <row r="433" ht="15.75" customHeight="1">
      <c r="B433" s="193"/>
    </row>
    <row r="434" ht="15.75" customHeight="1">
      <c r="B434" s="193"/>
    </row>
    <row r="435" ht="15.75" customHeight="1">
      <c r="B435" s="193"/>
    </row>
    <row r="436" ht="15.75" customHeight="1">
      <c r="B436" s="193"/>
    </row>
    <row r="437" ht="15.75" customHeight="1">
      <c r="B437" s="193"/>
    </row>
    <row r="438" ht="15.75" customHeight="1">
      <c r="B438" s="193"/>
    </row>
    <row r="439" ht="15.75" customHeight="1">
      <c r="B439" s="193"/>
    </row>
    <row r="440" ht="15.75" customHeight="1">
      <c r="B440" s="193"/>
    </row>
    <row r="441" ht="15.75" customHeight="1">
      <c r="B441" s="193"/>
    </row>
    <row r="442" ht="15.75" customHeight="1">
      <c r="B442" s="193"/>
    </row>
    <row r="443" ht="15.75" customHeight="1">
      <c r="B443" s="193"/>
    </row>
    <row r="444" ht="15.75" customHeight="1">
      <c r="B444" s="193"/>
    </row>
    <row r="445" ht="15.75" customHeight="1">
      <c r="B445" s="193"/>
    </row>
    <row r="446" ht="15.75" customHeight="1">
      <c r="B446" s="193"/>
    </row>
    <row r="447" ht="15.75" customHeight="1">
      <c r="B447" s="193"/>
    </row>
    <row r="448" ht="15.75" customHeight="1">
      <c r="B448" s="193"/>
    </row>
    <row r="449" ht="15.75" customHeight="1">
      <c r="B449" s="193"/>
    </row>
    <row r="450" ht="15.75" customHeight="1">
      <c r="B450" s="193"/>
    </row>
    <row r="451" ht="15.75" customHeight="1">
      <c r="B451" s="193"/>
    </row>
    <row r="452" ht="15.75" customHeight="1">
      <c r="B452" s="193"/>
    </row>
    <row r="453" ht="15.75" customHeight="1">
      <c r="B453" s="193"/>
    </row>
    <row r="454" ht="15.75" customHeight="1">
      <c r="B454" s="193"/>
    </row>
    <row r="455" ht="15.75" customHeight="1">
      <c r="B455" s="193"/>
    </row>
    <row r="456" ht="15.75" customHeight="1">
      <c r="B456" s="193"/>
    </row>
    <row r="457" ht="15.75" customHeight="1">
      <c r="B457" s="193"/>
    </row>
    <row r="458" ht="15.75" customHeight="1">
      <c r="B458" s="193"/>
    </row>
    <row r="459" ht="15.75" customHeight="1">
      <c r="B459" s="193"/>
    </row>
    <row r="460" ht="15.75" customHeight="1">
      <c r="B460" s="193"/>
    </row>
    <row r="461" ht="15.75" customHeight="1">
      <c r="B461" s="193"/>
    </row>
    <row r="462" ht="15.75" customHeight="1">
      <c r="B462" s="193"/>
    </row>
    <row r="463" ht="15.75" customHeight="1">
      <c r="B463" s="193"/>
    </row>
    <row r="464" ht="15.75" customHeight="1">
      <c r="B464" s="193"/>
    </row>
    <row r="465" ht="15.75" customHeight="1">
      <c r="B465" s="193"/>
    </row>
    <row r="466" ht="15.75" customHeight="1">
      <c r="B466" s="193"/>
    </row>
    <row r="467" ht="15.75" customHeight="1">
      <c r="B467" s="193"/>
    </row>
    <row r="468" ht="15.75" customHeight="1">
      <c r="B468" s="193"/>
    </row>
    <row r="469" ht="15.75" customHeight="1">
      <c r="B469" s="193"/>
    </row>
    <row r="470" ht="15.75" customHeight="1">
      <c r="B470" s="193"/>
    </row>
    <row r="471" ht="15.75" customHeight="1">
      <c r="B471" s="193"/>
    </row>
    <row r="472" ht="15.75" customHeight="1">
      <c r="B472" s="193"/>
    </row>
    <row r="473" ht="15.75" customHeight="1">
      <c r="B473" s="193"/>
    </row>
    <row r="474" ht="15.75" customHeight="1">
      <c r="B474" s="193"/>
    </row>
    <row r="475" ht="15.75" customHeight="1">
      <c r="B475" s="193"/>
    </row>
    <row r="476" ht="15.75" customHeight="1">
      <c r="B476" s="193"/>
    </row>
    <row r="477" ht="15.75" customHeight="1">
      <c r="B477" s="193"/>
    </row>
    <row r="478" ht="15.75" customHeight="1">
      <c r="B478" s="193"/>
    </row>
    <row r="479" ht="15.75" customHeight="1">
      <c r="B479" s="193"/>
    </row>
    <row r="480" ht="15.75" customHeight="1">
      <c r="B480" s="193"/>
    </row>
    <row r="481" ht="15.75" customHeight="1">
      <c r="B481" s="193"/>
    </row>
    <row r="482" ht="15.75" customHeight="1">
      <c r="B482" s="193"/>
    </row>
    <row r="483" ht="15.75" customHeight="1">
      <c r="B483" s="193"/>
    </row>
    <row r="484" ht="15.75" customHeight="1">
      <c r="B484" s="193"/>
    </row>
    <row r="485" ht="15.75" customHeight="1">
      <c r="B485" s="193"/>
    </row>
    <row r="486" ht="15.75" customHeight="1">
      <c r="B486" s="193"/>
    </row>
    <row r="487" ht="15.75" customHeight="1">
      <c r="B487" s="193"/>
    </row>
    <row r="488" ht="15.75" customHeight="1">
      <c r="B488" s="193"/>
    </row>
    <row r="489" ht="15.75" customHeight="1">
      <c r="B489" s="193"/>
    </row>
    <row r="490" ht="15.75" customHeight="1">
      <c r="B490" s="193"/>
    </row>
    <row r="491" ht="15.75" customHeight="1">
      <c r="B491" s="193"/>
    </row>
    <row r="492" ht="15.75" customHeight="1">
      <c r="B492" s="193"/>
    </row>
    <row r="493" ht="15.75" customHeight="1">
      <c r="B493" s="193"/>
    </row>
    <row r="494" ht="15.75" customHeight="1">
      <c r="B494" s="193"/>
    </row>
    <row r="495" ht="15.75" customHeight="1">
      <c r="B495" s="193"/>
    </row>
    <row r="496" ht="15.75" customHeight="1">
      <c r="B496" s="193"/>
    </row>
    <row r="497" ht="15.75" customHeight="1">
      <c r="B497" s="193"/>
    </row>
    <row r="498" ht="15.75" customHeight="1">
      <c r="B498" s="193"/>
    </row>
    <row r="499" ht="15.75" customHeight="1">
      <c r="B499" s="193"/>
    </row>
    <row r="500" ht="15.75" customHeight="1">
      <c r="B500" s="193"/>
    </row>
    <row r="501" ht="15.75" customHeight="1">
      <c r="B501" s="193"/>
    </row>
    <row r="502" ht="15.75" customHeight="1">
      <c r="B502" s="193"/>
    </row>
    <row r="503" ht="15.75" customHeight="1">
      <c r="B503" s="193"/>
    </row>
    <row r="504" ht="15.75" customHeight="1">
      <c r="B504" s="193"/>
    </row>
    <row r="505" ht="15.75" customHeight="1">
      <c r="B505" s="193"/>
    </row>
    <row r="506" ht="15.75" customHeight="1">
      <c r="B506" s="193"/>
    </row>
    <row r="507" ht="15.75" customHeight="1">
      <c r="B507" s="193"/>
    </row>
    <row r="508" ht="15.75" customHeight="1">
      <c r="B508" s="193"/>
    </row>
    <row r="509" ht="15.75" customHeight="1">
      <c r="B509" s="193"/>
    </row>
    <row r="510" ht="15.75" customHeight="1">
      <c r="B510" s="193"/>
    </row>
    <row r="511" ht="15.75" customHeight="1">
      <c r="B511" s="193"/>
    </row>
    <row r="512" ht="15.75" customHeight="1">
      <c r="B512" s="193"/>
    </row>
    <row r="513" ht="15.75" customHeight="1">
      <c r="B513" s="193"/>
    </row>
    <row r="514" ht="15.75" customHeight="1">
      <c r="B514" s="193"/>
    </row>
    <row r="515" ht="15.75" customHeight="1">
      <c r="B515" s="193"/>
    </row>
    <row r="516" ht="15.75" customHeight="1">
      <c r="B516" s="193"/>
    </row>
    <row r="517" ht="15.75" customHeight="1">
      <c r="B517" s="193"/>
    </row>
    <row r="518" ht="15.75" customHeight="1">
      <c r="B518" s="193"/>
    </row>
    <row r="519" ht="15.75" customHeight="1">
      <c r="B519" s="193"/>
    </row>
    <row r="520" ht="15.75" customHeight="1">
      <c r="B520" s="193"/>
    </row>
    <row r="521" ht="15.75" customHeight="1">
      <c r="B521" s="193"/>
    </row>
    <row r="522" ht="15.75" customHeight="1">
      <c r="B522" s="193"/>
    </row>
    <row r="523" ht="15.75" customHeight="1">
      <c r="B523" s="193"/>
    </row>
    <row r="524" ht="15.75" customHeight="1">
      <c r="B524" s="193"/>
    </row>
    <row r="525" ht="15.75" customHeight="1">
      <c r="B525" s="193"/>
    </row>
    <row r="526" ht="15.75" customHeight="1">
      <c r="B526" s="193"/>
    </row>
    <row r="527" ht="15.75" customHeight="1">
      <c r="B527" s="193"/>
    </row>
    <row r="528" ht="15.75" customHeight="1">
      <c r="B528" s="193"/>
    </row>
    <row r="529" ht="15.75" customHeight="1">
      <c r="B529" s="193"/>
    </row>
    <row r="530" ht="15.75" customHeight="1">
      <c r="B530" s="193"/>
    </row>
    <row r="531" ht="15.75" customHeight="1">
      <c r="B531" s="193"/>
    </row>
    <row r="532" ht="15.75" customHeight="1">
      <c r="B532" s="193"/>
    </row>
    <row r="533" ht="15.75" customHeight="1">
      <c r="B533" s="193"/>
    </row>
    <row r="534" ht="15.75" customHeight="1">
      <c r="B534" s="193"/>
    </row>
    <row r="535" ht="15.75" customHeight="1">
      <c r="B535" s="193"/>
    </row>
    <row r="536" ht="15.75" customHeight="1">
      <c r="B536" s="193"/>
    </row>
    <row r="537" ht="15.75" customHeight="1">
      <c r="B537" s="193"/>
    </row>
    <row r="538" ht="15.75" customHeight="1">
      <c r="B538" s="193"/>
    </row>
    <row r="539" ht="15.75" customHeight="1">
      <c r="B539" s="193"/>
    </row>
    <row r="540" ht="15.75" customHeight="1">
      <c r="B540" s="193"/>
    </row>
    <row r="541" ht="15.75" customHeight="1">
      <c r="B541" s="193"/>
    </row>
    <row r="542" ht="15.75" customHeight="1">
      <c r="B542" s="193"/>
    </row>
    <row r="543" ht="15.75" customHeight="1">
      <c r="B543" s="193"/>
    </row>
    <row r="544" ht="15.75" customHeight="1">
      <c r="B544" s="193"/>
    </row>
    <row r="545" ht="15.75" customHeight="1">
      <c r="B545" s="193"/>
    </row>
    <row r="546" ht="15.75" customHeight="1">
      <c r="B546" s="193"/>
    </row>
    <row r="547" ht="15.75" customHeight="1">
      <c r="B547" s="193"/>
    </row>
    <row r="548" ht="15.75" customHeight="1">
      <c r="B548" s="193"/>
    </row>
    <row r="549" ht="15.75" customHeight="1">
      <c r="B549" s="193"/>
    </row>
    <row r="550" ht="15.75" customHeight="1">
      <c r="B550" s="193"/>
    </row>
    <row r="551" ht="15.75" customHeight="1">
      <c r="B551" s="193"/>
    </row>
    <row r="552" ht="15.75" customHeight="1">
      <c r="B552" s="193"/>
    </row>
    <row r="553" ht="15.75" customHeight="1">
      <c r="B553" s="193"/>
    </row>
    <row r="554" ht="15.75" customHeight="1">
      <c r="B554" s="193"/>
    </row>
    <row r="555" ht="15.75" customHeight="1">
      <c r="B555" s="193"/>
    </row>
    <row r="556" ht="15.75" customHeight="1">
      <c r="B556" s="193"/>
    </row>
    <row r="557" ht="15.75" customHeight="1">
      <c r="B557" s="193"/>
    </row>
    <row r="558" ht="15.75" customHeight="1">
      <c r="B558" s="193"/>
    </row>
    <row r="559" ht="15.75" customHeight="1">
      <c r="B559" s="193"/>
    </row>
    <row r="560" ht="15.75" customHeight="1">
      <c r="B560" s="193"/>
    </row>
    <row r="561" ht="15.75" customHeight="1">
      <c r="B561" s="193"/>
    </row>
    <row r="562" ht="15.75" customHeight="1">
      <c r="B562" s="193"/>
    </row>
    <row r="563" ht="15.75" customHeight="1">
      <c r="B563" s="193"/>
    </row>
    <row r="564" ht="15.75" customHeight="1">
      <c r="B564" s="193"/>
    </row>
    <row r="565" ht="15.75" customHeight="1">
      <c r="B565" s="193"/>
    </row>
    <row r="566" ht="15.75" customHeight="1">
      <c r="B566" s="193"/>
    </row>
    <row r="567" ht="15.75" customHeight="1">
      <c r="B567" s="193"/>
    </row>
    <row r="568" ht="15.75" customHeight="1">
      <c r="B568" s="193"/>
    </row>
    <row r="569" ht="15.75" customHeight="1">
      <c r="B569" s="193"/>
    </row>
    <row r="570" ht="15.75" customHeight="1">
      <c r="B570" s="193"/>
    </row>
    <row r="571" ht="15.75" customHeight="1">
      <c r="B571" s="193"/>
    </row>
    <row r="572" ht="15.75" customHeight="1">
      <c r="B572" s="193"/>
    </row>
    <row r="573" ht="15.75" customHeight="1">
      <c r="B573" s="193"/>
    </row>
    <row r="574" ht="15.75" customHeight="1">
      <c r="B574" s="193"/>
    </row>
    <row r="575" ht="15.75" customHeight="1">
      <c r="B575" s="193"/>
    </row>
    <row r="576" ht="15.75" customHeight="1">
      <c r="B576" s="193"/>
    </row>
    <row r="577" ht="15.75" customHeight="1">
      <c r="B577" s="193"/>
    </row>
    <row r="578" ht="15.75" customHeight="1">
      <c r="B578" s="193"/>
    </row>
    <row r="579" ht="15.75" customHeight="1">
      <c r="B579" s="193"/>
    </row>
    <row r="580" ht="15.75" customHeight="1">
      <c r="B580" s="193"/>
    </row>
    <row r="581" ht="15.75" customHeight="1">
      <c r="B581" s="193"/>
    </row>
    <row r="582" ht="15.75" customHeight="1">
      <c r="B582" s="193"/>
    </row>
    <row r="583" ht="15.75" customHeight="1">
      <c r="B583" s="193"/>
    </row>
    <row r="584" ht="15.75" customHeight="1">
      <c r="B584" s="193"/>
    </row>
    <row r="585" ht="15.75" customHeight="1">
      <c r="B585" s="193"/>
    </row>
    <row r="586" ht="15.75" customHeight="1">
      <c r="B586" s="193"/>
    </row>
    <row r="587" ht="15.75" customHeight="1">
      <c r="B587" s="193"/>
    </row>
    <row r="588" ht="15.75" customHeight="1">
      <c r="B588" s="193"/>
    </row>
    <row r="589" ht="15.75" customHeight="1">
      <c r="B589" s="193"/>
    </row>
    <row r="590" ht="15.75" customHeight="1">
      <c r="B590" s="193"/>
    </row>
    <row r="591" ht="15.75" customHeight="1">
      <c r="B591" s="193"/>
    </row>
    <row r="592" ht="15.75" customHeight="1">
      <c r="B592" s="193"/>
    </row>
    <row r="593" ht="15.75" customHeight="1">
      <c r="B593" s="193"/>
    </row>
    <row r="594" ht="15.75" customHeight="1">
      <c r="B594" s="193"/>
    </row>
    <row r="595" ht="15.75" customHeight="1">
      <c r="B595" s="193"/>
    </row>
    <row r="596" ht="15.75" customHeight="1">
      <c r="B596" s="193"/>
    </row>
    <row r="597" ht="15.75" customHeight="1">
      <c r="B597" s="193"/>
    </row>
    <row r="598" ht="15.75" customHeight="1">
      <c r="B598" s="193"/>
    </row>
    <row r="599" ht="15.75" customHeight="1">
      <c r="B599" s="193"/>
    </row>
    <row r="600" ht="15.75" customHeight="1">
      <c r="B600" s="193"/>
    </row>
    <row r="601" ht="15.75" customHeight="1">
      <c r="B601" s="193"/>
    </row>
    <row r="602" ht="15.75" customHeight="1">
      <c r="B602" s="193"/>
    </row>
    <row r="603" ht="15.75" customHeight="1">
      <c r="B603" s="193"/>
    </row>
    <row r="604" ht="15.75" customHeight="1">
      <c r="B604" s="193"/>
    </row>
    <row r="605" ht="15.75" customHeight="1">
      <c r="B605" s="193"/>
    </row>
    <row r="606" ht="15.75" customHeight="1">
      <c r="B606" s="193"/>
    </row>
    <row r="607" ht="15.75" customHeight="1">
      <c r="B607" s="193"/>
    </row>
    <row r="608" ht="15.75" customHeight="1">
      <c r="B608" s="193"/>
    </row>
    <row r="609" ht="15.75" customHeight="1">
      <c r="B609" s="193"/>
    </row>
    <row r="610" ht="15.75" customHeight="1">
      <c r="B610" s="193"/>
    </row>
    <row r="611" ht="15.75" customHeight="1">
      <c r="B611" s="193"/>
    </row>
    <row r="612" ht="15.75" customHeight="1">
      <c r="B612" s="193"/>
    </row>
    <row r="613" ht="15.75" customHeight="1">
      <c r="B613" s="193"/>
    </row>
    <row r="614" ht="15.75" customHeight="1">
      <c r="B614" s="193"/>
    </row>
    <row r="615" ht="15.75" customHeight="1">
      <c r="B615" s="193"/>
    </row>
    <row r="616" ht="15.75" customHeight="1">
      <c r="B616" s="193"/>
    </row>
    <row r="617" ht="15.75" customHeight="1">
      <c r="B617" s="193"/>
    </row>
    <row r="618" ht="15.75" customHeight="1">
      <c r="B618" s="193"/>
    </row>
    <row r="619" ht="15.75" customHeight="1">
      <c r="B619" s="193"/>
    </row>
    <row r="620" ht="15.75" customHeight="1">
      <c r="B620" s="193"/>
    </row>
    <row r="621" ht="15.75" customHeight="1">
      <c r="B621" s="193"/>
    </row>
    <row r="622" ht="15.75" customHeight="1">
      <c r="B622" s="193"/>
    </row>
    <row r="623" ht="15.75" customHeight="1">
      <c r="B623" s="193"/>
    </row>
    <row r="624" ht="15.75" customHeight="1">
      <c r="B624" s="193"/>
    </row>
    <row r="625" ht="15.75" customHeight="1">
      <c r="B625" s="193"/>
    </row>
    <row r="626" ht="15.75" customHeight="1">
      <c r="B626" s="193"/>
    </row>
    <row r="627" ht="15.75" customHeight="1">
      <c r="B627" s="193"/>
    </row>
    <row r="628" ht="15.75" customHeight="1">
      <c r="B628" s="193"/>
    </row>
    <row r="629" ht="15.75" customHeight="1">
      <c r="B629" s="193"/>
    </row>
    <row r="630" ht="15.75" customHeight="1">
      <c r="B630" s="193"/>
    </row>
    <row r="631" ht="15.75" customHeight="1">
      <c r="B631" s="193"/>
    </row>
    <row r="632" ht="15.75" customHeight="1">
      <c r="B632" s="193"/>
    </row>
    <row r="633" ht="15.75" customHeight="1">
      <c r="B633" s="193"/>
    </row>
    <row r="634" ht="15.75" customHeight="1">
      <c r="B634" s="193"/>
    </row>
    <row r="635" ht="15.75" customHeight="1">
      <c r="B635" s="193"/>
    </row>
    <row r="636" ht="15.75" customHeight="1">
      <c r="B636" s="193"/>
    </row>
    <row r="637" ht="15.75" customHeight="1">
      <c r="B637" s="193"/>
    </row>
    <row r="638" ht="15.75" customHeight="1">
      <c r="B638" s="193"/>
    </row>
    <row r="639" ht="15.75" customHeight="1">
      <c r="B639" s="193"/>
    </row>
    <row r="640" ht="15.75" customHeight="1">
      <c r="B640" s="193"/>
    </row>
    <row r="641" ht="15.75" customHeight="1">
      <c r="B641" s="193"/>
    </row>
    <row r="642" ht="15.75" customHeight="1">
      <c r="B642" s="193"/>
    </row>
    <row r="643" ht="15.75" customHeight="1">
      <c r="B643" s="193"/>
    </row>
    <row r="644" ht="15.75" customHeight="1">
      <c r="B644" s="193"/>
    </row>
    <row r="645" ht="15.75" customHeight="1">
      <c r="B645" s="193"/>
    </row>
    <row r="646" ht="15.75" customHeight="1">
      <c r="B646" s="193"/>
    </row>
    <row r="647" ht="15.75" customHeight="1">
      <c r="B647" s="193"/>
    </row>
    <row r="648" ht="15.75" customHeight="1">
      <c r="B648" s="193"/>
    </row>
    <row r="649" ht="15.75" customHeight="1">
      <c r="B649" s="193"/>
    </row>
    <row r="650" ht="15.75" customHeight="1">
      <c r="B650" s="193"/>
    </row>
    <row r="651" ht="15.75" customHeight="1">
      <c r="B651" s="193"/>
    </row>
    <row r="652" ht="15.75" customHeight="1">
      <c r="B652" s="193"/>
    </row>
    <row r="653" ht="15.75" customHeight="1">
      <c r="B653" s="193"/>
    </row>
    <row r="654" ht="15.75" customHeight="1">
      <c r="B654" s="193"/>
    </row>
    <row r="655" ht="15.75" customHeight="1">
      <c r="B655" s="193"/>
    </row>
    <row r="656" ht="15.75" customHeight="1">
      <c r="B656" s="193"/>
    </row>
    <row r="657" ht="15.75" customHeight="1">
      <c r="B657" s="193"/>
    </row>
    <row r="658" ht="15.75" customHeight="1">
      <c r="B658" s="193"/>
    </row>
    <row r="659" ht="15.75" customHeight="1">
      <c r="B659" s="193"/>
    </row>
    <row r="660" ht="15.75" customHeight="1">
      <c r="B660" s="193"/>
    </row>
    <row r="661" ht="15.75" customHeight="1">
      <c r="B661" s="193"/>
    </row>
    <row r="662" ht="15.75" customHeight="1">
      <c r="B662" s="193"/>
    </row>
    <row r="663" ht="15.75" customHeight="1">
      <c r="B663" s="193"/>
    </row>
    <row r="664" ht="15.75" customHeight="1">
      <c r="B664" s="193"/>
    </row>
    <row r="665" ht="15.75" customHeight="1">
      <c r="B665" s="193"/>
    </row>
    <row r="666" ht="15.75" customHeight="1">
      <c r="B666" s="193"/>
    </row>
    <row r="667" ht="15.75" customHeight="1">
      <c r="B667" s="193"/>
    </row>
    <row r="668" ht="15.75" customHeight="1">
      <c r="B668" s="193"/>
    </row>
    <row r="669" ht="15.75" customHeight="1">
      <c r="B669" s="193"/>
    </row>
    <row r="670" ht="15.75" customHeight="1">
      <c r="B670" s="193"/>
    </row>
    <row r="671" ht="15.75" customHeight="1">
      <c r="B671" s="193"/>
    </row>
    <row r="672" ht="15.75" customHeight="1">
      <c r="B672" s="193"/>
    </row>
    <row r="673" ht="15.75" customHeight="1">
      <c r="B673" s="193"/>
    </row>
    <row r="674" ht="15.75" customHeight="1">
      <c r="B674" s="193"/>
    </row>
    <row r="675" ht="15.75" customHeight="1">
      <c r="B675" s="193"/>
    </row>
    <row r="676" ht="15.75" customHeight="1">
      <c r="B676" s="193"/>
    </row>
    <row r="677" ht="15.75" customHeight="1">
      <c r="B677" s="193"/>
    </row>
    <row r="678" ht="15.75" customHeight="1">
      <c r="B678" s="193"/>
    </row>
    <row r="679" ht="15.75" customHeight="1">
      <c r="B679" s="193"/>
    </row>
    <row r="680" ht="15.75" customHeight="1">
      <c r="B680" s="193"/>
    </row>
    <row r="681" ht="15.75" customHeight="1">
      <c r="B681" s="193"/>
    </row>
    <row r="682" ht="15.75" customHeight="1">
      <c r="B682" s="193"/>
    </row>
    <row r="683" ht="15.75" customHeight="1">
      <c r="B683" s="193"/>
    </row>
    <row r="684" ht="15.75" customHeight="1">
      <c r="B684" s="193"/>
    </row>
    <row r="685" ht="15.75" customHeight="1">
      <c r="B685" s="193"/>
    </row>
    <row r="686" ht="15.75" customHeight="1">
      <c r="B686" s="193"/>
    </row>
    <row r="687" ht="15.75" customHeight="1">
      <c r="B687" s="193"/>
    </row>
    <row r="688" ht="15.75" customHeight="1">
      <c r="B688" s="193"/>
    </row>
    <row r="689" ht="15.75" customHeight="1">
      <c r="B689" s="193"/>
    </row>
    <row r="690" ht="15.75" customHeight="1">
      <c r="B690" s="193"/>
    </row>
    <row r="691" ht="15.75" customHeight="1">
      <c r="B691" s="193"/>
    </row>
    <row r="692" ht="15.75" customHeight="1">
      <c r="B692" s="193"/>
    </row>
    <row r="693" ht="15.75" customHeight="1">
      <c r="B693" s="193"/>
    </row>
    <row r="694" ht="15.75" customHeight="1">
      <c r="B694" s="193"/>
    </row>
    <row r="695" ht="15.75" customHeight="1">
      <c r="B695" s="193"/>
    </row>
    <row r="696" ht="15.75" customHeight="1">
      <c r="B696" s="193"/>
    </row>
    <row r="697" ht="15.75" customHeight="1">
      <c r="B697" s="193"/>
    </row>
    <row r="698" ht="15.75" customHeight="1">
      <c r="B698" s="193"/>
    </row>
    <row r="699" ht="15.75" customHeight="1">
      <c r="B699" s="193"/>
    </row>
    <row r="700" ht="15.75" customHeight="1">
      <c r="B700" s="193"/>
    </row>
    <row r="701" ht="15.75" customHeight="1">
      <c r="B701" s="193"/>
    </row>
    <row r="702" ht="15.75" customHeight="1">
      <c r="B702" s="193"/>
    </row>
    <row r="703" ht="15.75" customHeight="1">
      <c r="B703" s="193"/>
    </row>
    <row r="704" ht="15.75" customHeight="1">
      <c r="B704" s="193"/>
    </row>
    <row r="705" ht="15.75" customHeight="1">
      <c r="B705" s="193"/>
    </row>
    <row r="706" ht="15.75" customHeight="1">
      <c r="B706" s="193"/>
    </row>
    <row r="707" ht="15.75" customHeight="1">
      <c r="B707" s="193"/>
    </row>
    <row r="708" ht="15.75" customHeight="1">
      <c r="B708" s="193"/>
    </row>
    <row r="709" ht="15.75" customHeight="1">
      <c r="B709" s="193"/>
    </row>
    <row r="710" ht="15.75" customHeight="1">
      <c r="B710" s="193"/>
    </row>
    <row r="711" ht="15.75" customHeight="1">
      <c r="B711" s="193"/>
    </row>
    <row r="712" ht="15.75" customHeight="1">
      <c r="B712" s="193"/>
    </row>
    <row r="713" ht="15.75" customHeight="1">
      <c r="B713" s="193"/>
    </row>
    <row r="714" ht="15.75" customHeight="1">
      <c r="B714" s="193"/>
    </row>
    <row r="715" ht="15.75" customHeight="1">
      <c r="B715" s="193"/>
    </row>
    <row r="716" ht="15.75" customHeight="1">
      <c r="B716" s="193"/>
    </row>
    <row r="717" ht="15.75" customHeight="1">
      <c r="B717" s="193"/>
    </row>
    <row r="718" ht="15.75" customHeight="1">
      <c r="B718" s="193"/>
    </row>
    <row r="719" ht="15.75" customHeight="1">
      <c r="B719" s="193"/>
    </row>
    <row r="720" ht="15.75" customHeight="1">
      <c r="B720" s="193"/>
    </row>
    <row r="721" ht="15.75" customHeight="1">
      <c r="B721" s="193"/>
    </row>
    <row r="722" ht="15.75" customHeight="1">
      <c r="B722" s="193"/>
    </row>
    <row r="723" ht="15.75" customHeight="1">
      <c r="B723" s="193"/>
    </row>
    <row r="724" ht="15.75" customHeight="1">
      <c r="B724" s="193"/>
    </row>
    <row r="725" ht="15.75" customHeight="1">
      <c r="B725" s="193"/>
    </row>
    <row r="726" ht="15.75" customHeight="1">
      <c r="B726" s="193"/>
    </row>
    <row r="727" ht="15.75" customHeight="1">
      <c r="B727" s="193"/>
    </row>
    <row r="728" ht="15.75" customHeight="1">
      <c r="B728" s="193"/>
    </row>
    <row r="729" ht="15.75" customHeight="1">
      <c r="B729" s="193"/>
    </row>
    <row r="730" ht="15.75" customHeight="1">
      <c r="B730" s="193"/>
    </row>
    <row r="731" ht="15.75" customHeight="1">
      <c r="B731" s="193"/>
    </row>
    <row r="732" ht="15.75" customHeight="1">
      <c r="B732" s="193"/>
    </row>
    <row r="733" ht="15.75" customHeight="1">
      <c r="B733" s="193"/>
    </row>
    <row r="734" ht="15.75" customHeight="1">
      <c r="B734" s="193"/>
    </row>
    <row r="735" ht="15.75" customHeight="1">
      <c r="B735" s="193"/>
    </row>
    <row r="736" ht="15.75" customHeight="1">
      <c r="B736" s="193"/>
    </row>
    <row r="737" ht="15.75" customHeight="1">
      <c r="B737" s="193"/>
    </row>
    <row r="738" ht="15.75" customHeight="1">
      <c r="B738" s="193"/>
    </row>
    <row r="739" ht="15.75" customHeight="1">
      <c r="B739" s="193"/>
    </row>
    <row r="740" ht="15.75" customHeight="1">
      <c r="B740" s="193"/>
    </row>
    <row r="741" ht="15.75" customHeight="1">
      <c r="B741" s="193"/>
    </row>
    <row r="742" ht="15.75" customHeight="1">
      <c r="B742" s="193"/>
    </row>
    <row r="743" ht="15.75" customHeight="1">
      <c r="B743" s="193"/>
    </row>
    <row r="744" ht="15.75" customHeight="1">
      <c r="B744" s="193"/>
    </row>
    <row r="745" ht="15.75" customHeight="1">
      <c r="B745" s="193"/>
    </row>
    <row r="746" ht="15.75" customHeight="1">
      <c r="B746" s="193"/>
    </row>
    <row r="747" ht="15.75" customHeight="1">
      <c r="B747" s="193"/>
    </row>
    <row r="748" ht="15.75" customHeight="1">
      <c r="B748" s="193"/>
    </row>
    <row r="749" ht="15.75" customHeight="1">
      <c r="B749" s="193"/>
    </row>
    <row r="750" ht="15.75" customHeight="1">
      <c r="B750" s="193"/>
    </row>
    <row r="751" ht="15.75" customHeight="1">
      <c r="B751" s="193"/>
    </row>
    <row r="752" ht="15.75" customHeight="1">
      <c r="B752" s="193"/>
    </row>
    <row r="753" ht="15.75" customHeight="1">
      <c r="B753" s="193"/>
    </row>
    <row r="754" ht="15.75" customHeight="1">
      <c r="B754" s="193"/>
    </row>
    <row r="755" ht="15.75" customHeight="1">
      <c r="B755" s="193"/>
    </row>
    <row r="756" ht="15.75" customHeight="1">
      <c r="B756" s="193"/>
    </row>
    <row r="757" ht="15.75" customHeight="1">
      <c r="B757" s="193"/>
    </row>
    <row r="758" ht="15.75" customHeight="1">
      <c r="B758" s="193"/>
    </row>
    <row r="759" ht="15.75" customHeight="1">
      <c r="B759" s="193"/>
    </row>
    <row r="760" ht="15.75" customHeight="1">
      <c r="B760" s="193"/>
    </row>
    <row r="761" ht="15.75" customHeight="1">
      <c r="B761" s="193"/>
    </row>
    <row r="762" ht="15.75" customHeight="1">
      <c r="B762" s="193"/>
    </row>
    <row r="763" ht="15.75" customHeight="1">
      <c r="B763" s="193"/>
    </row>
    <row r="764" ht="15.75" customHeight="1">
      <c r="B764" s="193"/>
    </row>
    <row r="765" ht="15.75" customHeight="1">
      <c r="B765" s="193"/>
    </row>
    <row r="766" ht="15.75" customHeight="1">
      <c r="B766" s="193"/>
    </row>
    <row r="767" ht="15.75" customHeight="1">
      <c r="B767" s="193"/>
    </row>
    <row r="768" ht="15.75" customHeight="1">
      <c r="B768" s="193"/>
    </row>
    <row r="769" ht="15.75" customHeight="1">
      <c r="B769" s="193"/>
    </row>
    <row r="770" ht="15.75" customHeight="1">
      <c r="B770" s="193"/>
    </row>
    <row r="771" ht="15.75" customHeight="1">
      <c r="B771" s="193"/>
    </row>
    <row r="772" ht="15.75" customHeight="1">
      <c r="B772" s="193"/>
    </row>
    <row r="773" ht="15.75" customHeight="1">
      <c r="B773" s="193"/>
    </row>
    <row r="774" ht="15.75" customHeight="1">
      <c r="B774" s="193"/>
    </row>
    <row r="775" ht="15.75" customHeight="1">
      <c r="B775" s="193"/>
    </row>
    <row r="776" ht="15.75" customHeight="1">
      <c r="B776" s="193"/>
    </row>
    <row r="777" ht="15.75" customHeight="1">
      <c r="B777" s="193"/>
    </row>
    <row r="778" ht="15.75" customHeight="1">
      <c r="B778" s="193"/>
    </row>
    <row r="779" ht="15.75" customHeight="1">
      <c r="B779" s="193"/>
    </row>
    <row r="780" ht="15.75" customHeight="1">
      <c r="B780" s="193"/>
    </row>
    <row r="781" ht="15.75" customHeight="1">
      <c r="B781" s="193"/>
    </row>
    <row r="782" ht="15.75" customHeight="1">
      <c r="B782" s="193"/>
    </row>
    <row r="783" ht="15.75" customHeight="1">
      <c r="B783" s="193"/>
    </row>
    <row r="784" ht="15.75" customHeight="1">
      <c r="B784" s="193"/>
    </row>
    <row r="785" ht="15.75" customHeight="1">
      <c r="B785" s="193"/>
    </row>
    <row r="786" ht="15.75" customHeight="1">
      <c r="B786" s="193"/>
    </row>
    <row r="787" ht="15.75" customHeight="1">
      <c r="B787" s="193"/>
    </row>
    <row r="788" ht="15.75" customHeight="1">
      <c r="B788" s="193"/>
    </row>
    <row r="789" ht="15.75" customHeight="1">
      <c r="B789" s="193"/>
    </row>
    <row r="790" ht="15.75" customHeight="1">
      <c r="B790" s="193"/>
    </row>
    <row r="791" ht="15.75" customHeight="1">
      <c r="B791" s="193"/>
    </row>
    <row r="792" ht="15.75" customHeight="1">
      <c r="B792" s="193"/>
    </row>
    <row r="793" ht="15.75" customHeight="1">
      <c r="B793" s="193"/>
    </row>
    <row r="794" ht="15.75" customHeight="1">
      <c r="B794" s="193"/>
    </row>
    <row r="795" ht="15.75" customHeight="1">
      <c r="B795" s="193"/>
    </row>
    <row r="796" ht="15.75" customHeight="1">
      <c r="B796" s="193"/>
    </row>
    <row r="797" ht="15.75" customHeight="1">
      <c r="B797" s="193"/>
    </row>
    <row r="798" ht="15.75" customHeight="1">
      <c r="B798" s="193"/>
    </row>
    <row r="799" ht="15.75" customHeight="1">
      <c r="B799" s="193"/>
    </row>
    <row r="800" ht="15.75" customHeight="1">
      <c r="B800" s="193"/>
    </row>
    <row r="801" ht="15.75" customHeight="1">
      <c r="B801" s="193"/>
    </row>
    <row r="802" ht="15.75" customHeight="1">
      <c r="B802" s="193"/>
    </row>
    <row r="803" ht="15.75" customHeight="1">
      <c r="B803" s="193"/>
    </row>
    <row r="804" ht="15.75" customHeight="1">
      <c r="B804" s="193"/>
    </row>
    <row r="805" ht="15.75" customHeight="1">
      <c r="B805" s="193"/>
    </row>
    <row r="806" ht="15.75" customHeight="1">
      <c r="B806" s="193"/>
    </row>
    <row r="807" ht="15.75" customHeight="1">
      <c r="B807" s="193"/>
    </row>
    <row r="808" ht="15.75" customHeight="1">
      <c r="B808" s="193"/>
    </row>
    <row r="809" ht="15.75" customHeight="1">
      <c r="B809" s="193"/>
    </row>
    <row r="810" ht="15.75" customHeight="1">
      <c r="B810" s="193"/>
    </row>
    <row r="811" ht="15.75" customHeight="1">
      <c r="B811" s="193"/>
    </row>
    <row r="812" ht="15.75" customHeight="1">
      <c r="B812" s="193"/>
    </row>
    <row r="813" ht="15.75" customHeight="1">
      <c r="B813" s="193"/>
    </row>
    <row r="814" ht="15.75" customHeight="1">
      <c r="B814" s="193"/>
    </row>
    <row r="815" ht="15.75" customHeight="1">
      <c r="B815" s="193"/>
    </row>
    <row r="816" ht="15.75" customHeight="1">
      <c r="B816" s="193"/>
    </row>
    <row r="817" ht="15.75" customHeight="1">
      <c r="B817" s="193"/>
    </row>
    <row r="818" ht="15.75" customHeight="1">
      <c r="B818" s="193"/>
    </row>
    <row r="819" ht="15.75" customHeight="1">
      <c r="B819" s="193"/>
    </row>
    <row r="820" ht="15.75" customHeight="1">
      <c r="B820" s="193"/>
    </row>
    <row r="821" ht="15.75" customHeight="1">
      <c r="B821" s="193"/>
    </row>
    <row r="822" ht="15.75" customHeight="1">
      <c r="B822" s="193"/>
    </row>
    <row r="823" ht="15.75" customHeight="1">
      <c r="B823" s="193"/>
    </row>
    <row r="824" ht="15.75" customHeight="1">
      <c r="B824" s="193"/>
    </row>
    <row r="825" ht="15.75" customHeight="1">
      <c r="B825" s="193"/>
    </row>
    <row r="826" ht="15.75" customHeight="1">
      <c r="B826" s="193"/>
    </row>
    <row r="827" ht="15.75" customHeight="1">
      <c r="B827" s="193"/>
    </row>
    <row r="828" ht="15.75" customHeight="1">
      <c r="B828" s="193"/>
    </row>
    <row r="829" ht="15.75" customHeight="1">
      <c r="B829" s="193"/>
    </row>
    <row r="830" ht="15.75" customHeight="1">
      <c r="B830" s="193"/>
    </row>
    <row r="831" ht="15.75" customHeight="1">
      <c r="B831" s="193"/>
    </row>
    <row r="832" ht="15.75" customHeight="1">
      <c r="B832" s="193"/>
    </row>
    <row r="833" ht="15.75" customHeight="1">
      <c r="B833" s="193"/>
    </row>
    <row r="834" ht="15.75" customHeight="1">
      <c r="B834" s="193"/>
    </row>
    <row r="835" ht="15.75" customHeight="1">
      <c r="B835" s="193"/>
    </row>
    <row r="836" ht="15.75" customHeight="1">
      <c r="B836" s="193"/>
    </row>
    <row r="837" ht="15.75" customHeight="1">
      <c r="B837" s="193"/>
    </row>
    <row r="838" ht="15.75" customHeight="1">
      <c r="B838" s="193"/>
    </row>
    <row r="839" ht="15.75" customHeight="1">
      <c r="B839" s="193"/>
    </row>
    <row r="840" ht="15.75" customHeight="1">
      <c r="B840" s="193"/>
    </row>
    <row r="841" ht="15.75" customHeight="1">
      <c r="B841" s="193"/>
    </row>
    <row r="842" ht="15.75" customHeight="1">
      <c r="B842" s="193"/>
    </row>
    <row r="843" ht="15.75" customHeight="1">
      <c r="B843" s="193"/>
    </row>
    <row r="844" ht="15.75" customHeight="1">
      <c r="B844" s="193"/>
    </row>
    <row r="845" ht="15.75" customHeight="1">
      <c r="B845" s="193"/>
    </row>
    <row r="846" ht="15.75" customHeight="1">
      <c r="B846" s="193"/>
    </row>
    <row r="847" ht="15.75" customHeight="1">
      <c r="B847" s="193"/>
    </row>
    <row r="848" ht="15.75" customHeight="1">
      <c r="B848" s="193"/>
    </row>
    <row r="849" ht="15.75" customHeight="1">
      <c r="B849" s="193"/>
    </row>
    <row r="850" ht="15.75" customHeight="1">
      <c r="B850" s="193"/>
    </row>
    <row r="851" ht="15.75" customHeight="1">
      <c r="B851" s="193"/>
    </row>
    <row r="852" ht="15.75" customHeight="1">
      <c r="B852" s="193"/>
    </row>
    <row r="853" ht="15.75" customHeight="1">
      <c r="B853" s="193"/>
    </row>
    <row r="854" ht="15.75" customHeight="1">
      <c r="B854" s="193"/>
    </row>
    <row r="855" ht="15.75" customHeight="1">
      <c r="B855" s="193"/>
    </row>
    <row r="856" ht="15.75" customHeight="1">
      <c r="B856" s="193"/>
    </row>
    <row r="857" ht="15.75" customHeight="1">
      <c r="B857" s="193"/>
    </row>
    <row r="858" ht="15.75" customHeight="1">
      <c r="B858" s="193"/>
    </row>
    <row r="859" ht="15.75" customHeight="1">
      <c r="B859" s="193"/>
    </row>
    <row r="860" ht="15.75" customHeight="1">
      <c r="B860" s="193"/>
    </row>
    <row r="861" ht="15.75" customHeight="1">
      <c r="B861" s="193"/>
    </row>
    <row r="862" ht="15.75" customHeight="1">
      <c r="B862" s="193"/>
    </row>
    <row r="863" ht="15.75" customHeight="1">
      <c r="B863" s="193"/>
    </row>
    <row r="864" ht="15.75" customHeight="1">
      <c r="B864" s="193"/>
    </row>
    <row r="865" ht="15.75" customHeight="1">
      <c r="B865" s="193"/>
    </row>
    <row r="866" ht="15.75" customHeight="1">
      <c r="B866" s="193"/>
    </row>
    <row r="867" ht="15.75" customHeight="1">
      <c r="B867" s="193"/>
    </row>
    <row r="868" ht="15.75" customHeight="1">
      <c r="B868" s="193"/>
    </row>
    <row r="869" ht="15.75" customHeight="1">
      <c r="B869" s="193"/>
    </row>
    <row r="870" ht="15.75" customHeight="1">
      <c r="B870" s="193"/>
    </row>
    <row r="871" ht="15.75" customHeight="1">
      <c r="B871" s="193"/>
    </row>
    <row r="872" ht="15.75" customHeight="1">
      <c r="B872" s="193"/>
    </row>
    <row r="873" ht="15.75" customHeight="1">
      <c r="B873" s="193"/>
    </row>
    <row r="874" ht="15.75" customHeight="1">
      <c r="B874" s="193"/>
    </row>
    <row r="875" ht="15.75" customHeight="1">
      <c r="B875" s="193"/>
    </row>
    <row r="876" ht="15.75" customHeight="1">
      <c r="B876" s="193"/>
    </row>
    <row r="877" ht="15.75" customHeight="1">
      <c r="B877" s="193"/>
    </row>
    <row r="878" ht="15.75" customHeight="1">
      <c r="B878" s="193"/>
    </row>
    <row r="879" ht="15.75" customHeight="1">
      <c r="B879" s="193"/>
    </row>
    <row r="880" ht="15.75" customHeight="1">
      <c r="B880" s="193"/>
    </row>
    <row r="881" ht="15.75" customHeight="1">
      <c r="B881" s="193"/>
    </row>
    <row r="882" ht="15.75" customHeight="1">
      <c r="B882" s="193"/>
    </row>
    <row r="883" ht="15.75" customHeight="1">
      <c r="B883" s="193"/>
    </row>
    <row r="884" ht="15.75" customHeight="1">
      <c r="B884" s="193"/>
    </row>
    <row r="885" ht="15.75" customHeight="1">
      <c r="B885" s="193"/>
    </row>
    <row r="886" ht="15.75" customHeight="1">
      <c r="B886" s="193"/>
    </row>
    <row r="887" ht="15.75" customHeight="1">
      <c r="B887" s="193"/>
    </row>
    <row r="888" ht="15.75" customHeight="1">
      <c r="B888" s="193"/>
    </row>
    <row r="889" ht="15.75" customHeight="1">
      <c r="B889" s="193"/>
    </row>
    <row r="890" ht="15.75" customHeight="1">
      <c r="B890" s="193"/>
    </row>
    <row r="891" ht="15.75" customHeight="1">
      <c r="B891" s="193"/>
    </row>
    <row r="892" ht="15.75" customHeight="1">
      <c r="B892" s="193"/>
    </row>
    <row r="893" ht="15.75" customHeight="1">
      <c r="B893" s="193"/>
    </row>
    <row r="894" ht="15.75" customHeight="1">
      <c r="B894" s="193"/>
    </row>
    <row r="895" ht="15.75" customHeight="1">
      <c r="B895" s="193"/>
    </row>
    <row r="896" ht="15.75" customHeight="1">
      <c r="B896" s="193"/>
    </row>
    <row r="897" ht="15.75" customHeight="1">
      <c r="B897" s="193"/>
    </row>
    <row r="898" ht="15.75" customHeight="1">
      <c r="B898" s="193"/>
    </row>
    <row r="899" ht="15.75" customHeight="1">
      <c r="B899" s="193"/>
    </row>
    <row r="900" ht="15.75" customHeight="1">
      <c r="B900" s="193"/>
    </row>
    <row r="901" ht="15.75" customHeight="1">
      <c r="B901" s="193"/>
    </row>
    <row r="902" ht="15.75" customHeight="1">
      <c r="B902" s="193"/>
    </row>
    <row r="903" ht="15.75" customHeight="1">
      <c r="B903" s="193"/>
    </row>
    <row r="904" ht="15.75" customHeight="1">
      <c r="B904" s="193"/>
    </row>
    <row r="905" ht="15.75" customHeight="1">
      <c r="B905" s="193"/>
    </row>
    <row r="906" ht="15.75" customHeight="1">
      <c r="B906" s="193"/>
    </row>
    <row r="907" ht="15.75" customHeight="1">
      <c r="B907" s="193"/>
    </row>
    <row r="908" ht="15.75" customHeight="1">
      <c r="B908" s="193"/>
    </row>
    <row r="909" ht="15.75" customHeight="1">
      <c r="B909" s="193"/>
    </row>
    <row r="910" ht="15.75" customHeight="1">
      <c r="B910" s="193"/>
    </row>
    <row r="911" ht="15.75" customHeight="1">
      <c r="B911" s="193"/>
    </row>
    <row r="912" ht="15.75" customHeight="1">
      <c r="B912" s="193"/>
    </row>
    <row r="913" ht="15.75" customHeight="1">
      <c r="B913" s="193"/>
    </row>
    <row r="914" ht="15.75" customHeight="1">
      <c r="B914" s="193"/>
    </row>
    <row r="915" ht="15.75" customHeight="1">
      <c r="B915" s="193"/>
    </row>
    <row r="916" ht="15.75" customHeight="1">
      <c r="B916" s="193"/>
    </row>
    <row r="917" ht="15.75" customHeight="1">
      <c r="B917" s="193"/>
    </row>
    <row r="918" ht="15.75" customHeight="1">
      <c r="B918" s="193"/>
    </row>
    <row r="919" ht="15.75" customHeight="1">
      <c r="B919" s="193"/>
    </row>
    <row r="920" ht="15.75" customHeight="1">
      <c r="B920" s="193"/>
    </row>
    <row r="921" ht="15.75" customHeight="1">
      <c r="B921" s="193"/>
    </row>
    <row r="922" ht="15.75" customHeight="1">
      <c r="B922" s="193"/>
    </row>
    <row r="923" ht="15.75" customHeight="1">
      <c r="B923" s="193"/>
    </row>
    <row r="924" ht="15.75" customHeight="1">
      <c r="B924" s="193"/>
    </row>
    <row r="925" ht="15.75" customHeight="1">
      <c r="B925" s="193"/>
    </row>
    <row r="926" ht="15.75" customHeight="1">
      <c r="B926" s="193"/>
    </row>
    <row r="927" ht="15.75" customHeight="1">
      <c r="B927" s="193"/>
    </row>
    <row r="928" ht="15.75" customHeight="1">
      <c r="B928" s="193"/>
    </row>
    <row r="929" ht="15.75" customHeight="1">
      <c r="B929" s="193"/>
    </row>
    <row r="930" ht="15.75" customHeight="1">
      <c r="B930" s="193"/>
    </row>
    <row r="931" ht="15.75" customHeight="1">
      <c r="B931" s="193"/>
    </row>
    <row r="932" ht="15.75" customHeight="1">
      <c r="B932" s="193"/>
    </row>
    <row r="933" ht="15.75" customHeight="1">
      <c r="B933" s="193"/>
    </row>
    <row r="934" ht="15.75" customHeight="1">
      <c r="B934" s="193"/>
    </row>
    <row r="935" ht="15.75" customHeight="1">
      <c r="B935" s="193"/>
    </row>
    <row r="936" ht="15.75" customHeight="1">
      <c r="B936" s="193"/>
    </row>
    <row r="937" ht="15.75" customHeight="1">
      <c r="B937" s="193"/>
    </row>
    <row r="938" ht="15.75" customHeight="1">
      <c r="B938" s="193"/>
    </row>
    <row r="939" ht="15.75" customHeight="1">
      <c r="B939" s="193"/>
    </row>
    <row r="940" ht="15.75" customHeight="1">
      <c r="B940" s="193"/>
    </row>
    <row r="941" ht="15.75" customHeight="1">
      <c r="B941" s="193"/>
    </row>
    <row r="942" ht="15.75" customHeight="1">
      <c r="B942" s="193"/>
    </row>
    <row r="943" ht="15.75" customHeight="1">
      <c r="B943" s="193"/>
    </row>
    <row r="944" ht="15.75" customHeight="1">
      <c r="B944" s="193"/>
    </row>
    <row r="945" ht="15.75" customHeight="1">
      <c r="B945" s="193"/>
    </row>
    <row r="946" ht="15.75" customHeight="1">
      <c r="B946" s="193"/>
    </row>
    <row r="947" ht="15.75" customHeight="1">
      <c r="B947" s="193"/>
    </row>
    <row r="948" ht="15.75" customHeight="1">
      <c r="B948" s="193"/>
    </row>
    <row r="949" ht="15.75" customHeight="1">
      <c r="B949" s="193"/>
    </row>
    <row r="950" ht="15.75" customHeight="1">
      <c r="B950" s="193"/>
    </row>
    <row r="951" ht="15.75" customHeight="1">
      <c r="B951" s="193"/>
    </row>
    <row r="952" ht="15.75" customHeight="1">
      <c r="B952" s="193"/>
    </row>
    <row r="953" ht="15.75" customHeight="1">
      <c r="B953" s="193"/>
    </row>
    <row r="954" ht="15.75" customHeight="1">
      <c r="B954" s="193"/>
    </row>
    <row r="955" ht="15.75" customHeight="1">
      <c r="B955" s="193"/>
    </row>
    <row r="956" ht="15.75" customHeight="1">
      <c r="B956" s="193"/>
    </row>
    <row r="957" ht="15.75" customHeight="1">
      <c r="B957" s="193"/>
    </row>
    <row r="958" ht="15.75" customHeight="1">
      <c r="B958" s="193"/>
    </row>
    <row r="959" ht="15.75" customHeight="1">
      <c r="B959" s="193"/>
    </row>
    <row r="960" ht="15.75" customHeight="1">
      <c r="B960" s="193"/>
    </row>
    <row r="961" ht="15.75" customHeight="1">
      <c r="B961" s="193"/>
    </row>
    <row r="962" ht="15.75" customHeight="1">
      <c r="B962" s="193"/>
    </row>
    <row r="963" ht="15.75" customHeight="1">
      <c r="B963" s="193"/>
    </row>
    <row r="964" ht="15.75" customHeight="1">
      <c r="B964" s="193"/>
    </row>
    <row r="965" ht="15.75" customHeight="1">
      <c r="B965" s="193"/>
    </row>
    <row r="966" ht="15.75" customHeight="1">
      <c r="B966" s="193"/>
    </row>
    <row r="967" ht="15.75" customHeight="1">
      <c r="B967" s="193"/>
    </row>
    <row r="968" ht="15.75" customHeight="1">
      <c r="B968" s="193"/>
    </row>
    <row r="969" ht="15.75" customHeight="1">
      <c r="B969" s="193"/>
    </row>
    <row r="970" ht="15.75" customHeight="1">
      <c r="B970" s="193"/>
    </row>
    <row r="971" ht="15.75" customHeight="1">
      <c r="B971" s="193"/>
    </row>
    <row r="972" ht="15.75" customHeight="1">
      <c r="B972" s="193"/>
    </row>
    <row r="973" ht="15.75" customHeight="1">
      <c r="B973" s="193"/>
    </row>
    <row r="974" ht="15.75" customHeight="1">
      <c r="B974" s="193"/>
    </row>
    <row r="975" ht="15.75" customHeight="1">
      <c r="B975" s="193"/>
    </row>
    <row r="976" ht="15.75" customHeight="1">
      <c r="B976" s="193"/>
    </row>
    <row r="977" ht="15.75" customHeight="1">
      <c r="B977" s="193"/>
    </row>
    <row r="978" ht="15.75" customHeight="1">
      <c r="B978" s="193"/>
    </row>
    <row r="979" ht="15.75" customHeight="1">
      <c r="B979" s="193"/>
    </row>
    <row r="980" ht="15.75" customHeight="1">
      <c r="B980" s="193"/>
    </row>
    <row r="981" ht="15.75" customHeight="1">
      <c r="B981" s="193"/>
    </row>
    <row r="982" ht="15.75" customHeight="1">
      <c r="B982" s="193"/>
    </row>
    <row r="983" ht="15.75" customHeight="1">
      <c r="B983" s="193"/>
    </row>
    <row r="984" ht="15.75" customHeight="1">
      <c r="B984" s="193"/>
    </row>
    <row r="985" ht="15.75" customHeight="1">
      <c r="B985" s="193"/>
    </row>
    <row r="986" ht="15.75" customHeight="1">
      <c r="B986" s="193"/>
    </row>
    <row r="987" ht="15.75" customHeight="1">
      <c r="B987" s="193"/>
    </row>
    <row r="988" ht="15.75" customHeight="1">
      <c r="B988" s="193"/>
    </row>
    <row r="989" ht="15.75" customHeight="1">
      <c r="B989" s="193"/>
    </row>
    <row r="990" ht="15.75" customHeight="1">
      <c r="B990" s="193"/>
    </row>
    <row r="991" ht="15.75" customHeight="1">
      <c r="B991" s="193"/>
    </row>
    <row r="992" ht="15.75" customHeight="1">
      <c r="B992" s="193"/>
    </row>
    <row r="993" ht="15.75" customHeight="1">
      <c r="B993" s="193"/>
    </row>
    <row r="994" ht="15.75" customHeight="1">
      <c r="B994" s="193"/>
    </row>
    <row r="995" ht="15.75" customHeight="1">
      <c r="B995" s="193"/>
    </row>
    <row r="996" ht="15.75" customHeight="1">
      <c r="B996" s="193"/>
    </row>
    <row r="997" ht="15.75" customHeight="1">
      <c r="B997" s="193"/>
    </row>
    <row r="998" ht="15.75" customHeight="1">
      <c r="B998" s="193"/>
    </row>
    <row r="999" ht="15.75" customHeight="1">
      <c r="B999" s="193"/>
    </row>
    <row r="1000" ht="15.75" customHeight="1">
      <c r="B1000" s="193"/>
    </row>
  </sheetData>
  <conditionalFormatting sqref="B4:B27">
    <cfRule type="colorScale" priority="1">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sheetPr>
  <sheetViews>
    <sheetView showGridLines="0" workbookViewId="0"/>
  </sheetViews>
  <sheetFormatPr customHeight="1" defaultColWidth="14.43" defaultRowHeight="15.0"/>
  <cols>
    <col customWidth="1" min="1" max="26" width="11.4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showGridLines="0" workbookViewId="0"/>
  </sheetViews>
  <sheetFormatPr customHeight="1" defaultColWidth="14.43" defaultRowHeight="15.0"/>
  <cols>
    <col customWidth="1" min="1" max="1" width="2.71"/>
    <col customWidth="1" min="2" max="2" width="4.14"/>
    <col customWidth="1" min="3" max="3" width="11.86"/>
    <col customWidth="1" min="4" max="4" width="14.29"/>
    <col customWidth="1" min="5" max="5" width="14.57"/>
    <col customWidth="1" min="6" max="6" width="17.14"/>
    <col customWidth="1" min="7" max="9" width="11.43"/>
    <col customWidth="1" min="10" max="10" width="14.43"/>
    <col customWidth="1" min="11" max="11" width="15.14"/>
    <col customWidth="1" min="12" max="12" width="19.71"/>
    <col customWidth="1" min="13" max="13" width="11.29"/>
    <col customWidth="1" min="14" max="14" width="11.71"/>
    <col customWidth="1" min="15" max="15" width="8.43"/>
    <col customWidth="1" min="16" max="16" width="15.0"/>
    <col customWidth="1" min="17" max="17" width="14.29"/>
    <col customWidth="1" min="18" max="18" width="11.71"/>
    <col customWidth="1" min="19" max="19" width="13.43"/>
    <col customWidth="1" min="20" max="20" width="255.71"/>
    <col customWidth="1" min="21" max="26" width="11.43"/>
  </cols>
  <sheetData>
    <row r="1">
      <c r="E1" s="198"/>
      <c r="F1" s="198"/>
      <c r="G1" s="198"/>
      <c r="H1" s="198"/>
      <c r="I1" s="198"/>
      <c r="S1" s="193"/>
    </row>
    <row r="2">
      <c r="A2" s="4"/>
      <c r="B2" s="199" t="s">
        <v>0</v>
      </c>
      <c r="C2" s="200" t="s">
        <v>1</v>
      </c>
      <c r="D2" s="200" t="s">
        <v>2</v>
      </c>
      <c r="E2" s="200" t="s">
        <v>3</v>
      </c>
      <c r="F2" s="200" t="s">
        <v>4</v>
      </c>
      <c r="G2" s="200" t="s">
        <v>4867</v>
      </c>
      <c r="H2" s="200" t="s">
        <v>6</v>
      </c>
      <c r="I2" s="200" t="s">
        <v>7</v>
      </c>
      <c r="J2" s="200" t="s">
        <v>8</v>
      </c>
      <c r="K2" s="200" t="s">
        <v>30</v>
      </c>
      <c r="L2" s="200" t="s">
        <v>20</v>
      </c>
      <c r="M2" s="200" t="s">
        <v>4868</v>
      </c>
      <c r="N2" s="200" t="s">
        <v>12</v>
      </c>
      <c r="O2" s="200" t="s">
        <v>10</v>
      </c>
      <c r="P2" s="200" t="s">
        <v>4869</v>
      </c>
      <c r="Q2" s="200" t="s">
        <v>16</v>
      </c>
      <c r="R2" s="200" t="s">
        <v>18</v>
      </c>
      <c r="S2" s="201" t="s">
        <v>22</v>
      </c>
      <c r="T2" s="202" t="s">
        <v>4870</v>
      </c>
      <c r="U2" s="4"/>
      <c r="V2" s="4"/>
      <c r="W2" s="4"/>
      <c r="X2" s="4"/>
      <c r="Y2" s="4"/>
      <c r="Z2" s="4"/>
    </row>
    <row r="3">
      <c r="B3" s="80">
        <v>1.0</v>
      </c>
      <c r="C3" s="203">
        <v>43525.0</v>
      </c>
      <c r="D3" s="80">
        <v>4.27435934E8</v>
      </c>
      <c r="E3" s="204" t="s">
        <v>4871</v>
      </c>
      <c r="F3" s="204" t="s">
        <v>4872</v>
      </c>
      <c r="G3" s="204" t="s">
        <v>4873</v>
      </c>
      <c r="H3" s="204" t="s">
        <v>60</v>
      </c>
      <c r="I3" s="204" t="s">
        <v>85</v>
      </c>
      <c r="J3" s="80">
        <v>10.0</v>
      </c>
      <c r="K3" s="205">
        <f>+HOSTELWORLD!$J3</f>
        <v>10</v>
      </c>
      <c r="L3" s="80">
        <v>10.0</v>
      </c>
      <c r="M3" s="80">
        <v>10.0</v>
      </c>
      <c r="N3" s="80">
        <v>10.0</v>
      </c>
      <c r="O3" s="80">
        <v>10.0</v>
      </c>
      <c r="P3" s="80">
        <v>10.0</v>
      </c>
      <c r="Q3" s="80">
        <v>10.0</v>
      </c>
      <c r="R3" s="80">
        <v>10.0</v>
      </c>
      <c r="S3" s="205">
        <f t="shared" ref="S3:S83" si="1">+AVERAGE(L3:R3)</f>
        <v>10</v>
      </c>
      <c r="T3" s="80" t="s">
        <v>4874</v>
      </c>
    </row>
    <row r="4">
      <c r="B4" s="80">
        <v>2.0</v>
      </c>
      <c r="C4" s="203">
        <v>43525.0</v>
      </c>
      <c r="D4" s="80">
        <v>4.27549653E8</v>
      </c>
      <c r="E4" s="204" t="s">
        <v>1278</v>
      </c>
      <c r="F4" s="204" t="s">
        <v>950</v>
      </c>
      <c r="G4" s="204" t="s">
        <v>4875</v>
      </c>
      <c r="H4" s="204" t="s">
        <v>60</v>
      </c>
      <c r="I4" s="204" t="s">
        <v>73</v>
      </c>
      <c r="J4" s="80">
        <v>10.0</v>
      </c>
      <c r="K4" s="205">
        <f t="shared" ref="K4:K81" si="2">+AVERAGE($J$3:J4)</f>
        <v>10</v>
      </c>
      <c r="L4" s="80">
        <v>10.0</v>
      </c>
      <c r="M4" s="80">
        <v>10.0</v>
      </c>
      <c r="N4" s="80">
        <v>10.0</v>
      </c>
      <c r="O4" s="80">
        <v>10.0</v>
      </c>
      <c r="P4" s="80">
        <v>10.0</v>
      </c>
      <c r="Q4" s="80">
        <v>10.0</v>
      </c>
      <c r="R4" s="80">
        <v>10.0</v>
      </c>
      <c r="S4" s="205">
        <f t="shared" si="1"/>
        <v>10</v>
      </c>
      <c r="T4" s="80" t="s">
        <v>4876</v>
      </c>
    </row>
    <row r="5">
      <c r="B5" s="80">
        <v>3.0</v>
      </c>
      <c r="C5" s="203">
        <v>43531.0</v>
      </c>
      <c r="D5" s="80">
        <v>4.2794379E8</v>
      </c>
      <c r="E5" s="204" t="s">
        <v>4877</v>
      </c>
      <c r="F5" s="204" t="s">
        <v>4878</v>
      </c>
      <c r="G5" s="204" t="s">
        <v>4875</v>
      </c>
      <c r="H5" s="204" t="s">
        <v>45</v>
      </c>
      <c r="I5" s="204">
        <v>304.0</v>
      </c>
      <c r="J5" s="80">
        <v>9.4</v>
      </c>
      <c r="K5" s="205">
        <f t="shared" si="2"/>
        <v>9.8</v>
      </c>
      <c r="L5" s="80">
        <v>10.0</v>
      </c>
      <c r="M5" s="80">
        <v>10.0</v>
      </c>
      <c r="N5" s="80">
        <v>8.0</v>
      </c>
      <c r="O5" s="80">
        <v>8.0</v>
      </c>
      <c r="P5" s="80">
        <v>10.0</v>
      </c>
      <c r="Q5" s="80">
        <v>10.0</v>
      </c>
      <c r="R5" s="80">
        <v>10.0</v>
      </c>
      <c r="S5" s="205">
        <f t="shared" si="1"/>
        <v>9.428571429</v>
      </c>
      <c r="T5" s="80" t="s">
        <v>4879</v>
      </c>
    </row>
    <row r="6">
      <c r="B6" s="80">
        <v>4.0</v>
      </c>
      <c r="C6" s="203">
        <v>43532.0</v>
      </c>
      <c r="D6" s="80">
        <v>4.27669826E8</v>
      </c>
      <c r="E6" s="204"/>
      <c r="F6" s="204" t="s">
        <v>40</v>
      </c>
      <c r="G6" s="204" t="s">
        <v>4875</v>
      </c>
      <c r="H6" s="204" t="s">
        <v>60</v>
      </c>
      <c r="I6" s="204" t="s">
        <v>73</v>
      </c>
      <c r="J6" s="80">
        <v>8.9</v>
      </c>
      <c r="K6" s="205">
        <f t="shared" si="2"/>
        <v>9.575</v>
      </c>
      <c r="L6" s="80">
        <v>10.0</v>
      </c>
      <c r="M6" s="80">
        <v>8.0</v>
      </c>
      <c r="N6" s="80">
        <v>10.0</v>
      </c>
      <c r="O6" s="80">
        <v>10.0</v>
      </c>
      <c r="P6" s="80">
        <v>8.0</v>
      </c>
      <c r="Q6" s="80">
        <v>8.0</v>
      </c>
      <c r="R6" s="80">
        <v>8.0</v>
      </c>
      <c r="S6" s="205">
        <f t="shared" si="1"/>
        <v>8.857142857</v>
      </c>
      <c r="T6" s="80" t="s">
        <v>4879</v>
      </c>
    </row>
    <row r="7">
      <c r="B7" s="80">
        <v>5.0</v>
      </c>
      <c r="C7" s="203">
        <v>43532.0</v>
      </c>
      <c r="D7" s="80">
        <v>4.28426438E8</v>
      </c>
      <c r="E7" s="204" t="s">
        <v>4880</v>
      </c>
      <c r="F7" s="204" t="s">
        <v>4881</v>
      </c>
      <c r="G7" s="204" t="s">
        <v>4875</v>
      </c>
      <c r="H7" s="204" t="s">
        <v>60</v>
      </c>
      <c r="I7" s="204" t="s">
        <v>166</v>
      </c>
      <c r="J7" s="80">
        <v>10.0</v>
      </c>
      <c r="K7" s="205">
        <f t="shared" si="2"/>
        <v>9.66</v>
      </c>
      <c r="L7" s="80">
        <v>10.0</v>
      </c>
      <c r="M7" s="80">
        <v>10.0</v>
      </c>
      <c r="N7" s="80">
        <v>10.0</v>
      </c>
      <c r="O7" s="80">
        <v>10.0</v>
      </c>
      <c r="P7" s="80">
        <v>10.0</v>
      </c>
      <c r="Q7" s="80">
        <v>10.0</v>
      </c>
      <c r="R7" s="80">
        <v>10.0</v>
      </c>
      <c r="S7" s="205">
        <f t="shared" si="1"/>
        <v>10</v>
      </c>
      <c r="T7" s="80" t="s">
        <v>4882</v>
      </c>
    </row>
    <row r="8">
      <c r="B8" s="80">
        <v>6.0</v>
      </c>
      <c r="C8" s="203">
        <v>43537.0</v>
      </c>
      <c r="D8" s="80">
        <v>4.29314123E8</v>
      </c>
      <c r="E8" s="204" t="s">
        <v>446</v>
      </c>
      <c r="F8" s="204" t="s">
        <v>48</v>
      </c>
      <c r="G8" s="204" t="s">
        <v>4883</v>
      </c>
      <c r="H8" s="204" t="s">
        <v>60</v>
      </c>
      <c r="I8" s="204" t="s">
        <v>227</v>
      </c>
      <c r="J8" s="80">
        <v>8.6</v>
      </c>
      <c r="K8" s="205">
        <f t="shared" si="2"/>
        <v>9.483333333</v>
      </c>
      <c r="L8" s="80">
        <v>10.0</v>
      </c>
      <c r="M8" s="80">
        <v>10.0</v>
      </c>
      <c r="N8" s="80">
        <v>8.0</v>
      </c>
      <c r="O8" s="80">
        <v>8.0</v>
      </c>
      <c r="P8" s="80">
        <v>8.0</v>
      </c>
      <c r="Q8" s="80">
        <v>8.0</v>
      </c>
      <c r="R8" s="80">
        <v>8.0</v>
      </c>
      <c r="S8" s="205">
        <f t="shared" si="1"/>
        <v>8.571428571</v>
      </c>
      <c r="T8" s="80" t="s">
        <v>4879</v>
      </c>
    </row>
    <row r="9">
      <c r="B9" s="80">
        <v>7.0</v>
      </c>
      <c r="C9" s="203">
        <v>43556.0</v>
      </c>
      <c r="D9" s="80">
        <v>4.3397423E8</v>
      </c>
      <c r="E9" s="204" t="s">
        <v>3048</v>
      </c>
      <c r="F9" s="204" t="s">
        <v>217</v>
      </c>
      <c r="G9" s="204" t="s">
        <v>4875</v>
      </c>
      <c r="H9" s="204" t="s">
        <v>60</v>
      </c>
      <c r="I9" s="204" t="s">
        <v>128</v>
      </c>
      <c r="J9" s="80">
        <v>10.0</v>
      </c>
      <c r="K9" s="205">
        <f t="shared" si="2"/>
        <v>9.557142857</v>
      </c>
      <c r="L9" s="80">
        <v>10.0</v>
      </c>
      <c r="M9" s="80">
        <v>10.0</v>
      </c>
      <c r="N9" s="80">
        <v>10.0</v>
      </c>
      <c r="O9" s="80">
        <v>10.0</v>
      </c>
      <c r="P9" s="80">
        <v>10.0</v>
      </c>
      <c r="Q9" s="80">
        <v>10.0</v>
      </c>
      <c r="R9" s="80">
        <v>10.0</v>
      </c>
      <c r="S9" s="205">
        <f t="shared" si="1"/>
        <v>10</v>
      </c>
      <c r="T9" s="80" t="s">
        <v>4884</v>
      </c>
    </row>
    <row r="10">
      <c r="B10" s="80">
        <v>8.0</v>
      </c>
      <c r="C10" s="203">
        <v>43556.0</v>
      </c>
      <c r="D10" s="80">
        <v>4.33789175E8</v>
      </c>
      <c r="E10" s="204" t="s">
        <v>2962</v>
      </c>
      <c r="F10" s="204" t="s">
        <v>4459</v>
      </c>
      <c r="G10" s="204" t="s">
        <v>4873</v>
      </c>
      <c r="H10" s="204" t="s">
        <v>60</v>
      </c>
      <c r="I10" s="204" t="s">
        <v>61</v>
      </c>
      <c r="J10" s="80">
        <v>10.0</v>
      </c>
      <c r="K10" s="205">
        <f t="shared" si="2"/>
        <v>9.6125</v>
      </c>
      <c r="L10" s="80">
        <v>10.0</v>
      </c>
      <c r="M10" s="80">
        <v>10.0</v>
      </c>
      <c r="N10" s="80">
        <v>10.0</v>
      </c>
      <c r="O10" s="80">
        <v>10.0</v>
      </c>
      <c r="P10" s="80">
        <v>10.0</v>
      </c>
      <c r="Q10" s="80">
        <v>10.0</v>
      </c>
      <c r="R10" s="80">
        <v>10.0</v>
      </c>
      <c r="S10" s="205">
        <f t="shared" si="1"/>
        <v>10</v>
      </c>
      <c r="T10" s="80" t="s">
        <v>4885</v>
      </c>
    </row>
    <row r="11">
      <c r="B11" s="80">
        <v>9.0</v>
      </c>
      <c r="C11" s="203">
        <v>43567.0</v>
      </c>
      <c r="D11" s="80">
        <v>4.35928853E8</v>
      </c>
      <c r="E11" s="204" t="s">
        <v>2998</v>
      </c>
      <c r="F11" s="204" t="s">
        <v>48</v>
      </c>
      <c r="G11" s="204" t="s">
        <v>4873</v>
      </c>
      <c r="H11" s="204" t="s">
        <v>60</v>
      </c>
      <c r="I11" s="204" t="s">
        <v>178</v>
      </c>
      <c r="J11" s="80">
        <v>9.4</v>
      </c>
      <c r="K11" s="205">
        <f t="shared" si="2"/>
        <v>9.588888889</v>
      </c>
      <c r="L11" s="80">
        <v>8.0</v>
      </c>
      <c r="M11" s="80">
        <v>10.0</v>
      </c>
      <c r="N11" s="80">
        <v>10.0</v>
      </c>
      <c r="O11" s="80">
        <v>10.0</v>
      </c>
      <c r="P11" s="80">
        <v>8.0</v>
      </c>
      <c r="Q11" s="80">
        <v>10.0</v>
      </c>
      <c r="R11" s="80">
        <v>10.0</v>
      </c>
      <c r="S11" s="205">
        <f t="shared" si="1"/>
        <v>9.428571429</v>
      </c>
      <c r="T11" s="80" t="s">
        <v>4886</v>
      </c>
    </row>
    <row r="12">
      <c r="B12" s="80">
        <v>10.0</v>
      </c>
      <c r="C12" s="203">
        <v>43572.0</v>
      </c>
      <c r="D12" s="80">
        <v>4.36326833E8</v>
      </c>
      <c r="E12" s="204" t="s">
        <v>4887</v>
      </c>
      <c r="F12" s="204" t="s">
        <v>4878</v>
      </c>
      <c r="G12" s="204" t="s">
        <v>4883</v>
      </c>
      <c r="H12" s="204" t="s">
        <v>60</v>
      </c>
      <c r="I12" s="204" t="s">
        <v>227</v>
      </c>
      <c r="J12" s="80">
        <v>9.4</v>
      </c>
      <c r="K12" s="205">
        <f t="shared" si="2"/>
        <v>9.57</v>
      </c>
      <c r="L12" s="80">
        <v>10.0</v>
      </c>
      <c r="M12" s="80">
        <v>10.0</v>
      </c>
      <c r="N12" s="80">
        <v>10.0</v>
      </c>
      <c r="O12" s="80">
        <v>10.0</v>
      </c>
      <c r="P12" s="80">
        <v>10.0</v>
      </c>
      <c r="Q12" s="80">
        <v>8.0</v>
      </c>
      <c r="R12" s="80">
        <v>8.0</v>
      </c>
      <c r="S12" s="205">
        <f t="shared" si="1"/>
        <v>9.428571429</v>
      </c>
      <c r="T12" s="80"/>
    </row>
    <row r="13">
      <c r="B13" s="80">
        <v>11.0</v>
      </c>
      <c r="C13" s="203">
        <v>43578.0</v>
      </c>
      <c r="D13" s="80">
        <v>4.3833491E8</v>
      </c>
      <c r="E13" s="204" t="s">
        <v>4888</v>
      </c>
      <c r="F13" s="204" t="s">
        <v>48</v>
      </c>
      <c r="G13" s="204" t="s">
        <v>4883</v>
      </c>
      <c r="H13" s="204" t="s">
        <v>261</v>
      </c>
      <c r="I13" s="204" t="s">
        <v>332</v>
      </c>
      <c r="J13" s="80">
        <v>10.0</v>
      </c>
      <c r="K13" s="205">
        <f t="shared" si="2"/>
        <v>9.609090909</v>
      </c>
      <c r="L13" s="80">
        <v>10.0</v>
      </c>
      <c r="M13" s="80">
        <v>10.0</v>
      </c>
      <c r="N13" s="80">
        <v>10.0</v>
      </c>
      <c r="O13" s="80">
        <v>10.0</v>
      </c>
      <c r="P13" s="80">
        <v>10.0</v>
      </c>
      <c r="Q13" s="80">
        <v>10.0</v>
      </c>
      <c r="R13" s="80">
        <v>10.0</v>
      </c>
      <c r="S13" s="205">
        <f t="shared" si="1"/>
        <v>10</v>
      </c>
      <c r="T13" s="80"/>
    </row>
    <row r="14">
      <c r="B14" s="80">
        <v>12.0</v>
      </c>
      <c r="C14" s="203">
        <v>43580.0</v>
      </c>
      <c r="D14" s="80">
        <v>4.37104608E8</v>
      </c>
      <c r="E14" s="204" t="s">
        <v>135</v>
      </c>
      <c r="F14" s="204" t="s">
        <v>52</v>
      </c>
      <c r="G14" s="204" t="s">
        <v>4883</v>
      </c>
      <c r="H14" s="204" t="s">
        <v>261</v>
      </c>
      <c r="I14" s="204" t="s">
        <v>428</v>
      </c>
      <c r="J14" s="80">
        <v>10.0</v>
      </c>
      <c r="K14" s="205">
        <f t="shared" si="2"/>
        <v>9.641666667</v>
      </c>
      <c r="L14" s="80">
        <v>10.0</v>
      </c>
      <c r="M14" s="80">
        <v>10.0</v>
      </c>
      <c r="N14" s="80">
        <v>10.0</v>
      </c>
      <c r="O14" s="80">
        <v>10.0</v>
      </c>
      <c r="P14" s="80">
        <v>10.0</v>
      </c>
      <c r="Q14" s="80">
        <v>10.0</v>
      </c>
      <c r="R14" s="80">
        <v>10.0</v>
      </c>
      <c r="S14" s="205">
        <f t="shared" si="1"/>
        <v>10</v>
      </c>
      <c r="T14" s="80" t="s">
        <v>4889</v>
      </c>
    </row>
    <row r="15">
      <c r="B15" s="80">
        <v>13.0</v>
      </c>
      <c r="C15" s="203">
        <v>43590.0</v>
      </c>
      <c r="D15" s="80">
        <v>4.4086684E8</v>
      </c>
      <c r="E15" s="204" t="s">
        <v>4890</v>
      </c>
      <c r="F15" s="204" t="s">
        <v>190</v>
      </c>
      <c r="G15" s="204" t="s">
        <v>4883</v>
      </c>
      <c r="H15" s="204" t="s">
        <v>60</v>
      </c>
      <c r="I15" s="204" t="s">
        <v>221</v>
      </c>
      <c r="J15" s="80">
        <v>10.0</v>
      </c>
      <c r="K15" s="205">
        <f t="shared" si="2"/>
        <v>9.669230769</v>
      </c>
      <c r="L15" s="80">
        <v>10.0</v>
      </c>
      <c r="M15" s="80">
        <v>10.0</v>
      </c>
      <c r="N15" s="80">
        <v>10.0</v>
      </c>
      <c r="O15" s="80">
        <v>10.0</v>
      </c>
      <c r="P15" s="80">
        <v>10.0</v>
      </c>
      <c r="Q15" s="80">
        <v>10.0</v>
      </c>
      <c r="R15" s="80">
        <v>10.0</v>
      </c>
      <c r="S15" s="205">
        <f t="shared" si="1"/>
        <v>10</v>
      </c>
      <c r="T15" s="80" t="s">
        <v>4891</v>
      </c>
    </row>
    <row r="16">
      <c r="B16" s="80">
        <v>14.0</v>
      </c>
      <c r="C16" s="203">
        <v>43591.0</v>
      </c>
      <c r="D16" s="80">
        <v>4.4109321E8</v>
      </c>
      <c r="E16" s="204" t="s">
        <v>699</v>
      </c>
      <c r="F16" s="204" t="s">
        <v>107</v>
      </c>
      <c r="G16" s="204" t="s">
        <v>4873</v>
      </c>
      <c r="H16" s="204" t="s">
        <v>60</v>
      </c>
      <c r="I16" s="204" t="s">
        <v>178</v>
      </c>
      <c r="J16" s="80">
        <v>8.9</v>
      </c>
      <c r="K16" s="205">
        <f t="shared" si="2"/>
        <v>9.614285714</v>
      </c>
      <c r="L16" s="80">
        <v>8.0</v>
      </c>
      <c r="M16" s="80">
        <v>10.0</v>
      </c>
      <c r="N16" s="80">
        <v>10.0</v>
      </c>
      <c r="O16" s="80">
        <v>10.0</v>
      </c>
      <c r="P16" s="80">
        <v>8.0</v>
      </c>
      <c r="Q16" s="80">
        <v>8.0</v>
      </c>
      <c r="R16" s="80">
        <v>8.0</v>
      </c>
      <c r="S16" s="205">
        <f t="shared" si="1"/>
        <v>8.857142857</v>
      </c>
      <c r="T16" s="80" t="s">
        <v>4892</v>
      </c>
    </row>
    <row r="17">
      <c r="B17" s="80">
        <v>15.0</v>
      </c>
      <c r="C17" s="203">
        <v>43597.0</v>
      </c>
      <c r="D17" s="80">
        <v>4.42115157E8</v>
      </c>
      <c r="E17" s="204" t="s">
        <v>472</v>
      </c>
      <c r="F17" s="204" t="s">
        <v>48</v>
      </c>
      <c r="G17" s="204" t="s">
        <v>4883</v>
      </c>
      <c r="H17" s="204" t="s">
        <v>261</v>
      </c>
      <c r="I17" s="204" t="s">
        <v>471</v>
      </c>
      <c r="J17" s="80">
        <v>10.0</v>
      </c>
      <c r="K17" s="205">
        <f t="shared" si="2"/>
        <v>9.64</v>
      </c>
      <c r="L17" s="80">
        <v>10.0</v>
      </c>
      <c r="M17" s="80">
        <v>10.0</v>
      </c>
      <c r="N17" s="80">
        <v>10.0</v>
      </c>
      <c r="O17" s="80">
        <v>10.0</v>
      </c>
      <c r="P17" s="80">
        <v>10.0</v>
      </c>
      <c r="Q17" s="80">
        <v>10.0</v>
      </c>
      <c r="R17" s="80">
        <v>10.0</v>
      </c>
      <c r="S17" s="205">
        <f t="shared" si="1"/>
        <v>10</v>
      </c>
      <c r="T17" s="80"/>
    </row>
    <row r="18">
      <c r="B18" s="80">
        <v>16.0</v>
      </c>
      <c r="C18" s="203">
        <v>43600.0</v>
      </c>
      <c r="D18" s="80">
        <v>4.42970678E8</v>
      </c>
      <c r="E18" s="204" t="s">
        <v>1534</v>
      </c>
      <c r="F18" s="204" t="s">
        <v>494</v>
      </c>
      <c r="G18" s="204"/>
      <c r="H18" s="204" t="s">
        <v>60</v>
      </c>
      <c r="I18" s="204" t="s">
        <v>187</v>
      </c>
      <c r="J18" s="80">
        <v>10.0</v>
      </c>
      <c r="K18" s="205">
        <f t="shared" si="2"/>
        <v>9.6625</v>
      </c>
      <c r="L18" s="80">
        <v>10.0</v>
      </c>
      <c r="M18" s="80">
        <v>10.0</v>
      </c>
      <c r="N18" s="80">
        <v>10.0</v>
      </c>
      <c r="O18" s="80">
        <v>10.0</v>
      </c>
      <c r="P18" s="80">
        <v>10.0</v>
      </c>
      <c r="Q18" s="80">
        <v>10.0</v>
      </c>
      <c r="R18" s="80">
        <v>10.0</v>
      </c>
      <c r="S18" s="205">
        <f t="shared" si="1"/>
        <v>10</v>
      </c>
      <c r="T18" s="80" t="s">
        <v>4893</v>
      </c>
    </row>
    <row r="19">
      <c r="B19" s="80">
        <v>17.0</v>
      </c>
      <c r="C19" s="203">
        <v>43600.0</v>
      </c>
      <c r="D19" s="80">
        <v>4.40055726E8</v>
      </c>
      <c r="E19" s="204" t="s">
        <v>4894</v>
      </c>
      <c r="F19" s="204" t="s">
        <v>52</v>
      </c>
      <c r="G19" s="204" t="s">
        <v>4883</v>
      </c>
      <c r="H19" s="204" t="s">
        <v>60</v>
      </c>
      <c r="I19" s="204" t="s">
        <v>166</v>
      </c>
      <c r="J19" s="80">
        <v>9.4</v>
      </c>
      <c r="K19" s="205">
        <f t="shared" si="2"/>
        <v>9.647058824</v>
      </c>
      <c r="L19" s="80">
        <v>10.0</v>
      </c>
      <c r="M19" s="80">
        <v>10.0</v>
      </c>
      <c r="N19" s="80">
        <v>10.0</v>
      </c>
      <c r="O19" s="80">
        <v>10.0</v>
      </c>
      <c r="P19" s="80">
        <v>10.0</v>
      </c>
      <c r="Q19" s="80">
        <v>8.0</v>
      </c>
      <c r="R19" s="80">
        <v>8.0</v>
      </c>
      <c r="S19" s="205">
        <f t="shared" si="1"/>
        <v>9.428571429</v>
      </c>
      <c r="T19" s="80" t="s">
        <v>4895</v>
      </c>
    </row>
    <row r="20">
      <c r="B20" s="80">
        <v>18.0</v>
      </c>
      <c r="C20" s="203">
        <v>43605.0</v>
      </c>
      <c r="D20" s="80">
        <v>4.31633072E8</v>
      </c>
      <c r="E20" s="204" t="s">
        <v>4896</v>
      </c>
      <c r="F20" s="204" t="s">
        <v>905</v>
      </c>
      <c r="G20" s="204" t="s">
        <v>4875</v>
      </c>
      <c r="H20" s="204" t="s">
        <v>45</v>
      </c>
      <c r="I20" s="204">
        <v>204.0</v>
      </c>
      <c r="J20" s="80">
        <v>9.4</v>
      </c>
      <c r="K20" s="205">
        <f t="shared" si="2"/>
        <v>9.633333333</v>
      </c>
      <c r="L20" s="80">
        <v>10.0</v>
      </c>
      <c r="M20" s="80">
        <v>10.0</v>
      </c>
      <c r="N20" s="80">
        <v>10.0</v>
      </c>
      <c r="O20" s="80">
        <v>10.0</v>
      </c>
      <c r="P20" s="80">
        <v>10.0</v>
      </c>
      <c r="Q20" s="80">
        <v>10.0</v>
      </c>
      <c r="R20" s="80">
        <v>6.0</v>
      </c>
      <c r="S20" s="205">
        <f t="shared" si="1"/>
        <v>9.428571429</v>
      </c>
      <c r="T20" s="80" t="s">
        <v>4897</v>
      </c>
    </row>
    <row r="21" ht="15.75" customHeight="1">
      <c r="B21" s="80">
        <v>19.0</v>
      </c>
      <c r="C21" s="203">
        <v>43605.0</v>
      </c>
      <c r="D21" s="80">
        <v>4.4338112E8</v>
      </c>
      <c r="E21" s="204" t="s">
        <v>492</v>
      </c>
      <c r="F21" s="204" t="s">
        <v>48</v>
      </c>
      <c r="G21" s="204" t="s">
        <v>4873</v>
      </c>
      <c r="H21" s="204" t="s">
        <v>60</v>
      </c>
      <c r="I21" s="204" t="s">
        <v>70</v>
      </c>
      <c r="J21" s="80">
        <v>8.6</v>
      </c>
      <c r="K21" s="205">
        <f t="shared" si="2"/>
        <v>9.578947368</v>
      </c>
      <c r="L21" s="80">
        <v>8.0</v>
      </c>
      <c r="M21" s="80">
        <v>10.0</v>
      </c>
      <c r="N21" s="80">
        <v>10.0</v>
      </c>
      <c r="O21" s="80">
        <v>10.0</v>
      </c>
      <c r="P21" s="80">
        <v>8.0</v>
      </c>
      <c r="Q21" s="80">
        <v>6.0</v>
      </c>
      <c r="R21" s="80">
        <v>8.0</v>
      </c>
      <c r="S21" s="205">
        <f t="shared" si="1"/>
        <v>8.571428571</v>
      </c>
      <c r="T21" s="80" t="s">
        <v>4898</v>
      </c>
    </row>
    <row r="22" ht="15.75" customHeight="1">
      <c r="B22" s="80">
        <v>20.0</v>
      </c>
      <c r="C22" s="203">
        <v>43608.0</v>
      </c>
      <c r="D22" s="80">
        <v>4.43583757E8</v>
      </c>
      <c r="E22" s="204" t="s">
        <v>4899</v>
      </c>
      <c r="F22" s="204" t="s">
        <v>1180</v>
      </c>
      <c r="G22" s="204" t="s">
        <v>4883</v>
      </c>
      <c r="H22" s="204" t="s">
        <v>261</v>
      </c>
      <c r="I22" s="204" t="s">
        <v>236</v>
      </c>
      <c r="J22" s="80">
        <v>8.6</v>
      </c>
      <c r="K22" s="205">
        <f t="shared" si="2"/>
        <v>9.53</v>
      </c>
      <c r="L22" s="80">
        <v>10.0</v>
      </c>
      <c r="M22" s="80">
        <v>8.0</v>
      </c>
      <c r="N22" s="80">
        <v>10.0</v>
      </c>
      <c r="O22" s="80">
        <v>10.0</v>
      </c>
      <c r="P22" s="80">
        <v>8.0</v>
      </c>
      <c r="Q22" s="80">
        <v>6.0</v>
      </c>
      <c r="R22" s="80">
        <v>8.0</v>
      </c>
      <c r="S22" s="205">
        <f t="shared" si="1"/>
        <v>8.571428571</v>
      </c>
      <c r="T22" s="80" t="s">
        <v>4900</v>
      </c>
    </row>
    <row r="23" ht="15.75" customHeight="1">
      <c r="B23" s="80">
        <v>21.0</v>
      </c>
      <c r="C23" s="203">
        <v>43609.0</v>
      </c>
      <c r="D23" s="80">
        <v>4.44490924E8</v>
      </c>
      <c r="E23" s="204" t="s">
        <v>157</v>
      </c>
      <c r="F23" s="204" t="s">
        <v>4459</v>
      </c>
      <c r="G23" s="204" t="s">
        <v>4875</v>
      </c>
      <c r="H23" s="204" t="s">
        <v>60</v>
      </c>
      <c r="I23" s="204" t="s">
        <v>90</v>
      </c>
      <c r="J23" s="80">
        <v>7.1</v>
      </c>
      <c r="K23" s="205">
        <f t="shared" si="2"/>
        <v>9.414285714</v>
      </c>
      <c r="L23" s="80">
        <v>8.0</v>
      </c>
      <c r="M23" s="80">
        <v>6.0</v>
      </c>
      <c r="N23" s="80">
        <v>8.0</v>
      </c>
      <c r="O23" s="80">
        <v>8.0</v>
      </c>
      <c r="P23" s="80">
        <v>6.0</v>
      </c>
      <c r="Q23" s="80">
        <v>8.0</v>
      </c>
      <c r="R23" s="80">
        <v>6.0</v>
      </c>
      <c r="S23" s="205">
        <f t="shared" si="1"/>
        <v>7.142857143</v>
      </c>
      <c r="T23" s="80" t="s">
        <v>4901</v>
      </c>
    </row>
    <row r="24" ht="15.75" customHeight="1">
      <c r="B24" s="80">
        <v>22.0</v>
      </c>
      <c r="C24" s="203">
        <v>43614.0</v>
      </c>
      <c r="D24" s="80">
        <v>4.45443525E8</v>
      </c>
      <c r="E24" s="204" t="s">
        <v>4902</v>
      </c>
      <c r="F24" s="204" t="s">
        <v>738</v>
      </c>
      <c r="G24" s="204" t="s">
        <v>4873</v>
      </c>
      <c r="H24" s="204" t="s">
        <v>261</v>
      </c>
      <c r="I24" s="204" t="s">
        <v>471</v>
      </c>
      <c r="J24" s="80">
        <v>9.1</v>
      </c>
      <c r="K24" s="205">
        <f t="shared" si="2"/>
        <v>9.4</v>
      </c>
      <c r="L24" s="80">
        <v>10.0</v>
      </c>
      <c r="M24" s="80">
        <v>8.0</v>
      </c>
      <c r="N24" s="80">
        <v>10.0</v>
      </c>
      <c r="O24" s="80">
        <v>10.0</v>
      </c>
      <c r="P24" s="80">
        <v>10.0</v>
      </c>
      <c r="Q24" s="80">
        <v>8.0</v>
      </c>
      <c r="R24" s="80">
        <v>8.0</v>
      </c>
      <c r="S24" s="205">
        <f t="shared" si="1"/>
        <v>9.142857143</v>
      </c>
      <c r="T24" s="80" t="s">
        <v>4903</v>
      </c>
    </row>
    <row r="25" ht="15.75" customHeight="1">
      <c r="B25" s="80">
        <v>23.0</v>
      </c>
      <c r="C25" s="203">
        <v>43616.0</v>
      </c>
      <c r="D25" s="80">
        <v>4.42776518E8</v>
      </c>
      <c r="E25" s="204" t="s">
        <v>4904</v>
      </c>
      <c r="F25" s="204" t="s">
        <v>107</v>
      </c>
      <c r="G25" s="204" t="s">
        <v>4873</v>
      </c>
      <c r="H25" s="204" t="s">
        <v>60</v>
      </c>
      <c r="I25" s="204" t="s">
        <v>178</v>
      </c>
      <c r="J25" s="80">
        <v>10.0</v>
      </c>
      <c r="K25" s="205">
        <f t="shared" si="2"/>
        <v>9.426086957</v>
      </c>
      <c r="L25" s="80">
        <v>10.0</v>
      </c>
      <c r="M25" s="80">
        <v>10.0</v>
      </c>
      <c r="N25" s="80">
        <v>10.0</v>
      </c>
      <c r="O25" s="80">
        <v>10.0</v>
      </c>
      <c r="P25" s="80">
        <v>10.0</v>
      </c>
      <c r="Q25" s="80">
        <v>10.0</v>
      </c>
      <c r="R25" s="80">
        <v>10.0</v>
      </c>
      <c r="S25" s="205">
        <f t="shared" si="1"/>
        <v>10</v>
      </c>
      <c r="T25" s="80" t="s">
        <v>4905</v>
      </c>
    </row>
    <row r="26" ht="15.75" customHeight="1">
      <c r="B26" s="80">
        <v>24.0</v>
      </c>
      <c r="C26" s="203">
        <v>43624.0</v>
      </c>
      <c r="D26" s="80">
        <v>4.43695998E8</v>
      </c>
      <c r="E26" s="204" t="s">
        <v>4906</v>
      </c>
      <c r="F26" s="204" t="s">
        <v>2178</v>
      </c>
      <c r="G26" s="204" t="s">
        <v>4907</v>
      </c>
      <c r="H26" s="204" t="s">
        <v>261</v>
      </c>
      <c r="I26" s="204" t="s">
        <v>3502</v>
      </c>
      <c r="J26" s="80">
        <v>9.1</v>
      </c>
      <c r="K26" s="205">
        <f t="shared" si="2"/>
        <v>9.4125</v>
      </c>
      <c r="L26" s="80">
        <v>10.0</v>
      </c>
      <c r="M26" s="80">
        <v>10.0</v>
      </c>
      <c r="N26" s="80">
        <v>10.0</v>
      </c>
      <c r="O26" s="80">
        <v>10.0</v>
      </c>
      <c r="P26" s="80">
        <v>8.0</v>
      </c>
      <c r="Q26" s="80">
        <v>8.0</v>
      </c>
      <c r="R26" s="80">
        <v>8.0</v>
      </c>
      <c r="S26" s="205">
        <f t="shared" si="1"/>
        <v>9.142857143</v>
      </c>
      <c r="T26" s="80" t="s">
        <v>4908</v>
      </c>
    </row>
    <row r="27" ht="15.75" customHeight="1">
      <c r="B27" s="80">
        <v>25.0</v>
      </c>
      <c r="C27" s="203">
        <v>43625.0</v>
      </c>
      <c r="D27" s="206">
        <v>4.47731783E8</v>
      </c>
      <c r="E27" s="204" t="s">
        <v>4909</v>
      </c>
      <c r="F27" s="204" t="s">
        <v>190</v>
      </c>
      <c r="G27" s="207" t="s">
        <v>4875</v>
      </c>
      <c r="H27" s="204" t="s">
        <v>60</v>
      </c>
      <c r="I27" s="204" t="s">
        <v>239</v>
      </c>
      <c r="J27" s="80">
        <v>8.6</v>
      </c>
      <c r="K27" s="205">
        <f t="shared" si="2"/>
        <v>9.38</v>
      </c>
      <c r="L27" s="80">
        <v>10.0</v>
      </c>
      <c r="M27" s="80">
        <v>8.0</v>
      </c>
      <c r="N27" s="80">
        <v>10.0</v>
      </c>
      <c r="O27" s="80">
        <v>8.0</v>
      </c>
      <c r="P27" s="80">
        <v>6.0</v>
      </c>
      <c r="Q27" s="80">
        <v>10.0</v>
      </c>
      <c r="R27" s="80">
        <v>8.0</v>
      </c>
      <c r="S27" s="205">
        <f t="shared" si="1"/>
        <v>8.571428571</v>
      </c>
      <c r="T27" s="208" t="s">
        <v>4910</v>
      </c>
    </row>
    <row r="28" ht="15.75" customHeight="1">
      <c r="B28" s="80">
        <v>26.0</v>
      </c>
      <c r="C28" s="203">
        <v>43625.0</v>
      </c>
      <c r="D28" s="209">
        <v>4.4462268E8</v>
      </c>
      <c r="E28" s="204" t="s">
        <v>4911</v>
      </c>
      <c r="F28" s="204" t="s">
        <v>4872</v>
      </c>
      <c r="G28" s="204" t="s">
        <v>4873</v>
      </c>
      <c r="H28" s="204" t="s">
        <v>60</v>
      </c>
      <c r="I28" s="204" t="s">
        <v>4912</v>
      </c>
      <c r="J28" s="80">
        <v>8.9</v>
      </c>
      <c r="K28" s="205">
        <f t="shared" si="2"/>
        <v>9.361538462</v>
      </c>
      <c r="L28" s="80">
        <v>10.0</v>
      </c>
      <c r="M28" s="80">
        <v>8.0</v>
      </c>
      <c r="N28" s="80">
        <v>10.0</v>
      </c>
      <c r="O28" s="80">
        <v>8.0</v>
      </c>
      <c r="P28" s="80">
        <v>6.0</v>
      </c>
      <c r="Q28" s="80">
        <v>10.0</v>
      </c>
      <c r="R28" s="80">
        <v>8.0</v>
      </c>
      <c r="S28" s="205">
        <f t="shared" si="1"/>
        <v>8.571428571</v>
      </c>
      <c r="T28" s="80" t="s">
        <v>4913</v>
      </c>
    </row>
    <row r="29" ht="15.75" customHeight="1">
      <c r="B29" s="80">
        <v>27.0</v>
      </c>
      <c r="C29" s="203">
        <v>43626.0</v>
      </c>
      <c r="D29" s="209">
        <v>4.47539246E8</v>
      </c>
      <c r="E29" s="204" t="s">
        <v>4914</v>
      </c>
      <c r="F29" s="204" t="s">
        <v>4915</v>
      </c>
      <c r="G29" s="204" t="s">
        <v>4883</v>
      </c>
      <c r="H29" s="204" t="s">
        <v>45</v>
      </c>
      <c r="I29" s="204">
        <v>204.0</v>
      </c>
      <c r="J29" s="210">
        <v>8.3</v>
      </c>
      <c r="K29" s="205">
        <f t="shared" si="2"/>
        <v>9.322222222</v>
      </c>
      <c r="L29" s="211">
        <v>8.0</v>
      </c>
      <c r="M29" s="211">
        <v>8.0</v>
      </c>
      <c r="N29" s="211">
        <v>8.0</v>
      </c>
      <c r="O29" s="211">
        <v>10.0</v>
      </c>
      <c r="P29" s="211">
        <v>8.0</v>
      </c>
      <c r="Q29" s="211">
        <v>8.0</v>
      </c>
      <c r="R29" s="211">
        <v>8.0</v>
      </c>
      <c r="S29" s="205">
        <f t="shared" si="1"/>
        <v>8.285714286</v>
      </c>
      <c r="T29" s="212" t="s">
        <v>4916</v>
      </c>
    </row>
    <row r="30" ht="15.75" customHeight="1">
      <c r="B30" s="80">
        <v>28.0</v>
      </c>
      <c r="C30" s="203">
        <v>43628.0</v>
      </c>
      <c r="D30" s="209">
        <v>4.4851244E8</v>
      </c>
      <c r="E30" s="204" t="s">
        <v>4917</v>
      </c>
      <c r="F30" s="204" t="s">
        <v>4878</v>
      </c>
      <c r="G30" s="204" t="s">
        <v>4883</v>
      </c>
      <c r="H30" s="204" t="s">
        <v>60</v>
      </c>
      <c r="I30" s="204" t="s">
        <v>120</v>
      </c>
      <c r="J30" s="211">
        <v>10.0</v>
      </c>
      <c r="K30" s="205">
        <f t="shared" si="2"/>
        <v>9.346428571</v>
      </c>
      <c r="L30" s="211">
        <v>10.0</v>
      </c>
      <c r="M30" s="211">
        <v>10.0</v>
      </c>
      <c r="N30" s="211">
        <v>10.0</v>
      </c>
      <c r="O30" s="211">
        <v>10.0</v>
      </c>
      <c r="P30" s="211">
        <v>10.0</v>
      </c>
      <c r="Q30" s="211">
        <v>10.0</v>
      </c>
      <c r="R30" s="211">
        <v>10.0</v>
      </c>
      <c r="S30" s="205">
        <f t="shared" si="1"/>
        <v>10</v>
      </c>
      <c r="T30" s="80"/>
    </row>
    <row r="31" ht="15.75" customHeight="1">
      <c r="B31" s="80">
        <v>29.0</v>
      </c>
      <c r="C31" s="203">
        <v>43632.0</v>
      </c>
      <c r="D31" s="209">
        <v>4.49149287E8</v>
      </c>
      <c r="E31" s="204" t="s">
        <v>4918</v>
      </c>
      <c r="F31" s="204" t="s">
        <v>107</v>
      </c>
      <c r="G31" s="204" t="s">
        <v>4875</v>
      </c>
      <c r="H31" s="204" t="s">
        <v>60</v>
      </c>
      <c r="I31" s="204" t="s">
        <v>61</v>
      </c>
      <c r="J31" s="210">
        <v>9.4</v>
      </c>
      <c r="K31" s="205">
        <f t="shared" si="2"/>
        <v>9.348275862</v>
      </c>
      <c r="L31" s="211">
        <v>10.0</v>
      </c>
      <c r="M31" s="211">
        <v>10.0</v>
      </c>
      <c r="N31" s="211">
        <v>10.0</v>
      </c>
      <c r="O31" s="211">
        <v>10.0</v>
      </c>
      <c r="P31" s="211">
        <v>8.0</v>
      </c>
      <c r="Q31" s="211">
        <v>10.0</v>
      </c>
      <c r="R31" s="211">
        <v>8.0</v>
      </c>
      <c r="S31" s="205">
        <f t="shared" si="1"/>
        <v>9.428571429</v>
      </c>
      <c r="T31" s="80" t="s">
        <v>4919</v>
      </c>
    </row>
    <row r="32" ht="15.75" customHeight="1">
      <c r="B32" s="80">
        <v>30.0</v>
      </c>
      <c r="C32" s="203">
        <v>43632.0</v>
      </c>
      <c r="D32" s="209">
        <v>4.43252764E8</v>
      </c>
      <c r="E32" s="204" t="s">
        <v>4920</v>
      </c>
      <c r="F32" s="204" t="s">
        <v>2022</v>
      </c>
      <c r="G32" s="204" t="s">
        <v>4873</v>
      </c>
      <c r="H32" s="204" t="s">
        <v>60</v>
      </c>
      <c r="I32" s="204" t="s">
        <v>85</v>
      </c>
      <c r="J32" s="210">
        <v>9.4</v>
      </c>
      <c r="K32" s="205">
        <f t="shared" si="2"/>
        <v>9.35</v>
      </c>
      <c r="L32" s="211">
        <v>10.0</v>
      </c>
      <c r="M32" s="211">
        <v>10.0</v>
      </c>
      <c r="N32" s="211">
        <v>10.0</v>
      </c>
      <c r="O32" s="211">
        <v>8.0</v>
      </c>
      <c r="P32" s="211">
        <v>10.0</v>
      </c>
      <c r="Q32" s="211">
        <v>8.0</v>
      </c>
      <c r="R32" s="211">
        <v>10.0</v>
      </c>
      <c r="S32" s="205">
        <f t="shared" si="1"/>
        <v>9.428571429</v>
      </c>
      <c r="T32" s="80" t="s">
        <v>4921</v>
      </c>
    </row>
    <row r="33" ht="15.75" customHeight="1">
      <c r="B33" s="80">
        <v>31.0</v>
      </c>
      <c r="C33" s="203">
        <v>43634.0</v>
      </c>
      <c r="D33" s="209">
        <v>4.49322089E8</v>
      </c>
      <c r="E33" s="204" t="s">
        <v>4922</v>
      </c>
      <c r="F33" s="204" t="s">
        <v>119</v>
      </c>
      <c r="G33" s="204" t="s">
        <v>4875</v>
      </c>
      <c r="H33" s="204" t="s">
        <v>261</v>
      </c>
      <c r="I33" s="204" t="s">
        <v>420</v>
      </c>
      <c r="J33" s="210">
        <v>9.7</v>
      </c>
      <c r="K33" s="205">
        <f t="shared" si="2"/>
        <v>9.361290323</v>
      </c>
      <c r="L33" s="211">
        <v>10.0</v>
      </c>
      <c r="M33" s="211">
        <v>8.0</v>
      </c>
      <c r="N33" s="211">
        <v>10.0</v>
      </c>
      <c r="O33" s="211">
        <v>10.0</v>
      </c>
      <c r="P33" s="211">
        <v>10.0</v>
      </c>
      <c r="Q33" s="211">
        <v>10.0</v>
      </c>
      <c r="R33" s="211">
        <v>10.0</v>
      </c>
      <c r="S33" s="205">
        <f t="shared" si="1"/>
        <v>9.714285714</v>
      </c>
      <c r="T33" s="80" t="s">
        <v>4923</v>
      </c>
    </row>
    <row r="34" ht="15.75" customHeight="1">
      <c r="B34" s="80">
        <v>32.0</v>
      </c>
      <c r="C34" s="203">
        <v>43635.0</v>
      </c>
      <c r="D34" s="209">
        <v>4.48384895E8</v>
      </c>
      <c r="E34" s="204" t="s">
        <v>466</v>
      </c>
      <c r="F34" s="204" t="s">
        <v>1180</v>
      </c>
      <c r="G34" s="204" t="s">
        <v>4883</v>
      </c>
      <c r="H34" s="204" t="s">
        <v>261</v>
      </c>
      <c r="I34" s="204" t="s">
        <v>428</v>
      </c>
      <c r="J34" s="210">
        <v>9.4</v>
      </c>
      <c r="K34" s="205">
        <f t="shared" si="2"/>
        <v>9.3625</v>
      </c>
      <c r="L34" s="211">
        <v>10.0</v>
      </c>
      <c r="M34" s="211">
        <v>6.0</v>
      </c>
      <c r="N34" s="211">
        <v>10.0</v>
      </c>
      <c r="O34" s="211">
        <v>10.0</v>
      </c>
      <c r="P34" s="211">
        <v>10.0</v>
      </c>
      <c r="Q34" s="211">
        <v>10.0</v>
      </c>
      <c r="R34" s="211">
        <v>10.0</v>
      </c>
      <c r="S34" s="205">
        <f t="shared" si="1"/>
        <v>9.428571429</v>
      </c>
      <c r="T34" s="80" t="s">
        <v>4924</v>
      </c>
    </row>
    <row r="35" ht="15.75" customHeight="1">
      <c r="B35" s="80">
        <v>33.0</v>
      </c>
      <c r="C35" s="203">
        <v>43638.0</v>
      </c>
      <c r="D35" s="209">
        <v>4.49653762E8</v>
      </c>
      <c r="E35" s="204" t="s">
        <v>699</v>
      </c>
      <c r="F35" s="204" t="s">
        <v>2178</v>
      </c>
      <c r="G35" s="204" t="s">
        <v>4873</v>
      </c>
      <c r="H35" s="204" t="s">
        <v>60</v>
      </c>
      <c r="I35" s="204" t="s">
        <v>221</v>
      </c>
      <c r="J35" s="211">
        <v>6.0</v>
      </c>
      <c r="K35" s="205">
        <f t="shared" si="2"/>
        <v>9.260606061</v>
      </c>
      <c r="L35" s="211">
        <v>6.0</v>
      </c>
      <c r="M35" s="211">
        <v>4.0</v>
      </c>
      <c r="N35" s="211">
        <v>8.0</v>
      </c>
      <c r="O35" s="211">
        <v>8.0</v>
      </c>
      <c r="P35" s="211">
        <v>8.0</v>
      </c>
      <c r="Q35" s="211">
        <v>2.0</v>
      </c>
      <c r="R35" s="211">
        <v>6.0</v>
      </c>
      <c r="S35" s="205">
        <f t="shared" si="1"/>
        <v>6</v>
      </c>
      <c r="T35" s="80"/>
    </row>
    <row r="36" ht="15.75" customHeight="1">
      <c r="B36" s="80">
        <v>34.0</v>
      </c>
      <c r="C36" s="203">
        <v>43639.0</v>
      </c>
      <c r="D36" s="209">
        <v>4.48974014E8</v>
      </c>
      <c r="E36" s="204" t="s">
        <v>3237</v>
      </c>
      <c r="F36" s="204" t="s">
        <v>2178</v>
      </c>
      <c r="G36" s="204" t="s">
        <v>4883</v>
      </c>
      <c r="H36" s="204" t="s">
        <v>60</v>
      </c>
      <c r="I36" s="204" t="s">
        <v>239</v>
      </c>
      <c r="J36" s="210">
        <v>8.6</v>
      </c>
      <c r="K36" s="205">
        <f t="shared" si="2"/>
        <v>9.241176471</v>
      </c>
      <c r="L36" s="211">
        <v>10.0</v>
      </c>
      <c r="M36" s="211">
        <v>6.0</v>
      </c>
      <c r="N36" s="211">
        <v>10.0</v>
      </c>
      <c r="O36" s="211">
        <v>10.0</v>
      </c>
      <c r="P36" s="211">
        <v>6.0</v>
      </c>
      <c r="Q36" s="211">
        <v>10.0</v>
      </c>
      <c r="R36" s="211">
        <v>8.0</v>
      </c>
      <c r="S36" s="205">
        <f t="shared" si="1"/>
        <v>8.571428571</v>
      </c>
      <c r="T36" s="212" t="s">
        <v>4925</v>
      </c>
    </row>
    <row r="37" ht="15.75" customHeight="1">
      <c r="B37" s="80">
        <v>35.0</v>
      </c>
      <c r="C37" s="203">
        <v>43640.0</v>
      </c>
      <c r="D37" s="209">
        <v>4.51046849E8</v>
      </c>
      <c r="E37" s="204" t="s">
        <v>83</v>
      </c>
      <c r="F37" s="204" t="s">
        <v>2178</v>
      </c>
      <c r="G37" s="204" t="s">
        <v>4883</v>
      </c>
      <c r="H37" s="204" t="s">
        <v>261</v>
      </c>
      <c r="I37" s="204" t="s">
        <v>285</v>
      </c>
      <c r="J37" s="211">
        <v>10.0</v>
      </c>
      <c r="K37" s="205">
        <f t="shared" si="2"/>
        <v>9.262857143</v>
      </c>
      <c r="L37" s="211">
        <v>10.0</v>
      </c>
      <c r="M37" s="211">
        <v>10.0</v>
      </c>
      <c r="N37" s="211">
        <v>10.0</v>
      </c>
      <c r="O37" s="211">
        <v>10.0</v>
      </c>
      <c r="P37" s="211">
        <v>10.0</v>
      </c>
      <c r="Q37" s="211">
        <v>10.0</v>
      </c>
      <c r="R37" s="211">
        <v>10.0</v>
      </c>
      <c r="S37" s="205">
        <f t="shared" si="1"/>
        <v>10</v>
      </c>
      <c r="T37" s="80" t="s">
        <v>4926</v>
      </c>
    </row>
    <row r="38" ht="15.75" customHeight="1">
      <c r="B38" s="80">
        <v>36.0</v>
      </c>
      <c r="C38" s="203">
        <v>43642.0</v>
      </c>
      <c r="D38" s="209">
        <v>4.41051414E8</v>
      </c>
      <c r="E38" s="204" t="s">
        <v>4927</v>
      </c>
      <c r="F38" s="204" t="s">
        <v>4928</v>
      </c>
      <c r="G38" s="204" t="s">
        <v>4873</v>
      </c>
      <c r="H38" s="204" t="s">
        <v>60</v>
      </c>
      <c r="I38" s="204" t="s">
        <v>85</v>
      </c>
      <c r="J38" s="80">
        <v>8.9</v>
      </c>
      <c r="K38" s="205">
        <f t="shared" si="2"/>
        <v>9.252777778</v>
      </c>
      <c r="L38" s="80">
        <v>10.0</v>
      </c>
      <c r="M38" s="80">
        <v>8.0</v>
      </c>
      <c r="N38" s="80">
        <v>10.0</v>
      </c>
      <c r="O38" s="80">
        <v>10.0</v>
      </c>
      <c r="P38" s="80">
        <v>8.0</v>
      </c>
      <c r="Q38" s="80">
        <v>8.0</v>
      </c>
      <c r="R38" s="80">
        <v>8.0</v>
      </c>
      <c r="S38" s="205">
        <f t="shared" si="1"/>
        <v>8.857142857</v>
      </c>
      <c r="T38" s="80" t="s">
        <v>4929</v>
      </c>
    </row>
    <row r="39" ht="15.75" customHeight="1">
      <c r="B39" s="80">
        <v>37.0</v>
      </c>
      <c r="C39" s="203">
        <v>43642.0</v>
      </c>
      <c r="D39" s="209">
        <v>4.4105141E8</v>
      </c>
      <c r="E39" s="204" t="s">
        <v>4930</v>
      </c>
      <c r="F39" s="204" t="s">
        <v>4928</v>
      </c>
      <c r="G39" s="204" t="s">
        <v>4873</v>
      </c>
      <c r="H39" s="204" t="s">
        <v>60</v>
      </c>
      <c r="I39" s="204" t="s">
        <v>70</v>
      </c>
      <c r="J39" s="210">
        <v>8.9</v>
      </c>
      <c r="K39" s="205">
        <f t="shared" si="2"/>
        <v>9.243243243</v>
      </c>
      <c r="L39" s="211">
        <v>10.0</v>
      </c>
      <c r="M39" s="211">
        <v>8.0</v>
      </c>
      <c r="N39" s="211">
        <v>10.0</v>
      </c>
      <c r="O39" s="211">
        <v>10.0</v>
      </c>
      <c r="P39" s="211">
        <v>8.0</v>
      </c>
      <c r="Q39" s="211">
        <v>8.0</v>
      </c>
      <c r="R39" s="211">
        <v>8.0</v>
      </c>
      <c r="S39" s="205">
        <f t="shared" si="1"/>
        <v>8.857142857</v>
      </c>
      <c r="T39" s="80" t="s">
        <v>4931</v>
      </c>
    </row>
    <row r="40" ht="15.75" customHeight="1">
      <c r="B40" s="80">
        <v>38.0</v>
      </c>
      <c r="C40" s="203">
        <v>43645.0</v>
      </c>
      <c r="D40" s="209">
        <v>4.49888472E8</v>
      </c>
      <c r="E40" s="204" t="s">
        <v>4932</v>
      </c>
      <c r="F40" s="204" t="s">
        <v>401</v>
      </c>
      <c r="G40" s="204" t="s">
        <v>4883</v>
      </c>
      <c r="H40" s="204" t="s">
        <v>261</v>
      </c>
      <c r="I40" s="204" t="s">
        <v>420</v>
      </c>
      <c r="J40" s="210">
        <v>8.6</v>
      </c>
      <c r="K40" s="205">
        <f t="shared" si="2"/>
        <v>9.226315789</v>
      </c>
      <c r="L40" s="211">
        <v>10.0</v>
      </c>
      <c r="M40" s="211">
        <v>10.0</v>
      </c>
      <c r="N40" s="211">
        <v>2.0</v>
      </c>
      <c r="O40" s="211">
        <v>10.0</v>
      </c>
      <c r="P40" s="211">
        <v>10.0</v>
      </c>
      <c r="Q40" s="211">
        <v>10.0</v>
      </c>
      <c r="R40" s="211">
        <v>8.0</v>
      </c>
      <c r="S40" s="205">
        <f t="shared" si="1"/>
        <v>8.571428571</v>
      </c>
      <c r="T40" s="80" t="s">
        <v>4933</v>
      </c>
    </row>
    <row r="41" ht="15.75" customHeight="1">
      <c r="B41" s="80">
        <v>39.0</v>
      </c>
      <c r="C41" s="203">
        <v>43655.0</v>
      </c>
      <c r="D41" s="209">
        <v>4.52092954E8</v>
      </c>
      <c r="E41" s="204" t="s">
        <v>1572</v>
      </c>
      <c r="F41" s="204" t="s">
        <v>107</v>
      </c>
      <c r="G41" s="204" t="s">
        <v>4883</v>
      </c>
      <c r="H41" s="204" t="s">
        <v>60</v>
      </c>
      <c r="I41" s="204" t="s">
        <v>111</v>
      </c>
      <c r="J41" s="210">
        <v>8.6</v>
      </c>
      <c r="K41" s="205">
        <f t="shared" si="2"/>
        <v>9.21025641</v>
      </c>
      <c r="L41" s="211">
        <v>10.0</v>
      </c>
      <c r="M41" s="211">
        <v>10.0</v>
      </c>
      <c r="N41" s="211">
        <v>10.0</v>
      </c>
      <c r="O41" s="211">
        <v>10.0</v>
      </c>
      <c r="P41" s="211">
        <v>4.0</v>
      </c>
      <c r="Q41" s="211">
        <v>6.0</v>
      </c>
      <c r="R41" s="211">
        <v>10.0</v>
      </c>
      <c r="S41" s="205">
        <f t="shared" si="1"/>
        <v>8.571428571</v>
      </c>
      <c r="T41" s="80" t="s">
        <v>4934</v>
      </c>
    </row>
    <row r="42" ht="15.75" customHeight="1">
      <c r="B42" s="80">
        <v>40.0</v>
      </c>
      <c r="C42" s="203">
        <v>43655.0</v>
      </c>
      <c r="D42" s="209">
        <v>4.51802009E8</v>
      </c>
      <c r="E42" s="204" t="s">
        <v>2984</v>
      </c>
      <c r="F42" s="204" t="s">
        <v>64</v>
      </c>
      <c r="G42" s="204" t="s">
        <v>4883</v>
      </c>
      <c r="H42" s="204" t="s">
        <v>45</v>
      </c>
      <c r="I42" s="204" t="s">
        <v>332</v>
      </c>
      <c r="J42" s="210">
        <v>8.3</v>
      </c>
      <c r="K42" s="205">
        <f t="shared" si="2"/>
        <v>9.1875</v>
      </c>
      <c r="L42" s="211">
        <v>8.0</v>
      </c>
      <c r="M42" s="211">
        <v>8.0</v>
      </c>
      <c r="N42" s="211">
        <v>10.0</v>
      </c>
      <c r="O42" s="211">
        <v>8.0</v>
      </c>
      <c r="P42" s="211">
        <v>6.0</v>
      </c>
      <c r="Q42" s="211">
        <v>10.0</v>
      </c>
      <c r="R42" s="211">
        <v>8.0</v>
      </c>
      <c r="S42" s="205">
        <f t="shared" si="1"/>
        <v>8.285714286</v>
      </c>
      <c r="T42" s="80" t="s">
        <v>4935</v>
      </c>
    </row>
    <row r="43" ht="15.75" customHeight="1">
      <c r="B43" s="80">
        <v>41.0</v>
      </c>
      <c r="C43" s="203">
        <v>43663.0</v>
      </c>
      <c r="D43" s="209">
        <v>4.54341014E8</v>
      </c>
      <c r="E43" s="204" t="s">
        <v>4936</v>
      </c>
      <c r="F43" s="204" t="s">
        <v>4878</v>
      </c>
      <c r="G43" s="204" t="s">
        <v>4937</v>
      </c>
      <c r="H43" s="204" t="s">
        <v>60</v>
      </c>
      <c r="I43" s="204" t="s">
        <v>178</v>
      </c>
      <c r="J43" s="211">
        <v>10.0</v>
      </c>
      <c r="K43" s="205">
        <f t="shared" si="2"/>
        <v>9.207317073</v>
      </c>
      <c r="L43" s="211">
        <v>10.0</v>
      </c>
      <c r="M43" s="211">
        <v>10.0</v>
      </c>
      <c r="N43" s="211">
        <v>10.0</v>
      </c>
      <c r="O43" s="211">
        <v>10.0</v>
      </c>
      <c r="P43" s="211">
        <v>10.0</v>
      </c>
      <c r="Q43" s="211">
        <v>10.0</v>
      </c>
      <c r="R43" s="211">
        <v>10.0</v>
      </c>
      <c r="S43" s="205">
        <f t="shared" si="1"/>
        <v>10</v>
      </c>
      <c r="T43" s="80"/>
    </row>
    <row r="44" ht="15.75" customHeight="1">
      <c r="B44" s="80">
        <v>42.0</v>
      </c>
      <c r="C44" s="203">
        <v>43663.0</v>
      </c>
      <c r="D44" s="209">
        <v>4.5462065E8</v>
      </c>
      <c r="E44" s="204" t="s">
        <v>994</v>
      </c>
      <c r="F44" s="204" t="s">
        <v>52</v>
      </c>
      <c r="G44" s="204" t="s">
        <v>4883</v>
      </c>
      <c r="H44" s="204" t="s">
        <v>45</v>
      </c>
      <c r="I44" s="204">
        <v>302.0</v>
      </c>
      <c r="J44" s="210">
        <v>8.3</v>
      </c>
      <c r="K44" s="205">
        <f t="shared" si="2"/>
        <v>9.185714286</v>
      </c>
      <c r="L44" s="211">
        <v>8.0</v>
      </c>
      <c r="M44" s="211">
        <v>8.0</v>
      </c>
      <c r="N44" s="211">
        <v>8.0</v>
      </c>
      <c r="O44" s="211">
        <v>10.0</v>
      </c>
      <c r="P44" s="211">
        <v>8.0</v>
      </c>
      <c r="Q44" s="211">
        <v>8.0</v>
      </c>
      <c r="R44" s="211">
        <v>8.0</v>
      </c>
      <c r="S44" s="205">
        <f t="shared" si="1"/>
        <v>8.285714286</v>
      </c>
      <c r="T44" s="80"/>
    </row>
    <row r="45" ht="15.75" customHeight="1">
      <c r="B45" s="80">
        <v>43.0</v>
      </c>
      <c r="C45" s="203">
        <v>43663.0</v>
      </c>
      <c r="D45" s="209">
        <v>4.54454622E8</v>
      </c>
      <c r="E45" s="204" t="s">
        <v>168</v>
      </c>
      <c r="F45" s="204" t="s">
        <v>48</v>
      </c>
      <c r="G45" s="204" t="s">
        <v>4873</v>
      </c>
      <c r="H45" s="204" t="s">
        <v>261</v>
      </c>
      <c r="I45" s="204" t="s">
        <v>428</v>
      </c>
      <c r="J45" s="210">
        <v>9.7</v>
      </c>
      <c r="K45" s="205">
        <f t="shared" si="2"/>
        <v>9.197674419</v>
      </c>
      <c r="L45" s="211">
        <v>10.0</v>
      </c>
      <c r="M45" s="211">
        <v>10.0</v>
      </c>
      <c r="N45" s="211">
        <v>10.0</v>
      </c>
      <c r="O45" s="211">
        <v>10.0</v>
      </c>
      <c r="P45" s="211">
        <v>8.0</v>
      </c>
      <c r="Q45" s="211">
        <v>10.0</v>
      </c>
      <c r="R45" s="211">
        <v>10.0</v>
      </c>
      <c r="S45" s="205">
        <f t="shared" si="1"/>
        <v>9.714285714</v>
      </c>
      <c r="T45" s="80" t="s">
        <v>4938</v>
      </c>
    </row>
    <row r="46" ht="15.75" customHeight="1">
      <c r="B46" s="80">
        <v>44.0</v>
      </c>
      <c r="C46" s="203">
        <v>43668.0</v>
      </c>
      <c r="D46" s="209">
        <v>4.35262457E8</v>
      </c>
      <c r="E46" s="204" t="s">
        <v>4939</v>
      </c>
      <c r="F46" s="204" t="s">
        <v>217</v>
      </c>
      <c r="G46" s="204" t="s">
        <v>4883</v>
      </c>
      <c r="H46" s="204" t="s">
        <v>45</v>
      </c>
      <c r="I46" s="204">
        <v>204.0</v>
      </c>
      <c r="J46" s="210">
        <v>8.3</v>
      </c>
      <c r="K46" s="205">
        <f t="shared" si="2"/>
        <v>9.177272727</v>
      </c>
      <c r="L46" s="211">
        <v>8.0</v>
      </c>
      <c r="M46" s="211">
        <v>8.0</v>
      </c>
      <c r="N46" s="211">
        <v>8.0</v>
      </c>
      <c r="O46" s="211">
        <v>10.0</v>
      </c>
      <c r="P46" s="211">
        <v>8.0</v>
      </c>
      <c r="Q46" s="211">
        <v>8.0</v>
      </c>
      <c r="R46" s="211">
        <v>8.0</v>
      </c>
      <c r="S46" s="205">
        <f t="shared" si="1"/>
        <v>8.285714286</v>
      </c>
      <c r="T46" s="80" t="s">
        <v>4940</v>
      </c>
    </row>
    <row r="47" ht="15.75" customHeight="1">
      <c r="B47" s="80">
        <v>45.0</v>
      </c>
      <c r="C47" s="203">
        <v>43668.0</v>
      </c>
      <c r="D47" s="209">
        <v>4.56638609E8</v>
      </c>
      <c r="E47" s="204" t="s">
        <v>243</v>
      </c>
      <c r="F47" s="204" t="s">
        <v>1180</v>
      </c>
      <c r="G47" s="204" t="s">
        <v>4883</v>
      </c>
      <c r="H47" s="204" t="s">
        <v>261</v>
      </c>
      <c r="I47" s="204" t="s">
        <v>236</v>
      </c>
      <c r="J47" s="210">
        <v>9.1</v>
      </c>
      <c r="K47" s="205">
        <f t="shared" si="2"/>
        <v>9.175555556</v>
      </c>
      <c r="L47" s="211">
        <v>10.0</v>
      </c>
      <c r="M47" s="211">
        <v>10.0</v>
      </c>
      <c r="N47" s="211">
        <v>10.0</v>
      </c>
      <c r="O47" s="211">
        <v>10.0</v>
      </c>
      <c r="P47" s="211">
        <v>6.0</v>
      </c>
      <c r="Q47" s="211">
        <v>8.0</v>
      </c>
      <c r="R47" s="211">
        <v>10.0</v>
      </c>
      <c r="S47" s="205">
        <f t="shared" si="1"/>
        <v>9.142857143</v>
      </c>
      <c r="T47" s="80"/>
    </row>
    <row r="48" ht="15.75" customHeight="1">
      <c r="B48" s="80">
        <v>46.0</v>
      </c>
      <c r="C48" s="203">
        <v>43678.0</v>
      </c>
      <c r="D48" s="209">
        <v>4.58368106E8</v>
      </c>
      <c r="E48" s="204" t="s">
        <v>4941</v>
      </c>
      <c r="F48" s="204" t="s">
        <v>64</v>
      </c>
      <c r="G48" s="204" t="s">
        <v>4873</v>
      </c>
      <c r="H48" s="204" t="s">
        <v>60</v>
      </c>
      <c r="I48" s="204" t="s">
        <v>73</v>
      </c>
      <c r="J48" s="210">
        <v>9.4</v>
      </c>
      <c r="K48" s="205">
        <f t="shared" si="2"/>
        <v>9.180434783</v>
      </c>
      <c r="L48" s="211">
        <v>10.0</v>
      </c>
      <c r="M48" s="211">
        <v>10.0</v>
      </c>
      <c r="N48" s="211">
        <v>10.0</v>
      </c>
      <c r="O48" s="211">
        <v>8.0</v>
      </c>
      <c r="P48" s="211">
        <v>8.0</v>
      </c>
      <c r="Q48" s="211">
        <v>10.0</v>
      </c>
      <c r="R48" s="211">
        <v>10.0</v>
      </c>
      <c r="S48" s="205">
        <f t="shared" si="1"/>
        <v>9.428571429</v>
      </c>
      <c r="T48" s="80"/>
    </row>
    <row r="49" ht="15.75" customHeight="1">
      <c r="B49" s="80">
        <v>47.0</v>
      </c>
      <c r="C49" s="203">
        <v>43689.0</v>
      </c>
      <c r="D49" s="209">
        <v>4.61526594E8</v>
      </c>
      <c r="E49" s="204" t="s">
        <v>4942</v>
      </c>
      <c r="F49" s="204" t="s">
        <v>4459</v>
      </c>
      <c r="G49" s="204" t="s">
        <v>4873</v>
      </c>
      <c r="H49" s="204" t="s">
        <v>261</v>
      </c>
      <c r="I49" s="204" t="s">
        <v>471</v>
      </c>
      <c r="J49" s="210">
        <v>9.1</v>
      </c>
      <c r="K49" s="205">
        <f t="shared" si="2"/>
        <v>9.178723404</v>
      </c>
      <c r="L49" s="210">
        <v>10.0</v>
      </c>
      <c r="M49" s="210">
        <v>6.0</v>
      </c>
      <c r="N49" s="210">
        <v>10.0</v>
      </c>
      <c r="O49" s="210">
        <v>10.0</v>
      </c>
      <c r="P49" s="210">
        <v>8.0</v>
      </c>
      <c r="Q49" s="210">
        <v>10.0</v>
      </c>
      <c r="R49" s="210">
        <v>10.0</v>
      </c>
      <c r="S49" s="205">
        <f t="shared" si="1"/>
        <v>9.142857143</v>
      </c>
      <c r="T49" s="80" t="s">
        <v>4943</v>
      </c>
    </row>
    <row r="50" ht="15.75" customHeight="1">
      <c r="B50" s="80"/>
      <c r="C50" s="203">
        <v>43691.0</v>
      </c>
      <c r="D50" s="209">
        <v>4.60339055E8</v>
      </c>
      <c r="E50" s="204" t="s">
        <v>71</v>
      </c>
      <c r="F50" s="204" t="s">
        <v>48</v>
      </c>
      <c r="G50" s="204" t="s">
        <v>4873</v>
      </c>
      <c r="H50" s="204" t="s">
        <v>60</v>
      </c>
      <c r="I50" s="204" t="s">
        <v>166</v>
      </c>
      <c r="J50" s="210">
        <v>9.1</v>
      </c>
      <c r="K50" s="205">
        <f t="shared" si="2"/>
        <v>9.177083333</v>
      </c>
      <c r="L50" s="211">
        <v>10.0</v>
      </c>
      <c r="M50" s="211">
        <v>8.0</v>
      </c>
      <c r="N50" s="211">
        <v>10.0</v>
      </c>
      <c r="O50" s="211">
        <v>8.0</v>
      </c>
      <c r="P50" s="211">
        <v>8.0</v>
      </c>
      <c r="Q50" s="211">
        <v>10.0</v>
      </c>
      <c r="R50" s="211">
        <v>10.0</v>
      </c>
      <c r="S50" s="205">
        <f t="shared" si="1"/>
        <v>9.142857143</v>
      </c>
      <c r="T50" s="80"/>
    </row>
    <row r="51" ht="15.75" customHeight="1">
      <c r="B51" s="80"/>
      <c r="C51" s="203">
        <v>43692.0</v>
      </c>
      <c r="D51" s="209">
        <v>4.61992526E8</v>
      </c>
      <c r="E51" s="204" t="s">
        <v>1737</v>
      </c>
      <c r="F51" s="204" t="s">
        <v>48</v>
      </c>
      <c r="G51" s="204" t="s">
        <v>4873</v>
      </c>
      <c r="H51" s="204" t="s">
        <v>60</v>
      </c>
      <c r="I51" s="204" t="s">
        <v>111</v>
      </c>
      <c r="J51" s="210">
        <v>7.7</v>
      </c>
      <c r="K51" s="205">
        <f t="shared" si="2"/>
        <v>9.146938776</v>
      </c>
      <c r="L51" s="210">
        <v>8.0</v>
      </c>
      <c r="M51" s="210">
        <v>8.0</v>
      </c>
      <c r="N51" s="210">
        <v>10.0</v>
      </c>
      <c r="O51" s="210">
        <v>8.0</v>
      </c>
      <c r="P51" s="210">
        <v>8.0</v>
      </c>
      <c r="Q51" s="210">
        <v>6.0</v>
      </c>
      <c r="R51" s="210">
        <v>6.0</v>
      </c>
      <c r="S51" s="205">
        <f t="shared" si="1"/>
        <v>7.714285714</v>
      </c>
      <c r="T51" s="80" t="s">
        <v>4944</v>
      </c>
    </row>
    <row r="52" ht="15.75" customHeight="1">
      <c r="B52" s="80"/>
      <c r="C52" s="203">
        <v>43725.0</v>
      </c>
      <c r="D52" s="209">
        <v>4.62570473E8</v>
      </c>
      <c r="E52" s="204" t="s">
        <v>1899</v>
      </c>
      <c r="F52" s="204" t="s">
        <v>4459</v>
      </c>
      <c r="G52" s="204" t="s">
        <v>4883</v>
      </c>
      <c r="H52" s="204" t="s">
        <v>60</v>
      </c>
      <c r="I52" s="204" t="s">
        <v>70</v>
      </c>
      <c r="J52" s="210">
        <v>8.9</v>
      </c>
      <c r="K52" s="205">
        <f t="shared" si="2"/>
        <v>9.142</v>
      </c>
      <c r="L52" s="211">
        <v>10.0</v>
      </c>
      <c r="M52" s="211">
        <v>10.0</v>
      </c>
      <c r="N52" s="211">
        <v>10.0</v>
      </c>
      <c r="O52" s="211">
        <v>10.0</v>
      </c>
      <c r="P52" s="211">
        <v>8.0</v>
      </c>
      <c r="Q52" s="211">
        <v>8.0</v>
      </c>
      <c r="R52" s="211">
        <v>6.0</v>
      </c>
      <c r="S52" s="205">
        <f t="shared" si="1"/>
        <v>8.857142857</v>
      </c>
      <c r="T52" s="80" t="s">
        <v>4945</v>
      </c>
    </row>
    <row r="53" ht="15.75" customHeight="1">
      <c r="B53" s="80"/>
      <c r="C53" s="203">
        <v>43695.0</v>
      </c>
      <c r="D53" s="209">
        <v>4.60989049E8</v>
      </c>
      <c r="E53" s="204" t="s">
        <v>4946</v>
      </c>
      <c r="F53" s="204" t="s">
        <v>4872</v>
      </c>
      <c r="G53" s="204" t="s">
        <v>4873</v>
      </c>
      <c r="H53" s="204" t="s">
        <v>60</v>
      </c>
      <c r="I53" s="204" t="s">
        <v>221</v>
      </c>
      <c r="J53" s="211">
        <v>10.0</v>
      </c>
      <c r="K53" s="205">
        <f t="shared" si="2"/>
        <v>9.158823529</v>
      </c>
      <c r="L53" s="211">
        <v>10.0</v>
      </c>
      <c r="M53" s="211">
        <v>10.0</v>
      </c>
      <c r="N53" s="211">
        <v>10.0</v>
      </c>
      <c r="O53" s="211">
        <v>10.0</v>
      </c>
      <c r="P53" s="211">
        <v>10.0</v>
      </c>
      <c r="Q53" s="211">
        <v>10.0</v>
      </c>
      <c r="R53" s="211">
        <v>10.0</v>
      </c>
      <c r="S53" s="205">
        <f t="shared" si="1"/>
        <v>10</v>
      </c>
      <c r="T53" s="80"/>
    </row>
    <row r="54" ht="15.75" customHeight="1">
      <c r="B54" s="80"/>
      <c r="C54" s="203">
        <v>43697.0</v>
      </c>
      <c r="D54" s="209">
        <v>4.63142729E8</v>
      </c>
      <c r="E54" s="204" t="s">
        <v>4947</v>
      </c>
      <c r="F54" s="204" t="s">
        <v>48</v>
      </c>
      <c r="G54" s="204" t="s">
        <v>4873</v>
      </c>
      <c r="H54" s="204" t="s">
        <v>60</v>
      </c>
      <c r="I54" s="204" t="s">
        <v>128</v>
      </c>
      <c r="J54" s="210">
        <v>9.4</v>
      </c>
      <c r="K54" s="205">
        <f t="shared" si="2"/>
        <v>9.163461538</v>
      </c>
      <c r="L54" s="211">
        <v>10.0</v>
      </c>
      <c r="M54" s="211">
        <v>10.0</v>
      </c>
      <c r="N54" s="211">
        <v>10.0</v>
      </c>
      <c r="O54" s="211">
        <v>8.0</v>
      </c>
      <c r="P54" s="211">
        <v>8.0</v>
      </c>
      <c r="Q54" s="211">
        <v>10.0</v>
      </c>
      <c r="R54" s="211">
        <v>10.0</v>
      </c>
      <c r="S54" s="205">
        <f t="shared" si="1"/>
        <v>9.428571429</v>
      </c>
      <c r="T54" s="80" t="s">
        <v>4948</v>
      </c>
    </row>
    <row r="55" ht="15.75" customHeight="1">
      <c r="B55" s="80"/>
      <c r="C55" s="203">
        <v>43698.0</v>
      </c>
      <c r="D55" s="209">
        <v>4.63631218E8</v>
      </c>
      <c r="E55" s="204" t="s">
        <v>4949</v>
      </c>
      <c r="F55" s="204" t="s">
        <v>107</v>
      </c>
      <c r="G55" s="204" t="s">
        <v>4883</v>
      </c>
      <c r="H55" s="204" t="s">
        <v>4950</v>
      </c>
      <c r="I55" s="204" t="s">
        <v>460</v>
      </c>
      <c r="J55" s="210">
        <v>6.9</v>
      </c>
      <c r="K55" s="205">
        <f t="shared" si="2"/>
        <v>9.120754717</v>
      </c>
      <c r="L55" s="211">
        <v>8.0</v>
      </c>
      <c r="M55" s="211">
        <v>8.0</v>
      </c>
      <c r="N55" s="211">
        <v>6.0</v>
      </c>
      <c r="O55" s="211">
        <v>10.0</v>
      </c>
      <c r="P55" s="211">
        <v>6.0</v>
      </c>
      <c r="Q55" s="211">
        <v>4.0</v>
      </c>
      <c r="R55" s="211">
        <v>6.0</v>
      </c>
      <c r="S55" s="205">
        <f t="shared" si="1"/>
        <v>6.857142857</v>
      </c>
      <c r="T55" s="80" t="s">
        <v>4951</v>
      </c>
    </row>
    <row r="56" ht="15.75" customHeight="1">
      <c r="B56" s="80"/>
      <c r="C56" s="203">
        <v>43698.0</v>
      </c>
      <c r="D56" s="209">
        <v>4.61914651E8</v>
      </c>
      <c r="E56" s="204" t="s">
        <v>4952</v>
      </c>
      <c r="F56" s="204" t="s">
        <v>48</v>
      </c>
      <c r="G56" s="204" t="s">
        <v>4875</v>
      </c>
      <c r="H56" s="204" t="s">
        <v>60</v>
      </c>
      <c r="I56" s="204" t="s">
        <v>178</v>
      </c>
      <c r="J56" s="210">
        <v>7.7</v>
      </c>
      <c r="K56" s="205">
        <f t="shared" si="2"/>
        <v>9.094444444</v>
      </c>
      <c r="L56" s="211">
        <v>8.0</v>
      </c>
      <c r="M56" s="211">
        <v>8.0</v>
      </c>
      <c r="N56" s="211">
        <v>10.0</v>
      </c>
      <c r="O56" s="211">
        <v>8.0</v>
      </c>
      <c r="P56" s="211">
        <v>6.0</v>
      </c>
      <c r="Q56" s="211">
        <v>8.0</v>
      </c>
      <c r="R56" s="211">
        <v>6.0</v>
      </c>
      <c r="S56" s="205">
        <f t="shared" si="1"/>
        <v>7.714285714</v>
      </c>
      <c r="T56" s="80"/>
    </row>
    <row r="57" ht="15.75" customHeight="1">
      <c r="B57" s="80"/>
      <c r="C57" s="203">
        <v>43700.0</v>
      </c>
      <c r="D57" s="209">
        <v>4.40416712E8</v>
      </c>
      <c r="E57" s="204" t="s">
        <v>1866</v>
      </c>
      <c r="F57" s="204" t="s">
        <v>2022</v>
      </c>
      <c r="G57" s="204" t="s">
        <v>4873</v>
      </c>
      <c r="H57" s="204" t="s">
        <v>45</v>
      </c>
      <c r="I57" s="204">
        <v>302.0</v>
      </c>
      <c r="J57" s="211">
        <v>10.0</v>
      </c>
      <c r="K57" s="205">
        <f t="shared" si="2"/>
        <v>9.110909091</v>
      </c>
      <c r="L57" s="211">
        <v>10.0</v>
      </c>
      <c r="M57" s="211">
        <v>10.0</v>
      </c>
      <c r="N57" s="211">
        <v>10.0</v>
      </c>
      <c r="O57" s="211">
        <v>10.0</v>
      </c>
      <c r="P57" s="211">
        <v>10.0</v>
      </c>
      <c r="Q57" s="211">
        <v>10.0</v>
      </c>
      <c r="R57" s="211">
        <v>10.0</v>
      </c>
      <c r="S57" s="205">
        <f t="shared" si="1"/>
        <v>10</v>
      </c>
      <c r="T57" s="80" t="s">
        <v>4953</v>
      </c>
    </row>
    <row r="58" ht="15.75" customHeight="1">
      <c r="B58" s="80"/>
      <c r="C58" s="203">
        <v>43701.0</v>
      </c>
      <c r="D58" s="209">
        <v>4.43024618E8</v>
      </c>
      <c r="E58" s="204" t="s">
        <v>243</v>
      </c>
      <c r="F58" s="204" t="s">
        <v>4459</v>
      </c>
      <c r="G58" s="204" t="s">
        <v>4883</v>
      </c>
      <c r="H58" s="204" t="s">
        <v>60</v>
      </c>
      <c r="I58" s="204" t="s">
        <v>61</v>
      </c>
      <c r="J58" s="210">
        <v>8.9</v>
      </c>
      <c r="K58" s="205">
        <f t="shared" si="2"/>
        <v>9.107142857</v>
      </c>
      <c r="L58" s="211">
        <v>8.0</v>
      </c>
      <c r="M58" s="211">
        <v>10.0</v>
      </c>
      <c r="N58" s="211">
        <v>10.0</v>
      </c>
      <c r="O58" s="211">
        <v>10.0</v>
      </c>
      <c r="P58" s="211">
        <v>8.0</v>
      </c>
      <c r="Q58" s="211">
        <v>8.0</v>
      </c>
      <c r="R58" s="211">
        <v>8.0</v>
      </c>
      <c r="S58" s="205">
        <f t="shared" si="1"/>
        <v>8.857142857</v>
      </c>
      <c r="T58" s="80"/>
    </row>
    <row r="59" ht="15.75" customHeight="1">
      <c r="B59" s="80"/>
      <c r="C59" s="203">
        <v>43703.0</v>
      </c>
      <c r="D59" s="209">
        <v>4.5958484E8</v>
      </c>
      <c r="E59" s="204" t="s">
        <v>1185</v>
      </c>
      <c r="F59" s="204" t="s">
        <v>100</v>
      </c>
      <c r="G59" s="204" t="s">
        <v>4875</v>
      </c>
      <c r="H59" s="204" t="s">
        <v>60</v>
      </c>
      <c r="I59" s="204" t="s">
        <v>163</v>
      </c>
      <c r="J59" s="210">
        <v>8.3</v>
      </c>
      <c r="K59" s="205">
        <f t="shared" si="2"/>
        <v>9.092982456</v>
      </c>
      <c r="L59" s="211">
        <v>8.0</v>
      </c>
      <c r="M59" s="211">
        <v>8.0</v>
      </c>
      <c r="N59" s="211">
        <v>8.0</v>
      </c>
      <c r="O59" s="211">
        <v>10.0</v>
      </c>
      <c r="P59" s="211">
        <v>8.0</v>
      </c>
      <c r="Q59" s="211">
        <v>8.0</v>
      </c>
      <c r="R59" s="211">
        <v>8.0</v>
      </c>
      <c r="S59" s="205">
        <f t="shared" si="1"/>
        <v>8.285714286</v>
      </c>
      <c r="T59" s="80" t="s">
        <v>4954</v>
      </c>
    </row>
    <row r="60" ht="15.75" customHeight="1">
      <c r="B60" s="80"/>
      <c r="C60" s="203">
        <v>43709.0</v>
      </c>
      <c r="D60" s="209">
        <v>4.6534829E8</v>
      </c>
      <c r="E60" s="204" t="s">
        <v>4955</v>
      </c>
      <c r="F60" s="204" t="s">
        <v>4459</v>
      </c>
      <c r="G60" s="204" t="s">
        <v>4873</v>
      </c>
      <c r="H60" s="204" t="s">
        <v>60</v>
      </c>
      <c r="I60" s="204" t="s">
        <v>70</v>
      </c>
      <c r="J60" s="210">
        <v>9.4</v>
      </c>
      <c r="K60" s="205">
        <f t="shared" si="2"/>
        <v>9.098275862</v>
      </c>
      <c r="L60" s="211">
        <v>10.0</v>
      </c>
      <c r="M60" s="211">
        <v>10.0</v>
      </c>
      <c r="N60" s="211">
        <v>10.0</v>
      </c>
      <c r="O60" s="211">
        <v>10.0</v>
      </c>
      <c r="P60" s="211">
        <v>6.0</v>
      </c>
      <c r="Q60" s="211">
        <v>10.0</v>
      </c>
      <c r="R60" s="211">
        <v>10.0</v>
      </c>
      <c r="S60" s="205">
        <f t="shared" si="1"/>
        <v>9.428571429</v>
      </c>
      <c r="T60" s="80" t="s">
        <v>4956</v>
      </c>
    </row>
    <row r="61" ht="15.75" customHeight="1">
      <c r="B61" s="80"/>
      <c r="C61" s="203">
        <v>43710.0</v>
      </c>
      <c r="D61" s="209">
        <v>4.64322227E8</v>
      </c>
      <c r="E61" s="204" t="s">
        <v>210</v>
      </c>
      <c r="F61" s="204" t="s">
        <v>48</v>
      </c>
      <c r="G61" s="204" t="s">
        <v>4873</v>
      </c>
      <c r="H61" s="204" t="s">
        <v>261</v>
      </c>
      <c r="I61" s="204" t="s">
        <v>420</v>
      </c>
      <c r="J61" s="210">
        <v>8.9</v>
      </c>
      <c r="K61" s="205">
        <f t="shared" si="2"/>
        <v>9.094915254</v>
      </c>
      <c r="L61" s="211">
        <v>8.0</v>
      </c>
      <c r="M61" s="211">
        <v>8.0</v>
      </c>
      <c r="N61" s="211">
        <v>10.0</v>
      </c>
      <c r="O61" s="211">
        <v>10.0</v>
      </c>
      <c r="P61" s="211">
        <v>8.0</v>
      </c>
      <c r="Q61" s="211">
        <v>10.0</v>
      </c>
      <c r="R61" s="211">
        <v>8.0</v>
      </c>
      <c r="S61" s="205">
        <f t="shared" si="1"/>
        <v>8.857142857</v>
      </c>
      <c r="T61" s="80"/>
    </row>
    <row r="62" ht="15.75" customHeight="1">
      <c r="B62" s="80"/>
      <c r="C62" s="203">
        <v>43712.0</v>
      </c>
      <c r="D62" s="209">
        <v>4.65715805E8</v>
      </c>
      <c r="E62" s="204" t="s">
        <v>2692</v>
      </c>
      <c r="F62" s="204" t="s">
        <v>1118</v>
      </c>
      <c r="G62" s="204" t="s">
        <v>4883</v>
      </c>
      <c r="H62" s="204" t="s">
        <v>60</v>
      </c>
      <c r="I62" s="204" t="s">
        <v>120</v>
      </c>
      <c r="J62" s="210">
        <v>7.4</v>
      </c>
      <c r="K62" s="205">
        <f t="shared" si="2"/>
        <v>9.066666667</v>
      </c>
      <c r="L62" s="211">
        <v>10.0</v>
      </c>
      <c r="M62" s="211">
        <v>8.0</v>
      </c>
      <c r="N62" s="211">
        <v>8.0</v>
      </c>
      <c r="O62" s="211">
        <v>8.0</v>
      </c>
      <c r="P62" s="211">
        <v>6.0</v>
      </c>
      <c r="Q62" s="211">
        <v>8.0</v>
      </c>
      <c r="R62" s="211">
        <v>4.0</v>
      </c>
      <c r="S62" s="205">
        <f t="shared" si="1"/>
        <v>7.428571429</v>
      </c>
      <c r="T62" s="80" t="s">
        <v>4957</v>
      </c>
    </row>
    <row r="63" ht="15.75" customHeight="1">
      <c r="B63" s="80"/>
      <c r="C63" s="203">
        <v>43717.0</v>
      </c>
      <c r="D63" s="209">
        <v>4.66693402E8</v>
      </c>
      <c r="E63" s="204" t="s">
        <v>243</v>
      </c>
      <c r="F63" s="204" t="s">
        <v>107</v>
      </c>
      <c r="G63" s="204" t="s">
        <v>4873</v>
      </c>
      <c r="H63" s="204" t="s">
        <v>60</v>
      </c>
      <c r="I63" s="204" t="s">
        <v>85</v>
      </c>
      <c r="J63" s="210">
        <v>9.4</v>
      </c>
      <c r="K63" s="205">
        <f t="shared" si="2"/>
        <v>9.072131148</v>
      </c>
      <c r="L63" s="211">
        <v>10.0</v>
      </c>
      <c r="M63" s="211">
        <v>10.0</v>
      </c>
      <c r="N63" s="211">
        <v>10.0</v>
      </c>
      <c r="O63" s="211">
        <v>10.0</v>
      </c>
      <c r="P63" s="211">
        <v>8.0</v>
      </c>
      <c r="Q63" s="211">
        <v>10.0</v>
      </c>
      <c r="R63" s="211">
        <v>8.0</v>
      </c>
      <c r="S63" s="205">
        <f t="shared" si="1"/>
        <v>9.428571429</v>
      </c>
      <c r="T63" s="80" t="s">
        <v>4958</v>
      </c>
    </row>
    <row r="64" ht="15.75" customHeight="1">
      <c r="B64" s="80"/>
      <c r="C64" s="203">
        <v>43723.0</v>
      </c>
      <c r="D64" s="209">
        <v>4.51632452E8</v>
      </c>
      <c r="E64" s="204" t="s">
        <v>4959</v>
      </c>
      <c r="F64" s="204" t="s">
        <v>2022</v>
      </c>
      <c r="G64" s="204" t="s">
        <v>4883</v>
      </c>
      <c r="H64" s="204" t="s">
        <v>261</v>
      </c>
      <c r="I64" s="204" t="s">
        <v>236</v>
      </c>
      <c r="J64" s="211">
        <v>10.0</v>
      </c>
      <c r="K64" s="205">
        <f t="shared" si="2"/>
        <v>9.087096774</v>
      </c>
      <c r="L64" s="211">
        <v>10.0</v>
      </c>
      <c r="M64" s="211">
        <v>10.0</v>
      </c>
      <c r="N64" s="211">
        <v>10.0</v>
      </c>
      <c r="O64" s="211">
        <v>10.0</v>
      </c>
      <c r="P64" s="211">
        <v>10.0</v>
      </c>
      <c r="Q64" s="211">
        <v>10.0</v>
      </c>
      <c r="R64" s="211">
        <v>10.0</v>
      </c>
      <c r="S64" s="205">
        <f t="shared" si="1"/>
        <v>10</v>
      </c>
      <c r="T64" s="80" t="s">
        <v>4960</v>
      </c>
    </row>
    <row r="65" ht="15.75" customHeight="1">
      <c r="B65" s="80"/>
      <c r="C65" s="203">
        <v>43724.0</v>
      </c>
      <c r="D65" s="209">
        <v>4.64920623E8</v>
      </c>
      <c r="E65" s="204" t="s">
        <v>4961</v>
      </c>
      <c r="F65" s="204" t="s">
        <v>217</v>
      </c>
      <c r="G65" s="204" t="s">
        <v>4873</v>
      </c>
      <c r="H65" s="204" t="s">
        <v>45</v>
      </c>
      <c r="I65" s="204">
        <v>202.0</v>
      </c>
      <c r="J65" s="210">
        <v>9.4</v>
      </c>
      <c r="K65" s="205">
        <f t="shared" si="2"/>
        <v>9.092063492</v>
      </c>
      <c r="L65" s="211">
        <v>10.0</v>
      </c>
      <c r="M65" s="211">
        <v>8.0</v>
      </c>
      <c r="N65" s="211">
        <v>10.0</v>
      </c>
      <c r="O65" s="211">
        <v>10.0</v>
      </c>
      <c r="P65" s="211">
        <v>8.0</v>
      </c>
      <c r="Q65" s="211">
        <v>10.0</v>
      </c>
      <c r="R65" s="211">
        <v>10.0</v>
      </c>
      <c r="S65" s="205">
        <f t="shared" si="1"/>
        <v>9.428571429</v>
      </c>
      <c r="T65" s="80" t="s">
        <v>4962</v>
      </c>
    </row>
    <row r="66" ht="15.75" customHeight="1">
      <c r="B66" s="80"/>
      <c r="C66" s="203">
        <v>43738.0</v>
      </c>
      <c r="D66" s="209">
        <v>4.70384049E8</v>
      </c>
      <c r="E66" s="213" t="s">
        <v>2149</v>
      </c>
      <c r="F66" s="204" t="s">
        <v>48</v>
      </c>
      <c r="G66" s="204" t="s">
        <v>4873</v>
      </c>
      <c r="H66" s="204" t="s">
        <v>60</v>
      </c>
      <c r="I66" s="204" t="s">
        <v>90</v>
      </c>
      <c r="J66" s="211">
        <v>10.0</v>
      </c>
      <c r="K66" s="205">
        <f t="shared" si="2"/>
        <v>9.10625</v>
      </c>
      <c r="L66" s="211">
        <v>10.0</v>
      </c>
      <c r="M66" s="211">
        <v>10.0</v>
      </c>
      <c r="N66" s="211">
        <v>10.0</v>
      </c>
      <c r="O66" s="211">
        <v>10.0</v>
      </c>
      <c r="P66" s="211">
        <v>10.0</v>
      </c>
      <c r="Q66" s="211">
        <v>10.0</v>
      </c>
      <c r="R66" s="211">
        <v>10.0</v>
      </c>
      <c r="S66" s="205">
        <f t="shared" si="1"/>
        <v>10</v>
      </c>
      <c r="T66" s="80"/>
    </row>
    <row r="67" ht="15.75" customHeight="1">
      <c r="B67" s="80"/>
      <c r="C67" s="203">
        <v>43740.0</v>
      </c>
      <c r="D67" s="209">
        <v>4.69766712E8</v>
      </c>
      <c r="E67" s="204" t="s">
        <v>2614</v>
      </c>
      <c r="F67" s="204" t="s">
        <v>100</v>
      </c>
      <c r="G67" s="204" t="s">
        <v>4875</v>
      </c>
      <c r="H67" s="204" t="s">
        <v>60</v>
      </c>
      <c r="I67" s="204" t="s">
        <v>227</v>
      </c>
      <c r="J67" s="210">
        <v>9.7</v>
      </c>
      <c r="K67" s="205">
        <f t="shared" si="2"/>
        <v>9.115384615</v>
      </c>
      <c r="L67" s="211">
        <v>10.0</v>
      </c>
      <c r="M67" s="211">
        <v>10.0</v>
      </c>
      <c r="N67" s="211">
        <v>10.0</v>
      </c>
      <c r="O67" s="211">
        <v>10.0</v>
      </c>
      <c r="P67" s="211">
        <v>8.0</v>
      </c>
      <c r="Q67" s="211">
        <v>10.0</v>
      </c>
      <c r="R67" s="211">
        <v>10.0</v>
      </c>
      <c r="S67" s="205">
        <f t="shared" si="1"/>
        <v>9.714285714</v>
      </c>
      <c r="T67" s="80"/>
    </row>
    <row r="68" ht="15.75" customHeight="1">
      <c r="B68" s="80"/>
      <c r="C68" s="203">
        <v>43746.0</v>
      </c>
      <c r="D68" s="209">
        <v>4.71999009E8</v>
      </c>
      <c r="E68" s="204" t="s">
        <v>4963</v>
      </c>
      <c r="F68" s="204" t="s">
        <v>2022</v>
      </c>
      <c r="G68" s="203" t="s">
        <v>4883</v>
      </c>
      <c r="H68" s="204" t="s">
        <v>60</v>
      </c>
      <c r="I68" s="204" t="s">
        <v>227</v>
      </c>
      <c r="J68" s="210">
        <v>7.4</v>
      </c>
      <c r="K68" s="205">
        <f t="shared" si="2"/>
        <v>9.089393939</v>
      </c>
      <c r="L68" s="211">
        <v>8.0</v>
      </c>
      <c r="M68" s="211">
        <v>8.0</v>
      </c>
      <c r="N68" s="211">
        <v>10.0</v>
      </c>
      <c r="O68" s="211">
        <v>8.0</v>
      </c>
      <c r="P68" s="211">
        <v>4.0</v>
      </c>
      <c r="Q68" s="211">
        <v>6.0</v>
      </c>
      <c r="R68" s="211">
        <v>8.0</v>
      </c>
      <c r="S68" s="205">
        <f t="shared" si="1"/>
        <v>7.428571429</v>
      </c>
      <c r="T68" s="80" t="s">
        <v>4964</v>
      </c>
    </row>
    <row r="69" ht="15.75" customHeight="1">
      <c r="B69" s="80"/>
      <c r="C69" s="203">
        <v>43750.0</v>
      </c>
      <c r="D69" s="209">
        <v>4.51980385E8</v>
      </c>
      <c r="E69" s="204" t="s">
        <v>1122</v>
      </c>
      <c r="F69" s="204" t="s">
        <v>52</v>
      </c>
      <c r="G69" s="204" t="s">
        <v>4873</v>
      </c>
      <c r="H69" s="204" t="s">
        <v>45</v>
      </c>
      <c r="I69" s="204">
        <v>204.0</v>
      </c>
      <c r="J69" s="211">
        <v>8.0</v>
      </c>
      <c r="K69" s="205">
        <f t="shared" si="2"/>
        <v>9.073134328</v>
      </c>
      <c r="L69" s="211">
        <v>8.0</v>
      </c>
      <c r="M69" s="211">
        <v>10.0</v>
      </c>
      <c r="N69" s="211">
        <v>10.0</v>
      </c>
      <c r="O69" s="211">
        <v>6.0</v>
      </c>
      <c r="P69" s="211">
        <v>6.0</v>
      </c>
      <c r="Q69" s="211">
        <v>8.0</v>
      </c>
      <c r="R69" s="211">
        <v>8.0</v>
      </c>
      <c r="S69" s="205">
        <f t="shared" si="1"/>
        <v>8</v>
      </c>
      <c r="T69" s="80" t="s">
        <v>4965</v>
      </c>
    </row>
    <row r="70" ht="15.75" customHeight="1">
      <c r="B70" s="80"/>
      <c r="C70" s="203">
        <v>43755.0</v>
      </c>
      <c r="D70" s="209">
        <v>4.73507951E8</v>
      </c>
      <c r="E70" s="204" t="s">
        <v>4966</v>
      </c>
      <c r="F70" s="204" t="s">
        <v>64</v>
      </c>
      <c r="G70" s="204" t="s">
        <v>4873</v>
      </c>
      <c r="H70" s="204" t="s">
        <v>261</v>
      </c>
      <c r="I70" s="204" t="s">
        <v>332</v>
      </c>
      <c r="J70" s="211">
        <v>10.0</v>
      </c>
      <c r="K70" s="205">
        <f t="shared" si="2"/>
        <v>9.086764706</v>
      </c>
      <c r="L70" s="211">
        <v>10.0</v>
      </c>
      <c r="M70" s="211">
        <v>10.0</v>
      </c>
      <c r="N70" s="211">
        <v>10.0</v>
      </c>
      <c r="O70" s="211">
        <v>10.0</v>
      </c>
      <c r="P70" s="211">
        <v>10.0</v>
      </c>
      <c r="Q70" s="211">
        <v>10.0</v>
      </c>
      <c r="R70" s="211">
        <v>10.0</v>
      </c>
      <c r="S70" s="205">
        <f t="shared" si="1"/>
        <v>10</v>
      </c>
      <c r="T70" s="80"/>
    </row>
    <row r="71" ht="15.75" customHeight="1">
      <c r="B71" s="80"/>
      <c r="C71" s="203">
        <v>43756.0</v>
      </c>
      <c r="D71" s="209">
        <v>4.73128649E8</v>
      </c>
      <c r="E71" s="204" t="s">
        <v>3176</v>
      </c>
      <c r="F71" s="204" t="s">
        <v>52</v>
      </c>
      <c r="G71" s="204" t="s">
        <v>4883</v>
      </c>
      <c r="H71" s="204" t="s">
        <v>45</v>
      </c>
      <c r="I71" s="204">
        <v>304.0</v>
      </c>
      <c r="J71" s="210">
        <v>8.9</v>
      </c>
      <c r="K71" s="205">
        <f t="shared" si="2"/>
        <v>9.084057971</v>
      </c>
      <c r="L71" s="211">
        <v>8.0</v>
      </c>
      <c r="M71" s="211">
        <v>8.0</v>
      </c>
      <c r="N71" s="211">
        <v>10.0</v>
      </c>
      <c r="O71" s="211">
        <v>8.0</v>
      </c>
      <c r="P71" s="211">
        <v>10.0</v>
      </c>
      <c r="Q71" s="211">
        <v>8.0</v>
      </c>
      <c r="R71" s="211">
        <v>10.0</v>
      </c>
      <c r="S71" s="205">
        <f t="shared" si="1"/>
        <v>8.857142857</v>
      </c>
      <c r="T71" s="80"/>
    </row>
    <row r="72" ht="15.75" customHeight="1">
      <c r="B72" s="80"/>
      <c r="C72" s="203">
        <v>43760.0</v>
      </c>
      <c r="D72" s="209">
        <v>4.65557533E8</v>
      </c>
      <c r="E72" s="204" t="s">
        <v>4967</v>
      </c>
      <c r="F72" s="204" t="s">
        <v>4872</v>
      </c>
      <c r="G72" s="204" t="s">
        <v>4883</v>
      </c>
      <c r="H72" s="204" t="s">
        <v>261</v>
      </c>
      <c r="I72" s="204" t="s">
        <v>236</v>
      </c>
      <c r="J72" s="210">
        <v>8.6</v>
      </c>
      <c r="K72" s="205">
        <f t="shared" si="2"/>
        <v>9.077142857</v>
      </c>
      <c r="L72" s="211">
        <v>10.0</v>
      </c>
      <c r="M72" s="211">
        <v>8.0</v>
      </c>
      <c r="N72" s="211">
        <v>10.0</v>
      </c>
      <c r="O72" s="211">
        <v>8.0</v>
      </c>
      <c r="P72" s="211">
        <v>8.0</v>
      </c>
      <c r="Q72" s="211">
        <v>8.0</v>
      </c>
      <c r="R72" s="211">
        <v>8.0</v>
      </c>
      <c r="S72" s="205">
        <f t="shared" si="1"/>
        <v>8.571428571</v>
      </c>
      <c r="T72" s="80"/>
    </row>
    <row r="73" ht="15.75" customHeight="1">
      <c r="B73" s="80"/>
      <c r="C73" s="203">
        <v>43766.0</v>
      </c>
      <c r="D73" s="209">
        <v>4.73387724E8</v>
      </c>
      <c r="E73" s="204" t="s">
        <v>457</v>
      </c>
      <c r="F73" s="204" t="s">
        <v>52</v>
      </c>
      <c r="G73" s="204" t="s">
        <v>4883</v>
      </c>
      <c r="H73" s="204" t="s">
        <v>45</v>
      </c>
      <c r="I73" s="204">
        <v>304.0</v>
      </c>
      <c r="J73" s="210">
        <v>8.3</v>
      </c>
      <c r="K73" s="205">
        <f t="shared" si="2"/>
        <v>9.066197183</v>
      </c>
      <c r="L73" s="211">
        <v>8.0</v>
      </c>
      <c r="M73" s="211">
        <v>8.0</v>
      </c>
      <c r="N73" s="211">
        <v>10.0</v>
      </c>
      <c r="O73" s="211">
        <v>10.0</v>
      </c>
      <c r="P73" s="211">
        <v>8.0</v>
      </c>
      <c r="Q73" s="211">
        <v>6.0</v>
      </c>
      <c r="R73" s="211">
        <v>8.0</v>
      </c>
      <c r="S73" s="205">
        <f t="shared" si="1"/>
        <v>8.285714286</v>
      </c>
      <c r="T73" s="80"/>
    </row>
    <row r="74" ht="15.75" customHeight="1">
      <c r="B74" s="80"/>
      <c r="C74" s="203">
        <v>43777.0</v>
      </c>
      <c r="D74" s="209">
        <v>4.75774786E8</v>
      </c>
      <c r="E74" s="204" t="s">
        <v>4968</v>
      </c>
      <c r="F74" s="204" t="s">
        <v>48</v>
      </c>
      <c r="G74" s="204" t="s">
        <v>4883</v>
      </c>
      <c r="H74" s="204" t="s">
        <v>60</v>
      </c>
      <c r="I74" s="204" t="s">
        <v>166</v>
      </c>
      <c r="J74" s="210">
        <v>8.9</v>
      </c>
      <c r="K74" s="205">
        <f t="shared" si="2"/>
        <v>9.063888889</v>
      </c>
      <c r="L74" s="211">
        <v>10.0</v>
      </c>
      <c r="M74" s="211">
        <v>8.0</v>
      </c>
      <c r="N74" s="211">
        <v>8.0</v>
      </c>
      <c r="O74" s="211">
        <v>10.0</v>
      </c>
      <c r="P74" s="211">
        <v>6.0</v>
      </c>
      <c r="Q74" s="211">
        <v>10.0</v>
      </c>
      <c r="R74" s="211">
        <v>10.0</v>
      </c>
      <c r="S74" s="205">
        <f t="shared" si="1"/>
        <v>8.857142857</v>
      </c>
      <c r="T74" s="212" t="s">
        <v>4969</v>
      </c>
    </row>
    <row r="75" ht="15.75" customHeight="1">
      <c r="B75" s="80"/>
      <c r="C75" s="203">
        <v>43788.0</v>
      </c>
      <c r="D75" s="209">
        <v>4.74301031E8</v>
      </c>
      <c r="E75" s="204" t="s">
        <v>4970</v>
      </c>
      <c r="F75" s="204" t="s">
        <v>48</v>
      </c>
      <c r="G75" s="204" t="s">
        <v>4873</v>
      </c>
      <c r="H75" s="204" t="s">
        <v>284</v>
      </c>
      <c r="I75" s="204" t="s">
        <v>1039</v>
      </c>
      <c r="J75" s="211">
        <v>6.0</v>
      </c>
      <c r="K75" s="205">
        <f t="shared" si="2"/>
        <v>9.021917808</v>
      </c>
      <c r="L75" s="211">
        <v>8.0</v>
      </c>
      <c r="M75" s="211">
        <v>4.0</v>
      </c>
      <c r="N75" s="211">
        <v>8.0</v>
      </c>
      <c r="O75" s="211">
        <v>8.0</v>
      </c>
      <c r="P75" s="211">
        <v>6.0</v>
      </c>
      <c r="Q75" s="211">
        <v>4.0</v>
      </c>
      <c r="R75" s="211">
        <v>4.0</v>
      </c>
      <c r="S75" s="205">
        <f t="shared" si="1"/>
        <v>6</v>
      </c>
      <c r="T75" s="80" t="s">
        <v>4971</v>
      </c>
    </row>
    <row r="76" ht="15.75" customHeight="1">
      <c r="B76" s="80"/>
      <c r="C76" s="203">
        <v>43799.0</v>
      </c>
      <c r="D76" s="209">
        <v>4.81055944E8</v>
      </c>
      <c r="E76" s="204" t="s">
        <v>4972</v>
      </c>
      <c r="F76" s="204" t="s">
        <v>32</v>
      </c>
      <c r="G76" s="204" t="s">
        <v>4883</v>
      </c>
      <c r="H76" s="204"/>
      <c r="I76" s="204"/>
      <c r="J76" s="211">
        <v>10.0</v>
      </c>
      <c r="K76" s="205">
        <f t="shared" si="2"/>
        <v>9.035135135</v>
      </c>
      <c r="L76" s="211">
        <v>10.0</v>
      </c>
      <c r="M76" s="211">
        <v>10.0</v>
      </c>
      <c r="N76" s="211">
        <v>10.0</v>
      </c>
      <c r="O76" s="211">
        <v>10.0</v>
      </c>
      <c r="P76" s="211">
        <v>10.0</v>
      </c>
      <c r="Q76" s="211">
        <v>10.0</v>
      </c>
      <c r="R76" s="211">
        <v>10.0</v>
      </c>
      <c r="S76" s="205">
        <f t="shared" si="1"/>
        <v>10</v>
      </c>
      <c r="T76" s="80" t="s">
        <v>4973</v>
      </c>
    </row>
    <row r="77" ht="15.75" customHeight="1">
      <c r="B77" s="80"/>
      <c r="C77" s="203">
        <v>43802.0</v>
      </c>
      <c r="D77" s="206">
        <v>4.79119829E8</v>
      </c>
      <c r="E77" s="204" t="s">
        <v>4974</v>
      </c>
      <c r="F77" s="204" t="s">
        <v>190</v>
      </c>
      <c r="G77" s="204" t="s">
        <v>4873</v>
      </c>
      <c r="H77" s="204" t="s">
        <v>60</v>
      </c>
      <c r="I77" s="204" t="s">
        <v>163</v>
      </c>
      <c r="J77" s="211">
        <v>10.0</v>
      </c>
      <c r="K77" s="205">
        <f t="shared" si="2"/>
        <v>9.048</v>
      </c>
      <c r="L77" s="211">
        <v>10.0</v>
      </c>
      <c r="M77" s="211">
        <v>10.0</v>
      </c>
      <c r="N77" s="211">
        <v>10.0</v>
      </c>
      <c r="O77" s="211">
        <v>10.0</v>
      </c>
      <c r="P77" s="211">
        <v>10.0</v>
      </c>
      <c r="Q77" s="211">
        <v>10.0</v>
      </c>
      <c r="R77" s="211">
        <v>10.0</v>
      </c>
      <c r="S77" s="205">
        <f t="shared" si="1"/>
        <v>10</v>
      </c>
      <c r="T77" s="80" t="s">
        <v>4975</v>
      </c>
    </row>
    <row r="78" ht="15.75" customHeight="1">
      <c r="B78" s="80"/>
      <c r="C78" s="203">
        <v>43811.0</v>
      </c>
      <c r="D78" s="209">
        <v>4.8328788E8</v>
      </c>
      <c r="E78" s="204" t="s">
        <v>2994</v>
      </c>
      <c r="F78" s="204" t="s">
        <v>217</v>
      </c>
      <c r="G78" s="204" t="s">
        <v>4883</v>
      </c>
      <c r="H78" s="204" t="s">
        <v>60</v>
      </c>
      <c r="I78" s="204" t="s">
        <v>85</v>
      </c>
      <c r="J78" s="210">
        <v>7.7</v>
      </c>
      <c r="K78" s="205">
        <f t="shared" si="2"/>
        <v>9.030263158</v>
      </c>
      <c r="L78" s="211">
        <v>10.0</v>
      </c>
      <c r="M78" s="211">
        <v>8.0</v>
      </c>
      <c r="N78" s="211">
        <v>8.0</v>
      </c>
      <c r="O78" s="211">
        <v>10.0</v>
      </c>
      <c r="P78" s="211">
        <v>4.0</v>
      </c>
      <c r="Q78" s="211">
        <v>6.0</v>
      </c>
      <c r="R78" s="211">
        <v>8.0</v>
      </c>
      <c r="S78" s="205">
        <f t="shared" si="1"/>
        <v>7.714285714</v>
      </c>
      <c r="T78" s="80" t="s">
        <v>4976</v>
      </c>
    </row>
    <row r="79" ht="15.75" customHeight="1">
      <c r="B79" s="80"/>
      <c r="C79" s="203">
        <v>43811.0</v>
      </c>
      <c r="D79" s="209">
        <v>4.79456527E8</v>
      </c>
      <c r="E79" s="204" t="s">
        <v>1111</v>
      </c>
      <c r="F79" s="204" t="s">
        <v>48</v>
      </c>
      <c r="G79" s="204" t="s">
        <v>4873</v>
      </c>
      <c r="H79" s="204" t="s">
        <v>284</v>
      </c>
      <c r="I79" s="204" t="s">
        <v>1133</v>
      </c>
      <c r="J79" s="210">
        <v>5.7</v>
      </c>
      <c r="K79" s="205">
        <f t="shared" si="2"/>
        <v>8.987012987</v>
      </c>
      <c r="L79" s="211">
        <v>4.0</v>
      </c>
      <c r="M79" s="211">
        <v>8.0</v>
      </c>
      <c r="N79" s="211">
        <v>8.0</v>
      </c>
      <c r="O79" s="211">
        <v>8.0</v>
      </c>
      <c r="P79" s="211">
        <v>4.0</v>
      </c>
      <c r="Q79" s="211">
        <v>4.0</v>
      </c>
      <c r="R79" s="211">
        <v>4.0</v>
      </c>
      <c r="S79" s="205">
        <f t="shared" si="1"/>
        <v>5.714285714</v>
      </c>
      <c r="T79" s="80" t="s">
        <v>4977</v>
      </c>
    </row>
    <row r="80" ht="15.75" customHeight="1">
      <c r="B80" s="80"/>
      <c r="C80" s="203">
        <v>43813.0</v>
      </c>
      <c r="D80" s="209">
        <v>4.82696387E8</v>
      </c>
      <c r="E80" s="204" t="s">
        <v>4978</v>
      </c>
      <c r="F80" s="204" t="s">
        <v>600</v>
      </c>
      <c r="G80" s="204" t="s">
        <v>4873</v>
      </c>
      <c r="H80" s="204"/>
      <c r="I80" s="204"/>
      <c r="J80" s="211">
        <v>10.0</v>
      </c>
      <c r="K80" s="205">
        <f t="shared" si="2"/>
        <v>9</v>
      </c>
      <c r="L80" s="211">
        <v>10.0</v>
      </c>
      <c r="M80" s="211">
        <v>10.0</v>
      </c>
      <c r="N80" s="211">
        <v>10.0</v>
      </c>
      <c r="O80" s="211">
        <v>10.0</v>
      </c>
      <c r="P80" s="211">
        <v>10.0</v>
      </c>
      <c r="Q80" s="211">
        <v>10.0</v>
      </c>
      <c r="R80" s="211">
        <v>10.0</v>
      </c>
      <c r="S80" s="205">
        <f t="shared" si="1"/>
        <v>10</v>
      </c>
      <c r="T80" s="80" t="s">
        <v>4979</v>
      </c>
    </row>
    <row r="81" ht="15.75" customHeight="1">
      <c r="B81" s="80"/>
      <c r="C81" s="203">
        <v>43818.0</v>
      </c>
      <c r="D81" s="209">
        <v>4.84603917E8</v>
      </c>
      <c r="E81" s="204" t="s">
        <v>205</v>
      </c>
      <c r="F81" s="204" t="s">
        <v>107</v>
      </c>
      <c r="G81" s="204" t="s">
        <v>4883</v>
      </c>
      <c r="H81" s="204" t="s">
        <v>284</v>
      </c>
      <c r="I81" s="204" t="s">
        <v>1077</v>
      </c>
      <c r="J81" s="211">
        <v>10.0</v>
      </c>
      <c r="K81" s="205">
        <f t="shared" si="2"/>
        <v>9.012658228</v>
      </c>
      <c r="L81" s="211">
        <v>10.0</v>
      </c>
      <c r="M81" s="211">
        <v>10.0</v>
      </c>
      <c r="N81" s="211">
        <v>10.0</v>
      </c>
      <c r="O81" s="211">
        <v>10.0</v>
      </c>
      <c r="P81" s="211">
        <v>10.0</v>
      </c>
      <c r="Q81" s="211">
        <v>10.0</v>
      </c>
      <c r="R81" s="211">
        <v>10.0</v>
      </c>
      <c r="S81" s="205">
        <f t="shared" si="1"/>
        <v>10</v>
      </c>
      <c r="T81" s="80" t="s">
        <v>4980</v>
      </c>
    </row>
    <row r="82" ht="15.75" customHeight="1">
      <c r="B82" s="80"/>
      <c r="C82" s="203">
        <v>43819.0</v>
      </c>
      <c r="D82" s="209">
        <v>4.84385946E8</v>
      </c>
      <c r="E82" s="204" t="s">
        <v>716</v>
      </c>
      <c r="F82" s="204" t="s">
        <v>32</v>
      </c>
      <c r="G82" s="204" t="s">
        <v>4937</v>
      </c>
      <c r="H82" s="204"/>
      <c r="I82" s="204"/>
      <c r="J82" s="211">
        <v>10.0</v>
      </c>
      <c r="K82" s="205">
        <f>+AVERAGE($J$3:J190)</f>
        <v>8.997340426</v>
      </c>
      <c r="L82" s="211">
        <v>10.0</v>
      </c>
      <c r="M82" s="211">
        <v>10.0</v>
      </c>
      <c r="N82" s="211">
        <v>10.0</v>
      </c>
      <c r="O82" s="211">
        <v>10.0</v>
      </c>
      <c r="P82" s="211">
        <v>10.0</v>
      </c>
      <c r="Q82" s="211">
        <v>10.0</v>
      </c>
      <c r="R82" s="211">
        <v>10.0</v>
      </c>
      <c r="S82" s="205">
        <f t="shared" si="1"/>
        <v>10</v>
      </c>
      <c r="T82" s="80" t="s">
        <v>4981</v>
      </c>
    </row>
    <row r="83" ht="15.75" customHeight="1">
      <c r="B83" s="80"/>
      <c r="C83" s="203">
        <v>44192.0</v>
      </c>
      <c r="D83" s="209">
        <v>4.85592423E8</v>
      </c>
      <c r="E83" s="204" t="s">
        <v>4982</v>
      </c>
      <c r="F83" s="204" t="s">
        <v>4872</v>
      </c>
      <c r="G83" s="204" t="s">
        <v>4883</v>
      </c>
      <c r="H83" s="204" t="s">
        <v>60</v>
      </c>
      <c r="I83" s="204" t="s">
        <v>73</v>
      </c>
      <c r="J83" s="210">
        <v>9.1</v>
      </c>
      <c r="K83" s="205">
        <f t="shared" ref="K83:K316" si="3">+AVERAGE($J$3:J83)</f>
        <v>9.025925926</v>
      </c>
      <c r="L83" s="211">
        <v>10.0</v>
      </c>
      <c r="M83" s="211">
        <v>10.0</v>
      </c>
      <c r="N83" s="211">
        <v>10.0</v>
      </c>
      <c r="O83" s="211">
        <v>10.0</v>
      </c>
      <c r="P83" s="211">
        <v>4.0</v>
      </c>
      <c r="Q83" s="211">
        <v>10.0</v>
      </c>
      <c r="R83" s="211">
        <v>10.0</v>
      </c>
      <c r="S83" s="205">
        <f t="shared" si="1"/>
        <v>9.142857143</v>
      </c>
      <c r="T83" s="80"/>
    </row>
    <row r="84" ht="15.75" customHeight="1">
      <c r="B84" s="80"/>
      <c r="C84" s="203">
        <v>44195.0</v>
      </c>
      <c r="D84" s="209">
        <v>4.70937707E8</v>
      </c>
      <c r="E84" s="204" t="s">
        <v>4983</v>
      </c>
      <c r="F84" s="204" t="s">
        <v>4984</v>
      </c>
      <c r="G84" s="204" t="s">
        <v>4883</v>
      </c>
      <c r="H84" s="204" t="s">
        <v>60</v>
      </c>
      <c r="I84" s="204" t="s">
        <v>128</v>
      </c>
      <c r="J84" s="210">
        <v>8.9</v>
      </c>
      <c r="K84" s="205">
        <f t="shared" si="3"/>
        <v>9.024390244</v>
      </c>
      <c r="L84" s="211">
        <v>10.0</v>
      </c>
      <c r="M84" s="211">
        <v>6.0</v>
      </c>
      <c r="N84" s="211">
        <v>10.0</v>
      </c>
      <c r="O84" s="211">
        <v>6.0</v>
      </c>
      <c r="P84" s="211">
        <v>10.0</v>
      </c>
      <c r="Q84" s="211">
        <v>10.0</v>
      </c>
      <c r="R84" s="211">
        <v>10.0</v>
      </c>
      <c r="S84" s="205"/>
      <c r="T84" s="80" t="s">
        <v>4985</v>
      </c>
    </row>
    <row r="85" ht="15.75" customHeight="1">
      <c r="B85" s="80"/>
      <c r="C85" s="203" t="s">
        <v>1361</v>
      </c>
      <c r="D85" s="209">
        <v>4.85128688E8</v>
      </c>
      <c r="E85" s="204" t="s">
        <v>898</v>
      </c>
      <c r="F85" s="204" t="s">
        <v>100</v>
      </c>
      <c r="G85" s="204" t="s">
        <v>4875</v>
      </c>
      <c r="H85" s="204" t="s">
        <v>261</v>
      </c>
      <c r="I85" s="204" t="s">
        <v>428</v>
      </c>
      <c r="J85" s="211">
        <v>10.0</v>
      </c>
      <c r="K85" s="205">
        <f t="shared" si="3"/>
        <v>9.036144578</v>
      </c>
      <c r="L85" s="211">
        <v>10.0</v>
      </c>
      <c r="M85" s="211">
        <v>10.0</v>
      </c>
      <c r="N85" s="211">
        <v>10.0</v>
      </c>
      <c r="O85" s="211">
        <v>10.0</v>
      </c>
      <c r="P85" s="211">
        <v>10.0</v>
      </c>
      <c r="Q85" s="211">
        <v>10.0</v>
      </c>
      <c r="R85" s="211">
        <v>10.0</v>
      </c>
      <c r="S85" s="205">
        <f t="shared" ref="S85:S95" si="4">+AVERAGE(L85:R85)</f>
        <v>10</v>
      </c>
      <c r="T85" s="80" t="s">
        <v>4986</v>
      </c>
    </row>
    <row r="86" ht="15.75" customHeight="1">
      <c r="B86" s="80"/>
      <c r="C86" s="203" t="s">
        <v>1361</v>
      </c>
      <c r="D86" s="209">
        <v>4.65716421E8</v>
      </c>
      <c r="E86" s="204" t="s">
        <v>1244</v>
      </c>
      <c r="F86" s="204" t="s">
        <v>84</v>
      </c>
      <c r="G86" s="204" t="s">
        <v>4875</v>
      </c>
      <c r="H86" s="204" t="s">
        <v>60</v>
      </c>
      <c r="I86" s="204" t="s">
        <v>90</v>
      </c>
      <c r="J86" s="210">
        <v>9.4</v>
      </c>
      <c r="K86" s="205">
        <f t="shared" si="3"/>
        <v>9.04047619</v>
      </c>
      <c r="L86" s="211">
        <v>10.0</v>
      </c>
      <c r="M86" s="211">
        <v>10.0</v>
      </c>
      <c r="N86" s="211">
        <v>10.0</v>
      </c>
      <c r="O86" s="211">
        <v>10.0</v>
      </c>
      <c r="P86" s="211">
        <v>10.0</v>
      </c>
      <c r="Q86" s="211">
        <v>8.0</v>
      </c>
      <c r="R86" s="211">
        <v>8.0</v>
      </c>
      <c r="S86" s="205">
        <f t="shared" si="4"/>
        <v>9.428571429</v>
      </c>
      <c r="T86" s="80" t="s">
        <v>4987</v>
      </c>
    </row>
    <row r="87" ht="15.75" customHeight="1">
      <c r="B87" s="80"/>
      <c r="C87" s="203">
        <v>43832.0</v>
      </c>
      <c r="D87" s="209">
        <v>4.86615795E8</v>
      </c>
      <c r="E87" s="204" t="s">
        <v>1428</v>
      </c>
      <c r="F87" s="204" t="s">
        <v>56</v>
      </c>
      <c r="G87" s="204" t="s">
        <v>4873</v>
      </c>
      <c r="H87" s="204" t="s">
        <v>261</v>
      </c>
      <c r="I87" s="204" t="s">
        <v>236</v>
      </c>
      <c r="J87" s="211">
        <v>10.0</v>
      </c>
      <c r="K87" s="205">
        <f t="shared" si="3"/>
        <v>9.051764706</v>
      </c>
      <c r="L87" s="211">
        <v>10.0</v>
      </c>
      <c r="M87" s="211">
        <v>10.0</v>
      </c>
      <c r="N87" s="211">
        <v>10.0</v>
      </c>
      <c r="O87" s="211">
        <v>10.0</v>
      </c>
      <c r="P87" s="211">
        <v>10.0</v>
      </c>
      <c r="Q87" s="211">
        <v>10.0</v>
      </c>
      <c r="R87" s="211">
        <v>10.0</v>
      </c>
      <c r="S87" s="205">
        <f t="shared" si="4"/>
        <v>10</v>
      </c>
      <c r="T87" s="80" t="s">
        <v>4988</v>
      </c>
    </row>
    <row r="88" ht="15.75" customHeight="1">
      <c r="B88" s="80"/>
      <c r="C88" s="203" t="s">
        <v>1861</v>
      </c>
      <c r="D88" s="209">
        <v>4.8734304E8</v>
      </c>
      <c r="E88" s="204" t="s">
        <v>436</v>
      </c>
      <c r="F88" s="204" t="s">
        <v>40</v>
      </c>
      <c r="G88" s="204" t="s">
        <v>4883</v>
      </c>
      <c r="H88" s="204" t="s">
        <v>60</v>
      </c>
      <c r="I88" s="204" t="s">
        <v>101</v>
      </c>
      <c r="J88" s="211">
        <v>10.0</v>
      </c>
      <c r="K88" s="205">
        <f t="shared" si="3"/>
        <v>9.062790698</v>
      </c>
      <c r="L88" s="211">
        <v>10.0</v>
      </c>
      <c r="M88" s="211">
        <v>10.0</v>
      </c>
      <c r="N88" s="211">
        <v>10.0</v>
      </c>
      <c r="O88" s="211">
        <v>10.0</v>
      </c>
      <c r="P88" s="211">
        <v>10.0</v>
      </c>
      <c r="Q88" s="211">
        <v>10.0</v>
      </c>
      <c r="R88" s="211">
        <v>10.0</v>
      </c>
      <c r="S88" s="205">
        <f t="shared" si="4"/>
        <v>10</v>
      </c>
      <c r="T88" s="80" t="s">
        <v>4989</v>
      </c>
    </row>
    <row r="89" ht="15.75" customHeight="1">
      <c r="B89" s="80"/>
      <c r="C89" s="203" t="s">
        <v>1413</v>
      </c>
      <c r="D89" s="209">
        <v>4.87279121E8</v>
      </c>
      <c r="E89" s="204" t="s">
        <v>3614</v>
      </c>
      <c r="F89" s="204" t="s">
        <v>190</v>
      </c>
      <c r="G89" s="204" t="s">
        <v>4873</v>
      </c>
      <c r="H89" s="204" t="s">
        <v>60</v>
      </c>
      <c r="I89" s="204" t="s">
        <v>61</v>
      </c>
      <c r="J89" s="210">
        <v>8.9</v>
      </c>
      <c r="K89" s="205">
        <f t="shared" si="3"/>
        <v>9.06091954</v>
      </c>
      <c r="L89" s="211">
        <v>10.0</v>
      </c>
      <c r="M89" s="211">
        <v>8.0</v>
      </c>
      <c r="N89" s="211">
        <v>8.0</v>
      </c>
      <c r="O89" s="211">
        <v>8.0</v>
      </c>
      <c r="P89" s="211">
        <v>8.0</v>
      </c>
      <c r="Q89" s="211">
        <v>10.0</v>
      </c>
      <c r="R89" s="211">
        <v>10.0</v>
      </c>
      <c r="S89" s="205">
        <f t="shared" si="4"/>
        <v>8.857142857</v>
      </c>
      <c r="T89" s="80" t="s">
        <v>4990</v>
      </c>
    </row>
    <row r="90" ht="15.75" customHeight="1">
      <c r="B90" s="80"/>
      <c r="C90" s="203" t="s">
        <v>1413</v>
      </c>
      <c r="D90" s="209">
        <v>4.87704096E8</v>
      </c>
      <c r="E90" s="204" t="s">
        <v>215</v>
      </c>
      <c r="F90" s="204" t="s">
        <v>126</v>
      </c>
      <c r="G90" s="204" t="s">
        <v>4875</v>
      </c>
      <c r="H90" s="204" t="s">
        <v>60</v>
      </c>
      <c r="I90" s="204" t="s">
        <v>227</v>
      </c>
      <c r="J90" s="210">
        <v>9.4</v>
      </c>
      <c r="K90" s="205">
        <f t="shared" si="3"/>
        <v>9.064772727</v>
      </c>
      <c r="L90" s="211">
        <v>10.0</v>
      </c>
      <c r="M90" s="211">
        <v>10.0</v>
      </c>
      <c r="N90" s="211">
        <v>10.0</v>
      </c>
      <c r="O90" s="211">
        <v>10.0</v>
      </c>
      <c r="P90" s="211">
        <v>10.0</v>
      </c>
      <c r="Q90" s="211">
        <v>8.0</v>
      </c>
      <c r="R90" s="211">
        <v>8.0</v>
      </c>
      <c r="S90" s="205">
        <f t="shared" si="4"/>
        <v>9.428571429</v>
      </c>
      <c r="T90" s="80"/>
    </row>
    <row r="91" ht="15.75" customHeight="1">
      <c r="B91" s="80"/>
      <c r="C91" s="203" t="s">
        <v>1449</v>
      </c>
      <c r="D91" s="209">
        <v>4.89446925E8</v>
      </c>
      <c r="E91" s="204" t="s">
        <v>4991</v>
      </c>
      <c r="F91" s="204" t="s">
        <v>52</v>
      </c>
      <c r="G91" s="204" t="s">
        <v>4873</v>
      </c>
      <c r="H91" s="204" t="s">
        <v>284</v>
      </c>
      <c r="I91" s="204" t="s">
        <v>1245</v>
      </c>
      <c r="J91" s="210">
        <v>6.9</v>
      </c>
      <c r="K91" s="205">
        <f t="shared" si="3"/>
        <v>9.040449438</v>
      </c>
      <c r="L91" s="211">
        <v>8.0</v>
      </c>
      <c r="M91" s="211">
        <v>6.0</v>
      </c>
      <c r="N91" s="211">
        <v>4.0</v>
      </c>
      <c r="O91" s="211">
        <v>8.0</v>
      </c>
      <c r="P91" s="211">
        <v>6.0</v>
      </c>
      <c r="Q91" s="211">
        <v>8.0</v>
      </c>
      <c r="R91" s="211">
        <v>8.0</v>
      </c>
      <c r="S91" s="205">
        <f t="shared" si="4"/>
        <v>6.857142857</v>
      </c>
      <c r="T91" s="212" t="s">
        <v>4992</v>
      </c>
    </row>
    <row r="92" ht="15.75" customHeight="1">
      <c r="B92" s="80"/>
      <c r="C92" s="203" t="s">
        <v>4993</v>
      </c>
      <c r="D92" s="209">
        <v>4.90279099E8</v>
      </c>
      <c r="E92" s="204" t="s">
        <v>267</v>
      </c>
      <c r="F92" s="204" t="s">
        <v>4994</v>
      </c>
      <c r="G92" s="204" t="s">
        <v>4883</v>
      </c>
      <c r="H92" s="204" t="s">
        <v>284</v>
      </c>
      <c r="I92" s="204" t="s">
        <v>1133</v>
      </c>
      <c r="J92" s="211">
        <v>10.0</v>
      </c>
      <c r="K92" s="205">
        <f t="shared" si="3"/>
        <v>9.051111111</v>
      </c>
      <c r="L92" s="211">
        <v>10.0</v>
      </c>
      <c r="M92" s="211">
        <v>10.0</v>
      </c>
      <c r="N92" s="211">
        <v>10.0</v>
      </c>
      <c r="O92" s="211">
        <v>10.0</v>
      </c>
      <c r="P92" s="211">
        <v>10.0</v>
      </c>
      <c r="Q92" s="211">
        <v>10.0</v>
      </c>
      <c r="R92" s="211">
        <v>10.0</v>
      </c>
      <c r="S92" s="205">
        <f t="shared" si="4"/>
        <v>10</v>
      </c>
      <c r="T92" s="212" t="s">
        <v>4995</v>
      </c>
    </row>
    <row r="93" ht="15.75" customHeight="1">
      <c r="B93" s="80"/>
      <c r="C93" s="203" t="s">
        <v>4993</v>
      </c>
      <c r="D93" s="209">
        <v>4.90058501E8</v>
      </c>
      <c r="E93" s="204" t="s">
        <v>1878</v>
      </c>
      <c r="F93" s="204" t="s">
        <v>48</v>
      </c>
      <c r="G93" s="204" t="s">
        <v>4883</v>
      </c>
      <c r="H93" s="204" t="s">
        <v>60</v>
      </c>
      <c r="I93" s="204" t="s">
        <v>4996</v>
      </c>
      <c r="J93" s="210">
        <v>7.4</v>
      </c>
      <c r="K93" s="205">
        <f t="shared" si="3"/>
        <v>9.032967033</v>
      </c>
      <c r="L93" s="211">
        <v>6.0</v>
      </c>
      <c r="M93" s="211">
        <v>8.0</v>
      </c>
      <c r="N93" s="211">
        <v>8.0</v>
      </c>
      <c r="O93" s="211">
        <v>8.0</v>
      </c>
      <c r="P93" s="211">
        <v>6.0</v>
      </c>
      <c r="Q93" s="211">
        <v>8.0</v>
      </c>
      <c r="R93" s="211">
        <v>8.0</v>
      </c>
      <c r="S93" s="205">
        <f t="shared" si="4"/>
        <v>7.428571429</v>
      </c>
      <c r="T93" s="80"/>
    </row>
    <row r="94" ht="15.75" customHeight="1">
      <c r="B94" s="80"/>
      <c r="C94" s="203" t="s">
        <v>4993</v>
      </c>
      <c r="D94" s="209">
        <v>4.83911319E8</v>
      </c>
      <c r="E94" s="204" t="s">
        <v>2740</v>
      </c>
      <c r="F94" s="204" t="s">
        <v>40</v>
      </c>
      <c r="G94" s="204" t="s">
        <v>4875</v>
      </c>
      <c r="H94" s="204" t="s">
        <v>261</v>
      </c>
      <c r="I94" s="204" t="s">
        <v>236</v>
      </c>
      <c r="J94" s="210">
        <v>8.9</v>
      </c>
      <c r="K94" s="205">
        <f t="shared" si="3"/>
        <v>9.031521739</v>
      </c>
      <c r="L94" s="211">
        <v>10.0</v>
      </c>
      <c r="M94" s="211">
        <v>8.0</v>
      </c>
      <c r="N94" s="211">
        <v>10.0</v>
      </c>
      <c r="O94" s="211">
        <v>6.0</v>
      </c>
      <c r="P94" s="211">
        <v>8.0</v>
      </c>
      <c r="Q94" s="211">
        <v>10.0</v>
      </c>
      <c r="R94" s="211">
        <v>10.0</v>
      </c>
      <c r="S94" s="205">
        <f t="shared" si="4"/>
        <v>8.857142857</v>
      </c>
      <c r="T94" s="212" t="s">
        <v>4997</v>
      </c>
    </row>
    <row r="95" ht="15.75" customHeight="1">
      <c r="B95" s="80"/>
      <c r="C95" s="203">
        <v>43862.0</v>
      </c>
      <c r="D95" s="209">
        <v>4.89012635E8</v>
      </c>
      <c r="E95" s="204" t="s">
        <v>486</v>
      </c>
      <c r="F95" s="204" t="s">
        <v>2022</v>
      </c>
      <c r="G95" s="204" t="s">
        <v>4883</v>
      </c>
      <c r="H95" s="204" t="s">
        <v>60</v>
      </c>
      <c r="I95" s="204" t="s">
        <v>239</v>
      </c>
      <c r="J95" s="211">
        <v>10.0</v>
      </c>
      <c r="K95" s="205">
        <f t="shared" si="3"/>
        <v>9.041935484</v>
      </c>
      <c r="L95" s="211">
        <v>10.0</v>
      </c>
      <c r="M95" s="211">
        <v>10.0</v>
      </c>
      <c r="N95" s="211">
        <v>10.0</v>
      </c>
      <c r="O95" s="211">
        <v>10.0</v>
      </c>
      <c r="P95" s="211">
        <v>10.0</v>
      </c>
      <c r="Q95" s="211">
        <v>10.0</v>
      </c>
      <c r="R95" s="211">
        <v>10.0</v>
      </c>
      <c r="S95" s="205">
        <f t="shared" si="4"/>
        <v>10</v>
      </c>
      <c r="T95" s="212" t="s">
        <v>4998</v>
      </c>
    </row>
    <row r="96" ht="15.75" customHeight="1">
      <c r="B96" s="80"/>
      <c r="C96" s="203">
        <v>43869.0</v>
      </c>
      <c r="D96" s="209">
        <v>4.92889814E8</v>
      </c>
      <c r="E96" s="204" t="s">
        <v>4999</v>
      </c>
      <c r="F96" s="204" t="s">
        <v>48</v>
      </c>
      <c r="G96" s="204" t="s">
        <v>4873</v>
      </c>
      <c r="H96" s="204" t="s">
        <v>60</v>
      </c>
      <c r="I96" s="204" t="s">
        <v>128</v>
      </c>
      <c r="J96" s="210">
        <v>7.7</v>
      </c>
      <c r="K96" s="205">
        <f t="shared" si="3"/>
        <v>9.027659574</v>
      </c>
      <c r="L96" s="211">
        <v>8.0</v>
      </c>
      <c r="M96" s="211">
        <v>8.0</v>
      </c>
      <c r="N96" s="211">
        <v>8.0</v>
      </c>
      <c r="O96" s="211">
        <v>8.0</v>
      </c>
      <c r="P96" s="211">
        <v>6.0</v>
      </c>
      <c r="Q96" s="211">
        <v>8.0</v>
      </c>
      <c r="R96" s="211">
        <v>8.0</v>
      </c>
      <c r="S96" s="205"/>
      <c r="T96" s="80" t="s">
        <v>5000</v>
      </c>
    </row>
    <row r="97" ht="15.75" customHeight="1">
      <c r="B97" s="80"/>
      <c r="C97" s="203">
        <v>43871.0</v>
      </c>
      <c r="D97" s="209">
        <v>4.93331762E8</v>
      </c>
      <c r="E97" s="204" t="s">
        <v>2907</v>
      </c>
      <c r="F97" s="204" t="s">
        <v>32</v>
      </c>
      <c r="G97" s="204" t="s">
        <v>4937</v>
      </c>
      <c r="H97" s="204" t="s">
        <v>60</v>
      </c>
      <c r="I97" s="204" t="s">
        <v>101</v>
      </c>
      <c r="J97" s="211">
        <v>10.0</v>
      </c>
      <c r="K97" s="205">
        <f t="shared" si="3"/>
        <v>9.037894737</v>
      </c>
      <c r="L97" s="211">
        <v>10.0</v>
      </c>
      <c r="M97" s="211">
        <v>10.0</v>
      </c>
      <c r="N97" s="211">
        <v>10.0</v>
      </c>
      <c r="O97" s="211">
        <v>10.0</v>
      </c>
      <c r="P97" s="211">
        <v>10.0</v>
      </c>
      <c r="Q97" s="211">
        <v>10.0</v>
      </c>
      <c r="R97" s="211">
        <v>10.0</v>
      </c>
      <c r="S97" s="205">
        <f t="shared" ref="S97:S105" si="5">+AVERAGE(L97:R97)</f>
        <v>10</v>
      </c>
      <c r="T97" s="212" t="s">
        <v>5001</v>
      </c>
    </row>
    <row r="98" ht="15.75" customHeight="1">
      <c r="B98" s="80"/>
      <c r="C98" s="203">
        <v>43879.0</v>
      </c>
      <c r="D98" s="209">
        <v>4.93933697E8</v>
      </c>
      <c r="E98" s="204" t="s">
        <v>1899</v>
      </c>
      <c r="F98" s="204" t="s">
        <v>600</v>
      </c>
      <c r="G98" s="204" t="s">
        <v>5002</v>
      </c>
      <c r="H98" s="204" t="s">
        <v>60</v>
      </c>
      <c r="I98" s="204" t="s">
        <v>178</v>
      </c>
      <c r="J98" s="211">
        <v>10.0</v>
      </c>
      <c r="K98" s="205">
        <f t="shared" si="3"/>
        <v>9.047916667</v>
      </c>
      <c r="L98" s="211">
        <v>10.0</v>
      </c>
      <c r="M98" s="211">
        <v>10.0</v>
      </c>
      <c r="N98" s="211">
        <v>10.0</v>
      </c>
      <c r="O98" s="211">
        <v>10.0</v>
      </c>
      <c r="P98" s="211">
        <v>10.0</v>
      </c>
      <c r="Q98" s="211">
        <v>10.0</v>
      </c>
      <c r="R98" s="211">
        <v>10.0</v>
      </c>
      <c r="S98" s="205">
        <f t="shared" si="5"/>
        <v>10</v>
      </c>
      <c r="T98" s="212" t="s">
        <v>5003</v>
      </c>
    </row>
    <row r="99" ht="15.75" customHeight="1">
      <c r="B99" s="80"/>
      <c r="C99" s="203">
        <v>43883.0</v>
      </c>
      <c r="D99" s="209">
        <v>4.95643217E8</v>
      </c>
      <c r="E99" s="204" t="s">
        <v>5004</v>
      </c>
      <c r="F99" s="204" t="s">
        <v>56</v>
      </c>
      <c r="G99" s="204" t="s">
        <v>4883</v>
      </c>
      <c r="H99" s="204" t="s">
        <v>284</v>
      </c>
      <c r="I99" s="204" t="s">
        <v>1133</v>
      </c>
      <c r="J99" s="210">
        <v>8.6</v>
      </c>
      <c r="K99" s="205">
        <f t="shared" si="3"/>
        <v>9.043298969</v>
      </c>
      <c r="L99" s="211">
        <v>10.0</v>
      </c>
      <c r="M99" s="211">
        <v>6.0</v>
      </c>
      <c r="N99" s="211">
        <v>8.0</v>
      </c>
      <c r="O99" s="211">
        <v>8.0</v>
      </c>
      <c r="P99" s="211">
        <v>8.0</v>
      </c>
      <c r="Q99" s="211">
        <v>10.0</v>
      </c>
      <c r="R99" s="211">
        <v>10.0</v>
      </c>
      <c r="S99" s="205">
        <f t="shared" si="5"/>
        <v>8.571428571</v>
      </c>
      <c r="T99" s="214"/>
    </row>
    <row r="100" ht="15.75" customHeight="1">
      <c r="B100" s="80"/>
      <c r="C100" s="203">
        <v>43887.0</v>
      </c>
      <c r="D100" s="209">
        <v>4.96160277E8</v>
      </c>
      <c r="E100" s="204" t="s">
        <v>2832</v>
      </c>
      <c r="F100" s="204" t="s">
        <v>64</v>
      </c>
      <c r="G100" s="204" t="s">
        <v>4883</v>
      </c>
      <c r="H100" s="204" t="s">
        <v>284</v>
      </c>
      <c r="I100" s="204" t="s">
        <v>1039</v>
      </c>
      <c r="J100" s="210">
        <v>9.4</v>
      </c>
      <c r="K100" s="205">
        <f t="shared" si="3"/>
        <v>9.046938776</v>
      </c>
      <c r="L100" s="211">
        <v>10.0</v>
      </c>
      <c r="M100" s="211">
        <v>10.0</v>
      </c>
      <c r="N100" s="211">
        <v>10.0</v>
      </c>
      <c r="O100" s="211">
        <v>10.0</v>
      </c>
      <c r="P100" s="211">
        <v>8.0</v>
      </c>
      <c r="Q100" s="211">
        <v>10.0</v>
      </c>
      <c r="R100" s="211">
        <v>8.0</v>
      </c>
      <c r="S100" s="205">
        <f t="shared" si="5"/>
        <v>9.428571429</v>
      </c>
      <c r="T100" s="212" t="s">
        <v>5005</v>
      </c>
    </row>
    <row r="101" ht="15.75" customHeight="1">
      <c r="B101" s="80"/>
      <c r="C101" s="203">
        <v>43888.0</v>
      </c>
      <c r="D101" s="209">
        <v>4.96224529E8</v>
      </c>
      <c r="E101" s="204" t="s">
        <v>5006</v>
      </c>
      <c r="F101" s="204" t="s">
        <v>48</v>
      </c>
      <c r="G101" s="204" t="s">
        <v>4873</v>
      </c>
      <c r="H101" s="204" t="s">
        <v>60</v>
      </c>
      <c r="I101" s="204" t="s">
        <v>73</v>
      </c>
      <c r="J101" s="210">
        <v>9.1</v>
      </c>
      <c r="K101" s="205">
        <f t="shared" si="3"/>
        <v>9.047474747</v>
      </c>
      <c r="L101" s="211">
        <v>10.0</v>
      </c>
      <c r="M101" s="211">
        <v>10.0</v>
      </c>
      <c r="N101" s="211">
        <v>10.0</v>
      </c>
      <c r="O101" s="211">
        <v>8.0</v>
      </c>
      <c r="P101" s="211">
        <v>8.0</v>
      </c>
      <c r="Q101" s="211">
        <v>10.0</v>
      </c>
      <c r="R101" s="211">
        <v>8.0</v>
      </c>
      <c r="S101" s="205">
        <f t="shared" si="5"/>
        <v>9.142857143</v>
      </c>
      <c r="T101" s="214"/>
    </row>
    <row r="102" ht="15.75" customHeight="1">
      <c r="B102" s="80"/>
      <c r="C102" s="203">
        <v>43891.0</v>
      </c>
      <c r="D102" s="209">
        <v>4.96464039E8</v>
      </c>
      <c r="E102" s="204" t="s">
        <v>5007</v>
      </c>
      <c r="F102" s="204" t="s">
        <v>48</v>
      </c>
      <c r="G102" s="204" t="s">
        <v>4873</v>
      </c>
      <c r="H102" s="204" t="s">
        <v>261</v>
      </c>
      <c r="I102" s="204" t="s">
        <v>428</v>
      </c>
      <c r="J102" s="210">
        <v>7.7</v>
      </c>
      <c r="K102" s="205">
        <f t="shared" si="3"/>
        <v>9.034</v>
      </c>
      <c r="L102" s="211">
        <v>8.0</v>
      </c>
      <c r="M102" s="211">
        <v>8.0</v>
      </c>
      <c r="N102" s="211">
        <v>8.0</v>
      </c>
      <c r="O102" s="211">
        <v>6.0</v>
      </c>
      <c r="P102" s="211">
        <v>6.0</v>
      </c>
      <c r="Q102" s="211">
        <v>10.0</v>
      </c>
      <c r="R102" s="211">
        <v>8.0</v>
      </c>
      <c r="S102" s="205">
        <f t="shared" si="5"/>
        <v>7.714285714</v>
      </c>
      <c r="T102" s="214"/>
    </row>
    <row r="103" ht="15.75" customHeight="1">
      <c r="B103" s="80"/>
      <c r="C103" s="203">
        <v>43891.0</v>
      </c>
      <c r="D103" s="209">
        <v>4.96729187E8</v>
      </c>
      <c r="E103" s="204" t="s">
        <v>5008</v>
      </c>
      <c r="F103" s="204" t="s">
        <v>100</v>
      </c>
      <c r="G103" s="204" t="s">
        <v>4875</v>
      </c>
      <c r="H103" s="204" t="s">
        <v>60</v>
      </c>
      <c r="I103" s="204" t="s">
        <v>163</v>
      </c>
      <c r="J103" s="211">
        <v>10.0</v>
      </c>
      <c r="K103" s="205">
        <f t="shared" si="3"/>
        <v>9.043564356</v>
      </c>
      <c r="L103" s="211">
        <v>10.0</v>
      </c>
      <c r="M103" s="211">
        <v>10.0</v>
      </c>
      <c r="N103" s="211">
        <v>10.0</v>
      </c>
      <c r="O103" s="211">
        <v>10.0</v>
      </c>
      <c r="P103" s="211">
        <v>10.0</v>
      </c>
      <c r="Q103" s="211">
        <v>10.0</v>
      </c>
      <c r="R103" s="211">
        <v>10.0</v>
      </c>
      <c r="S103" s="205">
        <f t="shared" si="5"/>
        <v>10</v>
      </c>
      <c r="T103" s="214" t="s">
        <v>5009</v>
      </c>
    </row>
    <row r="104" ht="15.75" customHeight="1">
      <c r="B104" s="80"/>
      <c r="C104" s="203">
        <v>43896.0</v>
      </c>
      <c r="D104" s="209">
        <v>4.96720601E8</v>
      </c>
      <c r="E104" s="204" t="s">
        <v>5010</v>
      </c>
      <c r="F104" s="204" t="s">
        <v>32</v>
      </c>
      <c r="G104" s="204" t="s">
        <v>4883</v>
      </c>
      <c r="H104" s="204" t="s">
        <v>284</v>
      </c>
      <c r="I104" s="204" t="s">
        <v>1245</v>
      </c>
      <c r="J104" s="211">
        <v>4.0</v>
      </c>
      <c r="K104" s="205">
        <f t="shared" si="3"/>
        <v>8.994117647</v>
      </c>
      <c r="L104" s="211">
        <v>2.0</v>
      </c>
      <c r="M104" s="211">
        <v>6.0</v>
      </c>
      <c r="N104" s="211">
        <v>4.0</v>
      </c>
      <c r="O104" s="211">
        <v>4.0</v>
      </c>
      <c r="P104" s="211">
        <v>4.0</v>
      </c>
      <c r="Q104" s="211">
        <v>4.0</v>
      </c>
      <c r="R104" s="211">
        <v>4.0</v>
      </c>
      <c r="S104" s="205">
        <f t="shared" si="5"/>
        <v>4</v>
      </c>
      <c r="T104" s="214" t="s">
        <v>5011</v>
      </c>
    </row>
    <row r="105" ht="15.75" customHeight="1">
      <c r="B105" s="80"/>
      <c r="C105" s="203">
        <v>43902.0</v>
      </c>
      <c r="D105" s="209">
        <v>4.92856739E8</v>
      </c>
      <c r="E105" s="204" t="s">
        <v>4888</v>
      </c>
      <c r="F105" s="204" t="s">
        <v>40</v>
      </c>
      <c r="G105" s="204" t="s">
        <v>4883</v>
      </c>
      <c r="H105" s="204" t="s">
        <v>60</v>
      </c>
      <c r="I105" s="204" t="s">
        <v>221</v>
      </c>
      <c r="J105" s="211">
        <v>10.0</v>
      </c>
      <c r="K105" s="205">
        <f t="shared" si="3"/>
        <v>9.003883495</v>
      </c>
      <c r="L105" s="211">
        <v>10.0</v>
      </c>
      <c r="M105" s="211">
        <v>10.0</v>
      </c>
      <c r="N105" s="211">
        <v>10.0</v>
      </c>
      <c r="O105" s="211">
        <v>10.0</v>
      </c>
      <c r="P105" s="211">
        <v>10.0</v>
      </c>
      <c r="Q105" s="211">
        <v>10.0</v>
      </c>
      <c r="R105" s="211">
        <v>10.0</v>
      </c>
      <c r="S105" s="205">
        <f t="shared" si="5"/>
        <v>10</v>
      </c>
      <c r="T105" s="212" t="s">
        <v>5012</v>
      </c>
    </row>
    <row r="106" ht="15.75" customHeight="1">
      <c r="B106" s="80"/>
      <c r="C106" s="203">
        <v>43902.0</v>
      </c>
      <c r="D106" s="209">
        <v>4.98289326E8</v>
      </c>
      <c r="E106" s="204" t="s">
        <v>5013</v>
      </c>
      <c r="F106" s="204" t="s">
        <v>84</v>
      </c>
      <c r="G106" s="204" t="s">
        <v>4883</v>
      </c>
      <c r="H106" s="204" t="s">
        <v>284</v>
      </c>
      <c r="I106" s="204" t="s">
        <v>1133</v>
      </c>
      <c r="J106" s="210">
        <v>9.4</v>
      </c>
      <c r="K106" s="205">
        <f t="shared" si="3"/>
        <v>9.007692308</v>
      </c>
      <c r="L106" s="211">
        <v>10.0</v>
      </c>
      <c r="M106" s="211">
        <v>10.0</v>
      </c>
      <c r="N106" s="211">
        <v>10.0</v>
      </c>
      <c r="O106" s="211">
        <v>10.0</v>
      </c>
      <c r="P106" s="211">
        <v>10.0</v>
      </c>
      <c r="Q106" s="211">
        <v>6.0</v>
      </c>
      <c r="R106" s="211">
        <v>10.0</v>
      </c>
      <c r="S106" s="205"/>
      <c r="T106" s="214"/>
    </row>
    <row r="107" ht="15.75" customHeight="1">
      <c r="B107" s="80"/>
      <c r="C107" s="203">
        <v>43902.0</v>
      </c>
      <c r="D107" s="209">
        <v>4.9285666E8</v>
      </c>
      <c r="E107" s="204" t="s">
        <v>1443</v>
      </c>
      <c r="F107" s="204" t="s">
        <v>40</v>
      </c>
      <c r="G107" s="204" t="s">
        <v>4883</v>
      </c>
      <c r="H107" s="204" t="s">
        <v>60</v>
      </c>
      <c r="I107" s="204" t="s">
        <v>239</v>
      </c>
      <c r="J107" s="211">
        <v>10.0</v>
      </c>
      <c r="K107" s="205">
        <f t="shared" si="3"/>
        <v>9.017142857</v>
      </c>
      <c r="L107" s="211">
        <v>10.0</v>
      </c>
      <c r="M107" s="211">
        <v>10.0</v>
      </c>
      <c r="N107" s="211">
        <v>10.0</v>
      </c>
      <c r="O107" s="211">
        <v>10.0</v>
      </c>
      <c r="P107" s="211">
        <v>10.0</v>
      </c>
      <c r="Q107" s="211">
        <v>10.0</v>
      </c>
      <c r="R107" s="211">
        <v>10.0</v>
      </c>
      <c r="S107" s="205">
        <f t="shared" ref="S107:S113" si="6">+AVERAGE(L107:R107)</f>
        <v>10</v>
      </c>
      <c r="T107" s="212" t="s">
        <v>5014</v>
      </c>
    </row>
    <row r="108" ht="15.75" customHeight="1">
      <c r="B108" s="80"/>
      <c r="C108" s="203">
        <v>43904.0</v>
      </c>
      <c r="D108" s="209">
        <v>4.96499029E8</v>
      </c>
      <c r="E108" s="204" t="s">
        <v>5015</v>
      </c>
      <c r="F108" s="204" t="s">
        <v>2022</v>
      </c>
      <c r="G108" s="204" t="s">
        <v>4873</v>
      </c>
      <c r="H108" s="204" t="s">
        <v>261</v>
      </c>
      <c r="I108" s="204" t="s">
        <v>471</v>
      </c>
      <c r="J108" s="210">
        <v>9.7</v>
      </c>
      <c r="K108" s="205">
        <f t="shared" si="3"/>
        <v>9.023584906</v>
      </c>
      <c r="L108" s="211">
        <v>10.0</v>
      </c>
      <c r="M108" s="211">
        <v>10.0</v>
      </c>
      <c r="N108" s="211">
        <v>10.0</v>
      </c>
      <c r="O108" s="211">
        <v>10.0</v>
      </c>
      <c r="P108" s="211">
        <v>10.0</v>
      </c>
      <c r="Q108" s="211">
        <v>8.0</v>
      </c>
      <c r="R108" s="211">
        <v>10.0</v>
      </c>
      <c r="S108" s="205">
        <f t="shared" si="6"/>
        <v>9.714285714</v>
      </c>
      <c r="T108" s="212" t="s">
        <v>5016</v>
      </c>
    </row>
    <row r="109" ht="15.75" customHeight="1">
      <c r="B109" s="80"/>
      <c r="C109" s="203">
        <v>43908.0</v>
      </c>
      <c r="D109" s="209">
        <v>4.98982424E8</v>
      </c>
      <c r="E109" s="204" t="s">
        <v>165</v>
      </c>
      <c r="F109" s="204" t="s">
        <v>600</v>
      </c>
      <c r="G109" s="204" t="s">
        <v>4883</v>
      </c>
      <c r="H109" s="204" t="s">
        <v>284</v>
      </c>
      <c r="I109" s="204" t="s">
        <v>1133</v>
      </c>
      <c r="J109" s="211">
        <v>10.0</v>
      </c>
      <c r="K109" s="205">
        <f t="shared" si="3"/>
        <v>9.03271028</v>
      </c>
      <c r="L109" s="211">
        <v>10.0</v>
      </c>
      <c r="M109" s="211">
        <v>10.0</v>
      </c>
      <c r="N109" s="211">
        <v>10.0</v>
      </c>
      <c r="O109" s="211">
        <v>10.0</v>
      </c>
      <c r="P109" s="211">
        <v>10.0</v>
      </c>
      <c r="Q109" s="211">
        <v>10.0</v>
      </c>
      <c r="R109" s="211">
        <v>10.0</v>
      </c>
      <c r="S109" s="205">
        <f t="shared" si="6"/>
        <v>10</v>
      </c>
      <c r="T109" s="214"/>
    </row>
    <row r="110" ht="15.75" customHeight="1">
      <c r="B110" s="80"/>
      <c r="C110" s="203">
        <v>43908.0</v>
      </c>
      <c r="D110" s="209">
        <v>4.99068151E8</v>
      </c>
      <c r="E110" s="204" t="s">
        <v>2907</v>
      </c>
      <c r="F110" s="204" t="s">
        <v>32</v>
      </c>
      <c r="G110" s="204" t="s">
        <v>4937</v>
      </c>
      <c r="H110" s="204" t="s">
        <v>60</v>
      </c>
      <c r="I110" s="204" t="s">
        <v>101</v>
      </c>
      <c r="J110" s="211">
        <v>10.0</v>
      </c>
      <c r="K110" s="205">
        <f t="shared" si="3"/>
        <v>9.041666667</v>
      </c>
      <c r="L110" s="211">
        <v>10.0</v>
      </c>
      <c r="M110" s="211">
        <v>10.0</v>
      </c>
      <c r="N110" s="211">
        <v>10.0</v>
      </c>
      <c r="O110" s="211">
        <v>10.0</v>
      </c>
      <c r="P110" s="211">
        <v>10.0</v>
      </c>
      <c r="Q110" s="211">
        <v>10.0</v>
      </c>
      <c r="R110" s="211">
        <v>10.0</v>
      </c>
      <c r="S110" s="205">
        <f t="shared" si="6"/>
        <v>10</v>
      </c>
      <c r="T110" s="212" t="s">
        <v>5017</v>
      </c>
    </row>
    <row r="111" ht="15.75" customHeight="1">
      <c r="B111" s="80"/>
      <c r="C111" s="203">
        <v>43910.0</v>
      </c>
      <c r="D111" s="209">
        <v>4.99140334E8</v>
      </c>
      <c r="E111" s="204" t="s">
        <v>165</v>
      </c>
      <c r="F111" s="204" t="s">
        <v>600</v>
      </c>
      <c r="G111" s="204" t="s">
        <v>4883</v>
      </c>
      <c r="H111" s="204" t="s">
        <v>261</v>
      </c>
      <c r="I111" s="204" t="s">
        <v>420</v>
      </c>
      <c r="J111" s="211">
        <v>10.0</v>
      </c>
      <c r="K111" s="205">
        <f t="shared" si="3"/>
        <v>9.050458716</v>
      </c>
      <c r="L111" s="211">
        <v>10.0</v>
      </c>
      <c r="M111" s="211">
        <v>10.0</v>
      </c>
      <c r="N111" s="211">
        <v>10.0</v>
      </c>
      <c r="O111" s="211">
        <v>10.0</v>
      </c>
      <c r="P111" s="211">
        <v>10.0</v>
      </c>
      <c r="Q111" s="211">
        <v>10.0</v>
      </c>
      <c r="R111" s="211">
        <v>10.0</v>
      </c>
      <c r="S111" s="205">
        <f t="shared" si="6"/>
        <v>10</v>
      </c>
      <c r="T111" s="212" t="s">
        <v>5018</v>
      </c>
    </row>
    <row r="112" ht="18.75" customHeight="1">
      <c r="B112" s="80"/>
      <c r="C112" s="203">
        <v>44503.0</v>
      </c>
      <c r="D112" s="215">
        <v>5.02710461E8</v>
      </c>
      <c r="E112" s="204" t="s">
        <v>5019</v>
      </c>
      <c r="F112" s="204" t="s">
        <v>56</v>
      </c>
      <c r="G112" s="204" t="s">
        <v>4883</v>
      </c>
      <c r="H112" s="204" t="s">
        <v>1787</v>
      </c>
      <c r="I112" s="204">
        <v>312.0</v>
      </c>
      <c r="J112" s="211">
        <v>10.0</v>
      </c>
      <c r="K112" s="205">
        <f t="shared" si="3"/>
        <v>9.059090909</v>
      </c>
      <c r="L112" s="211">
        <v>10.0</v>
      </c>
      <c r="M112" s="211">
        <v>10.0</v>
      </c>
      <c r="N112" s="211">
        <v>10.0</v>
      </c>
      <c r="O112" s="211">
        <v>10.0</v>
      </c>
      <c r="P112" s="211">
        <v>10.0</v>
      </c>
      <c r="Q112" s="211">
        <v>10.0</v>
      </c>
      <c r="R112" s="211">
        <v>10.0</v>
      </c>
      <c r="S112" s="205">
        <f t="shared" si="6"/>
        <v>10</v>
      </c>
      <c r="T112" s="214" t="s">
        <v>5020</v>
      </c>
    </row>
    <row r="113" ht="16.5" customHeight="1">
      <c r="B113" s="80"/>
      <c r="C113" s="203">
        <v>44146.0</v>
      </c>
      <c r="D113" s="215">
        <v>5.02534779E8</v>
      </c>
      <c r="E113" s="204" t="s">
        <v>5021</v>
      </c>
      <c r="F113" s="204" t="s">
        <v>56</v>
      </c>
      <c r="G113" s="204" t="s">
        <v>4883</v>
      </c>
      <c r="H113" s="204" t="s">
        <v>1782</v>
      </c>
      <c r="I113" s="204">
        <v>4216.0</v>
      </c>
      <c r="J113" s="211">
        <v>10.0</v>
      </c>
      <c r="K113" s="205">
        <f t="shared" si="3"/>
        <v>9.067567568</v>
      </c>
      <c r="L113" s="211">
        <v>10.0</v>
      </c>
      <c r="M113" s="211">
        <v>10.0</v>
      </c>
      <c r="N113" s="211">
        <v>10.0</v>
      </c>
      <c r="O113" s="211">
        <v>10.0</v>
      </c>
      <c r="P113" s="211">
        <v>10.0</v>
      </c>
      <c r="Q113" s="211">
        <v>10.0</v>
      </c>
      <c r="R113" s="211">
        <v>10.0</v>
      </c>
      <c r="S113" s="205">
        <f t="shared" si="6"/>
        <v>10</v>
      </c>
      <c r="T113" s="214" t="s">
        <v>5022</v>
      </c>
    </row>
    <row r="114" ht="15.75" customHeight="1">
      <c r="B114" s="80"/>
      <c r="C114" s="203" t="s">
        <v>1365</v>
      </c>
      <c r="D114" s="215">
        <v>5.03372843E8</v>
      </c>
      <c r="E114" s="204" t="s">
        <v>314</v>
      </c>
      <c r="F114" s="204" t="s">
        <v>960</v>
      </c>
      <c r="G114" s="204" t="s">
        <v>4873</v>
      </c>
      <c r="H114" s="204" t="s">
        <v>1782</v>
      </c>
      <c r="I114" s="204">
        <v>4216.0</v>
      </c>
      <c r="J114" s="211">
        <v>10.0</v>
      </c>
      <c r="K114" s="205">
        <f t="shared" si="3"/>
        <v>9.075892857</v>
      </c>
      <c r="L114" s="211">
        <v>10.0</v>
      </c>
      <c r="M114" s="211">
        <v>10.0</v>
      </c>
      <c r="N114" s="211">
        <v>10.0</v>
      </c>
      <c r="O114" s="211">
        <v>10.0</v>
      </c>
      <c r="P114" s="211">
        <v>10.0</v>
      </c>
      <c r="Q114" s="211">
        <v>10.0</v>
      </c>
      <c r="R114" s="211">
        <v>10.0</v>
      </c>
      <c r="S114" s="211">
        <v>10.0</v>
      </c>
      <c r="T114" s="214"/>
    </row>
    <row r="115" ht="15.75" customHeight="1">
      <c r="B115" s="80"/>
      <c r="C115" s="203" t="s">
        <v>1449</v>
      </c>
      <c r="D115" s="215">
        <v>5.03821984E8</v>
      </c>
      <c r="E115" s="204" t="s">
        <v>5023</v>
      </c>
      <c r="F115" s="204" t="s">
        <v>56</v>
      </c>
      <c r="G115" s="204" t="s">
        <v>4873</v>
      </c>
      <c r="H115" s="204" t="s">
        <v>284</v>
      </c>
      <c r="I115" s="204" t="s">
        <v>2939</v>
      </c>
      <c r="J115" s="210">
        <v>9.4</v>
      </c>
      <c r="K115" s="205">
        <f t="shared" si="3"/>
        <v>9.078761062</v>
      </c>
      <c r="L115" s="211">
        <v>10.0</v>
      </c>
      <c r="M115" s="211">
        <v>10.0</v>
      </c>
      <c r="N115" s="211">
        <v>10.0</v>
      </c>
      <c r="O115" s="211">
        <v>10.0</v>
      </c>
      <c r="P115" s="211">
        <v>8.0</v>
      </c>
      <c r="Q115" s="211">
        <v>8.0</v>
      </c>
      <c r="R115" s="211">
        <v>10.0</v>
      </c>
      <c r="S115" s="211">
        <v>10.0</v>
      </c>
      <c r="T115" s="214" t="s">
        <v>5024</v>
      </c>
    </row>
    <row r="116" ht="15.75" customHeight="1">
      <c r="B116" s="80"/>
      <c r="C116" s="203" t="s">
        <v>1497</v>
      </c>
      <c r="D116" s="216">
        <v>5.03925075E8</v>
      </c>
      <c r="E116" s="204" t="s">
        <v>5025</v>
      </c>
      <c r="F116" s="204" t="s">
        <v>32</v>
      </c>
      <c r="G116" s="204" t="s">
        <v>4883</v>
      </c>
      <c r="H116" s="204" t="s">
        <v>60</v>
      </c>
      <c r="I116" s="204"/>
      <c r="J116" s="211">
        <v>10.0</v>
      </c>
      <c r="K116" s="205">
        <f t="shared" si="3"/>
        <v>9.086842105</v>
      </c>
      <c r="L116" s="211">
        <v>10.0</v>
      </c>
      <c r="M116" s="211">
        <v>10.0</v>
      </c>
      <c r="N116" s="211">
        <v>10.0</v>
      </c>
      <c r="O116" s="211">
        <v>10.0</v>
      </c>
      <c r="P116" s="211">
        <v>10.0</v>
      </c>
      <c r="Q116" s="211">
        <v>10.0</v>
      </c>
      <c r="R116" s="211">
        <v>10.0</v>
      </c>
      <c r="S116" s="205"/>
      <c r="T116" s="214" t="s">
        <v>5026</v>
      </c>
    </row>
    <row r="117" ht="15.75" customHeight="1">
      <c r="B117" s="80"/>
      <c r="C117" s="203" t="s">
        <v>5027</v>
      </c>
      <c r="D117" s="216">
        <v>5.03580659E8</v>
      </c>
      <c r="E117" s="204" t="s">
        <v>5028</v>
      </c>
      <c r="F117" s="204" t="s">
        <v>48</v>
      </c>
      <c r="G117" s="204" t="s">
        <v>4883</v>
      </c>
      <c r="H117" s="204" t="s">
        <v>284</v>
      </c>
      <c r="I117" s="204" t="s">
        <v>1039</v>
      </c>
      <c r="J117" s="211">
        <v>10.0</v>
      </c>
      <c r="K117" s="205">
        <f t="shared" si="3"/>
        <v>9.094782609</v>
      </c>
      <c r="L117" s="211">
        <v>10.0</v>
      </c>
      <c r="M117" s="211">
        <v>10.0</v>
      </c>
      <c r="N117" s="211">
        <v>10.0</v>
      </c>
      <c r="O117" s="211">
        <v>10.0</v>
      </c>
      <c r="P117" s="211">
        <v>10.0</v>
      </c>
      <c r="Q117" s="211">
        <v>10.0</v>
      </c>
      <c r="R117" s="211">
        <v>10.0</v>
      </c>
      <c r="S117" s="205">
        <f t="shared" ref="S117:S167" si="7">+AVERAGE(L117:R117)</f>
        <v>10</v>
      </c>
      <c r="T117" s="214" t="s">
        <v>5029</v>
      </c>
    </row>
    <row r="118" ht="15.75" customHeight="1">
      <c r="B118" s="80"/>
      <c r="C118" s="203">
        <v>44253.0</v>
      </c>
      <c r="D118" s="216">
        <v>5.04278353E8</v>
      </c>
      <c r="E118" s="204" t="s">
        <v>5030</v>
      </c>
      <c r="F118" s="204" t="s">
        <v>64</v>
      </c>
      <c r="G118" s="204" t="s">
        <v>4883</v>
      </c>
      <c r="H118" s="204" t="s">
        <v>261</v>
      </c>
      <c r="I118" s="204" t="s">
        <v>420</v>
      </c>
      <c r="J118" s="211">
        <v>10.0</v>
      </c>
      <c r="K118" s="205">
        <f t="shared" si="3"/>
        <v>9.102586207</v>
      </c>
      <c r="L118" s="211">
        <v>10.0</v>
      </c>
      <c r="M118" s="211">
        <v>10.0</v>
      </c>
      <c r="N118" s="211">
        <v>10.0</v>
      </c>
      <c r="O118" s="211">
        <v>10.0</v>
      </c>
      <c r="P118" s="211">
        <v>10.0</v>
      </c>
      <c r="Q118" s="211">
        <v>10.0</v>
      </c>
      <c r="R118" s="211">
        <v>10.0</v>
      </c>
      <c r="S118" s="205">
        <f t="shared" si="7"/>
        <v>10</v>
      </c>
      <c r="T118" s="214" t="s">
        <v>5031</v>
      </c>
    </row>
    <row r="119" ht="15.75" customHeight="1">
      <c r="B119" s="80"/>
      <c r="C119" s="203">
        <v>44254.0</v>
      </c>
      <c r="D119" s="216">
        <v>5.04296279E8</v>
      </c>
      <c r="E119" s="204" t="s">
        <v>5032</v>
      </c>
      <c r="F119" s="204" t="s">
        <v>56</v>
      </c>
      <c r="G119" s="204" t="s">
        <v>4873</v>
      </c>
      <c r="H119" s="204" t="s">
        <v>261</v>
      </c>
      <c r="I119" s="204">
        <v>303.0</v>
      </c>
      <c r="J119" s="211">
        <v>10.0</v>
      </c>
      <c r="K119" s="205">
        <f t="shared" si="3"/>
        <v>9.11025641</v>
      </c>
      <c r="L119" s="211">
        <v>10.0</v>
      </c>
      <c r="M119" s="211">
        <v>10.0</v>
      </c>
      <c r="N119" s="211">
        <v>10.0</v>
      </c>
      <c r="O119" s="211">
        <v>10.0</v>
      </c>
      <c r="P119" s="211">
        <v>10.0</v>
      </c>
      <c r="Q119" s="211">
        <v>10.0</v>
      </c>
      <c r="R119" s="211"/>
      <c r="S119" s="205">
        <f t="shared" si="7"/>
        <v>10</v>
      </c>
      <c r="T119" s="214"/>
    </row>
    <row r="120" ht="15.75" customHeight="1">
      <c r="B120" s="80"/>
      <c r="C120" s="203">
        <v>44260.0</v>
      </c>
      <c r="D120" s="216">
        <v>5.04384373E8</v>
      </c>
      <c r="E120" s="204" t="s">
        <v>353</v>
      </c>
      <c r="F120" s="204" t="s">
        <v>56</v>
      </c>
      <c r="G120" s="204" t="s">
        <v>4873</v>
      </c>
      <c r="H120" s="204" t="s">
        <v>261</v>
      </c>
      <c r="I120" s="204">
        <v>303.0</v>
      </c>
      <c r="J120" s="210">
        <v>10.0</v>
      </c>
      <c r="K120" s="205">
        <f t="shared" si="3"/>
        <v>9.11779661</v>
      </c>
      <c r="L120" s="211">
        <v>10.0</v>
      </c>
      <c r="M120" s="211">
        <v>10.0</v>
      </c>
      <c r="N120" s="211">
        <v>10.0</v>
      </c>
      <c r="O120" s="211">
        <v>10.0</v>
      </c>
      <c r="P120" s="211">
        <v>10.0</v>
      </c>
      <c r="Q120" s="211">
        <v>10.0</v>
      </c>
      <c r="R120" s="211">
        <v>10.0</v>
      </c>
      <c r="S120" s="205">
        <f t="shared" si="7"/>
        <v>10</v>
      </c>
      <c r="T120" s="214"/>
    </row>
    <row r="121" ht="15.75" customHeight="1">
      <c r="B121" s="80"/>
      <c r="C121" s="203">
        <v>44264.0</v>
      </c>
      <c r="D121" s="216">
        <v>5.0443686E8</v>
      </c>
      <c r="E121" s="204" t="s">
        <v>5033</v>
      </c>
      <c r="F121" s="204" t="s">
        <v>4872</v>
      </c>
      <c r="G121" s="204" t="s">
        <v>4883</v>
      </c>
      <c r="H121" s="204" t="s">
        <v>79</v>
      </c>
      <c r="I121" s="204">
        <v>313.0</v>
      </c>
      <c r="J121" s="210">
        <v>9.4</v>
      </c>
      <c r="K121" s="205">
        <f t="shared" si="3"/>
        <v>9.120168067</v>
      </c>
      <c r="L121" s="211">
        <v>10.0</v>
      </c>
      <c r="M121" s="211">
        <v>10.0</v>
      </c>
      <c r="N121" s="211">
        <v>10.0</v>
      </c>
      <c r="O121" s="211">
        <v>10.0</v>
      </c>
      <c r="P121" s="211">
        <v>8.0</v>
      </c>
      <c r="Q121" s="211">
        <v>8.0</v>
      </c>
      <c r="R121" s="211">
        <v>10.0</v>
      </c>
      <c r="S121" s="205">
        <f t="shared" si="7"/>
        <v>9.428571429</v>
      </c>
      <c r="T121" s="214" t="s">
        <v>5034</v>
      </c>
    </row>
    <row r="122" ht="15.75" customHeight="1">
      <c r="B122" s="80"/>
      <c r="C122" s="203">
        <v>44265.0</v>
      </c>
      <c r="D122" s="216">
        <v>5.04453745E8</v>
      </c>
      <c r="E122" s="204" t="s">
        <v>5035</v>
      </c>
      <c r="F122" s="204" t="s">
        <v>56</v>
      </c>
      <c r="G122" s="204" t="s">
        <v>4873</v>
      </c>
      <c r="H122" s="204" t="s">
        <v>1787</v>
      </c>
      <c r="I122" s="204">
        <v>308.0</v>
      </c>
      <c r="J122" s="210">
        <v>8.0</v>
      </c>
      <c r="K122" s="205">
        <f t="shared" si="3"/>
        <v>9.110833333</v>
      </c>
      <c r="L122" s="211">
        <v>10.0</v>
      </c>
      <c r="M122" s="211">
        <v>8.0</v>
      </c>
      <c r="N122" s="211">
        <v>10.0</v>
      </c>
      <c r="O122" s="211">
        <v>10.0</v>
      </c>
      <c r="P122" s="211">
        <v>6.0</v>
      </c>
      <c r="Q122" s="211">
        <v>4.0</v>
      </c>
      <c r="R122" s="211">
        <v>8.0</v>
      </c>
      <c r="S122" s="205">
        <f t="shared" si="7"/>
        <v>8</v>
      </c>
      <c r="T122" s="214"/>
    </row>
    <row r="123" ht="16.5" customHeight="1">
      <c r="B123" s="80"/>
      <c r="C123" s="203">
        <v>44267.0</v>
      </c>
      <c r="D123" s="216">
        <v>5.04500182E8</v>
      </c>
      <c r="E123" s="204" t="s">
        <v>5036</v>
      </c>
      <c r="F123" s="204" t="s">
        <v>600</v>
      </c>
      <c r="G123" s="204" t="s">
        <v>4937</v>
      </c>
      <c r="H123" s="204" t="s">
        <v>1782</v>
      </c>
      <c r="I123" s="204">
        <v>216.0</v>
      </c>
      <c r="J123" s="210">
        <v>8.3</v>
      </c>
      <c r="K123" s="205">
        <f t="shared" si="3"/>
        <v>9.104132231</v>
      </c>
      <c r="L123" s="211">
        <v>10.0</v>
      </c>
      <c r="M123" s="211">
        <v>8.0</v>
      </c>
      <c r="N123" s="211">
        <v>8.0</v>
      </c>
      <c r="O123" s="211">
        <v>8.0</v>
      </c>
      <c r="P123" s="211">
        <v>8.0</v>
      </c>
      <c r="Q123" s="211">
        <v>8.0</v>
      </c>
      <c r="R123" s="211">
        <v>8.0</v>
      </c>
      <c r="S123" s="205">
        <f t="shared" si="7"/>
        <v>8.285714286</v>
      </c>
      <c r="T123" s="214" t="s">
        <v>5037</v>
      </c>
    </row>
    <row r="124" ht="15.75" customHeight="1">
      <c r="B124" s="80"/>
      <c r="C124" s="203">
        <v>44271.0</v>
      </c>
      <c r="D124" s="216">
        <v>5.04509153E8</v>
      </c>
      <c r="E124" s="204" t="s">
        <v>3275</v>
      </c>
      <c r="F124" s="204" t="s">
        <v>4878</v>
      </c>
      <c r="G124" s="204"/>
      <c r="H124" s="204" t="s">
        <v>1808</v>
      </c>
      <c r="I124" s="204">
        <v>308.0</v>
      </c>
      <c r="J124" s="210">
        <v>9.7</v>
      </c>
      <c r="K124" s="205">
        <f t="shared" si="3"/>
        <v>9.109016393</v>
      </c>
      <c r="L124" s="211">
        <v>10.0</v>
      </c>
      <c r="M124" s="211">
        <v>10.0</v>
      </c>
      <c r="N124" s="211">
        <v>10.0</v>
      </c>
      <c r="O124" s="211">
        <v>10.0</v>
      </c>
      <c r="P124" s="211">
        <v>10.0</v>
      </c>
      <c r="Q124" s="211">
        <v>8.0</v>
      </c>
      <c r="R124" s="211">
        <v>10.0</v>
      </c>
      <c r="S124" s="205">
        <f t="shared" si="7"/>
        <v>9.714285714</v>
      </c>
      <c r="T124" s="214"/>
    </row>
    <row r="125" ht="15.75" customHeight="1">
      <c r="B125" s="80"/>
      <c r="C125" s="203">
        <v>44273.0</v>
      </c>
      <c r="D125" s="216">
        <v>5.04318368E8</v>
      </c>
      <c r="E125" s="204" t="s">
        <v>3294</v>
      </c>
      <c r="F125" s="204" t="s">
        <v>48</v>
      </c>
      <c r="G125" s="204" t="s">
        <v>4883</v>
      </c>
      <c r="H125" s="204" t="s">
        <v>60</v>
      </c>
      <c r="I125" s="204" t="s">
        <v>101</v>
      </c>
      <c r="J125" s="210">
        <v>9.4</v>
      </c>
      <c r="K125" s="205">
        <f t="shared" si="3"/>
        <v>9.111382114</v>
      </c>
      <c r="L125" s="211">
        <v>10.0</v>
      </c>
      <c r="M125" s="211">
        <v>10.0</v>
      </c>
      <c r="N125" s="211">
        <v>10.0</v>
      </c>
      <c r="O125" s="211">
        <v>10.0</v>
      </c>
      <c r="P125" s="211">
        <v>10.0</v>
      </c>
      <c r="Q125" s="211">
        <v>8.0</v>
      </c>
      <c r="R125" s="211">
        <v>8.0</v>
      </c>
      <c r="S125" s="205">
        <f t="shared" si="7"/>
        <v>9.428571429</v>
      </c>
      <c r="T125" s="214" t="s">
        <v>5038</v>
      </c>
    </row>
    <row r="126" ht="15.75" customHeight="1">
      <c r="B126" s="80"/>
      <c r="C126" s="203">
        <v>44281.0</v>
      </c>
      <c r="D126" s="216">
        <v>5.04731188E8</v>
      </c>
      <c r="E126" s="204" t="s">
        <v>1887</v>
      </c>
      <c r="F126" s="204" t="s">
        <v>32</v>
      </c>
      <c r="G126" s="204" t="s">
        <v>4883</v>
      </c>
      <c r="H126" s="204" t="s">
        <v>60</v>
      </c>
      <c r="I126" s="204" t="s">
        <v>5039</v>
      </c>
      <c r="J126" s="210">
        <v>9.1</v>
      </c>
      <c r="K126" s="205">
        <f t="shared" si="3"/>
        <v>9.111290323</v>
      </c>
      <c r="L126" s="211">
        <v>10.0</v>
      </c>
      <c r="M126" s="211">
        <v>10.0</v>
      </c>
      <c r="N126" s="211">
        <v>10.0</v>
      </c>
      <c r="O126" s="211">
        <v>10.0</v>
      </c>
      <c r="P126" s="211">
        <v>8.0</v>
      </c>
      <c r="Q126" s="211">
        <v>8.0</v>
      </c>
      <c r="R126" s="211">
        <v>8.0</v>
      </c>
      <c r="S126" s="205">
        <f t="shared" si="7"/>
        <v>9.142857143</v>
      </c>
      <c r="T126" s="214"/>
    </row>
    <row r="127" ht="15.75" customHeight="1">
      <c r="B127" s="80"/>
      <c r="C127" s="203">
        <v>44281.0</v>
      </c>
      <c r="D127" s="216">
        <v>5.04523839E8</v>
      </c>
      <c r="E127" s="204" t="s">
        <v>5040</v>
      </c>
      <c r="F127" s="204" t="s">
        <v>4878</v>
      </c>
      <c r="G127" s="204" t="s">
        <v>4875</v>
      </c>
      <c r="H127" s="204" t="s">
        <v>1782</v>
      </c>
      <c r="I127" s="204">
        <v>216.0</v>
      </c>
      <c r="J127" s="210">
        <v>9.7</v>
      </c>
      <c r="K127" s="205">
        <f t="shared" si="3"/>
        <v>9.116</v>
      </c>
      <c r="L127" s="211">
        <v>10.0</v>
      </c>
      <c r="M127" s="211">
        <v>10.0</v>
      </c>
      <c r="N127" s="211">
        <v>10.0</v>
      </c>
      <c r="O127" s="211">
        <v>10.0</v>
      </c>
      <c r="P127" s="211">
        <v>10.0</v>
      </c>
      <c r="Q127" s="211">
        <v>8.0</v>
      </c>
      <c r="R127" s="211">
        <v>10.0</v>
      </c>
      <c r="S127" s="205">
        <f t="shared" si="7"/>
        <v>9.714285714</v>
      </c>
      <c r="T127" s="217" t="s">
        <v>5041</v>
      </c>
    </row>
    <row r="128" ht="15.75" customHeight="1">
      <c r="B128" s="80"/>
      <c r="C128" s="203">
        <v>44284.0</v>
      </c>
      <c r="D128" s="216">
        <v>5.04815455E8</v>
      </c>
      <c r="E128" s="204" t="s">
        <v>5042</v>
      </c>
      <c r="F128" s="204" t="s">
        <v>32</v>
      </c>
      <c r="G128" s="204" t="s">
        <v>4875</v>
      </c>
      <c r="H128" s="204" t="s">
        <v>60</v>
      </c>
      <c r="I128" s="204" t="s">
        <v>61</v>
      </c>
      <c r="J128" s="210">
        <v>10.0</v>
      </c>
      <c r="K128" s="205">
        <f t="shared" si="3"/>
        <v>9.123015873</v>
      </c>
      <c r="L128" s="211">
        <v>10.0</v>
      </c>
      <c r="M128" s="211">
        <v>10.0</v>
      </c>
      <c r="N128" s="211">
        <v>10.0</v>
      </c>
      <c r="O128" s="211">
        <v>10.0</v>
      </c>
      <c r="P128" s="211">
        <v>10.0</v>
      </c>
      <c r="Q128" s="211">
        <v>10.0</v>
      </c>
      <c r="R128" s="211">
        <v>10.0</v>
      </c>
      <c r="S128" s="205">
        <f t="shared" si="7"/>
        <v>10</v>
      </c>
      <c r="T128" s="214"/>
    </row>
    <row r="129" ht="15.75" customHeight="1">
      <c r="B129" s="80"/>
      <c r="C129" s="203">
        <v>44285.0</v>
      </c>
      <c r="D129" s="216">
        <v>5.04829542E8</v>
      </c>
      <c r="E129" s="204" t="s">
        <v>5043</v>
      </c>
      <c r="F129" s="204" t="s">
        <v>1994</v>
      </c>
      <c r="G129" s="204" t="s">
        <v>4873</v>
      </c>
      <c r="H129" s="204" t="s">
        <v>60</v>
      </c>
      <c r="I129" s="204" t="s">
        <v>5044</v>
      </c>
      <c r="J129" s="210">
        <v>10.0</v>
      </c>
      <c r="K129" s="205">
        <f t="shared" si="3"/>
        <v>9.12992126</v>
      </c>
      <c r="L129" s="211">
        <v>10.0</v>
      </c>
      <c r="M129" s="211">
        <v>10.0</v>
      </c>
      <c r="N129" s="211">
        <v>10.0</v>
      </c>
      <c r="O129" s="211">
        <v>10.0</v>
      </c>
      <c r="P129" s="211">
        <v>10.0</v>
      </c>
      <c r="Q129" s="211">
        <v>10.0</v>
      </c>
      <c r="R129" s="211">
        <v>10.0</v>
      </c>
      <c r="S129" s="205">
        <f t="shared" si="7"/>
        <v>10</v>
      </c>
      <c r="T129" s="214" t="s">
        <v>5045</v>
      </c>
    </row>
    <row r="130" ht="15.75" customHeight="1">
      <c r="B130" s="80"/>
      <c r="C130" s="203">
        <v>44286.0</v>
      </c>
      <c r="D130" s="216">
        <v>5.04849589E8</v>
      </c>
      <c r="E130" s="204" t="s">
        <v>5046</v>
      </c>
      <c r="F130" s="204" t="s">
        <v>107</v>
      </c>
      <c r="G130" s="204" t="s">
        <v>4873</v>
      </c>
      <c r="H130" s="204" t="s">
        <v>60</v>
      </c>
      <c r="I130" s="204" t="s">
        <v>128</v>
      </c>
      <c r="J130" s="210">
        <v>10.0</v>
      </c>
      <c r="K130" s="205">
        <f t="shared" si="3"/>
        <v>9.13671875</v>
      </c>
      <c r="L130" s="211">
        <v>10.0</v>
      </c>
      <c r="M130" s="211">
        <v>10.0</v>
      </c>
      <c r="N130" s="211">
        <v>10.0</v>
      </c>
      <c r="O130" s="211">
        <v>10.0</v>
      </c>
      <c r="P130" s="211">
        <v>10.0</v>
      </c>
      <c r="Q130" s="211">
        <v>10.0</v>
      </c>
      <c r="R130" s="211">
        <v>10.0</v>
      </c>
      <c r="S130" s="205">
        <f t="shared" si="7"/>
        <v>10</v>
      </c>
      <c r="T130" s="214"/>
    </row>
    <row r="131" ht="15.75" customHeight="1">
      <c r="B131" s="80"/>
      <c r="C131" s="203">
        <v>44286.0</v>
      </c>
      <c r="D131" s="216">
        <v>5.04718795E8</v>
      </c>
      <c r="E131" s="204" t="s">
        <v>1651</v>
      </c>
      <c r="F131" s="204" t="s">
        <v>905</v>
      </c>
      <c r="G131" s="204" t="s">
        <v>4883</v>
      </c>
      <c r="H131" s="204" t="s">
        <v>60</v>
      </c>
      <c r="I131" s="204" t="s">
        <v>178</v>
      </c>
      <c r="J131" s="210">
        <v>10.0</v>
      </c>
      <c r="K131" s="205">
        <f t="shared" si="3"/>
        <v>9.143410853</v>
      </c>
      <c r="L131" s="211">
        <v>10.0</v>
      </c>
      <c r="M131" s="211">
        <v>10.0</v>
      </c>
      <c r="N131" s="211">
        <v>10.0</v>
      </c>
      <c r="O131" s="211">
        <v>10.0</v>
      </c>
      <c r="P131" s="211">
        <v>10.0</v>
      </c>
      <c r="Q131" s="211">
        <v>10.0</v>
      </c>
      <c r="R131" s="211">
        <v>10.0</v>
      </c>
      <c r="S131" s="205">
        <f t="shared" si="7"/>
        <v>10</v>
      </c>
      <c r="T131" s="214"/>
    </row>
    <row r="132" ht="15.75" customHeight="1">
      <c r="B132" s="80"/>
      <c r="C132" s="203">
        <v>44287.0</v>
      </c>
      <c r="D132" s="216">
        <v>5.04811191E8</v>
      </c>
      <c r="E132" s="204" t="s">
        <v>4999</v>
      </c>
      <c r="F132" s="204" t="s">
        <v>1994</v>
      </c>
      <c r="G132" s="204" t="s">
        <v>4875</v>
      </c>
      <c r="H132" s="204" t="s">
        <v>79</v>
      </c>
      <c r="I132" s="204">
        <v>313.0</v>
      </c>
      <c r="J132" s="210">
        <v>10.0</v>
      </c>
      <c r="K132" s="205">
        <f t="shared" si="3"/>
        <v>9.15</v>
      </c>
      <c r="L132" s="211">
        <v>10.0</v>
      </c>
      <c r="M132" s="211">
        <v>10.0</v>
      </c>
      <c r="N132" s="211">
        <v>10.0</v>
      </c>
      <c r="O132" s="211">
        <v>10.0</v>
      </c>
      <c r="P132" s="211">
        <v>10.0</v>
      </c>
      <c r="Q132" s="211">
        <v>10.0</v>
      </c>
      <c r="R132" s="211">
        <v>10.0</v>
      </c>
      <c r="S132" s="205">
        <f t="shared" si="7"/>
        <v>10</v>
      </c>
      <c r="T132" s="217" t="s">
        <v>5047</v>
      </c>
    </row>
    <row r="133" ht="15.75" customHeight="1">
      <c r="B133" s="80"/>
      <c r="C133" s="203">
        <v>44287.0</v>
      </c>
      <c r="D133" s="216">
        <v>5.04881407E8</v>
      </c>
      <c r="E133" s="204" t="s">
        <v>559</v>
      </c>
      <c r="F133" s="204" t="s">
        <v>4872</v>
      </c>
      <c r="G133" s="204" t="s">
        <v>4883</v>
      </c>
      <c r="H133" s="204" t="s">
        <v>60</v>
      </c>
      <c r="I133" s="204" t="s">
        <v>120</v>
      </c>
      <c r="J133" s="210">
        <v>9.1</v>
      </c>
      <c r="K133" s="205">
        <f t="shared" si="3"/>
        <v>9.149618321</v>
      </c>
      <c r="L133" s="211">
        <v>10.0</v>
      </c>
      <c r="M133" s="211">
        <v>10.0</v>
      </c>
      <c r="N133" s="211">
        <v>10.0</v>
      </c>
      <c r="O133" s="211">
        <v>8.0</v>
      </c>
      <c r="P133" s="211">
        <v>6.0</v>
      </c>
      <c r="Q133" s="211">
        <v>10.0</v>
      </c>
      <c r="R133" s="211">
        <v>10.0</v>
      </c>
      <c r="S133" s="205">
        <f t="shared" si="7"/>
        <v>9.142857143</v>
      </c>
      <c r="T133" s="217" t="s">
        <v>5048</v>
      </c>
    </row>
    <row r="134" ht="15.75" customHeight="1">
      <c r="B134" s="80"/>
      <c r="C134" s="203">
        <v>44288.0</v>
      </c>
      <c r="D134" s="216">
        <v>5.04881492E8</v>
      </c>
      <c r="E134" s="204" t="s">
        <v>1382</v>
      </c>
      <c r="F134" s="204" t="s">
        <v>52</v>
      </c>
      <c r="G134" s="204" t="s">
        <v>4873</v>
      </c>
      <c r="H134" s="204" t="s">
        <v>1782</v>
      </c>
      <c r="I134" s="204">
        <v>216.0</v>
      </c>
      <c r="J134" s="210">
        <v>7.7</v>
      </c>
      <c r="K134" s="205">
        <f t="shared" si="3"/>
        <v>9.138636364</v>
      </c>
      <c r="L134" s="211">
        <v>8.0</v>
      </c>
      <c r="M134" s="211">
        <v>8.0</v>
      </c>
      <c r="N134" s="211">
        <v>8.0</v>
      </c>
      <c r="O134" s="211">
        <v>6.0</v>
      </c>
      <c r="P134" s="211">
        <v>8.0</v>
      </c>
      <c r="Q134" s="211">
        <v>8.0</v>
      </c>
      <c r="R134" s="211">
        <v>8.0</v>
      </c>
      <c r="S134" s="205">
        <f t="shared" si="7"/>
        <v>7.714285714</v>
      </c>
      <c r="T134" s="214"/>
    </row>
    <row r="135" ht="15.75" customHeight="1">
      <c r="B135" s="80"/>
      <c r="C135" s="203">
        <v>44288.0</v>
      </c>
      <c r="D135" s="216">
        <v>5.04899066E8</v>
      </c>
      <c r="E135" s="204" t="s">
        <v>794</v>
      </c>
      <c r="F135" s="204" t="s">
        <v>4872</v>
      </c>
      <c r="G135" s="204" t="s">
        <v>4883</v>
      </c>
      <c r="H135" s="204" t="s">
        <v>60</v>
      </c>
      <c r="I135" s="204" t="s">
        <v>5049</v>
      </c>
      <c r="J135" s="210">
        <v>10.0</v>
      </c>
      <c r="K135" s="205">
        <f t="shared" si="3"/>
        <v>9.145112782</v>
      </c>
      <c r="L135" s="211">
        <v>10.0</v>
      </c>
      <c r="M135" s="211">
        <v>10.0</v>
      </c>
      <c r="N135" s="211">
        <v>10.0</v>
      </c>
      <c r="O135" s="211">
        <v>10.0</v>
      </c>
      <c r="P135" s="211">
        <v>10.0</v>
      </c>
      <c r="Q135" s="211">
        <v>10.0</v>
      </c>
      <c r="R135" s="211">
        <v>10.0</v>
      </c>
      <c r="S135" s="205">
        <f t="shared" si="7"/>
        <v>10</v>
      </c>
      <c r="T135" s="214"/>
    </row>
    <row r="136" ht="15.75" customHeight="1">
      <c r="B136" s="80"/>
      <c r="C136" s="203">
        <v>44290.0</v>
      </c>
      <c r="D136" s="216">
        <v>5.04919655E8</v>
      </c>
      <c r="E136" s="204" t="s">
        <v>5050</v>
      </c>
      <c r="F136" s="204" t="s">
        <v>494</v>
      </c>
      <c r="G136" s="204" t="s">
        <v>4883</v>
      </c>
      <c r="H136" s="204" t="s">
        <v>60</v>
      </c>
      <c r="I136" s="204" t="s">
        <v>61</v>
      </c>
      <c r="J136" s="210">
        <v>9.7</v>
      </c>
      <c r="K136" s="205">
        <f t="shared" si="3"/>
        <v>9.149253731</v>
      </c>
      <c r="L136" s="211">
        <v>10.0</v>
      </c>
      <c r="M136" s="211">
        <v>10.0</v>
      </c>
      <c r="N136" s="211">
        <v>8.0</v>
      </c>
      <c r="O136" s="211">
        <v>10.0</v>
      </c>
      <c r="P136" s="211">
        <v>10.0</v>
      </c>
      <c r="Q136" s="211">
        <v>10.0</v>
      </c>
      <c r="R136" s="211">
        <v>10.0</v>
      </c>
      <c r="S136" s="205">
        <f t="shared" si="7"/>
        <v>9.714285714</v>
      </c>
      <c r="T136" s="214"/>
    </row>
    <row r="137" ht="15.75" customHeight="1">
      <c r="B137" s="80"/>
      <c r="C137" s="203">
        <v>44290.0</v>
      </c>
      <c r="D137" s="216">
        <v>5.04912216E8</v>
      </c>
      <c r="E137" s="204" t="s">
        <v>2156</v>
      </c>
      <c r="F137" s="204" t="s">
        <v>4872</v>
      </c>
      <c r="G137" s="204" t="s">
        <v>4883</v>
      </c>
      <c r="H137" s="204" t="s">
        <v>45</v>
      </c>
      <c r="I137" s="204">
        <v>304.0</v>
      </c>
      <c r="J137" s="210">
        <v>9.1</v>
      </c>
      <c r="K137" s="205">
        <f t="shared" si="3"/>
        <v>9.148888889</v>
      </c>
      <c r="L137" s="211">
        <v>8.0</v>
      </c>
      <c r="M137" s="211">
        <v>10.0</v>
      </c>
      <c r="N137" s="211">
        <v>10.0</v>
      </c>
      <c r="O137" s="211">
        <v>10.0</v>
      </c>
      <c r="P137" s="211">
        <v>8.0</v>
      </c>
      <c r="Q137" s="211">
        <v>10.0</v>
      </c>
      <c r="R137" s="211">
        <v>8.0</v>
      </c>
      <c r="S137" s="205">
        <f t="shared" si="7"/>
        <v>9.142857143</v>
      </c>
      <c r="T137" s="217" t="s">
        <v>5051</v>
      </c>
    </row>
    <row r="138" ht="15.75" customHeight="1">
      <c r="B138" s="80"/>
      <c r="C138" s="203">
        <v>44291.0</v>
      </c>
      <c r="D138" s="216">
        <v>5.0477255E8</v>
      </c>
      <c r="E138" s="204" t="s">
        <v>5052</v>
      </c>
      <c r="F138" s="204" t="s">
        <v>510</v>
      </c>
      <c r="G138" s="204" t="s">
        <v>4883</v>
      </c>
      <c r="H138" s="204" t="s">
        <v>1782</v>
      </c>
      <c r="I138" s="204">
        <v>216.0</v>
      </c>
      <c r="J138" s="210">
        <v>8.0</v>
      </c>
      <c r="K138" s="205">
        <f t="shared" si="3"/>
        <v>9.140441176</v>
      </c>
      <c r="L138" s="211">
        <v>6.0</v>
      </c>
      <c r="M138" s="211">
        <v>10.0</v>
      </c>
      <c r="N138" s="211">
        <v>10.0</v>
      </c>
      <c r="O138" s="211">
        <v>10.0</v>
      </c>
      <c r="P138" s="211">
        <v>8.0</v>
      </c>
      <c r="Q138" s="211">
        <v>8.0</v>
      </c>
      <c r="R138" s="211">
        <v>4.0</v>
      </c>
      <c r="S138" s="205">
        <f t="shared" si="7"/>
        <v>8</v>
      </c>
      <c r="T138" s="214"/>
    </row>
    <row r="139" ht="15.75" customHeight="1">
      <c r="B139" s="80"/>
      <c r="C139" s="203">
        <v>44295.0</v>
      </c>
      <c r="D139" s="216">
        <v>5.04952166E8</v>
      </c>
      <c r="E139" s="204" t="s">
        <v>632</v>
      </c>
      <c r="F139" s="204" t="s">
        <v>48</v>
      </c>
      <c r="G139" s="204" t="s">
        <v>4883</v>
      </c>
      <c r="H139" s="204" t="s">
        <v>1782</v>
      </c>
      <c r="I139" s="204">
        <v>216.0</v>
      </c>
      <c r="J139" s="210">
        <v>10.0</v>
      </c>
      <c r="K139" s="205">
        <f t="shared" si="3"/>
        <v>9.146715328</v>
      </c>
      <c r="L139" s="211">
        <v>10.0</v>
      </c>
      <c r="M139" s="211">
        <v>10.0</v>
      </c>
      <c r="N139" s="211">
        <v>10.0</v>
      </c>
      <c r="O139" s="211">
        <v>10.0</v>
      </c>
      <c r="P139" s="211">
        <v>10.0</v>
      </c>
      <c r="Q139" s="211">
        <v>10.0</v>
      </c>
      <c r="R139" s="211">
        <v>10.0</v>
      </c>
      <c r="S139" s="205">
        <f t="shared" si="7"/>
        <v>10</v>
      </c>
      <c r="T139" s="214" t="s">
        <v>5053</v>
      </c>
    </row>
    <row r="140" ht="15.75" customHeight="1">
      <c r="B140" s="80"/>
      <c r="C140" s="203">
        <v>44299.0</v>
      </c>
      <c r="D140" s="216">
        <v>5.05082694E8</v>
      </c>
      <c r="E140" s="204" t="s">
        <v>5054</v>
      </c>
      <c r="F140" s="204" t="s">
        <v>950</v>
      </c>
      <c r="G140" s="204" t="s">
        <v>4883</v>
      </c>
      <c r="H140" s="204" t="s">
        <v>1808</v>
      </c>
      <c r="I140" s="204">
        <v>215.0</v>
      </c>
      <c r="J140" s="210">
        <v>7.4</v>
      </c>
      <c r="K140" s="205">
        <f t="shared" si="3"/>
        <v>9.134057971</v>
      </c>
      <c r="L140" s="211">
        <v>8.0</v>
      </c>
      <c r="M140" s="211">
        <v>8.0</v>
      </c>
      <c r="N140" s="211">
        <v>10.0</v>
      </c>
      <c r="O140" s="211">
        <v>6.0</v>
      </c>
      <c r="P140" s="211">
        <v>6.0</v>
      </c>
      <c r="Q140" s="211">
        <v>8.0</v>
      </c>
      <c r="R140" s="211">
        <v>6.0</v>
      </c>
      <c r="S140" s="205">
        <f t="shared" si="7"/>
        <v>7.428571429</v>
      </c>
      <c r="T140" s="217" t="s">
        <v>5055</v>
      </c>
    </row>
    <row r="141" ht="15.75" customHeight="1">
      <c r="B141" s="80"/>
      <c r="C141" s="203">
        <v>44299.0</v>
      </c>
      <c r="D141" s="216">
        <v>5.05072139E8</v>
      </c>
      <c r="E141" s="204" t="s">
        <v>5056</v>
      </c>
      <c r="F141" s="204" t="s">
        <v>510</v>
      </c>
      <c r="G141" s="204" t="s">
        <v>4873</v>
      </c>
      <c r="H141" s="204" t="s">
        <v>45</v>
      </c>
      <c r="I141" s="204">
        <v>304.0</v>
      </c>
      <c r="J141" s="210">
        <v>7.7</v>
      </c>
      <c r="K141" s="205">
        <f t="shared" si="3"/>
        <v>9.123741007</v>
      </c>
      <c r="L141" s="211">
        <v>6.0</v>
      </c>
      <c r="M141" s="211">
        <v>10.0</v>
      </c>
      <c r="N141" s="211">
        <v>10.0</v>
      </c>
      <c r="O141" s="211">
        <v>8.0</v>
      </c>
      <c r="P141" s="211">
        <v>6.0</v>
      </c>
      <c r="Q141" s="211">
        <v>6.0</v>
      </c>
      <c r="R141" s="211">
        <v>8.0</v>
      </c>
      <c r="S141" s="205">
        <f t="shared" si="7"/>
        <v>7.714285714</v>
      </c>
      <c r="T141" s="214" t="s">
        <v>5057</v>
      </c>
    </row>
    <row r="142" ht="15.75" customHeight="1">
      <c r="B142" s="80"/>
      <c r="C142" s="203">
        <v>44306.0</v>
      </c>
      <c r="D142" s="216">
        <v>5.0521447E8</v>
      </c>
      <c r="E142" s="204" t="s">
        <v>1182</v>
      </c>
      <c r="F142" s="204" t="s">
        <v>2022</v>
      </c>
      <c r="G142" s="204" t="s">
        <v>4873</v>
      </c>
      <c r="H142" s="204" t="s">
        <v>79</v>
      </c>
      <c r="I142" s="204">
        <v>314.0</v>
      </c>
      <c r="J142" s="210">
        <v>9.4</v>
      </c>
      <c r="K142" s="205">
        <f t="shared" si="3"/>
        <v>9.125714286</v>
      </c>
      <c r="L142" s="211">
        <v>10.0</v>
      </c>
      <c r="M142" s="211">
        <v>10.0</v>
      </c>
      <c r="N142" s="211">
        <v>10.0</v>
      </c>
      <c r="O142" s="211">
        <v>10.0</v>
      </c>
      <c r="P142" s="211">
        <v>10.0</v>
      </c>
      <c r="Q142" s="211">
        <v>6.0</v>
      </c>
      <c r="R142" s="211">
        <v>10.0</v>
      </c>
      <c r="S142" s="205">
        <f t="shared" si="7"/>
        <v>9.428571429</v>
      </c>
      <c r="T142" s="214" t="s">
        <v>5058</v>
      </c>
    </row>
    <row r="143" ht="15.75" customHeight="1">
      <c r="B143" s="80"/>
      <c r="C143" s="203">
        <v>44307.0</v>
      </c>
      <c r="D143" s="216">
        <v>5.05246691E8</v>
      </c>
      <c r="E143" s="204" t="s">
        <v>5059</v>
      </c>
      <c r="F143" s="204" t="s">
        <v>4872</v>
      </c>
      <c r="G143" s="204" t="s">
        <v>4883</v>
      </c>
      <c r="H143" s="204" t="s">
        <v>79</v>
      </c>
      <c r="I143" s="204">
        <v>313.0</v>
      </c>
      <c r="J143" s="210">
        <v>5.7</v>
      </c>
      <c r="K143" s="205">
        <f t="shared" si="3"/>
        <v>9.10141844</v>
      </c>
      <c r="L143" s="211">
        <v>6.0</v>
      </c>
      <c r="M143" s="211">
        <v>6.0</v>
      </c>
      <c r="N143" s="211">
        <v>6.0</v>
      </c>
      <c r="O143" s="211">
        <v>4.0</v>
      </c>
      <c r="P143" s="211">
        <v>8.0</v>
      </c>
      <c r="Q143" s="211">
        <v>4.0</v>
      </c>
      <c r="R143" s="211">
        <v>6.0</v>
      </c>
      <c r="S143" s="205">
        <f t="shared" si="7"/>
        <v>5.714285714</v>
      </c>
      <c r="T143" s="49" t="s">
        <v>5060</v>
      </c>
    </row>
    <row r="144" ht="15.75" customHeight="1">
      <c r="B144" s="80"/>
      <c r="C144" s="203">
        <v>44389.0</v>
      </c>
      <c r="D144" s="216">
        <v>5.08262325E8</v>
      </c>
      <c r="E144" s="204" t="s">
        <v>5061</v>
      </c>
      <c r="F144" s="204" t="s">
        <v>4872</v>
      </c>
      <c r="G144" s="204" t="s">
        <v>4883</v>
      </c>
      <c r="H144" s="204" t="s">
        <v>261</v>
      </c>
      <c r="I144" s="204" t="s">
        <v>332</v>
      </c>
      <c r="J144" s="210">
        <v>9.1</v>
      </c>
      <c r="K144" s="205">
        <f t="shared" si="3"/>
        <v>9.101408451</v>
      </c>
      <c r="L144" s="211">
        <v>8.0</v>
      </c>
      <c r="M144" s="211">
        <v>10.0</v>
      </c>
      <c r="N144" s="211">
        <v>10.0</v>
      </c>
      <c r="O144" s="211">
        <v>8.0</v>
      </c>
      <c r="P144" s="211">
        <v>8.0</v>
      </c>
      <c r="Q144" s="211">
        <v>10.0</v>
      </c>
      <c r="R144" s="211">
        <v>10.0</v>
      </c>
      <c r="S144" s="205">
        <f t="shared" si="7"/>
        <v>9.142857143</v>
      </c>
      <c r="T144" s="49" t="s">
        <v>5062</v>
      </c>
    </row>
    <row r="145" ht="15.75" customHeight="1">
      <c r="B145" s="80"/>
      <c r="C145" s="203">
        <v>44390.0</v>
      </c>
      <c r="D145" s="216">
        <v>5.08049653E8</v>
      </c>
      <c r="E145" s="204" t="s">
        <v>5063</v>
      </c>
      <c r="F145" s="204" t="s">
        <v>2178</v>
      </c>
      <c r="G145" s="204" t="s">
        <v>4873</v>
      </c>
      <c r="H145" s="204" t="s">
        <v>60</v>
      </c>
      <c r="I145" s="204">
        <v>301.0</v>
      </c>
      <c r="J145" s="210">
        <v>7.4</v>
      </c>
      <c r="K145" s="205">
        <f t="shared" si="3"/>
        <v>9.08951049</v>
      </c>
      <c r="L145" s="211">
        <v>8.0</v>
      </c>
      <c r="M145" s="211">
        <v>8.0</v>
      </c>
      <c r="N145" s="211">
        <v>10.0</v>
      </c>
      <c r="O145" s="211">
        <v>10.0</v>
      </c>
      <c r="P145" s="211">
        <v>2.0</v>
      </c>
      <c r="Q145" s="211">
        <v>8.0</v>
      </c>
      <c r="R145" s="211">
        <v>6.0</v>
      </c>
      <c r="S145" s="205">
        <f t="shared" si="7"/>
        <v>7.428571429</v>
      </c>
      <c r="T145" s="49" t="s">
        <v>5064</v>
      </c>
    </row>
    <row r="146" ht="15.75" customHeight="1">
      <c r="B146" s="80"/>
      <c r="C146" s="203">
        <v>44398.0</v>
      </c>
      <c r="D146" s="216">
        <v>5.0863816E8</v>
      </c>
      <c r="E146" s="204" t="s">
        <v>466</v>
      </c>
      <c r="F146" s="204" t="s">
        <v>4872</v>
      </c>
      <c r="G146" s="204" t="s">
        <v>4873</v>
      </c>
      <c r="H146" s="204" t="s">
        <v>60</v>
      </c>
      <c r="I146" s="204">
        <v>201.0</v>
      </c>
      <c r="J146" s="210">
        <v>10.0</v>
      </c>
      <c r="K146" s="205">
        <f t="shared" si="3"/>
        <v>9.095833333</v>
      </c>
      <c r="L146" s="211">
        <v>10.0</v>
      </c>
      <c r="M146" s="211">
        <v>10.0</v>
      </c>
      <c r="N146" s="211">
        <v>10.0</v>
      </c>
      <c r="O146" s="211">
        <v>10.0</v>
      </c>
      <c r="P146" s="211">
        <v>10.0</v>
      </c>
      <c r="Q146" s="211">
        <v>10.0</v>
      </c>
      <c r="R146" s="211">
        <v>10.0</v>
      </c>
      <c r="S146" s="205">
        <f t="shared" si="7"/>
        <v>10</v>
      </c>
      <c r="T146" s="49" t="s">
        <v>5065</v>
      </c>
    </row>
    <row r="147" ht="15.75" customHeight="1">
      <c r="B147" s="80"/>
      <c r="C147" s="203">
        <v>44400.0</v>
      </c>
      <c r="D147" s="216">
        <v>5.08934113E8</v>
      </c>
      <c r="E147" s="204" t="s">
        <v>5066</v>
      </c>
      <c r="F147" s="204" t="s">
        <v>4872</v>
      </c>
      <c r="G147" s="204" t="s">
        <v>4873</v>
      </c>
      <c r="H147" s="204" t="s">
        <v>60</v>
      </c>
      <c r="I147" s="204">
        <v>301.0</v>
      </c>
      <c r="J147" s="210">
        <v>9.1</v>
      </c>
      <c r="K147" s="205">
        <f t="shared" si="3"/>
        <v>9.095862069</v>
      </c>
      <c r="L147" s="211">
        <v>10.0</v>
      </c>
      <c r="M147" s="211">
        <v>10.0</v>
      </c>
      <c r="N147" s="211">
        <v>10.0</v>
      </c>
      <c r="O147" s="211">
        <v>10.0</v>
      </c>
      <c r="P147" s="211">
        <v>8.0</v>
      </c>
      <c r="Q147" s="211">
        <v>10.0</v>
      </c>
      <c r="R147" s="211">
        <v>6.0</v>
      </c>
      <c r="S147" s="205">
        <f t="shared" si="7"/>
        <v>9.142857143</v>
      </c>
      <c r="T147" s="49" t="s">
        <v>5067</v>
      </c>
    </row>
    <row r="148" ht="15.75" customHeight="1">
      <c r="B148" s="80"/>
      <c r="C148" s="203">
        <v>44406.0</v>
      </c>
      <c r="D148" s="216">
        <v>5.09344384E8</v>
      </c>
      <c r="E148" s="204" t="s">
        <v>1887</v>
      </c>
      <c r="F148" s="204" t="s">
        <v>84</v>
      </c>
      <c r="G148" s="204" t="s">
        <v>4883</v>
      </c>
      <c r="H148" s="204" t="s">
        <v>60</v>
      </c>
      <c r="I148" s="204">
        <v>303.0</v>
      </c>
      <c r="J148" s="210">
        <v>10.0</v>
      </c>
      <c r="K148" s="205">
        <f t="shared" si="3"/>
        <v>9.102054795</v>
      </c>
      <c r="L148" s="211">
        <v>10.0</v>
      </c>
      <c r="M148" s="211">
        <v>10.0</v>
      </c>
      <c r="N148" s="211">
        <v>10.0</v>
      </c>
      <c r="O148" s="211">
        <v>10.0</v>
      </c>
      <c r="P148" s="211">
        <v>10.0</v>
      </c>
      <c r="Q148" s="211">
        <v>10.0</v>
      </c>
      <c r="R148" s="211">
        <v>10.0</v>
      </c>
      <c r="S148" s="205">
        <f t="shared" si="7"/>
        <v>10</v>
      </c>
      <c r="T148" s="49" t="s">
        <v>5068</v>
      </c>
    </row>
    <row r="149" ht="15.75" customHeight="1">
      <c r="B149" s="80"/>
      <c r="C149" s="203">
        <v>44407.0</v>
      </c>
      <c r="D149" s="216">
        <v>5.09347918E8</v>
      </c>
      <c r="E149" s="204" t="s">
        <v>1899</v>
      </c>
      <c r="F149" s="204" t="s">
        <v>56</v>
      </c>
      <c r="G149" s="204" t="s">
        <v>4937</v>
      </c>
      <c r="H149" s="204" t="s">
        <v>79</v>
      </c>
      <c r="I149" s="204">
        <v>313.0</v>
      </c>
      <c r="J149" s="210">
        <v>4.6</v>
      </c>
      <c r="K149" s="205">
        <f t="shared" si="3"/>
        <v>9.071428571</v>
      </c>
      <c r="L149" s="211">
        <v>8.0</v>
      </c>
      <c r="M149" s="211">
        <v>6.0</v>
      </c>
      <c r="N149" s="211">
        <v>8.0</v>
      </c>
      <c r="O149" s="211">
        <v>2.0</v>
      </c>
      <c r="P149" s="211">
        <v>4.0</v>
      </c>
      <c r="Q149" s="211">
        <v>2.0</v>
      </c>
      <c r="R149" s="211">
        <v>2.0</v>
      </c>
      <c r="S149" s="205">
        <f t="shared" si="7"/>
        <v>4.571428571</v>
      </c>
      <c r="T149" s="49" t="s">
        <v>5069</v>
      </c>
    </row>
    <row r="150" ht="15.75" customHeight="1">
      <c r="B150" s="80"/>
      <c r="C150" s="203">
        <v>44419.0</v>
      </c>
      <c r="D150" s="216">
        <v>5.08587632E8</v>
      </c>
      <c r="E150" s="204" t="s">
        <v>5070</v>
      </c>
      <c r="F150" s="204" t="s">
        <v>56</v>
      </c>
      <c r="G150" s="204" t="s">
        <v>4883</v>
      </c>
      <c r="H150" s="204" t="s">
        <v>1782</v>
      </c>
      <c r="I150" s="204">
        <v>217.0</v>
      </c>
      <c r="J150" s="210">
        <v>8.3</v>
      </c>
      <c r="K150" s="205">
        <f t="shared" si="3"/>
        <v>9.066216216</v>
      </c>
      <c r="L150" s="211">
        <v>8.0</v>
      </c>
      <c r="M150" s="211">
        <v>10.0</v>
      </c>
      <c r="N150" s="211">
        <v>10.0</v>
      </c>
      <c r="O150" s="211">
        <v>10.0</v>
      </c>
      <c r="P150" s="211">
        <v>8.0</v>
      </c>
      <c r="Q150" s="211">
        <v>6.0</v>
      </c>
      <c r="R150" s="211">
        <v>6.0</v>
      </c>
      <c r="S150" s="205">
        <f t="shared" si="7"/>
        <v>8.285714286</v>
      </c>
      <c r="T150" s="49" t="s">
        <v>5071</v>
      </c>
    </row>
    <row r="151" ht="15.75" customHeight="1">
      <c r="B151" s="80"/>
      <c r="C151" s="203">
        <v>44428.0</v>
      </c>
      <c r="D151" s="216">
        <v>5.1062516E8</v>
      </c>
      <c r="E151" s="204" t="s">
        <v>5072</v>
      </c>
      <c r="F151" s="204" t="s">
        <v>4872</v>
      </c>
      <c r="G151" s="204" t="s">
        <v>4883</v>
      </c>
      <c r="H151" s="204" t="s">
        <v>79</v>
      </c>
      <c r="I151" s="204">
        <v>314.0</v>
      </c>
      <c r="J151" s="210">
        <v>10.0</v>
      </c>
      <c r="K151" s="205">
        <f t="shared" si="3"/>
        <v>9.072483221</v>
      </c>
      <c r="L151" s="211">
        <v>10.0</v>
      </c>
      <c r="M151" s="211">
        <v>10.0</v>
      </c>
      <c r="N151" s="211">
        <v>10.0</v>
      </c>
      <c r="O151" s="211">
        <v>10.0</v>
      </c>
      <c r="P151" s="211">
        <v>10.0</v>
      </c>
      <c r="Q151" s="211">
        <v>10.0</v>
      </c>
      <c r="R151" s="211">
        <v>10.0</v>
      </c>
      <c r="S151" s="205">
        <f t="shared" si="7"/>
        <v>10</v>
      </c>
      <c r="T151" s="49"/>
    </row>
    <row r="152" ht="15.75" customHeight="1">
      <c r="B152" s="80"/>
      <c r="C152" s="203">
        <v>44428.0</v>
      </c>
      <c r="D152" s="216">
        <v>5.05246746E8</v>
      </c>
      <c r="E152" s="204" t="s">
        <v>5073</v>
      </c>
      <c r="F152" s="204" t="s">
        <v>1649</v>
      </c>
      <c r="G152" s="204" t="s">
        <v>4907</v>
      </c>
      <c r="H152" s="204" t="s">
        <v>60</v>
      </c>
      <c r="I152" s="204">
        <v>201.0</v>
      </c>
      <c r="J152" s="210">
        <v>10.0</v>
      </c>
      <c r="K152" s="205">
        <f t="shared" si="3"/>
        <v>9.078666667</v>
      </c>
      <c r="L152" s="211">
        <v>10.0</v>
      </c>
      <c r="M152" s="211">
        <v>10.0</v>
      </c>
      <c r="N152" s="211">
        <v>10.0</v>
      </c>
      <c r="O152" s="211">
        <v>10.0</v>
      </c>
      <c r="P152" s="211">
        <v>10.0</v>
      </c>
      <c r="Q152" s="211">
        <v>10.0</v>
      </c>
      <c r="R152" s="211">
        <v>10.0</v>
      </c>
      <c r="S152" s="205">
        <f t="shared" si="7"/>
        <v>10</v>
      </c>
      <c r="T152" s="49" t="s">
        <v>5074</v>
      </c>
    </row>
    <row r="153" ht="15.75" customHeight="1">
      <c r="B153" s="80"/>
      <c r="C153" s="203">
        <v>44429.0</v>
      </c>
      <c r="D153" s="216">
        <v>5.06886585E8</v>
      </c>
      <c r="E153" s="204" t="s">
        <v>5075</v>
      </c>
      <c r="F153" s="204" t="s">
        <v>107</v>
      </c>
      <c r="G153" s="204" t="s">
        <v>4883</v>
      </c>
      <c r="H153" s="204" t="s">
        <v>45</v>
      </c>
      <c r="I153" s="204">
        <v>202.0</v>
      </c>
      <c r="J153" s="210">
        <v>10.0</v>
      </c>
      <c r="K153" s="205">
        <f t="shared" si="3"/>
        <v>9.084768212</v>
      </c>
      <c r="L153" s="211">
        <v>10.0</v>
      </c>
      <c r="M153" s="211">
        <v>10.0</v>
      </c>
      <c r="N153" s="211">
        <v>10.0</v>
      </c>
      <c r="O153" s="211">
        <v>10.0</v>
      </c>
      <c r="P153" s="211">
        <v>10.0</v>
      </c>
      <c r="Q153" s="211">
        <v>10.0</v>
      </c>
      <c r="R153" s="211">
        <v>10.0</v>
      </c>
      <c r="S153" s="205">
        <f t="shared" si="7"/>
        <v>10</v>
      </c>
      <c r="T153" s="49"/>
    </row>
    <row r="154" ht="15.75" customHeight="1">
      <c r="B154" s="80"/>
      <c r="C154" s="203">
        <v>44430.0</v>
      </c>
      <c r="D154" s="216">
        <v>5.11022079E8</v>
      </c>
      <c r="E154" s="218" t="s">
        <v>5076</v>
      </c>
      <c r="F154" s="204" t="s">
        <v>107</v>
      </c>
      <c r="G154" s="204" t="s">
        <v>4875</v>
      </c>
      <c r="H154" s="204" t="s">
        <v>45</v>
      </c>
      <c r="I154" s="204">
        <v>304.0</v>
      </c>
      <c r="J154" s="210">
        <v>9.4</v>
      </c>
      <c r="K154" s="205">
        <f t="shared" si="3"/>
        <v>9.086842105</v>
      </c>
      <c r="L154" s="211">
        <v>10.0</v>
      </c>
      <c r="M154" s="211">
        <v>10.0</v>
      </c>
      <c r="N154" s="211">
        <v>10.0</v>
      </c>
      <c r="O154" s="211">
        <v>10.0</v>
      </c>
      <c r="P154" s="211">
        <v>10.0</v>
      </c>
      <c r="Q154" s="211">
        <v>10.0</v>
      </c>
      <c r="R154" s="211">
        <v>6.0</v>
      </c>
      <c r="S154" s="205">
        <f t="shared" si="7"/>
        <v>9.428571429</v>
      </c>
      <c r="T154" s="49" t="s">
        <v>5077</v>
      </c>
    </row>
    <row r="155" ht="15.75" customHeight="1">
      <c r="B155" s="80"/>
      <c r="C155" s="203">
        <v>44433.0</v>
      </c>
      <c r="D155" s="216">
        <v>5.11383868E8</v>
      </c>
      <c r="E155" s="204" t="s">
        <v>5078</v>
      </c>
      <c r="F155" s="204" t="s">
        <v>4872</v>
      </c>
      <c r="G155" s="204" t="s">
        <v>4873</v>
      </c>
      <c r="H155" s="204" t="s">
        <v>79</v>
      </c>
      <c r="I155" s="204">
        <v>314.0</v>
      </c>
      <c r="J155" s="210">
        <v>3.1</v>
      </c>
      <c r="K155" s="205">
        <f t="shared" si="3"/>
        <v>9.047712418</v>
      </c>
      <c r="L155" s="211">
        <v>2.0</v>
      </c>
      <c r="M155" s="211">
        <v>4.0</v>
      </c>
      <c r="N155" s="211">
        <v>6.0</v>
      </c>
      <c r="O155" s="211">
        <v>2.0</v>
      </c>
      <c r="P155" s="211">
        <v>4.0</v>
      </c>
      <c r="Q155" s="211">
        <v>2.0</v>
      </c>
      <c r="R155" s="211">
        <v>2.0</v>
      </c>
      <c r="S155" s="205">
        <f t="shared" si="7"/>
        <v>3.142857143</v>
      </c>
      <c r="T155" s="49" t="s">
        <v>5079</v>
      </c>
    </row>
    <row r="156" ht="15.75" customHeight="1">
      <c r="B156" s="80"/>
      <c r="C156" s="203">
        <v>44439.0</v>
      </c>
      <c r="D156" s="216">
        <v>5.11721509E8</v>
      </c>
      <c r="E156" s="204" t="s">
        <v>5080</v>
      </c>
      <c r="F156" s="204" t="s">
        <v>126</v>
      </c>
      <c r="G156" s="204" t="s">
        <v>4875</v>
      </c>
      <c r="H156" s="204" t="s">
        <v>79</v>
      </c>
      <c r="I156" s="204">
        <v>313.0</v>
      </c>
      <c r="J156" s="210">
        <v>10.0</v>
      </c>
      <c r="K156" s="205">
        <f t="shared" si="3"/>
        <v>9.053896104</v>
      </c>
      <c r="L156" s="211">
        <v>10.0</v>
      </c>
      <c r="M156" s="211">
        <v>10.0</v>
      </c>
      <c r="N156" s="211">
        <v>10.0</v>
      </c>
      <c r="O156" s="211">
        <v>10.0</v>
      </c>
      <c r="P156" s="211">
        <v>10.0</v>
      </c>
      <c r="Q156" s="211">
        <v>10.0</v>
      </c>
      <c r="R156" s="211">
        <v>10.0</v>
      </c>
      <c r="S156" s="205">
        <f t="shared" si="7"/>
        <v>10</v>
      </c>
      <c r="T156" s="49" t="s">
        <v>5081</v>
      </c>
    </row>
    <row r="157" ht="15.75" customHeight="1">
      <c r="B157" s="80"/>
      <c r="C157" s="203">
        <v>44440.0</v>
      </c>
      <c r="D157" s="216">
        <v>5.07122581E8</v>
      </c>
      <c r="E157" s="204" t="s">
        <v>5082</v>
      </c>
      <c r="F157" s="204" t="s">
        <v>2153</v>
      </c>
      <c r="G157" s="204" t="s">
        <v>4937</v>
      </c>
      <c r="H157" s="204" t="s">
        <v>60</v>
      </c>
      <c r="I157" s="204">
        <v>201.0</v>
      </c>
      <c r="J157" s="210">
        <v>2.9</v>
      </c>
      <c r="K157" s="205">
        <f t="shared" si="3"/>
        <v>9.014193548</v>
      </c>
      <c r="L157" s="211">
        <v>4.0</v>
      </c>
      <c r="M157" s="211">
        <v>4.0</v>
      </c>
      <c r="N157" s="211">
        <v>4.0</v>
      </c>
      <c r="O157" s="211">
        <v>2.0</v>
      </c>
      <c r="P157" s="211">
        <v>2.0</v>
      </c>
      <c r="Q157" s="211">
        <v>2.0</v>
      </c>
      <c r="R157" s="211">
        <v>2.0</v>
      </c>
      <c r="S157" s="205">
        <f t="shared" si="7"/>
        <v>2.857142857</v>
      </c>
      <c r="T157" s="49" t="s">
        <v>5083</v>
      </c>
    </row>
    <row r="158" ht="15.75" customHeight="1">
      <c r="B158" s="80"/>
      <c r="C158" s="203">
        <v>44444.0</v>
      </c>
      <c r="D158" s="216">
        <v>5.09617918E8</v>
      </c>
      <c r="E158" s="204" t="s">
        <v>5084</v>
      </c>
      <c r="F158" s="204" t="s">
        <v>2022</v>
      </c>
      <c r="G158" s="204" t="s">
        <v>4875</v>
      </c>
      <c r="H158" s="204" t="s">
        <v>1808</v>
      </c>
      <c r="I158" s="204">
        <v>207.0</v>
      </c>
      <c r="J158" s="210">
        <v>6.6</v>
      </c>
      <c r="K158" s="205">
        <f t="shared" si="3"/>
        <v>8.998717949</v>
      </c>
      <c r="L158" s="211">
        <v>8.0</v>
      </c>
      <c r="M158" s="211">
        <v>8.0</v>
      </c>
      <c r="N158" s="211">
        <v>6.0</v>
      </c>
      <c r="O158" s="211">
        <v>8.0</v>
      </c>
      <c r="P158" s="211">
        <v>6.0</v>
      </c>
      <c r="Q158" s="211">
        <v>6.0</v>
      </c>
      <c r="R158" s="211">
        <v>4.0</v>
      </c>
      <c r="S158" s="205">
        <f t="shared" si="7"/>
        <v>6.571428571</v>
      </c>
      <c r="T158" s="219"/>
    </row>
    <row r="159" ht="15.75" customHeight="1">
      <c r="B159" s="80"/>
      <c r="C159" s="203">
        <v>44450.0</v>
      </c>
      <c r="D159" s="216">
        <v>5.12476386E8</v>
      </c>
      <c r="E159" s="204" t="s">
        <v>5085</v>
      </c>
      <c r="F159" s="204" t="s">
        <v>56</v>
      </c>
      <c r="G159" s="204" t="s">
        <v>4875</v>
      </c>
      <c r="H159" s="204" t="s">
        <v>284</v>
      </c>
      <c r="I159" s="204">
        <v>203.0</v>
      </c>
      <c r="J159" s="210">
        <v>10.0</v>
      </c>
      <c r="K159" s="205">
        <f t="shared" si="3"/>
        <v>9.005095541</v>
      </c>
      <c r="L159" s="211">
        <v>10.0</v>
      </c>
      <c r="M159" s="211">
        <v>10.0</v>
      </c>
      <c r="N159" s="211">
        <v>10.0</v>
      </c>
      <c r="O159" s="211">
        <v>10.0</v>
      </c>
      <c r="P159" s="211">
        <v>10.0</v>
      </c>
      <c r="Q159" s="211">
        <v>10.0</v>
      </c>
      <c r="R159" s="211">
        <v>10.0</v>
      </c>
      <c r="S159" s="205">
        <f t="shared" si="7"/>
        <v>10</v>
      </c>
      <c r="T159" s="49" t="s">
        <v>5086</v>
      </c>
    </row>
    <row r="160" ht="15.75" customHeight="1">
      <c r="B160" s="80"/>
      <c r="C160" s="203">
        <v>44462.0</v>
      </c>
      <c r="D160" s="216">
        <v>5.13218495E8</v>
      </c>
      <c r="E160" s="204" t="s">
        <v>5087</v>
      </c>
      <c r="F160" s="204" t="s">
        <v>3198</v>
      </c>
      <c r="G160" s="204" t="s">
        <v>4875</v>
      </c>
      <c r="H160" s="204" t="s">
        <v>261</v>
      </c>
      <c r="I160" s="204">
        <v>303.0</v>
      </c>
      <c r="J160" s="210">
        <v>9.7</v>
      </c>
      <c r="K160" s="205">
        <f t="shared" si="3"/>
        <v>9.009493671</v>
      </c>
      <c r="L160" s="211">
        <v>10.0</v>
      </c>
      <c r="M160" s="211">
        <v>10.0</v>
      </c>
      <c r="N160" s="211">
        <v>10.0</v>
      </c>
      <c r="O160" s="211">
        <v>10.0</v>
      </c>
      <c r="P160" s="211">
        <v>8.0</v>
      </c>
      <c r="Q160" s="211">
        <v>10.0</v>
      </c>
      <c r="R160" s="211">
        <v>10.0</v>
      </c>
      <c r="S160" s="205">
        <f t="shared" si="7"/>
        <v>9.714285714</v>
      </c>
      <c r="T160" s="49" t="s">
        <v>5088</v>
      </c>
    </row>
    <row r="161" ht="15.75" customHeight="1">
      <c r="B161" s="80"/>
      <c r="C161" s="203">
        <v>44466.0</v>
      </c>
      <c r="D161" s="216">
        <v>5.13649363E8</v>
      </c>
      <c r="E161" s="204" t="s">
        <v>5089</v>
      </c>
      <c r="F161" s="204" t="s">
        <v>510</v>
      </c>
      <c r="G161" s="204" t="s">
        <v>4873</v>
      </c>
      <c r="H161" s="204" t="s">
        <v>45</v>
      </c>
      <c r="I161" s="204">
        <v>302.0</v>
      </c>
      <c r="J161" s="210">
        <v>7.1</v>
      </c>
      <c r="K161" s="205">
        <f t="shared" si="3"/>
        <v>8.997484277</v>
      </c>
      <c r="L161" s="211">
        <v>8.0</v>
      </c>
      <c r="M161" s="211">
        <v>6.0</v>
      </c>
      <c r="N161" s="211">
        <v>8.0</v>
      </c>
      <c r="O161" s="211">
        <v>8.0</v>
      </c>
      <c r="P161" s="211">
        <v>6.0</v>
      </c>
      <c r="Q161" s="211">
        <v>8.0</v>
      </c>
      <c r="R161" s="211">
        <v>6.0</v>
      </c>
      <c r="S161" s="205">
        <f t="shared" si="7"/>
        <v>7.142857143</v>
      </c>
      <c r="T161" s="49" t="s">
        <v>5090</v>
      </c>
    </row>
    <row r="162" ht="15.75" customHeight="1">
      <c r="B162" s="80"/>
      <c r="C162" s="203">
        <v>44836.0</v>
      </c>
      <c r="D162" s="209">
        <v>5.14093025E8</v>
      </c>
      <c r="E162" s="204" t="s">
        <v>5091</v>
      </c>
      <c r="F162" s="204" t="s">
        <v>40</v>
      </c>
      <c r="G162" s="204" t="s">
        <v>4875</v>
      </c>
      <c r="H162" s="204" t="s">
        <v>5092</v>
      </c>
      <c r="I162" s="204">
        <v>216.0</v>
      </c>
      <c r="J162" s="210">
        <v>6.0</v>
      </c>
      <c r="K162" s="205">
        <f t="shared" si="3"/>
        <v>8.97875</v>
      </c>
      <c r="L162" s="211">
        <v>4.0</v>
      </c>
      <c r="M162" s="211">
        <v>6.0</v>
      </c>
      <c r="N162" s="211">
        <v>8.0</v>
      </c>
      <c r="O162" s="211">
        <v>8.0</v>
      </c>
      <c r="P162" s="211">
        <v>6.0</v>
      </c>
      <c r="Q162" s="211">
        <v>4.0</v>
      </c>
      <c r="R162" s="211">
        <v>6.0</v>
      </c>
      <c r="S162" s="205">
        <f t="shared" si="7"/>
        <v>6</v>
      </c>
      <c r="T162" s="212" t="s">
        <v>5093</v>
      </c>
    </row>
    <row r="163" ht="15.75" customHeight="1">
      <c r="B163" s="80"/>
      <c r="C163" s="203">
        <v>44836.0</v>
      </c>
      <c r="D163" s="209">
        <v>5.14052697E8</v>
      </c>
      <c r="E163" s="204" t="s">
        <v>5094</v>
      </c>
      <c r="F163" s="204" t="s">
        <v>4872</v>
      </c>
      <c r="G163" s="204" t="s">
        <v>4883</v>
      </c>
      <c r="H163" s="204" t="s">
        <v>2203</v>
      </c>
      <c r="I163" s="204" t="s">
        <v>1245</v>
      </c>
      <c r="J163" s="210">
        <v>9.7</v>
      </c>
      <c r="K163" s="205">
        <f t="shared" si="3"/>
        <v>8.983229814</v>
      </c>
      <c r="L163" s="211">
        <v>10.0</v>
      </c>
      <c r="M163" s="211">
        <v>10.0</v>
      </c>
      <c r="N163" s="211">
        <v>10.0</v>
      </c>
      <c r="O163" s="211">
        <v>10.0</v>
      </c>
      <c r="P163" s="211">
        <v>10.0</v>
      </c>
      <c r="Q163" s="211">
        <v>10.0</v>
      </c>
      <c r="R163" s="211">
        <v>8.0</v>
      </c>
      <c r="S163" s="205">
        <f t="shared" si="7"/>
        <v>9.714285714</v>
      </c>
      <c r="T163" s="212" t="s">
        <v>5095</v>
      </c>
    </row>
    <row r="164" ht="15.75" customHeight="1">
      <c r="B164" s="80"/>
      <c r="C164" s="203">
        <v>44838.0</v>
      </c>
      <c r="D164" s="209">
        <v>5.1410153E8</v>
      </c>
      <c r="E164" s="204" t="s">
        <v>5096</v>
      </c>
      <c r="F164" s="204" t="s">
        <v>4872</v>
      </c>
      <c r="G164" s="204" t="s">
        <v>4883</v>
      </c>
      <c r="H164" s="204" t="s">
        <v>2048</v>
      </c>
      <c r="I164" s="204" t="s">
        <v>3502</v>
      </c>
      <c r="J164" s="210">
        <v>10.0</v>
      </c>
      <c r="K164" s="205">
        <f t="shared" si="3"/>
        <v>8.989506173</v>
      </c>
      <c r="L164" s="210">
        <v>10.0</v>
      </c>
      <c r="M164" s="210">
        <v>10.0</v>
      </c>
      <c r="N164" s="210">
        <v>10.0</v>
      </c>
      <c r="O164" s="210">
        <v>10.0</v>
      </c>
      <c r="P164" s="210">
        <v>10.0</v>
      </c>
      <c r="Q164" s="210">
        <v>10.0</v>
      </c>
      <c r="R164" s="210">
        <v>10.0</v>
      </c>
      <c r="S164" s="205">
        <f t="shared" si="7"/>
        <v>10</v>
      </c>
      <c r="T164" s="49"/>
    </row>
    <row r="165" ht="15.75" customHeight="1">
      <c r="B165" s="80"/>
      <c r="C165" s="203">
        <v>44839.0</v>
      </c>
      <c r="D165" s="209">
        <v>5.1430733E8</v>
      </c>
      <c r="E165" s="220" t="s">
        <v>5097</v>
      </c>
      <c r="F165" s="204" t="s">
        <v>2022</v>
      </c>
      <c r="G165" s="204">
        <v>33.0</v>
      </c>
      <c r="H165" s="204" t="s">
        <v>722</v>
      </c>
      <c r="I165" s="204">
        <v>107.0</v>
      </c>
      <c r="J165" s="210">
        <v>10.0</v>
      </c>
      <c r="K165" s="205">
        <f t="shared" si="3"/>
        <v>8.995705521</v>
      </c>
      <c r="L165" s="211">
        <v>10.0</v>
      </c>
      <c r="M165" s="211">
        <v>10.0</v>
      </c>
      <c r="N165" s="211">
        <v>10.0</v>
      </c>
      <c r="O165" s="211">
        <v>10.0</v>
      </c>
      <c r="P165" s="211">
        <v>10.0</v>
      </c>
      <c r="Q165" s="211">
        <v>10.0</v>
      </c>
      <c r="R165" s="211">
        <v>10.0</v>
      </c>
      <c r="S165" s="205">
        <f t="shared" si="7"/>
        <v>10</v>
      </c>
      <c r="T165" s="208" t="s">
        <v>5098</v>
      </c>
    </row>
    <row r="166" ht="15.75" customHeight="1">
      <c r="B166" s="80"/>
      <c r="C166" s="203">
        <v>44842.0</v>
      </c>
      <c r="D166" s="209">
        <v>5.14544503E8</v>
      </c>
      <c r="E166" s="220" t="s">
        <v>5099</v>
      </c>
      <c r="F166" s="204" t="s">
        <v>2022</v>
      </c>
      <c r="G166" s="204">
        <v>26.0</v>
      </c>
      <c r="H166" s="204" t="s">
        <v>60</v>
      </c>
      <c r="I166" s="204" t="s">
        <v>3398</v>
      </c>
      <c r="J166" s="210">
        <v>10.0</v>
      </c>
      <c r="K166" s="205">
        <f t="shared" si="3"/>
        <v>9.001829268</v>
      </c>
      <c r="L166" s="211">
        <v>10.0</v>
      </c>
      <c r="M166" s="211">
        <v>10.0</v>
      </c>
      <c r="N166" s="211">
        <v>10.0</v>
      </c>
      <c r="O166" s="211">
        <v>10.0</v>
      </c>
      <c r="P166" s="211">
        <v>10.0</v>
      </c>
      <c r="Q166" s="211">
        <v>10.0</v>
      </c>
      <c r="R166" s="211">
        <v>10.0</v>
      </c>
      <c r="S166" s="205">
        <f t="shared" si="7"/>
        <v>10</v>
      </c>
      <c r="T166" s="49"/>
    </row>
    <row r="167" ht="15.75" customHeight="1">
      <c r="B167" s="80"/>
      <c r="C167" s="203">
        <v>44847.0</v>
      </c>
      <c r="D167" s="209">
        <v>5.14656288E8</v>
      </c>
      <c r="E167" s="220" t="s">
        <v>5100</v>
      </c>
      <c r="F167" s="204" t="s">
        <v>4872</v>
      </c>
      <c r="G167" s="204">
        <v>32.0</v>
      </c>
      <c r="H167" s="204" t="s">
        <v>45</v>
      </c>
      <c r="I167" s="204">
        <v>302.0</v>
      </c>
      <c r="J167" s="210">
        <v>10.0</v>
      </c>
      <c r="K167" s="205">
        <f t="shared" si="3"/>
        <v>9.007878788</v>
      </c>
      <c r="L167" s="211">
        <v>10.0</v>
      </c>
      <c r="M167" s="211">
        <v>10.0</v>
      </c>
      <c r="N167" s="211">
        <v>10.0</v>
      </c>
      <c r="O167" s="211">
        <v>10.0</v>
      </c>
      <c r="P167" s="211">
        <v>10.0</v>
      </c>
      <c r="Q167" s="211">
        <v>10.0</v>
      </c>
      <c r="R167" s="211">
        <v>10.0</v>
      </c>
      <c r="S167" s="205">
        <f t="shared" si="7"/>
        <v>10</v>
      </c>
      <c r="T167" s="49" t="s">
        <v>5101</v>
      </c>
    </row>
    <row r="168" ht="15.75" customHeight="1">
      <c r="B168" s="80"/>
      <c r="C168" s="203">
        <v>44847.0</v>
      </c>
      <c r="D168" s="209">
        <v>5.14530541E8</v>
      </c>
      <c r="E168" s="220" t="s">
        <v>5102</v>
      </c>
      <c r="F168" s="204" t="s">
        <v>4928</v>
      </c>
      <c r="G168" s="204">
        <v>35.0</v>
      </c>
      <c r="H168" s="204" t="s">
        <v>60</v>
      </c>
      <c r="I168" s="204" t="s">
        <v>3361</v>
      </c>
      <c r="J168" s="210">
        <v>10.0</v>
      </c>
      <c r="K168" s="205">
        <f t="shared" si="3"/>
        <v>9.013855422</v>
      </c>
      <c r="L168" s="211">
        <v>10.0</v>
      </c>
      <c r="M168" s="211">
        <v>10.0</v>
      </c>
      <c r="N168" s="211">
        <v>10.0</v>
      </c>
      <c r="O168" s="211">
        <v>10.0</v>
      </c>
      <c r="P168" s="211">
        <v>10.0</v>
      </c>
      <c r="Q168" s="211">
        <v>10.0</v>
      </c>
      <c r="R168" s="211">
        <v>10.0</v>
      </c>
      <c r="S168" s="205">
        <v>10.0</v>
      </c>
      <c r="T168" s="49" t="s">
        <v>5103</v>
      </c>
    </row>
    <row r="169" ht="15.75" customHeight="1">
      <c r="B169" s="80"/>
      <c r="C169" s="203">
        <v>44848.0</v>
      </c>
      <c r="D169" s="209">
        <v>5.08141419E8</v>
      </c>
      <c r="E169" s="220" t="s">
        <v>5104</v>
      </c>
      <c r="F169" s="204" t="s">
        <v>2022</v>
      </c>
      <c r="G169" s="204">
        <v>35.0</v>
      </c>
      <c r="H169" s="204" t="s">
        <v>60</v>
      </c>
      <c r="I169" s="204" t="s">
        <v>3699</v>
      </c>
      <c r="J169" s="205">
        <v>9.7</v>
      </c>
      <c r="K169" s="205">
        <f t="shared" si="3"/>
        <v>9.017964072</v>
      </c>
      <c r="L169" s="205">
        <v>10.0</v>
      </c>
      <c r="M169" s="205">
        <v>10.0</v>
      </c>
      <c r="N169" s="205">
        <v>10.0</v>
      </c>
      <c r="O169" s="205">
        <v>10.0</v>
      </c>
      <c r="P169" s="205">
        <v>10.0</v>
      </c>
      <c r="Q169" s="205">
        <v>10.0</v>
      </c>
      <c r="R169" s="205">
        <v>8.0</v>
      </c>
      <c r="S169" s="205">
        <f t="shared" ref="S169:S190" si="8">+AVERAGE(L169:R169)</f>
        <v>9.714285714</v>
      </c>
      <c r="T169" s="49" t="s">
        <v>5105</v>
      </c>
    </row>
    <row r="170" ht="15.75" customHeight="1">
      <c r="B170" s="80"/>
      <c r="C170" s="203">
        <v>44848.0</v>
      </c>
      <c r="D170" s="209">
        <v>5.14955811E8</v>
      </c>
      <c r="E170" s="220" t="s">
        <v>5106</v>
      </c>
      <c r="F170" s="204" t="s">
        <v>5107</v>
      </c>
      <c r="G170" s="204">
        <v>22.0</v>
      </c>
      <c r="H170" s="204" t="s">
        <v>2048</v>
      </c>
      <c r="I170" s="204" t="s">
        <v>332</v>
      </c>
      <c r="J170" s="205">
        <v>8.9</v>
      </c>
      <c r="K170" s="205">
        <f t="shared" si="3"/>
        <v>9.017261905</v>
      </c>
      <c r="L170" s="205">
        <v>8.0</v>
      </c>
      <c r="M170" s="205">
        <v>10.0</v>
      </c>
      <c r="N170" s="205">
        <v>6.0</v>
      </c>
      <c r="O170" s="205">
        <v>10.0</v>
      </c>
      <c r="P170" s="205">
        <v>10.0</v>
      </c>
      <c r="Q170" s="205">
        <v>10.0</v>
      </c>
      <c r="R170" s="205">
        <v>8.0</v>
      </c>
      <c r="S170" s="205">
        <f t="shared" si="8"/>
        <v>8.857142857</v>
      </c>
      <c r="T170" s="49"/>
    </row>
    <row r="171" ht="15.75" customHeight="1">
      <c r="B171" s="80"/>
      <c r="C171" s="203">
        <v>44850.0</v>
      </c>
      <c r="D171" s="209">
        <v>5.14343695E8</v>
      </c>
      <c r="E171" s="204" t="s">
        <v>5108</v>
      </c>
      <c r="F171" s="204" t="s">
        <v>32</v>
      </c>
      <c r="G171" s="204">
        <v>35.0</v>
      </c>
      <c r="H171" s="204" t="s">
        <v>45</v>
      </c>
      <c r="I171" s="204">
        <v>302.0</v>
      </c>
      <c r="J171" s="205">
        <v>9.7</v>
      </c>
      <c r="K171" s="205">
        <f t="shared" si="3"/>
        <v>9.021301775</v>
      </c>
      <c r="L171" s="205">
        <v>10.0</v>
      </c>
      <c r="M171" s="205">
        <v>10.0</v>
      </c>
      <c r="N171" s="205">
        <v>10.0</v>
      </c>
      <c r="O171" s="205">
        <v>10.0</v>
      </c>
      <c r="P171" s="205">
        <v>10.0</v>
      </c>
      <c r="Q171" s="205">
        <v>10.0</v>
      </c>
      <c r="R171" s="205">
        <v>8.0</v>
      </c>
      <c r="S171" s="205">
        <f t="shared" si="8"/>
        <v>9.714285714</v>
      </c>
      <c r="T171" s="49" t="s">
        <v>5109</v>
      </c>
    </row>
    <row r="172" ht="15.75" customHeight="1">
      <c r="B172" s="80"/>
      <c r="C172" s="203">
        <v>44855.0</v>
      </c>
      <c r="D172" s="209">
        <v>5.13612334E8</v>
      </c>
      <c r="E172" s="220" t="s">
        <v>5110</v>
      </c>
      <c r="F172" s="204" t="s">
        <v>2178</v>
      </c>
      <c r="G172" s="204">
        <v>33.0</v>
      </c>
      <c r="H172" s="204" t="s">
        <v>79</v>
      </c>
      <c r="I172" s="204">
        <v>314.0</v>
      </c>
      <c r="J172" s="205">
        <v>9.7</v>
      </c>
      <c r="K172" s="205">
        <f t="shared" si="3"/>
        <v>9.025294118</v>
      </c>
      <c r="L172" s="205">
        <v>10.0</v>
      </c>
      <c r="M172" s="205">
        <v>10.0</v>
      </c>
      <c r="N172" s="205">
        <v>10.0</v>
      </c>
      <c r="O172" s="205">
        <v>8.0</v>
      </c>
      <c r="P172" s="205">
        <v>10.0</v>
      </c>
      <c r="Q172" s="205">
        <v>10.0</v>
      </c>
      <c r="R172" s="205">
        <v>10.0</v>
      </c>
      <c r="S172" s="205">
        <f t="shared" si="8"/>
        <v>9.714285714</v>
      </c>
      <c r="T172" s="49" t="s">
        <v>5111</v>
      </c>
    </row>
    <row r="173" ht="15.75" customHeight="1">
      <c r="B173" s="80"/>
      <c r="C173" s="203">
        <v>44856.0</v>
      </c>
      <c r="D173" s="209">
        <v>5.15492998E8</v>
      </c>
      <c r="E173" s="220" t="s">
        <v>5112</v>
      </c>
      <c r="F173" s="204" t="s">
        <v>40</v>
      </c>
      <c r="G173" s="204">
        <v>35.0</v>
      </c>
      <c r="H173" s="204" t="s">
        <v>60</v>
      </c>
      <c r="I173" s="204" t="s">
        <v>2168</v>
      </c>
      <c r="J173" s="205">
        <v>7.1</v>
      </c>
      <c r="K173" s="205">
        <f t="shared" si="3"/>
        <v>9.014035088</v>
      </c>
      <c r="L173" s="205">
        <v>8.0</v>
      </c>
      <c r="M173" s="205">
        <v>6.0</v>
      </c>
      <c r="N173" s="205">
        <v>8.0</v>
      </c>
      <c r="O173" s="205">
        <v>8.0</v>
      </c>
      <c r="P173" s="205">
        <v>6.0</v>
      </c>
      <c r="Q173" s="205">
        <v>8.0</v>
      </c>
      <c r="R173" s="205">
        <v>6.0</v>
      </c>
      <c r="S173" s="205">
        <f t="shared" si="8"/>
        <v>7.142857143</v>
      </c>
      <c r="T173" s="49" t="s">
        <v>5113</v>
      </c>
    </row>
    <row r="174" ht="15.75" customHeight="1">
      <c r="B174" s="80"/>
      <c r="C174" s="203">
        <v>44865.0</v>
      </c>
      <c r="D174" s="209">
        <v>5.12607504E8</v>
      </c>
      <c r="E174" s="220" t="s">
        <v>5114</v>
      </c>
      <c r="F174" s="204" t="s">
        <v>4878</v>
      </c>
      <c r="G174" s="204" t="s">
        <v>4873</v>
      </c>
      <c r="H174" s="204" t="s">
        <v>1782</v>
      </c>
      <c r="I174" s="204">
        <v>216.0</v>
      </c>
      <c r="J174" s="205">
        <v>6.0</v>
      </c>
      <c r="K174" s="205">
        <f t="shared" si="3"/>
        <v>8.996511628</v>
      </c>
      <c r="L174" s="205">
        <v>6.0</v>
      </c>
      <c r="M174" s="205">
        <v>6.0</v>
      </c>
      <c r="N174" s="205">
        <v>10.0</v>
      </c>
      <c r="O174" s="205">
        <v>8.0</v>
      </c>
      <c r="P174" s="205">
        <v>6.0</v>
      </c>
      <c r="Q174" s="205">
        <v>2.0</v>
      </c>
      <c r="R174" s="205">
        <v>4.0</v>
      </c>
      <c r="S174" s="205">
        <f t="shared" si="8"/>
        <v>6</v>
      </c>
      <c r="T174" s="49" t="s">
        <v>5115</v>
      </c>
    </row>
    <row r="175" ht="15.75" customHeight="1">
      <c r="B175" s="80"/>
      <c r="C175" s="203">
        <v>44865.0</v>
      </c>
      <c r="D175" s="209">
        <v>5.12610741E8</v>
      </c>
      <c r="E175" s="220" t="s">
        <v>5116</v>
      </c>
      <c r="F175" s="204" t="s">
        <v>4878</v>
      </c>
      <c r="G175" s="204" t="s">
        <v>4873</v>
      </c>
      <c r="H175" s="204" t="s">
        <v>1808</v>
      </c>
      <c r="I175" s="204">
        <v>307.0</v>
      </c>
      <c r="J175" s="205">
        <v>8.6</v>
      </c>
      <c r="K175" s="205">
        <f t="shared" si="3"/>
        <v>8.994219653</v>
      </c>
      <c r="L175" s="205">
        <v>8.0</v>
      </c>
      <c r="M175" s="205">
        <v>10.0</v>
      </c>
      <c r="N175" s="205">
        <v>10.0</v>
      </c>
      <c r="O175" s="205">
        <v>10.0</v>
      </c>
      <c r="P175" s="205">
        <v>8.0</v>
      </c>
      <c r="Q175" s="205">
        <v>8.0</v>
      </c>
      <c r="R175" s="205">
        <v>6.0</v>
      </c>
      <c r="S175" s="205">
        <f t="shared" si="8"/>
        <v>8.571428571</v>
      </c>
      <c r="T175" s="49"/>
    </row>
    <row r="176" ht="15.75" customHeight="1">
      <c r="B176" s="80"/>
      <c r="C176" s="203">
        <v>44867.0</v>
      </c>
      <c r="D176" s="206">
        <v>5.16295145E8</v>
      </c>
      <c r="E176" s="220" t="s">
        <v>5117</v>
      </c>
      <c r="F176" s="204" t="s">
        <v>52</v>
      </c>
      <c r="G176" s="204" t="s">
        <v>4873</v>
      </c>
      <c r="H176" s="204" t="s">
        <v>261</v>
      </c>
      <c r="I176" s="204" t="s">
        <v>3372</v>
      </c>
      <c r="J176" s="205">
        <v>9.7</v>
      </c>
      <c r="K176" s="205">
        <f t="shared" si="3"/>
        <v>8.998275862</v>
      </c>
      <c r="L176" s="205">
        <v>10.0</v>
      </c>
      <c r="M176" s="205">
        <v>10.0</v>
      </c>
      <c r="N176" s="205">
        <v>10.0</v>
      </c>
      <c r="O176" s="205">
        <v>10.0</v>
      </c>
      <c r="P176" s="205">
        <v>10.0</v>
      </c>
      <c r="Q176" s="205">
        <v>10.0</v>
      </c>
      <c r="R176" s="205">
        <v>8.0</v>
      </c>
      <c r="S176" s="205">
        <f t="shared" si="8"/>
        <v>9.714285714</v>
      </c>
      <c r="T176" s="49" t="s">
        <v>5118</v>
      </c>
    </row>
    <row r="177" ht="15.75" customHeight="1">
      <c r="B177" s="80"/>
      <c r="C177" s="203">
        <v>44869.0</v>
      </c>
      <c r="D177" s="209">
        <v>5.14381008E8</v>
      </c>
      <c r="E177" s="220" t="s">
        <v>5119</v>
      </c>
      <c r="F177" s="204" t="s">
        <v>84</v>
      </c>
      <c r="G177" s="204" t="s">
        <v>4883</v>
      </c>
      <c r="H177" s="204" t="s">
        <v>45</v>
      </c>
      <c r="I177" s="204">
        <v>202.0</v>
      </c>
      <c r="J177" s="205">
        <v>10.0</v>
      </c>
      <c r="K177" s="205">
        <f t="shared" si="3"/>
        <v>9.004</v>
      </c>
      <c r="L177" s="205">
        <v>10.0</v>
      </c>
      <c r="M177" s="205">
        <v>10.0</v>
      </c>
      <c r="N177" s="205">
        <v>10.0</v>
      </c>
      <c r="O177" s="205">
        <v>10.0</v>
      </c>
      <c r="P177" s="205">
        <v>10.0</v>
      </c>
      <c r="Q177" s="205">
        <v>10.0</v>
      </c>
      <c r="R177" s="205">
        <v>10.0</v>
      </c>
      <c r="S177" s="205">
        <f t="shared" si="8"/>
        <v>10</v>
      </c>
      <c r="T177" s="49" t="s">
        <v>5120</v>
      </c>
    </row>
    <row r="178" ht="15.75" customHeight="1">
      <c r="B178" s="80"/>
      <c r="C178" s="203">
        <v>44876.0</v>
      </c>
      <c r="D178" s="209">
        <v>5.14369924E8</v>
      </c>
      <c r="E178" s="220" t="s">
        <v>5121</v>
      </c>
      <c r="F178" s="204" t="s">
        <v>126</v>
      </c>
      <c r="G178" s="204" t="s">
        <v>4875</v>
      </c>
      <c r="H178" s="204" t="s">
        <v>2203</v>
      </c>
      <c r="I178" s="204" t="s">
        <v>1245</v>
      </c>
      <c r="J178" s="205">
        <v>10.0</v>
      </c>
      <c r="K178" s="205">
        <f t="shared" si="3"/>
        <v>9.009659091</v>
      </c>
      <c r="L178" s="205">
        <v>10.0</v>
      </c>
      <c r="M178" s="205">
        <v>10.0</v>
      </c>
      <c r="N178" s="205">
        <v>10.0</v>
      </c>
      <c r="O178" s="205">
        <v>10.0</v>
      </c>
      <c r="P178" s="205">
        <v>10.0</v>
      </c>
      <c r="Q178" s="205">
        <v>10.0</v>
      </c>
      <c r="R178" s="205">
        <v>10.0</v>
      </c>
      <c r="S178" s="205">
        <f t="shared" si="8"/>
        <v>10</v>
      </c>
      <c r="T178" s="49" t="s">
        <v>5122</v>
      </c>
    </row>
    <row r="179" ht="15.75" customHeight="1">
      <c r="B179" s="80"/>
      <c r="C179" s="203">
        <v>44876.0</v>
      </c>
      <c r="D179" s="209">
        <v>5.16930306E8</v>
      </c>
      <c r="E179" s="220" t="s">
        <v>5123</v>
      </c>
      <c r="F179" s="204" t="s">
        <v>4872</v>
      </c>
      <c r="G179" s="204" t="s">
        <v>4883</v>
      </c>
      <c r="H179" s="204" t="s">
        <v>261</v>
      </c>
      <c r="I179" s="204" t="s">
        <v>420</v>
      </c>
      <c r="J179" s="205">
        <v>8.6</v>
      </c>
      <c r="K179" s="205">
        <f t="shared" si="3"/>
        <v>9.007344633</v>
      </c>
      <c r="L179" s="205">
        <v>8.0</v>
      </c>
      <c r="M179" s="205">
        <v>10.0</v>
      </c>
      <c r="N179" s="205">
        <v>10.0</v>
      </c>
      <c r="O179" s="205">
        <v>8.0</v>
      </c>
      <c r="P179" s="205">
        <v>6.0</v>
      </c>
      <c r="Q179" s="205">
        <v>10.0</v>
      </c>
      <c r="R179" s="205">
        <v>8.0</v>
      </c>
      <c r="S179" s="205">
        <f t="shared" si="8"/>
        <v>8.571428571</v>
      </c>
      <c r="T179" s="49"/>
    </row>
    <row r="180" ht="15.75" customHeight="1">
      <c r="B180" s="80"/>
      <c r="C180" s="203">
        <v>44877.0</v>
      </c>
      <c r="D180" s="209">
        <v>5.10923671E8</v>
      </c>
      <c r="E180" s="220" t="s">
        <v>5124</v>
      </c>
      <c r="F180" s="204" t="s">
        <v>32</v>
      </c>
      <c r="G180" s="204" t="s">
        <v>4873</v>
      </c>
      <c r="H180" s="204" t="s">
        <v>60</v>
      </c>
      <c r="I180" s="204" t="s">
        <v>3543</v>
      </c>
      <c r="J180" s="205">
        <v>9.4</v>
      </c>
      <c r="K180" s="205">
        <f t="shared" si="3"/>
        <v>9.009550562</v>
      </c>
      <c r="L180" s="205">
        <v>10.0</v>
      </c>
      <c r="M180" s="205">
        <v>6.0</v>
      </c>
      <c r="N180" s="205">
        <v>10.0</v>
      </c>
      <c r="O180" s="205">
        <v>10.0</v>
      </c>
      <c r="P180" s="205">
        <v>10.0</v>
      </c>
      <c r="Q180" s="205">
        <v>10.0</v>
      </c>
      <c r="R180" s="205">
        <v>10.0</v>
      </c>
      <c r="S180" s="205">
        <f t="shared" si="8"/>
        <v>9.428571429</v>
      </c>
      <c r="T180" s="49" t="s">
        <v>5125</v>
      </c>
    </row>
    <row r="181" ht="15.75" customHeight="1">
      <c r="B181" s="80"/>
      <c r="C181" s="16">
        <v>44879.0</v>
      </c>
      <c r="D181" s="221">
        <v>5.17273031E8</v>
      </c>
      <c r="E181" s="222" t="s">
        <v>5126</v>
      </c>
      <c r="F181" s="5" t="s">
        <v>32</v>
      </c>
      <c r="G181" s="5" t="s">
        <v>4883</v>
      </c>
      <c r="H181" s="5" t="s">
        <v>1808</v>
      </c>
      <c r="I181" s="5">
        <v>207.0</v>
      </c>
      <c r="J181" s="205">
        <v>10.0</v>
      </c>
      <c r="K181" s="205">
        <f t="shared" si="3"/>
        <v>9.015083799</v>
      </c>
      <c r="L181" s="205">
        <v>10.0</v>
      </c>
      <c r="M181" s="205">
        <v>10.0</v>
      </c>
      <c r="N181" s="205">
        <v>10.0</v>
      </c>
      <c r="O181" s="205">
        <v>10.0</v>
      </c>
      <c r="P181" s="205">
        <v>10.0</v>
      </c>
      <c r="Q181" s="205">
        <v>10.0</v>
      </c>
      <c r="R181" s="205">
        <v>10.0</v>
      </c>
      <c r="S181" s="205">
        <f t="shared" si="8"/>
        <v>10</v>
      </c>
      <c r="T181" s="49" t="s">
        <v>5127</v>
      </c>
    </row>
    <row r="182" ht="15.75" customHeight="1">
      <c r="B182" s="80"/>
      <c r="C182" s="16">
        <v>44883.0</v>
      </c>
      <c r="D182" s="221">
        <v>5.17539424E8</v>
      </c>
      <c r="E182" s="222" t="s">
        <v>5128</v>
      </c>
      <c r="F182" s="5" t="s">
        <v>107</v>
      </c>
      <c r="G182" s="5" t="s">
        <v>4873</v>
      </c>
      <c r="H182" s="5" t="s">
        <v>261</v>
      </c>
      <c r="I182" s="5" t="s">
        <v>388</v>
      </c>
      <c r="J182" s="210">
        <v>9.1</v>
      </c>
      <c r="K182" s="205">
        <f t="shared" si="3"/>
        <v>9.015555556</v>
      </c>
      <c r="L182" s="211">
        <v>10.0</v>
      </c>
      <c r="M182" s="211">
        <v>8.0</v>
      </c>
      <c r="N182" s="211">
        <v>10.0</v>
      </c>
      <c r="O182" s="211">
        <v>10.0</v>
      </c>
      <c r="P182" s="211">
        <v>6.0</v>
      </c>
      <c r="Q182" s="211">
        <v>10.0</v>
      </c>
      <c r="R182" s="211">
        <v>10.0</v>
      </c>
      <c r="S182" s="205">
        <f t="shared" si="8"/>
        <v>9.142857143</v>
      </c>
      <c r="T182" s="49" t="s">
        <v>5129</v>
      </c>
    </row>
    <row r="183" ht="15.75" customHeight="1">
      <c r="B183" s="80"/>
      <c r="C183" s="16">
        <v>44885.0</v>
      </c>
      <c r="D183" s="223">
        <v>5.17697605E8</v>
      </c>
      <c r="E183" s="222" t="s">
        <v>5130</v>
      </c>
      <c r="F183" s="5" t="s">
        <v>4878</v>
      </c>
      <c r="G183" s="5" t="s">
        <v>4883</v>
      </c>
      <c r="H183" s="5" t="s">
        <v>45</v>
      </c>
      <c r="I183" s="5">
        <v>204.0</v>
      </c>
      <c r="J183" s="210">
        <v>10.0</v>
      </c>
      <c r="K183" s="205">
        <f t="shared" si="3"/>
        <v>9.020994475</v>
      </c>
      <c r="L183" s="205">
        <v>10.0</v>
      </c>
      <c r="M183" s="205">
        <v>10.0</v>
      </c>
      <c r="N183" s="205">
        <v>10.0</v>
      </c>
      <c r="O183" s="205">
        <v>10.0</v>
      </c>
      <c r="P183" s="205">
        <v>10.0</v>
      </c>
      <c r="Q183" s="205">
        <v>10.0</v>
      </c>
      <c r="R183" s="205">
        <v>10.0</v>
      </c>
      <c r="S183" s="205">
        <f t="shared" si="8"/>
        <v>10</v>
      </c>
      <c r="T183" s="49" t="s">
        <v>5131</v>
      </c>
    </row>
    <row r="184" ht="15.75" customHeight="1">
      <c r="B184" s="80"/>
      <c r="C184" s="16">
        <v>44888.0</v>
      </c>
      <c r="D184" s="221">
        <v>5.14037875E8</v>
      </c>
      <c r="E184" s="222" t="s">
        <v>5132</v>
      </c>
      <c r="F184" s="5" t="s">
        <v>2568</v>
      </c>
      <c r="G184" s="5" t="s">
        <v>4875</v>
      </c>
      <c r="H184" s="5" t="s">
        <v>1782</v>
      </c>
      <c r="I184" s="5">
        <v>217.0</v>
      </c>
      <c r="J184" s="210">
        <v>7.7</v>
      </c>
      <c r="K184" s="205">
        <f t="shared" si="3"/>
        <v>9.013736264</v>
      </c>
      <c r="L184" s="205">
        <v>8.0</v>
      </c>
      <c r="M184" s="205">
        <v>8.0</v>
      </c>
      <c r="N184" s="205">
        <v>8.0</v>
      </c>
      <c r="O184" s="205">
        <v>8.0</v>
      </c>
      <c r="P184" s="205">
        <v>8.0</v>
      </c>
      <c r="Q184" s="205">
        <v>6.0</v>
      </c>
      <c r="R184" s="205">
        <v>8.0</v>
      </c>
      <c r="S184" s="205">
        <f t="shared" si="8"/>
        <v>7.714285714</v>
      </c>
      <c r="T184" s="49"/>
    </row>
    <row r="185" ht="15.75" customHeight="1">
      <c r="B185" s="80"/>
      <c r="C185" s="16">
        <v>44890.0</v>
      </c>
      <c r="D185" s="223">
        <v>5.17937913E8</v>
      </c>
      <c r="E185" s="222" t="s">
        <v>5133</v>
      </c>
      <c r="F185" s="5" t="s">
        <v>510</v>
      </c>
      <c r="G185" s="5" t="s">
        <v>4873</v>
      </c>
      <c r="H185" s="5" t="s">
        <v>60</v>
      </c>
      <c r="I185" s="5" t="s">
        <v>3398</v>
      </c>
      <c r="J185" s="210">
        <v>10.0</v>
      </c>
      <c r="K185" s="205">
        <f t="shared" si="3"/>
        <v>9.019125683</v>
      </c>
      <c r="L185" s="205">
        <v>10.0</v>
      </c>
      <c r="M185" s="205">
        <v>10.0</v>
      </c>
      <c r="N185" s="205">
        <v>10.0</v>
      </c>
      <c r="O185" s="205">
        <v>10.0</v>
      </c>
      <c r="P185" s="205">
        <v>10.0</v>
      </c>
      <c r="Q185" s="205">
        <v>10.0</v>
      </c>
      <c r="R185" s="205">
        <v>10.0</v>
      </c>
      <c r="S185" s="205">
        <f t="shared" si="8"/>
        <v>10</v>
      </c>
      <c r="T185" s="49"/>
    </row>
    <row r="186" ht="15.75" customHeight="1">
      <c r="B186" s="80"/>
      <c r="C186" s="16" t="s">
        <v>5134</v>
      </c>
      <c r="D186" s="224">
        <v>5.16788851E8</v>
      </c>
      <c r="E186" s="222" t="s">
        <v>5135</v>
      </c>
      <c r="F186" s="5" t="s">
        <v>510</v>
      </c>
      <c r="G186" s="5" t="s">
        <v>4873</v>
      </c>
      <c r="H186" s="5"/>
      <c r="I186" s="5"/>
      <c r="J186" s="210">
        <v>9.1</v>
      </c>
      <c r="K186" s="205">
        <f t="shared" si="3"/>
        <v>9.019565217</v>
      </c>
      <c r="L186" s="205">
        <v>10.0</v>
      </c>
      <c r="M186" s="205">
        <v>8.0</v>
      </c>
      <c r="N186" s="205">
        <v>10.0</v>
      </c>
      <c r="O186" s="205">
        <v>8.0</v>
      </c>
      <c r="P186" s="205">
        <v>10.0</v>
      </c>
      <c r="Q186" s="205">
        <v>8.0</v>
      </c>
      <c r="R186" s="205">
        <v>10.0</v>
      </c>
      <c r="S186" s="205">
        <f t="shared" si="8"/>
        <v>9.142857143</v>
      </c>
      <c r="T186" s="49"/>
    </row>
    <row r="187" ht="15.75" customHeight="1">
      <c r="B187" s="80"/>
      <c r="C187" s="16" t="s">
        <v>5136</v>
      </c>
      <c r="D187" s="221">
        <v>5.18570032E8</v>
      </c>
      <c r="E187" s="222" t="s">
        <v>5137</v>
      </c>
      <c r="F187" s="5" t="s">
        <v>48</v>
      </c>
      <c r="G187" s="5" t="s">
        <v>4937</v>
      </c>
      <c r="H187" s="5" t="s">
        <v>1782</v>
      </c>
      <c r="I187" s="5">
        <v>217.0</v>
      </c>
      <c r="J187" s="210">
        <v>4.0</v>
      </c>
      <c r="K187" s="205">
        <f t="shared" si="3"/>
        <v>8.992432432</v>
      </c>
      <c r="L187" s="205">
        <v>2.0</v>
      </c>
      <c r="M187" s="205">
        <v>4.0</v>
      </c>
      <c r="N187" s="205">
        <v>6.0</v>
      </c>
      <c r="O187" s="205">
        <v>2.0</v>
      </c>
      <c r="P187" s="205">
        <v>6.0</v>
      </c>
      <c r="Q187" s="205">
        <v>6.0</v>
      </c>
      <c r="R187" s="205">
        <v>2.0</v>
      </c>
      <c r="S187" s="205">
        <f t="shared" si="8"/>
        <v>4</v>
      </c>
      <c r="T187" s="49" t="s">
        <v>5138</v>
      </c>
    </row>
    <row r="188" ht="15.75" customHeight="1">
      <c r="B188" s="80"/>
      <c r="C188" s="16" t="s">
        <v>5139</v>
      </c>
      <c r="D188" s="221">
        <v>5.1860213E8</v>
      </c>
      <c r="E188" s="222" t="s">
        <v>5140</v>
      </c>
      <c r="F188" s="5" t="s">
        <v>4878</v>
      </c>
      <c r="G188" s="5" t="s">
        <v>4883</v>
      </c>
      <c r="H188" s="5" t="s">
        <v>60</v>
      </c>
      <c r="I188" s="5" t="s">
        <v>3543</v>
      </c>
      <c r="J188" s="210">
        <v>9.1</v>
      </c>
      <c r="K188" s="205">
        <f t="shared" si="3"/>
        <v>8.993010753</v>
      </c>
      <c r="L188" s="205">
        <v>10.0</v>
      </c>
      <c r="M188" s="205">
        <v>10.0</v>
      </c>
      <c r="N188" s="205">
        <v>10.0</v>
      </c>
      <c r="O188" s="205">
        <v>8.0</v>
      </c>
      <c r="P188" s="205">
        <v>8.0</v>
      </c>
      <c r="Q188" s="205">
        <v>10.0</v>
      </c>
      <c r="R188" s="205">
        <v>8.0</v>
      </c>
      <c r="S188" s="205">
        <f t="shared" si="8"/>
        <v>9.142857143</v>
      </c>
      <c r="T188" s="49"/>
    </row>
    <row r="189" ht="15.75" customHeight="1">
      <c r="B189" s="80"/>
      <c r="C189" s="203" t="s">
        <v>5141</v>
      </c>
      <c r="D189" s="209">
        <v>5.17819167E8</v>
      </c>
      <c r="E189" s="220" t="s">
        <v>5142</v>
      </c>
      <c r="F189" s="204" t="s">
        <v>4878</v>
      </c>
      <c r="G189" s="204" t="s">
        <v>4937</v>
      </c>
      <c r="H189" s="204" t="s">
        <v>1808</v>
      </c>
      <c r="I189" s="204">
        <v>215.0</v>
      </c>
      <c r="J189" s="210">
        <v>9.1</v>
      </c>
      <c r="K189" s="205">
        <f t="shared" si="3"/>
        <v>8.993582888</v>
      </c>
      <c r="L189" s="205">
        <v>10.0</v>
      </c>
      <c r="M189" s="205">
        <v>10.0</v>
      </c>
      <c r="N189" s="205">
        <v>10.0</v>
      </c>
      <c r="O189" s="205">
        <v>10.0</v>
      </c>
      <c r="P189" s="205">
        <v>8.0</v>
      </c>
      <c r="Q189" s="205">
        <v>6.0</v>
      </c>
      <c r="R189" s="205">
        <v>10.0</v>
      </c>
      <c r="S189" s="205">
        <f t="shared" si="8"/>
        <v>9.142857143</v>
      </c>
      <c r="T189" s="49" t="s">
        <v>5143</v>
      </c>
    </row>
    <row r="190" ht="15.75" customHeight="1">
      <c r="B190" s="80"/>
      <c r="C190" s="203" t="s">
        <v>5144</v>
      </c>
      <c r="D190" s="209">
        <v>5.11833223E8</v>
      </c>
      <c r="E190" s="220" t="s">
        <v>5145</v>
      </c>
      <c r="F190" s="204" t="s">
        <v>4878</v>
      </c>
      <c r="G190" s="204" t="s">
        <v>4883</v>
      </c>
      <c r="H190" s="204" t="s">
        <v>1808</v>
      </c>
      <c r="I190" s="204">
        <v>211.0</v>
      </c>
      <c r="J190" s="210">
        <v>9.7</v>
      </c>
      <c r="K190" s="205">
        <f t="shared" si="3"/>
        <v>8.997340426</v>
      </c>
      <c r="L190" s="205">
        <v>10.0</v>
      </c>
      <c r="M190" s="205">
        <v>10.0</v>
      </c>
      <c r="N190" s="205">
        <v>10.0</v>
      </c>
      <c r="O190" s="205">
        <v>10.0</v>
      </c>
      <c r="P190" s="205">
        <v>10.0</v>
      </c>
      <c r="Q190" s="205">
        <v>8.0</v>
      </c>
      <c r="R190" s="205">
        <v>10.0</v>
      </c>
      <c r="S190" s="205">
        <f t="shared" si="8"/>
        <v>9.714285714</v>
      </c>
      <c r="T190" s="49"/>
    </row>
    <row r="191" ht="15.75" customHeight="1">
      <c r="B191" s="80"/>
      <c r="C191" s="16" t="s">
        <v>5146</v>
      </c>
      <c r="D191" s="223">
        <v>5.18826423E8</v>
      </c>
      <c r="E191" s="222" t="s">
        <v>5147</v>
      </c>
      <c r="F191" s="5" t="s">
        <v>2568</v>
      </c>
      <c r="G191" s="5" t="s">
        <v>4883</v>
      </c>
      <c r="H191" s="5" t="s">
        <v>45</v>
      </c>
      <c r="I191" s="5">
        <v>302.0</v>
      </c>
      <c r="J191" s="40">
        <v>5.4</v>
      </c>
      <c r="K191" s="36">
        <f t="shared" si="3"/>
        <v>8.978306878</v>
      </c>
      <c r="L191" s="36">
        <v>4.0</v>
      </c>
      <c r="M191" s="205">
        <v>8.0</v>
      </c>
      <c r="N191" s="205">
        <v>8.0</v>
      </c>
      <c r="O191" s="205">
        <v>4.0</v>
      </c>
      <c r="P191" s="205">
        <v>4.0</v>
      </c>
      <c r="Q191" s="205">
        <v>6.0</v>
      </c>
      <c r="R191" s="205">
        <v>4.0</v>
      </c>
      <c r="S191" s="205">
        <f t="shared" ref="S191:S192" si="9">+AVERAGE(L192:R192)</f>
        <v>8.571428571</v>
      </c>
      <c r="T191" s="49" t="s">
        <v>5148</v>
      </c>
    </row>
    <row r="192" ht="15.75" customHeight="1">
      <c r="B192" s="80"/>
      <c r="C192" s="16" t="s">
        <v>5149</v>
      </c>
      <c r="D192" s="223">
        <v>5.19307737E8</v>
      </c>
      <c r="E192" s="222" t="s">
        <v>5150</v>
      </c>
      <c r="F192" s="5" t="s">
        <v>107</v>
      </c>
      <c r="G192" s="5" t="s">
        <v>4873</v>
      </c>
      <c r="H192" s="5" t="s">
        <v>45</v>
      </c>
      <c r="I192" s="5">
        <v>302.0</v>
      </c>
      <c r="J192" s="40">
        <v>8.6</v>
      </c>
      <c r="K192" s="36">
        <f t="shared" si="3"/>
        <v>8.976315789</v>
      </c>
      <c r="L192" s="36">
        <v>10.0</v>
      </c>
      <c r="M192" s="205">
        <v>10.0</v>
      </c>
      <c r="N192" s="205">
        <v>10.0</v>
      </c>
      <c r="O192" s="205">
        <v>10.0</v>
      </c>
      <c r="P192" s="205">
        <v>8.0</v>
      </c>
      <c r="Q192" s="205">
        <v>8.0</v>
      </c>
      <c r="R192" s="205">
        <v>4.0</v>
      </c>
      <c r="S192" s="205">
        <f t="shared" si="9"/>
        <v>10</v>
      </c>
      <c r="T192" s="49" t="s">
        <v>5151</v>
      </c>
    </row>
    <row r="193" ht="15.75" customHeight="1">
      <c r="B193" s="80"/>
      <c r="C193" s="16" t="s">
        <v>5152</v>
      </c>
      <c r="D193" s="223">
        <v>5.19446932E8</v>
      </c>
      <c r="E193" s="222" t="s">
        <v>5153</v>
      </c>
      <c r="F193" s="5" t="s">
        <v>4459</v>
      </c>
      <c r="G193" s="5" t="s">
        <v>4873</v>
      </c>
      <c r="H193" s="5" t="s">
        <v>60</v>
      </c>
      <c r="I193" s="5" t="s">
        <v>3361</v>
      </c>
      <c r="J193" s="40">
        <v>10.0</v>
      </c>
      <c r="K193" s="36">
        <f t="shared" si="3"/>
        <v>8.981675393</v>
      </c>
      <c r="L193" s="36">
        <v>10.0</v>
      </c>
      <c r="M193" s="205">
        <v>10.0</v>
      </c>
      <c r="N193" s="205">
        <v>10.0</v>
      </c>
      <c r="O193" s="205">
        <v>10.0</v>
      </c>
      <c r="P193" s="205">
        <v>10.0</v>
      </c>
      <c r="Q193" s="205">
        <v>10.0</v>
      </c>
      <c r="R193" s="205">
        <v>10.0</v>
      </c>
      <c r="S193" s="205">
        <f t="shared" ref="S193:S294" si="10">+AVERAGE(L193:R193)</f>
        <v>10</v>
      </c>
      <c r="T193" s="49" t="s">
        <v>5154</v>
      </c>
    </row>
    <row r="194" ht="15.75" customHeight="1">
      <c r="B194" s="80"/>
      <c r="C194" s="16" t="s">
        <v>5155</v>
      </c>
      <c r="D194" s="223">
        <v>5.19410628E8</v>
      </c>
      <c r="E194" s="222" t="s">
        <v>5156</v>
      </c>
      <c r="F194" s="5" t="s">
        <v>52</v>
      </c>
      <c r="G194" s="5" t="s">
        <v>4875</v>
      </c>
      <c r="H194" s="5" t="s">
        <v>1808</v>
      </c>
      <c r="I194" s="5">
        <v>207.0</v>
      </c>
      <c r="J194" s="40">
        <v>9.1</v>
      </c>
      <c r="K194" s="36">
        <f t="shared" si="3"/>
        <v>8.982291667</v>
      </c>
      <c r="L194" s="36">
        <v>10.0</v>
      </c>
      <c r="M194" s="205">
        <v>8.0</v>
      </c>
      <c r="N194" s="205">
        <v>10.0</v>
      </c>
      <c r="O194" s="205">
        <v>10.0</v>
      </c>
      <c r="P194" s="205">
        <v>8.0</v>
      </c>
      <c r="Q194" s="205">
        <v>10.0</v>
      </c>
      <c r="R194" s="205">
        <v>8.0</v>
      </c>
      <c r="S194" s="205">
        <f t="shared" si="10"/>
        <v>9.142857143</v>
      </c>
      <c r="T194" s="49"/>
    </row>
    <row r="195" ht="15.75" customHeight="1">
      <c r="B195" s="80"/>
      <c r="C195" s="16" t="s">
        <v>5157</v>
      </c>
      <c r="D195" s="223">
        <v>5.20099422E8</v>
      </c>
      <c r="E195" s="222" t="s">
        <v>5158</v>
      </c>
      <c r="F195" s="5" t="s">
        <v>4878</v>
      </c>
      <c r="G195" s="5" t="s">
        <v>4883</v>
      </c>
      <c r="H195" s="5" t="s">
        <v>1787</v>
      </c>
      <c r="I195" s="5">
        <v>312.0</v>
      </c>
      <c r="J195" s="40">
        <v>8.6</v>
      </c>
      <c r="K195" s="36">
        <f t="shared" si="3"/>
        <v>8.980310881</v>
      </c>
      <c r="L195" s="36">
        <v>8.0</v>
      </c>
      <c r="M195" s="205">
        <v>10.0</v>
      </c>
      <c r="N195" s="205">
        <v>10.0</v>
      </c>
      <c r="O195" s="205">
        <v>10.0</v>
      </c>
      <c r="P195" s="205">
        <v>10.0</v>
      </c>
      <c r="Q195" s="205">
        <v>8.0</v>
      </c>
      <c r="R195" s="205">
        <v>4.0</v>
      </c>
      <c r="S195" s="205">
        <f t="shared" si="10"/>
        <v>8.571428571</v>
      </c>
      <c r="T195" s="49" t="s">
        <v>5159</v>
      </c>
    </row>
    <row r="196" ht="15.75" customHeight="1">
      <c r="B196" s="80"/>
      <c r="C196" s="16" t="s">
        <v>5160</v>
      </c>
      <c r="D196" s="223">
        <v>5.20135976E8</v>
      </c>
      <c r="E196" s="222" t="s">
        <v>5161</v>
      </c>
      <c r="F196" s="5" t="s">
        <v>48</v>
      </c>
      <c r="G196" s="5" t="s">
        <v>4883</v>
      </c>
      <c r="H196" s="5" t="s">
        <v>1787</v>
      </c>
      <c r="I196" s="5">
        <v>312.0</v>
      </c>
      <c r="J196" s="40">
        <v>8.0</v>
      </c>
      <c r="K196" s="36">
        <f t="shared" si="3"/>
        <v>8.975257732</v>
      </c>
      <c r="L196" s="36">
        <v>8.0</v>
      </c>
      <c r="M196" s="205">
        <v>8.0</v>
      </c>
      <c r="N196" s="205">
        <v>8.0</v>
      </c>
      <c r="O196" s="205">
        <v>8.0</v>
      </c>
      <c r="P196" s="205">
        <v>8.0</v>
      </c>
      <c r="Q196" s="205">
        <v>8.0</v>
      </c>
      <c r="R196" s="205">
        <v>8.0</v>
      </c>
      <c r="S196" s="205">
        <f t="shared" si="10"/>
        <v>8</v>
      </c>
      <c r="T196" s="49"/>
    </row>
    <row r="197" ht="15.75" customHeight="1">
      <c r="B197" s="80"/>
      <c r="C197" s="16">
        <v>44563.0</v>
      </c>
      <c r="D197" s="225">
        <v>5.19809731E8</v>
      </c>
      <c r="E197" s="222" t="s">
        <v>5162</v>
      </c>
      <c r="F197" s="5" t="s">
        <v>48</v>
      </c>
      <c r="G197" s="5" t="s">
        <v>4873</v>
      </c>
      <c r="H197" s="5" t="s">
        <v>79</v>
      </c>
      <c r="I197" s="5">
        <v>313.0</v>
      </c>
      <c r="J197" s="40">
        <v>7.7</v>
      </c>
      <c r="K197" s="36">
        <f t="shared" si="3"/>
        <v>8.968717949</v>
      </c>
      <c r="L197" s="36">
        <v>8.0</v>
      </c>
      <c r="M197" s="205">
        <v>8.0</v>
      </c>
      <c r="N197" s="205">
        <v>10.0</v>
      </c>
      <c r="O197" s="205">
        <v>10.0</v>
      </c>
      <c r="P197" s="205">
        <v>6.0</v>
      </c>
      <c r="Q197" s="205">
        <v>6.0</v>
      </c>
      <c r="R197" s="205">
        <v>6.0</v>
      </c>
      <c r="S197" s="205">
        <f t="shared" si="10"/>
        <v>7.714285714</v>
      </c>
      <c r="T197" s="49"/>
    </row>
    <row r="198" ht="15.75" customHeight="1">
      <c r="B198" s="80"/>
      <c r="C198" s="16">
        <v>44563.0</v>
      </c>
      <c r="D198" s="223">
        <v>5.17089297E8</v>
      </c>
      <c r="E198" s="222" t="s">
        <v>5163</v>
      </c>
      <c r="F198" s="5" t="s">
        <v>126</v>
      </c>
      <c r="G198" s="5" t="s">
        <v>4873</v>
      </c>
      <c r="H198" s="5" t="s">
        <v>2203</v>
      </c>
      <c r="I198" s="5" t="s">
        <v>3332</v>
      </c>
      <c r="J198" s="40">
        <v>10.0</v>
      </c>
      <c r="K198" s="36">
        <f t="shared" si="3"/>
        <v>8.973979592</v>
      </c>
      <c r="L198" s="36">
        <v>10.0</v>
      </c>
      <c r="M198" s="205">
        <v>10.0</v>
      </c>
      <c r="N198" s="205">
        <v>10.0</v>
      </c>
      <c r="O198" s="205">
        <v>10.0</v>
      </c>
      <c r="P198" s="205">
        <v>10.0</v>
      </c>
      <c r="Q198" s="205">
        <v>10.0</v>
      </c>
      <c r="R198" s="205">
        <v>10.0</v>
      </c>
      <c r="S198" s="205">
        <f t="shared" si="10"/>
        <v>10</v>
      </c>
      <c r="T198" s="49" t="s">
        <v>5164</v>
      </c>
    </row>
    <row r="199" ht="15.75" customHeight="1">
      <c r="B199" s="80"/>
      <c r="C199" s="203">
        <v>44566.0</v>
      </c>
      <c r="D199" s="226">
        <v>5.20495924E8</v>
      </c>
      <c r="E199" s="227" t="s">
        <v>5165</v>
      </c>
      <c r="F199" s="204" t="s">
        <v>4459</v>
      </c>
      <c r="G199" s="204" t="s">
        <v>4883</v>
      </c>
      <c r="H199" s="204" t="s">
        <v>261</v>
      </c>
      <c r="I199" s="204" t="s">
        <v>388</v>
      </c>
      <c r="J199" s="40">
        <v>8.6</v>
      </c>
      <c r="K199" s="36">
        <f t="shared" si="3"/>
        <v>8.972081218</v>
      </c>
      <c r="L199" s="36">
        <v>10.0</v>
      </c>
      <c r="M199" s="205">
        <v>8.0</v>
      </c>
      <c r="N199" s="205">
        <v>10.0</v>
      </c>
      <c r="O199" s="205">
        <v>8.0</v>
      </c>
      <c r="P199" s="205">
        <v>10.0</v>
      </c>
      <c r="Q199" s="205">
        <v>8.0</v>
      </c>
      <c r="R199" s="205">
        <v>6.0</v>
      </c>
      <c r="S199" s="205">
        <f t="shared" si="10"/>
        <v>8.571428571</v>
      </c>
      <c r="T199" s="49" t="s">
        <v>5166</v>
      </c>
    </row>
    <row r="200" ht="15.75" customHeight="1">
      <c r="B200" s="80"/>
      <c r="C200" s="203">
        <v>44566.0</v>
      </c>
      <c r="D200" s="228">
        <v>5.19980991E8</v>
      </c>
      <c r="E200" s="227" t="s">
        <v>5167</v>
      </c>
      <c r="F200" s="204" t="s">
        <v>48</v>
      </c>
      <c r="G200" s="204" t="s">
        <v>4873</v>
      </c>
      <c r="H200" s="204" t="s">
        <v>45</v>
      </c>
      <c r="I200" s="204">
        <v>302.0</v>
      </c>
      <c r="J200" s="40">
        <v>9.7</v>
      </c>
      <c r="K200" s="36">
        <f t="shared" si="3"/>
        <v>8.975757576</v>
      </c>
      <c r="L200" s="36">
        <v>10.0</v>
      </c>
      <c r="M200" s="205">
        <v>10.0</v>
      </c>
      <c r="N200" s="205">
        <v>10.0</v>
      </c>
      <c r="O200" s="205">
        <v>10.0</v>
      </c>
      <c r="P200" s="205">
        <v>8.0</v>
      </c>
      <c r="Q200" s="205">
        <v>10.0</v>
      </c>
      <c r="R200" s="205">
        <v>10.0</v>
      </c>
      <c r="S200" s="205">
        <f t="shared" si="10"/>
        <v>9.714285714</v>
      </c>
      <c r="T200" s="49" t="s">
        <v>5168</v>
      </c>
    </row>
    <row r="201" ht="15.75" customHeight="1">
      <c r="B201" s="80"/>
      <c r="C201" s="203">
        <v>44567.0</v>
      </c>
      <c r="D201" s="226">
        <v>5.19181552E8</v>
      </c>
      <c r="E201" s="227" t="s">
        <v>5169</v>
      </c>
      <c r="F201" s="204" t="s">
        <v>48</v>
      </c>
      <c r="G201" s="204" t="s">
        <v>4937</v>
      </c>
      <c r="H201" s="204" t="s">
        <v>1808</v>
      </c>
      <c r="I201" s="204">
        <v>210.0</v>
      </c>
      <c r="J201" s="40">
        <v>6.9</v>
      </c>
      <c r="K201" s="36">
        <f t="shared" si="3"/>
        <v>8.965326633</v>
      </c>
      <c r="L201" s="36">
        <v>6.0</v>
      </c>
      <c r="M201" s="205">
        <v>6.0</v>
      </c>
      <c r="N201" s="205">
        <v>10.0</v>
      </c>
      <c r="O201" s="205">
        <v>6.0</v>
      </c>
      <c r="P201" s="205">
        <v>6.0</v>
      </c>
      <c r="Q201" s="205">
        <v>8.0</v>
      </c>
      <c r="R201" s="205">
        <v>6.0</v>
      </c>
      <c r="S201" s="205">
        <f t="shared" si="10"/>
        <v>6.857142857</v>
      </c>
      <c r="T201" s="49"/>
    </row>
    <row r="202" ht="15.75" customHeight="1">
      <c r="B202" s="204"/>
      <c r="C202" s="203">
        <v>44567.0</v>
      </c>
      <c r="D202" s="226">
        <v>5.20012658E8</v>
      </c>
      <c r="E202" s="227" t="s">
        <v>5170</v>
      </c>
      <c r="F202" s="204" t="s">
        <v>100</v>
      </c>
      <c r="G202" s="204" t="s">
        <v>4883</v>
      </c>
      <c r="H202" s="204" t="s">
        <v>1787</v>
      </c>
      <c r="I202" s="204">
        <v>312.0</v>
      </c>
      <c r="J202" s="229">
        <v>8.3</v>
      </c>
      <c r="K202" s="205">
        <f t="shared" si="3"/>
        <v>8.962</v>
      </c>
      <c r="L202" s="205">
        <v>6.0</v>
      </c>
      <c r="M202" s="205">
        <v>8.0</v>
      </c>
      <c r="N202" s="205">
        <v>10.0</v>
      </c>
      <c r="O202" s="205">
        <v>10.0</v>
      </c>
      <c r="P202" s="205">
        <v>8.0</v>
      </c>
      <c r="Q202" s="205">
        <v>8.0</v>
      </c>
      <c r="R202" s="205">
        <v>8.0</v>
      </c>
      <c r="S202" s="205">
        <f t="shared" si="10"/>
        <v>8.285714286</v>
      </c>
      <c r="T202" s="49" t="s">
        <v>5171</v>
      </c>
    </row>
    <row r="203" ht="15.75" customHeight="1">
      <c r="B203" s="204"/>
      <c r="C203" s="203">
        <v>44572.0</v>
      </c>
      <c r="D203" s="228">
        <v>5.20840018E8</v>
      </c>
      <c r="E203" s="227" t="s">
        <v>5172</v>
      </c>
      <c r="F203" s="204" t="s">
        <v>4872</v>
      </c>
      <c r="G203" s="204" t="s">
        <v>4875</v>
      </c>
      <c r="H203" s="204" t="s">
        <v>2203</v>
      </c>
      <c r="I203" s="204" t="s">
        <v>3387</v>
      </c>
      <c r="J203" s="229">
        <v>9.1</v>
      </c>
      <c r="K203" s="205">
        <f t="shared" si="3"/>
        <v>8.962686567</v>
      </c>
      <c r="L203" s="205">
        <v>8.0</v>
      </c>
      <c r="M203" s="205">
        <v>10.0</v>
      </c>
      <c r="N203" s="205">
        <v>10.0</v>
      </c>
      <c r="O203" s="205">
        <v>10.0</v>
      </c>
      <c r="P203" s="205">
        <v>6.0</v>
      </c>
      <c r="Q203" s="205">
        <v>10.0</v>
      </c>
      <c r="R203" s="205">
        <v>10.0</v>
      </c>
      <c r="S203" s="205">
        <f t="shared" si="10"/>
        <v>9.142857143</v>
      </c>
      <c r="T203" s="49" t="s">
        <v>5173</v>
      </c>
    </row>
    <row r="204" ht="15.75" customHeight="1">
      <c r="B204" s="204"/>
      <c r="C204" s="203">
        <v>44574.0</v>
      </c>
      <c r="D204" s="226">
        <v>5.17951889E8</v>
      </c>
      <c r="E204" s="227" t="s">
        <v>5174</v>
      </c>
      <c r="F204" s="204" t="s">
        <v>32</v>
      </c>
      <c r="G204" s="204" t="s">
        <v>4873</v>
      </c>
      <c r="H204" s="204" t="s">
        <v>1808</v>
      </c>
      <c r="I204" s="204">
        <v>210.0</v>
      </c>
      <c r="J204" s="229">
        <v>8.9</v>
      </c>
      <c r="K204" s="205">
        <f t="shared" si="3"/>
        <v>8.962376238</v>
      </c>
      <c r="L204" s="205">
        <v>8.0</v>
      </c>
      <c r="M204" s="205">
        <v>10.0</v>
      </c>
      <c r="N204" s="205">
        <v>8.0</v>
      </c>
      <c r="O204" s="205">
        <v>10.0</v>
      </c>
      <c r="P204" s="205">
        <v>10.0</v>
      </c>
      <c r="Q204" s="205">
        <v>6.0</v>
      </c>
      <c r="R204" s="205">
        <v>10.0</v>
      </c>
      <c r="S204" s="205">
        <f t="shared" si="10"/>
        <v>8.857142857</v>
      </c>
      <c r="T204" s="49" t="s">
        <v>5175</v>
      </c>
    </row>
    <row r="205" ht="15.75" customHeight="1">
      <c r="B205" s="204"/>
      <c r="C205" s="203">
        <v>44576.0</v>
      </c>
      <c r="D205" s="209">
        <v>5.19990723E8</v>
      </c>
      <c r="E205" s="220" t="s">
        <v>5176</v>
      </c>
      <c r="F205" s="204" t="s">
        <v>494</v>
      </c>
      <c r="G205" s="204" t="s">
        <v>4883</v>
      </c>
      <c r="H205" s="204" t="s">
        <v>1808</v>
      </c>
      <c r="I205" s="204">
        <v>215.0</v>
      </c>
      <c r="J205" s="229">
        <v>9.7</v>
      </c>
      <c r="K205" s="205">
        <f t="shared" si="3"/>
        <v>8.966009852</v>
      </c>
      <c r="L205" s="205">
        <v>10.0</v>
      </c>
      <c r="M205" s="205">
        <v>10.0</v>
      </c>
      <c r="N205" s="205">
        <v>10.0</v>
      </c>
      <c r="O205" s="205">
        <v>10.0</v>
      </c>
      <c r="P205" s="205">
        <v>10.0</v>
      </c>
      <c r="Q205" s="205">
        <v>8.0</v>
      </c>
      <c r="R205" s="205">
        <v>10.0</v>
      </c>
      <c r="S205" s="205">
        <f t="shared" si="10"/>
        <v>9.714285714</v>
      </c>
      <c r="T205" s="49"/>
    </row>
    <row r="206" ht="15.75" customHeight="1">
      <c r="B206" s="204"/>
      <c r="C206" s="203">
        <v>44576.0</v>
      </c>
      <c r="D206" s="209">
        <v>5.20549879E8</v>
      </c>
      <c r="E206" s="220" t="s">
        <v>5153</v>
      </c>
      <c r="F206" s="204" t="s">
        <v>4459</v>
      </c>
      <c r="G206" s="204" t="s">
        <v>4873</v>
      </c>
      <c r="H206" s="204" t="s">
        <v>60</v>
      </c>
      <c r="I206" s="204" t="s">
        <v>3315</v>
      </c>
      <c r="J206" s="229">
        <v>10.0</v>
      </c>
      <c r="K206" s="205">
        <f t="shared" si="3"/>
        <v>8.971078431</v>
      </c>
      <c r="L206" s="205">
        <v>10.0</v>
      </c>
      <c r="M206" s="205">
        <v>10.0</v>
      </c>
      <c r="N206" s="205">
        <v>10.0</v>
      </c>
      <c r="O206" s="205">
        <v>10.0</v>
      </c>
      <c r="P206" s="205">
        <v>10.0</v>
      </c>
      <c r="Q206" s="205">
        <v>10.0</v>
      </c>
      <c r="R206" s="205">
        <v>10.0</v>
      </c>
      <c r="S206" s="205">
        <f t="shared" si="10"/>
        <v>10</v>
      </c>
      <c r="T206" s="49" t="s">
        <v>5177</v>
      </c>
    </row>
    <row r="207" ht="15.75" customHeight="1">
      <c r="B207" s="80"/>
      <c r="C207" s="203">
        <v>44579.0</v>
      </c>
      <c r="D207" s="209">
        <v>5.21316786E8</v>
      </c>
      <c r="E207" s="220" t="s">
        <v>5178</v>
      </c>
      <c r="F207" s="204" t="s">
        <v>52</v>
      </c>
      <c r="G207" s="204" t="s">
        <v>4883</v>
      </c>
      <c r="H207" s="204" t="s">
        <v>261</v>
      </c>
      <c r="I207" s="204" t="s">
        <v>3521</v>
      </c>
      <c r="J207" s="210">
        <v>8.0</v>
      </c>
      <c r="K207" s="205">
        <f t="shared" si="3"/>
        <v>8.966341463</v>
      </c>
      <c r="L207" s="205">
        <v>8.0</v>
      </c>
      <c r="M207" s="205">
        <v>10.0</v>
      </c>
      <c r="N207" s="205">
        <v>8.0</v>
      </c>
      <c r="O207" s="205">
        <v>8.0</v>
      </c>
      <c r="P207" s="205">
        <v>8.0</v>
      </c>
      <c r="Q207" s="205">
        <v>8.0</v>
      </c>
      <c r="R207" s="205">
        <v>6.0</v>
      </c>
      <c r="S207" s="205">
        <f t="shared" si="10"/>
        <v>8</v>
      </c>
      <c r="T207" s="49"/>
    </row>
    <row r="208" ht="15.75" customHeight="1">
      <c r="B208" s="80"/>
      <c r="C208" s="203">
        <v>44581.0</v>
      </c>
      <c r="D208" s="209">
        <v>5.21403837E8</v>
      </c>
      <c r="E208" s="220" t="s">
        <v>5179</v>
      </c>
      <c r="F208" s="204" t="s">
        <v>48</v>
      </c>
      <c r="G208" s="204" t="s">
        <v>4873</v>
      </c>
      <c r="H208" s="204" t="s">
        <v>60</v>
      </c>
      <c r="I208" s="204" t="s">
        <v>3398</v>
      </c>
      <c r="J208" s="210">
        <v>8.9</v>
      </c>
      <c r="K208" s="205">
        <f t="shared" si="3"/>
        <v>8.966019417</v>
      </c>
      <c r="L208" s="205">
        <v>10.0</v>
      </c>
      <c r="M208" s="205">
        <v>10.0</v>
      </c>
      <c r="N208" s="205">
        <v>10.0</v>
      </c>
      <c r="O208" s="205">
        <v>10.0</v>
      </c>
      <c r="P208" s="205">
        <v>6.0</v>
      </c>
      <c r="Q208" s="205">
        <v>8.0</v>
      </c>
      <c r="R208" s="205">
        <v>8.0</v>
      </c>
      <c r="S208" s="205">
        <f t="shared" si="10"/>
        <v>8.857142857</v>
      </c>
      <c r="T208" s="49"/>
    </row>
    <row r="209" ht="15.75" customHeight="1">
      <c r="B209" s="80"/>
      <c r="C209" s="203">
        <v>44584.0</v>
      </c>
      <c r="D209" s="209">
        <v>5.21004586E8</v>
      </c>
      <c r="E209" s="220" t="s">
        <v>5180</v>
      </c>
      <c r="F209" s="204" t="s">
        <v>4872</v>
      </c>
      <c r="G209" s="204" t="s">
        <v>4883</v>
      </c>
      <c r="H209" s="204" t="s">
        <v>1808</v>
      </c>
      <c r="I209" s="204">
        <v>215.0</v>
      </c>
      <c r="J209" s="210">
        <v>7.7</v>
      </c>
      <c r="K209" s="205">
        <f t="shared" si="3"/>
        <v>8.959903382</v>
      </c>
      <c r="L209" s="205">
        <v>6.0</v>
      </c>
      <c r="M209" s="205">
        <v>10.0</v>
      </c>
      <c r="N209" s="205">
        <v>10.0</v>
      </c>
      <c r="O209" s="205">
        <v>10.0</v>
      </c>
      <c r="P209" s="205">
        <v>6.0</v>
      </c>
      <c r="Q209" s="205">
        <v>4.0</v>
      </c>
      <c r="R209" s="205">
        <v>8.0</v>
      </c>
      <c r="S209" s="205">
        <f t="shared" si="10"/>
        <v>7.714285714</v>
      </c>
      <c r="T209" s="49"/>
    </row>
    <row r="210" ht="15.75" customHeight="1">
      <c r="B210" s="5"/>
      <c r="C210" s="16">
        <v>44586.0</v>
      </c>
      <c r="D210" s="221">
        <v>5.215746E8</v>
      </c>
      <c r="E210" s="222" t="s">
        <v>5181</v>
      </c>
      <c r="F210" s="5" t="s">
        <v>510</v>
      </c>
      <c r="G210" s="5" t="s">
        <v>4873</v>
      </c>
      <c r="H210" s="5" t="s">
        <v>2203</v>
      </c>
      <c r="I210" s="5" t="s">
        <v>3252</v>
      </c>
      <c r="J210" s="40">
        <v>10.0</v>
      </c>
      <c r="K210" s="36">
        <f t="shared" si="3"/>
        <v>8.964903846</v>
      </c>
      <c r="L210" s="36">
        <v>10.0</v>
      </c>
      <c r="M210" s="36">
        <v>10.0</v>
      </c>
      <c r="N210" s="36">
        <v>10.0</v>
      </c>
      <c r="O210" s="36">
        <v>10.0</v>
      </c>
      <c r="P210" s="36">
        <v>10.0</v>
      </c>
      <c r="Q210" s="36">
        <v>10.0</v>
      </c>
      <c r="R210" s="36">
        <v>10.0</v>
      </c>
      <c r="S210" s="36">
        <f t="shared" si="10"/>
        <v>10</v>
      </c>
      <c r="T210" s="24"/>
    </row>
    <row r="211" ht="15.75" customHeight="1">
      <c r="B211" s="5"/>
      <c r="C211" s="16">
        <v>44587.0</v>
      </c>
      <c r="D211" s="223">
        <v>5.21728974E8</v>
      </c>
      <c r="E211" s="222" t="s">
        <v>5182</v>
      </c>
      <c r="F211" s="5" t="s">
        <v>52</v>
      </c>
      <c r="G211" s="5" t="s">
        <v>4875</v>
      </c>
      <c r="H211" s="5" t="s">
        <v>1868</v>
      </c>
      <c r="I211" s="5">
        <v>206.0</v>
      </c>
      <c r="J211" s="40">
        <v>5.7</v>
      </c>
      <c r="K211" s="36">
        <f t="shared" si="3"/>
        <v>8.949282297</v>
      </c>
      <c r="L211" s="36">
        <v>6.0</v>
      </c>
      <c r="M211" s="36">
        <v>6.0</v>
      </c>
      <c r="N211" s="36">
        <v>10.0</v>
      </c>
      <c r="O211" s="36">
        <v>4.0</v>
      </c>
      <c r="P211" s="36">
        <v>4.0</v>
      </c>
      <c r="Q211" s="36">
        <v>6.0</v>
      </c>
      <c r="R211" s="36">
        <v>4.0</v>
      </c>
      <c r="S211" s="36">
        <f t="shared" si="10"/>
        <v>5.714285714</v>
      </c>
      <c r="T211" s="24" t="s">
        <v>5183</v>
      </c>
    </row>
    <row r="212" ht="15.75" customHeight="1">
      <c r="B212" s="5"/>
      <c r="C212" s="16">
        <v>44593.0</v>
      </c>
      <c r="D212" s="225">
        <v>5.22003784E8</v>
      </c>
      <c r="E212" s="222" t="s">
        <v>5184</v>
      </c>
      <c r="F212" s="5" t="s">
        <v>4459</v>
      </c>
      <c r="G212" s="5" t="s">
        <v>4873</v>
      </c>
      <c r="H212" s="5" t="s">
        <v>60</v>
      </c>
      <c r="I212" s="5" t="s">
        <v>3256</v>
      </c>
      <c r="J212" s="40">
        <v>8.3</v>
      </c>
      <c r="K212" s="36">
        <f t="shared" si="3"/>
        <v>8.946190476</v>
      </c>
      <c r="L212" s="36">
        <v>8.0</v>
      </c>
      <c r="M212" s="36">
        <v>8.0</v>
      </c>
      <c r="N212" s="36">
        <v>10.0</v>
      </c>
      <c r="O212" s="36">
        <v>10.0</v>
      </c>
      <c r="P212" s="36">
        <v>8.0</v>
      </c>
      <c r="Q212" s="36">
        <v>8.0</v>
      </c>
      <c r="R212" s="36">
        <v>6.0</v>
      </c>
      <c r="S212" s="36">
        <f t="shared" si="10"/>
        <v>8.285714286</v>
      </c>
      <c r="T212" s="24"/>
    </row>
    <row r="213" ht="15.75" customHeight="1">
      <c r="B213" s="5"/>
      <c r="C213" s="16">
        <v>44593.0</v>
      </c>
      <c r="D213" s="223">
        <v>5.21731081E8</v>
      </c>
      <c r="E213" s="222" t="s">
        <v>5185</v>
      </c>
      <c r="F213" s="5" t="s">
        <v>4872</v>
      </c>
      <c r="G213" s="5" t="s">
        <v>4883</v>
      </c>
      <c r="H213" s="5" t="s">
        <v>1808</v>
      </c>
      <c r="I213" s="5">
        <v>207.0</v>
      </c>
      <c r="J213" s="40">
        <v>8.0</v>
      </c>
      <c r="K213" s="36">
        <f t="shared" si="3"/>
        <v>8.941706161</v>
      </c>
      <c r="L213" s="36">
        <v>8.0</v>
      </c>
      <c r="M213" s="36">
        <v>8.0</v>
      </c>
      <c r="N213" s="36">
        <v>8.0</v>
      </c>
      <c r="O213" s="36">
        <v>8.0</v>
      </c>
      <c r="P213" s="36">
        <v>8.0</v>
      </c>
      <c r="Q213" s="36">
        <v>8.0</v>
      </c>
      <c r="R213" s="36">
        <v>8.0</v>
      </c>
      <c r="S213" s="36">
        <f t="shared" si="10"/>
        <v>8</v>
      </c>
      <c r="T213" s="24"/>
    </row>
    <row r="214" ht="15.75" customHeight="1">
      <c r="B214" s="5"/>
      <c r="C214" s="16">
        <v>44594.0</v>
      </c>
      <c r="D214" s="223">
        <v>5.22362862E8</v>
      </c>
      <c r="E214" s="222" t="s">
        <v>5186</v>
      </c>
      <c r="F214" s="5" t="s">
        <v>4459</v>
      </c>
      <c r="G214" s="5" t="s">
        <v>4873</v>
      </c>
      <c r="H214" s="5" t="s">
        <v>722</v>
      </c>
      <c r="I214" s="5">
        <v>116.0</v>
      </c>
      <c r="J214" s="40">
        <v>10.0</v>
      </c>
      <c r="K214" s="36">
        <f t="shared" si="3"/>
        <v>8.946698113</v>
      </c>
      <c r="L214" s="36">
        <v>10.0</v>
      </c>
      <c r="M214" s="36">
        <v>10.0</v>
      </c>
      <c r="N214" s="36">
        <v>10.0</v>
      </c>
      <c r="O214" s="36">
        <v>10.0</v>
      </c>
      <c r="P214" s="36">
        <v>10.0</v>
      </c>
      <c r="Q214" s="36">
        <v>10.0</v>
      </c>
      <c r="R214" s="36">
        <v>10.0</v>
      </c>
      <c r="S214" s="36">
        <f t="shared" si="10"/>
        <v>10</v>
      </c>
      <c r="T214" s="24" t="s">
        <v>5187</v>
      </c>
    </row>
    <row r="215" ht="15.75" customHeight="1">
      <c r="B215" s="5"/>
      <c r="C215" s="16">
        <v>44594.0</v>
      </c>
      <c r="D215" s="223">
        <v>5.22346109E8</v>
      </c>
      <c r="E215" s="222" t="s">
        <v>5188</v>
      </c>
      <c r="F215" s="5" t="s">
        <v>48</v>
      </c>
      <c r="G215" s="5" t="s">
        <v>4873</v>
      </c>
      <c r="H215" s="5" t="s">
        <v>1808</v>
      </c>
      <c r="I215" s="5">
        <v>215.0</v>
      </c>
      <c r="J215" s="40">
        <v>7.1</v>
      </c>
      <c r="K215" s="36">
        <f t="shared" si="3"/>
        <v>8.938028169</v>
      </c>
      <c r="L215" s="36">
        <v>6.0</v>
      </c>
      <c r="M215" s="36">
        <v>10.0</v>
      </c>
      <c r="N215" s="36">
        <v>10.0</v>
      </c>
      <c r="O215" s="36">
        <v>8.0</v>
      </c>
      <c r="P215" s="36">
        <v>6.0</v>
      </c>
      <c r="Q215" s="36">
        <v>4.0</v>
      </c>
      <c r="R215" s="36">
        <v>6.0</v>
      </c>
      <c r="S215" s="36">
        <f t="shared" si="10"/>
        <v>7.142857143</v>
      </c>
      <c r="T215" s="24" t="s">
        <v>5189</v>
      </c>
    </row>
    <row r="216" ht="15.75" customHeight="1">
      <c r="B216" s="5"/>
      <c r="C216" s="16">
        <v>44596.0</v>
      </c>
      <c r="D216" s="223">
        <v>5.22521946E8</v>
      </c>
      <c r="E216" s="222" t="s">
        <v>5190</v>
      </c>
      <c r="F216" s="5" t="s">
        <v>510</v>
      </c>
      <c r="G216" s="5" t="s">
        <v>4873</v>
      </c>
      <c r="H216" s="5" t="s">
        <v>1808</v>
      </c>
      <c r="I216" s="5">
        <v>215.0</v>
      </c>
      <c r="J216" s="40">
        <v>9.1</v>
      </c>
      <c r="K216" s="36">
        <f t="shared" si="3"/>
        <v>8.938785047</v>
      </c>
      <c r="L216" s="36">
        <v>10.0</v>
      </c>
      <c r="M216" s="36">
        <v>8.0</v>
      </c>
      <c r="N216" s="36">
        <v>10.0</v>
      </c>
      <c r="O216" s="36">
        <v>8.0</v>
      </c>
      <c r="P216" s="36">
        <v>10.0</v>
      </c>
      <c r="Q216" s="36">
        <v>8.0</v>
      </c>
      <c r="R216" s="36">
        <v>10.0</v>
      </c>
      <c r="S216" s="36">
        <f t="shared" si="10"/>
        <v>9.142857143</v>
      </c>
      <c r="T216" s="24"/>
    </row>
    <row r="217" ht="15.75" customHeight="1">
      <c r="B217" s="5"/>
      <c r="C217" s="16">
        <v>44596.0</v>
      </c>
      <c r="D217" s="221">
        <v>5.22394952E8</v>
      </c>
      <c r="E217" s="222" t="s">
        <v>5191</v>
      </c>
      <c r="F217" s="5" t="s">
        <v>100</v>
      </c>
      <c r="G217" s="5" t="s">
        <v>4873</v>
      </c>
      <c r="H217" s="5" t="s">
        <v>60</v>
      </c>
      <c r="I217" s="5" t="s">
        <v>2168</v>
      </c>
      <c r="J217" s="40">
        <v>10.0</v>
      </c>
      <c r="K217" s="36">
        <f t="shared" si="3"/>
        <v>8.94372093</v>
      </c>
      <c r="L217" s="36">
        <v>10.0</v>
      </c>
      <c r="M217" s="36">
        <v>10.0</v>
      </c>
      <c r="N217" s="36">
        <v>10.0</v>
      </c>
      <c r="O217" s="36">
        <v>10.0</v>
      </c>
      <c r="P217" s="36">
        <v>10.0</v>
      </c>
      <c r="Q217" s="36">
        <v>10.0</v>
      </c>
      <c r="R217" s="36">
        <v>10.0</v>
      </c>
      <c r="S217" s="36">
        <f t="shared" si="10"/>
        <v>10</v>
      </c>
      <c r="T217" s="24" t="s">
        <v>5192</v>
      </c>
    </row>
    <row r="218" ht="15.75" customHeight="1">
      <c r="B218" s="5"/>
      <c r="C218" s="16">
        <v>44597.0</v>
      </c>
      <c r="D218" s="223">
        <v>5.19280527E8</v>
      </c>
      <c r="E218" s="222" t="s">
        <v>5193</v>
      </c>
      <c r="F218" s="5" t="s">
        <v>4872</v>
      </c>
      <c r="G218" s="5" t="s">
        <v>4883</v>
      </c>
      <c r="H218" s="5" t="s">
        <v>79</v>
      </c>
      <c r="I218" s="5">
        <v>314.0</v>
      </c>
      <c r="J218" s="40">
        <v>8.6</v>
      </c>
      <c r="K218" s="36">
        <f t="shared" si="3"/>
        <v>8.94212963</v>
      </c>
      <c r="L218" s="36">
        <v>10.0</v>
      </c>
      <c r="M218" s="36">
        <v>10.0</v>
      </c>
      <c r="N218" s="36">
        <v>10.0</v>
      </c>
      <c r="O218" s="36">
        <v>8.0</v>
      </c>
      <c r="P218" s="36">
        <v>6.0</v>
      </c>
      <c r="Q218" s="36">
        <v>8.0</v>
      </c>
      <c r="R218" s="36">
        <v>8.0</v>
      </c>
      <c r="S218" s="36">
        <f t="shared" si="10"/>
        <v>8.571428571</v>
      </c>
      <c r="T218" s="24"/>
    </row>
    <row r="219" ht="15.75" customHeight="1">
      <c r="B219" s="5"/>
      <c r="C219" s="16">
        <v>44603.0</v>
      </c>
      <c r="D219" s="223">
        <v>5.22656328E8</v>
      </c>
      <c r="E219" s="222" t="s">
        <v>5194</v>
      </c>
      <c r="F219" s="5" t="s">
        <v>4872</v>
      </c>
      <c r="G219" s="5" t="s">
        <v>4875</v>
      </c>
      <c r="H219" s="5" t="s">
        <v>1787</v>
      </c>
      <c r="I219" s="5">
        <v>312.0</v>
      </c>
      <c r="J219" s="40">
        <v>6.9</v>
      </c>
      <c r="K219" s="36">
        <f t="shared" si="3"/>
        <v>8.932718894</v>
      </c>
      <c r="L219" s="36">
        <v>8.0</v>
      </c>
      <c r="M219" s="36">
        <v>10.0</v>
      </c>
      <c r="N219" s="36">
        <v>10.0</v>
      </c>
      <c r="O219" s="36">
        <v>6.0</v>
      </c>
      <c r="P219" s="36">
        <v>6.0</v>
      </c>
      <c r="Q219" s="36">
        <v>2.0</v>
      </c>
      <c r="R219" s="36">
        <v>6.0</v>
      </c>
      <c r="S219" s="36">
        <f t="shared" si="10"/>
        <v>6.857142857</v>
      </c>
      <c r="T219" s="24" t="s">
        <v>5195</v>
      </c>
    </row>
    <row r="220" ht="15.75" customHeight="1">
      <c r="B220" s="5"/>
      <c r="C220" s="16">
        <v>44603.0</v>
      </c>
      <c r="D220" s="223">
        <v>5.22359609E8</v>
      </c>
      <c r="E220" s="5" t="s">
        <v>5196</v>
      </c>
      <c r="F220" s="5" t="s">
        <v>5197</v>
      </c>
      <c r="G220" s="5" t="s">
        <v>4883</v>
      </c>
      <c r="H220" s="5" t="s">
        <v>261</v>
      </c>
      <c r="I220" s="5" t="s">
        <v>388</v>
      </c>
      <c r="J220" s="40">
        <v>9.1</v>
      </c>
      <c r="K220" s="36">
        <f t="shared" si="3"/>
        <v>8.933486239</v>
      </c>
      <c r="L220" s="36">
        <v>10.0</v>
      </c>
      <c r="M220" s="36">
        <v>10.0</v>
      </c>
      <c r="N220" s="36">
        <v>10.0</v>
      </c>
      <c r="O220" s="36">
        <v>8.0</v>
      </c>
      <c r="P220" s="36">
        <v>8.0</v>
      </c>
      <c r="Q220" s="36">
        <v>8.0</v>
      </c>
      <c r="R220" s="36">
        <v>10.0</v>
      </c>
      <c r="S220" s="36">
        <f t="shared" si="10"/>
        <v>9.142857143</v>
      </c>
      <c r="T220" s="24" t="s">
        <v>5198</v>
      </c>
    </row>
    <row r="221" ht="15.75" customHeight="1">
      <c r="B221" s="5"/>
      <c r="C221" s="16">
        <v>44605.0</v>
      </c>
      <c r="D221" s="223">
        <v>5.22669667E8</v>
      </c>
      <c r="E221" s="5" t="s">
        <v>5199</v>
      </c>
      <c r="F221" s="5" t="s">
        <v>5200</v>
      </c>
      <c r="G221" s="5" t="s">
        <v>4875</v>
      </c>
      <c r="H221" s="5" t="s">
        <v>1808</v>
      </c>
      <c r="I221" s="5">
        <v>207.0</v>
      </c>
      <c r="J221" s="40">
        <v>9.7</v>
      </c>
      <c r="K221" s="36">
        <f t="shared" si="3"/>
        <v>8.936986301</v>
      </c>
      <c r="L221" s="36">
        <v>10.0</v>
      </c>
      <c r="M221" s="36">
        <v>10.0</v>
      </c>
      <c r="N221" s="36">
        <v>10.0</v>
      </c>
      <c r="O221" s="36">
        <v>10.0</v>
      </c>
      <c r="P221" s="36">
        <v>10.0</v>
      </c>
      <c r="Q221" s="36">
        <v>8.0</v>
      </c>
      <c r="R221" s="36">
        <v>10.0</v>
      </c>
      <c r="S221" s="36">
        <f t="shared" si="10"/>
        <v>9.714285714</v>
      </c>
      <c r="T221" s="24"/>
    </row>
    <row r="222" ht="15.75" customHeight="1">
      <c r="B222" s="5"/>
      <c r="C222" s="16">
        <v>44607.0</v>
      </c>
      <c r="D222" s="230">
        <v>5.22977631E8</v>
      </c>
      <c r="E222" s="5" t="s">
        <v>5201</v>
      </c>
      <c r="F222" s="5" t="s">
        <v>5202</v>
      </c>
      <c r="G222" s="5" t="s">
        <v>4873</v>
      </c>
      <c r="H222" s="5" t="s">
        <v>2203</v>
      </c>
      <c r="I222" s="5" t="s">
        <v>3332</v>
      </c>
      <c r="J222" s="40">
        <v>10.0</v>
      </c>
      <c r="K222" s="36">
        <f t="shared" si="3"/>
        <v>8.941818182</v>
      </c>
      <c r="L222" s="36">
        <v>10.0</v>
      </c>
      <c r="M222" s="36">
        <v>10.0</v>
      </c>
      <c r="N222" s="36">
        <v>10.0</v>
      </c>
      <c r="O222" s="36">
        <v>10.0</v>
      </c>
      <c r="P222" s="36">
        <v>10.0</v>
      </c>
      <c r="Q222" s="36">
        <v>10.0</v>
      </c>
      <c r="R222" s="36">
        <v>10.0</v>
      </c>
      <c r="S222" s="36">
        <f t="shared" si="10"/>
        <v>10</v>
      </c>
      <c r="T222" s="24" t="s">
        <v>5203</v>
      </c>
    </row>
    <row r="223" ht="15.75" customHeight="1">
      <c r="B223" s="80"/>
      <c r="C223" s="16">
        <v>44609.0</v>
      </c>
      <c r="D223" s="223">
        <v>5.22919183E8</v>
      </c>
      <c r="E223" s="222" t="s">
        <v>5204</v>
      </c>
      <c r="F223" s="5" t="s">
        <v>126</v>
      </c>
      <c r="G223" s="5" t="s">
        <v>4937</v>
      </c>
      <c r="H223" s="5" t="s">
        <v>60</v>
      </c>
      <c r="I223" s="5" t="s">
        <v>178</v>
      </c>
      <c r="J223" s="210">
        <v>9.4</v>
      </c>
      <c r="K223" s="205">
        <f t="shared" si="3"/>
        <v>8.943891403</v>
      </c>
      <c r="L223" s="205">
        <v>10.0</v>
      </c>
      <c r="M223" s="205">
        <v>10.0</v>
      </c>
      <c r="N223" s="205">
        <v>10.0</v>
      </c>
      <c r="O223" s="205">
        <v>10.0</v>
      </c>
      <c r="P223" s="205">
        <v>10.0</v>
      </c>
      <c r="Q223" s="205">
        <v>8.0</v>
      </c>
      <c r="R223" s="205">
        <v>8.0</v>
      </c>
      <c r="S223" s="205">
        <f t="shared" si="10"/>
        <v>9.428571429</v>
      </c>
      <c r="T223" s="49"/>
    </row>
    <row r="224" ht="15.75" customHeight="1">
      <c r="B224" s="231"/>
      <c r="C224" s="16">
        <v>44615.0</v>
      </c>
      <c r="D224" s="223">
        <v>5.24261189E8</v>
      </c>
      <c r="E224" s="222" t="s">
        <v>5205</v>
      </c>
      <c r="F224" s="222" t="s">
        <v>5206</v>
      </c>
      <c r="G224" s="5" t="s">
        <v>4875</v>
      </c>
      <c r="H224" s="5" t="s">
        <v>60</v>
      </c>
      <c r="I224" s="5" t="s">
        <v>3398</v>
      </c>
      <c r="J224" s="210">
        <v>9.4</v>
      </c>
      <c r="K224" s="205">
        <f t="shared" si="3"/>
        <v>8.945945946</v>
      </c>
      <c r="L224" s="211">
        <v>10.0</v>
      </c>
      <c r="M224" s="211">
        <v>10.0</v>
      </c>
      <c r="N224" s="211">
        <v>10.0</v>
      </c>
      <c r="O224" s="211">
        <v>10.0</v>
      </c>
      <c r="P224" s="211">
        <v>10.0</v>
      </c>
      <c r="Q224" s="211">
        <v>8.0</v>
      </c>
      <c r="R224" s="211">
        <v>8.0</v>
      </c>
      <c r="S224" s="205">
        <f t="shared" si="10"/>
        <v>9.428571429</v>
      </c>
      <c r="T224" s="49" t="s">
        <v>5207</v>
      </c>
    </row>
    <row r="225" ht="15.75" customHeight="1">
      <c r="B225" s="80"/>
      <c r="C225" s="16">
        <v>44617.0</v>
      </c>
      <c r="D225" s="223">
        <v>5.24464304E8</v>
      </c>
      <c r="E225" s="222" t="s">
        <v>5208</v>
      </c>
      <c r="F225" s="5" t="s">
        <v>4878</v>
      </c>
      <c r="G225" s="5" t="s">
        <v>4883</v>
      </c>
      <c r="H225" s="5" t="s">
        <v>261</v>
      </c>
      <c r="I225" s="5" t="s">
        <v>3477</v>
      </c>
      <c r="J225" s="210">
        <v>3.1</v>
      </c>
      <c r="K225" s="205">
        <f t="shared" si="3"/>
        <v>8.919730942</v>
      </c>
      <c r="L225" s="211">
        <v>4.0</v>
      </c>
      <c r="M225" s="211">
        <v>4.0</v>
      </c>
      <c r="N225" s="211">
        <v>2.0</v>
      </c>
      <c r="O225" s="211">
        <v>4.0</v>
      </c>
      <c r="P225" s="211">
        <v>4.0</v>
      </c>
      <c r="Q225" s="211">
        <v>2.0</v>
      </c>
      <c r="R225" s="211">
        <v>2.0</v>
      </c>
      <c r="S225" s="205">
        <f t="shared" si="10"/>
        <v>3.142857143</v>
      </c>
      <c r="T225" s="49" t="s">
        <v>5209</v>
      </c>
    </row>
    <row r="226" ht="15.75" customHeight="1">
      <c r="B226" s="80"/>
      <c r="C226" s="16">
        <v>44617.0</v>
      </c>
      <c r="D226" s="223">
        <v>5.24224378E8</v>
      </c>
      <c r="E226" s="222" t="s">
        <v>5210</v>
      </c>
      <c r="F226" s="5" t="s">
        <v>4878</v>
      </c>
      <c r="G226" s="5" t="s">
        <v>4937</v>
      </c>
      <c r="H226" s="5" t="s">
        <v>60</v>
      </c>
      <c r="I226" s="5" t="s">
        <v>3280</v>
      </c>
      <c r="J226" s="210">
        <v>9.7</v>
      </c>
      <c r="K226" s="205">
        <f t="shared" si="3"/>
        <v>8.923214286</v>
      </c>
      <c r="L226" s="211"/>
      <c r="M226" s="211">
        <v>10.0</v>
      </c>
      <c r="N226" s="211">
        <v>10.0</v>
      </c>
      <c r="O226" s="211">
        <v>10.0</v>
      </c>
      <c r="P226" s="211">
        <v>10.0</v>
      </c>
      <c r="Q226" s="211">
        <v>8.0</v>
      </c>
      <c r="R226" s="211">
        <v>10.0</v>
      </c>
      <c r="S226" s="205">
        <f t="shared" si="10"/>
        <v>9.666666667</v>
      </c>
      <c r="T226" s="49" t="s">
        <v>5211</v>
      </c>
    </row>
    <row r="227" ht="15.75" customHeight="1">
      <c r="B227" s="80"/>
      <c r="C227" s="16">
        <v>44619.0</v>
      </c>
      <c r="D227" s="223">
        <v>5.23853028E8</v>
      </c>
      <c r="E227" s="222" t="s">
        <v>5212</v>
      </c>
      <c r="F227" s="5" t="s">
        <v>2924</v>
      </c>
      <c r="G227" s="5" t="s">
        <v>4873</v>
      </c>
      <c r="H227" s="5" t="s">
        <v>1782</v>
      </c>
      <c r="I227" s="5">
        <v>216.0</v>
      </c>
      <c r="J227" s="40">
        <v>8.0</v>
      </c>
      <c r="K227" s="205">
        <f t="shared" si="3"/>
        <v>8.919111111</v>
      </c>
      <c r="L227" s="211">
        <v>10.0</v>
      </c>
      <c r="M227" s="211">
        <v>10.0</v>
      </c>
      <c r="N227" s="211">
        <v>8.0</v>
      </c>
      <c r="O227" s="211">
        <v>8.0</v>
      </c>
      <c r="P227" s="211">
        <v>8.0</v>
      </c>
      <c r="Q227" s="211">
        <v>8.0</v>
      </c>
      <c r="R227" s="211">
        <v>4.0</v>
      </c>
      <c r="S227" s="205">
        <f t="shared" si="10"/>
        <v>8</v>
      </c>
      <c r="T227" s="49"/>
    </row>
    <row r="228" ht="15.75" customHeight="1">
      <c r="B228" s="80"/>
      <c r="C228" s="16">
        <v>44619.0</v>
      </c>
      <c r="D228" s="223">
        <v>5.24187926E8</v>
      </c>
      <c r="E228" s="222" t="s">
        <v>5213</v>
      </c>
      <c r="F228" s="5" t="s">
        <v>2178</v>
      </c>
      <c r="G228" s="5" t="s">
        <v>4873</v>
      </c>
      <c r="H228" s="5" t="s">
        <v>60</v>
      </c>
      <c r="I228" s="5" t="s">
        <v>3350</v>
      </c>
      <c r="J228" s="40">
        <v>9.1</v>
      </c>
      <c r="K228" s="205">
        <f t="shared" si="3"/>
        <v>8.919911504</v>
      </c>
      <c r="L228" s="36">
        <v>10.0</v>
      </c>
      <c r="M228" s="36">
        <v>10.0</v>
      </c>
      <c r="N228" s="36">
        <v>10.0</v>
      </c>
      <c r="O228" s="36">
        <v>10.0</v>
      </c>
      <c r="P228" s="36">
        <v>8.0</v>
      </c>
      <c r="Q228" s="36">
        <v>8.0</v>
      </c>
      <c r="R228" s="36">
        <v>8.0</v>
      </c>
      <c r="S228" s="36">
        <f t="shared" si="10"/>
        <v>9.142857143</v>
      </c>
      <c r="T228" s="49" t="s">
        <v>5214</v>
      </c>
    </row>
    <row r="229" ht="15.75" customHeight="1">
      <c r="B229" s="80"/>
      <c r="C229" s="16">
        <v>44619.0</v>
      </c>
      <c r="D229" s="223">
        <v>5.24220828E8</v>
      </c>
      <c r="E229" s="222" t="s">
        <v>5215</v>
      </c>
      <c r="F229" s="5" t="s">
        <v>4872</v>
      </c>
      <c r="G229" s="5" t="s">
        <v>4883</v>
      </c>
      <c r="H229" s="5" t="s">
        <v>79</v>
      </c>
      <c r="I229" s="5">
        <v>313.0</v>
      </c>
      <c r="J229" s="40">
        <v>6.3</v>
      </c>
      <c r="K229" s="205">
        <f t="shared" si="3"/>
        <v>8.908370044</v>
      </c>
      <c r="L229" s="36">
        <v>6.0</v>
      </c>
      <c r="M229" s="36">
        <v>8.0</v>
      </c>
      <c r="N229" s="36">
        <v>8.0</v>
      </c>
      <c r="O229" s="36">
        <v>4.0</v>
      </c>
      <c r="P229" s="36">
        <v>6.0</v>
      </c>
      <c r="Q229" s="36">
        <v>6.0</v>
      </c>
      <c r="R229" s="36">
        <v>6.0</v>
      </c>
      <c r="S229" s="36">
        <f t="shared" si="10"/>
        <v>6.285714286</v>
      </c>
      <c r="T229" s="212" t="s">
        <v>5216</v>
      </c>
    </row>
    <row r="230" ht="15.75" customHeight="1">
      <c r="B230" s="80"/>
      <c r="C230" s="16">
        <v>44622.0</v>
      </c>
      <c r="D230" s="225">
        <v>5.21921271E8</v>
      </c>
      <c r="E230" s="222" t="s">
        <v>5217</v>
      </c>
      <c r="F230" s="222" t="s">
        <v>5206</v>
      </c>
      <c r="G230" s="5" t="s">
        <v>4873</v>
      </c>
      <c r="H230" s="5" t="s">
        <v>261</v>
      </c>
      <c r="I230" s="5" t="s">
        <v>3404</v>
      </c>
      <c r="J230" s="40">
        <v>9.7</v>
      </c>
      <c r="K230" s="205">
        <f t="shared" si="3"/>
        <v>8.911842105</v>
      </c>
      <c r="L230" s="36">
        <v>10.0</v>
      </c>
      <c r="M230" s="36">
        <v>10.0</v>
      </c>
      <c r="N230" s="36">
        <v>10.0</v>
      </c>
      <c r="O230" s="36">
        <v>10.0</v>
      </c>
      <c r="P230" s="36">
        <v>10.0</v>
      </c>
      <c r="Q230" s="36">
        <v>8.0</v>
      </c>
      <c r="R230" s="36">
        <v>10.0</v>
      </c>
      <c r="S230" s="36">
        <f t="shared" si="10"/>
        <v>9.714285714</v>
      </c>
      <c r="T230" s="49"/>
    </row>
    <row r="231" ht="15.75" customHeight="1">
      <c r="B231" s="80"/>
      <c r="C231" s="16">
        <v>44623.0</v>
      </c>
      <c r="D231" s="221">
        <v>5.2037303E8</v>
      </c>
      <c r="E231" s="222" t="s">
        <v>5218</v>
      </c>
      <c r="F231" s="5" t="s">
        <v>48</v>
      </c>
      <c r="G231" s="5" t="s">
        <v>4883</v>
      </c>
      <c r="H231" s="5" t="s">
        <v>1787</v>
      </c>
      <c r="I231" s="5">
        <v>312.0</v>
      </c>
      <c r="J231" s="40">
        <v>8.6</v>
      </c>
      <c r="K231" s="205">
        <f t="shared" si="3"/>
        <v>8.910480349</v>
      </c>
      <c r="L231" s="36">
        <v>8.0</v>
      </c>
      <c r="M231" s="36">
        <v>10.0</v>
      </c>
      <c r="N231" s="36">
        <v>10.0</v>
      </c>
      <c r="O231" s="36">
        <v>10.0</v>
      </c>
      <c r="P231" s="36">
        <v>8.0</v>
      </c>
      <c r="Q231" s="36">
        <v>8.0</v>
      </c>
      <c r="R231" s="36">
        <v>6.0</v>
      </c>
      <c r="S231" s="36">
        <f t="shared" si="10"/>
        <v>8.571428571</v>
      </c>
      <c r="T231" s="49" t="s">
        <v>5219</v>
      </c>
    </row>
    <row r="232" ht="15.75" customHeight="1">
      <c r="B232" s="80"/>
      <c r="C232" s="16">
        <v>44623.0</v>
      </c>
      <c r="D232" s="223">
        <v>5.2521467E8</v>
      </c>
      <c r="E232" s="222" t="s">
        <v>5220</v>
      </c>
      <c r="F232" s="5" t="s">
        <v>4878</v>
      </c>
      <c r="G232" s="5" t="s">
        <v>4937</v>
      </c>
      <c r="H232" s="5" t="s">
        <v>1808</v>
      </c>
      <c r="I232" s="5">
        <v>210.0</v>
      </c>
      <c r="J232" s="40">
        <v>6.9</v>
      </c>
      <c r="K232" s="205">
        <f t="shared" si="3"/>
        <v>8.90173913</v>
      </c>
      <c r="L232" s="36">
        <v>8.0</v>
      </c>
      <c r="M232" s="36">
        <v>8.0</v>
      </c>
      <c r="N232" s="36">
        <v>8.0</v>
      </c>
      <c r="O232" s="36">
        <v>6.0</v>
      </c>
      <c r="P232" s="36">
        <v>6.0</v>
      </c>
      <c r="Q232" s="36">
        <v>6.0</v>
      </c>
      <c r="R232" s="36">
        <v>6.0</v>
      </c>
      <c r="S232" s="36">
        <f t="shared" si="10"/>
        <v>6.857142857</v>
      </c>
      <c r="T232" s="49" t="s">
        <v>5221</v>
      </c>
    </row>
    <row r="233" ht="15.75" customHeight="1">
      <c r="B233" s="80"/>
      <c r="C233" s="16">
        <v>44625.0</v>
      </c>
      <c r="D233" s="223">
        <v>5.25214559E8</v>
      </c>
      <c r="E233" s="222" t="s">
        <v>5222</v>
      </c>
      <c r="F233" s="5" t="s">
        <v>4878</v>
      </c>
      <c r="G233" s="5" t="s">
        <v>4873</v>
      </c>
      <c r="H233" s="5" t="s">
        <v>722</v>
      </c>
      <c r="I233" s="5">
        <v>107.0</v>
      </c>
      <c r="J233" s="40">
        <v>5.4</v>
      </c>
      <c r="K233" s="205">
        <f t="shared" si="3"/>
        <v>8.886580087</v>
      </c>
      <c r="L233" s="36">
        <v>4.0</v>
      </c>
      <c r="M233" s="36">
        <v>8.0</v>
      </c>
      <c r="N233" s="36">
        <v>10.0</v>
      </c>
      <c r="O233" s="36">
        <v>6.0</v>
      </c>
      <c r="P233" s="36">
        <v>6.0</v>
      </c>
      <c r="Q233" s="36">
        <v>2.0</v>
      </c>
      <c r="R233" s="36">
        <v>2.0</v>
      </c>
      <c r="S233" s="36">
        <f t="shared" si="10"/>
        <v>5.428571429</v>
      </c>
      <c r="T233" s="49" t="s">
        <v>5223</v>
      </c>
    </row>
    <row r="234" ht="15.75" customHeight="1">
      <c r="B234" s="80"/>
      <c r="C234" s="16">
        <v>44625.0</v>
      </c>
      <c r="D234" s="223">
        <v>5.2521467E8</v>
      </c>
      <c r="E234" s="222" t="s">
        <v>5224</v>
      </c>
      <c r="F234" s="5" t="s">
        <v>2178</v>
      </c>
      <c r="G234" s="5" t="s">
        <v>4873</v>
      </c>
      <c r="H234" s="5" t="s">
        <v>60</v>
      </c>
      <c r="I234" s="5" t="s">
        <v>3369</v>
      </c>
      <c r="J234" s="40">
        <v>9.1</v>
      </c>
      <c r="K234" s="205">
        <f t="shared" si="3"/>
        <v>8.8875</v>
      </c>
      <c r="L234" s="36">
        <v>10.0</v>
      </c>
      <c r="M234" s="36">
        <v>10.0</v>
      </c>
      <c r="N234" s="36">
        <v>10.0</v>
      </c>
      <c r="O234" s="36">
        <v>8.0</v>
      </c>
      <c r="P234" s="36">
        <v>6.0</v>
      </c>
      <c r="Q234" s="36">
        <v>10.0</v>
      </c>
      <c r="R234" s="36">
        <v>10.0</v>
      </c>
      <c r="S234" s="36">
        <f t="shared" si="10"/>
        <v>9.142857143</v>
      </c>
      <c r="T234" s="49" t="s">
        <v>5225</v>
      </c>
    </row>
    <row r="235" ht="15.75" customHeight="1">
      <c r="B235" s="80"/>
      <c r="C235" s="203">
        <v>44628.0</v>
      </c>
      <c r="D235" s="209">
        <v>5.24139839E8</v>
      </c>
      <c r="E235" s="220" t="s">
        <v>5226</v>
      </c>
      <c r="F235" s="204" t="s">
        <v>4878</v>
      </c>
      <c r="G235" s="204" t="s">
        <v>4937</v>
      </c>
      <c r="H235" s="204" t="s">
        <v>1808</v>
      </c>
      <c r="I235" s="204">
        <v>211.0</v>
      </c>
      <c r="J235" s="210">
        <v>8.6</v>
      </c>
      <c r="K235" s="205">
        <f t="shared" si="3"/>
        <v>8.886266094</v>
      </c>
      <c r="L235" s="36">
        <v>10.0</v>
      </c>
      <c r="M235" s="36">
        <v>8.0</v>
      </c>
      <c r="N235" s="36">
        <v>10.0</v>
      </c>
      <c r="O235" s="36">
        <v>10.0</v>
      </c>
      <c r="P235" s="36">
        <v>6.0</v>
      </c>
      <c r="Q235" s="36">
        <v>8.0</v>
      </c>
      <c r="R235" s="36">
        <v>8.0</v>
      </c>
      <c r="S235" s="36">
        <f t="shared" si="10"/>
        <v>8.571428571</v>
      </c>
      <c r="T235" s="49" t="s">
        <v>5227</v>
      </c>
    </row>
    <row r="236" ht="15.75" customHeight="1">
      <c r="B236" s="80"/>
      <c r="C236" s="203">
        <v>44628.0</v>
      </c>
      <c r="D236" s="232">
        <v>5.23833922E8</v>
      </c>
      <c r="E236" s="220" t="s">
        <v>5228</v>
      </c>
      <c r="F236" s="204" t="s">
        <v>4878</v>
      </c>
      <c r="G236" s="204" t="s">
        <v>4937</v>
      </c>
      <c r="H236" s="204" t="s">
        <v>1808</v>
      </c>
      <c r="I236" s="204">
        <v>207.0</v>
      </c>
      <c r="J236" s="210">
        <v>8.6</v>
      </c>
      <c r="K236" s="205">
        <f t="shared" si="3"/>
        <v>8.885042735</v>
      </c>
      <c r="L236" s="36">
        <v>8.0</v>
      </c>
      <c r="M236" s="36">
        <v>10.0</v>
      </c>
      <c r="N236" s="36">
        <v>8.0</v>
      </c>
      <c r="O236" s="36">
        <v>10.0</v>
      </c>
      <c r="P236" s="36">
        <v>6.0</v>
      </c>
      <c r="Q236" s="36">
        <v>10.0</v>
      </c>
      <c r="R236" s="36">
        <v>8.0</v>
      </c>
      <c r="S236" s="36">
        <f t="shared" si="10"/>
        <v>8.571428571</v>
      </c>
      <c r="T236" s="49" t="s">
        <v>5229</v>
      </c>
    </row>
    <row r="237" ht="15.75" customHeight="1">
      <c r="B237" s="80"/>
      <c r="C237" s="203">
        <v>44630.0</v>
      </c>
      <c r="D237" s="232">
        <v>5.24342412E8</v>
      </c>
      <c r="E237" s="220" t="s">
        <v>5230</v>
      </c>
      <c r="F237" s="204" t="s">
        <v>52</v>
      </c>
      <c r="G237" s="204" t="s">
        <v>4873</v>
      </c>
      <c r="H237" s="204" t="s">
        <v>60</v>
      </c>
      <c r="I237" s="204" t="s">
        <v>3315</v>
      </c>
      <c r="J237" s="210">
        <v>10.0</v>
      </c>
      <c r="K237" s="205">
        <f t="shared" si="3"/>
        <v>8.889787234</v>
      </c>
      <c r="L237" s="36">
        <v>10.0</v>
      </c>
      <c r="M237" s="36">
        <v>10.0</v>
      </c>
      <c r="N237" s="36">
        <v>10.0</v>
      </c>
      <c r="O237" s="36">
        <v>10.0</v>
      </c>
      <c r="P237" s="36">
        <v>10.0</v>
      </c>
      <c r="Q237" s="36">
        <v>10.0</v>
      </c>
      <c r="R237" s="36">
        <v>10.0</v>
      </c>
      <c r="S237" s="36">
        <f t="shared" si="10"/>
        <v>10</v>
      </c>
      <c r="T237" s="49"/>
    </row>
    <row r="238" ht="15.75" customHeight="1">
      <c r="B238" s="80"/>
      <c r="C238" s="203">
        <v>44632.0</v>
      </c>
      <c r="D238" s="232">
        <v>5.25838137E8</v>
      </c>
      <c r="E238" s="220" t="s">
        <v>5231</v>
      </c>
      <c r="F238" s="204" t="s">
        <v>2178</v>
      </c>
      <c r="G238" s="204" t="s">
        <v>4883</v>
      </c>
      <c r="H238" s="204" t="s">
        <v>261</v>
      </c>
      <c r="I238" s="204" t="s">
        <v>3404</v>
      </c>
      <c r="J238" s="210">
        <v>8.9</v>
      </c>
      <c r="K238" s="205">
        <f t="shared" si="3"/>
        <v>8.889830508</v>
      </c>
      <c r="L238" s="36">
        <v>8.0</v>
      </c>
      <c r="M238" s="36">
        <v>10.0</v>
      </c>
      <c r="N238" s="36">
        <v>10.0</v>
      </c>
      <c r="O238" s="36">
        <v>10.0</v>
      </c>
      <c r="P238" s="36">
        <v>10.0</v>
      </c>
      <c r="Q238" s="36">
        <v>10.0</v>
      </c>
      <c r="R238" s="36">
        <v>10.0</v>
      </c>
      <c r="S238" s="36">
        <f t="shared" si="10"/>
        <v>9.714285714</v>
      </c>
      <c r="T238" s="49"/>
    </row>
    <row r="239" ht="15.75" customHeight="1">
      <c r="B239" s="80"/>
      <c r="C239" s="203">
        <v>44635.0</v>
      </c>
      <c r="D239" s="209">
        <v>5.25525195E8</v>
      </c>
      <c r="E239" s="220" t="s">
        <v>5232</v>
      </c>
      <c r="F239" s="220" t="s">
        <v>5233</v>
      </c>
      <c r="G239" s="204" t="s">
        <v>4883</v>
      </c>
      <c r="H239" s="204" t="s">
        <v>261</v>
      </c>
      <c r="I239" s="204" t="s">
        <v>3521</v>
      </c>
      <c r="J239" s="210">
        <v>7.1</v>
      </c>
      <c r="K239" s="205">
        <f t="shared" si="3"/>
        <v>8.882278481</v>
      </c>
      <c r="L239" s="36">
        <v>8.0</v>
      </c>
      <c r="M239" s="36">
        <v>6.0</v>
      </c>
      <c r="N239" s="36">
        <v>6.0</v>
      </c>
      <c r="O239" s="36">
        <v>8.0</v>
      </c>
      <c r="P239" s="36">
        <v>6.0</v>
      </c>
      <c r="Q239" s="36">
        <v>8.0</v>
      </c>
      <c r="R239" s="36">
        <v>8.0</v>
      </c>
      <c r="S239" s="36">
        <f t="shared" si="10"/>
        <v>7.142857143</v>
      </c>
      <c r="T239" s="49" t="s">
        <v>5234</v>
      </c>
    </row>
    <row r="240" ht="15.75" customHeight="1">
      <c r="B240" s="80"/>
      <c r="C240" s="203">
        <v>44638.0</v>
      </c>
      <c r="D240" s="209">
        <v>5.25411494E8</v>
      </c>
      <c r="E240" s="220" t="s">
        <v>5235</v>
      </c>
      <c r="F240" s="204" t="s">
        <v>48</v>
      </c>
      <c r="G240" s="204" t="s">
        <v>4883</v>
      </c>
      <c r="H240" s="204" t="s">
        <v>79</v>
      </c>
      <c r="I240" s="204">
        <v>313.0</v>
      </c>
      <c r="J240" s="210">
        <v>8.6</v>
      </c>
      <c r="K240" s="205">
        <f t="shared" si="3"/>
        <v>8.881092437</v>
      </c>
      <c r="L240" s="36">
        <v>8.0</v>
      </c>
      <c r="M240" s="36">
        <v>8.0</v>
      </c>
      <c r="N240" s="36">
        <v>10.0</v>
      </c>
      <c r="O240" s="36">
        <v>8.0</v>
      </c>
      <c r="P240" s="36">
        <v>10.0</v>
      </c>
      <c r="Q240" s="36">
        <v>8.0</v>
      </c>
      <c r="R240" s="36">
        <v>8.0</v>
      </c>
      <c r="S240" s="36">
        <f t="shared" si="10"/>
        <v>8.571428571</v>
      </c>
      <c r="T240" s="49"/>
    </row>
    <row r="241" ht="15.75" customHeight="1">
      <c r="B241" s="80"/>
      <c r="C241" s="203">
        <v>44639.0</v>
      </c>
      <c r="D241" s="209">
        <v>5.24344343E8</v>
      </c>
      <c r="E241" s="220" t="s">
        <v>5236</v>
      </c>
      <c r="F241" s="204" t="s">
        <v>32</v>
      </c>
      <c r="G241" s="204" t="s">
        <v>4883</v>
      </c>
      <c r="H241" s="204" t="s">
        <v>45</v>
      </c>
      <c r="I241" s="204">
        <v>302.0</v>
      </c>
      <c r="J241" s="210">
        <v>8.9</v>
      </c>
      <c r="K241" s="205">
        <f t="shared" si="3"/>
        <v>8.881171548</v>
      </c>
      <c r="L241" s="36">
        <v>8.0</v>
      </c>
      <c r="M241" s="36">
        <v>10.0</v>
      </c>
      <c r="N241" s="36">
        <v>10.0</v>
      </c>
      <c r="O241" s="36">
        <v>8.0</v>
      </c>
      <c r="P241" s="36">
        <v>10.0</v>
      </c>
      <c r="Q241" s="36">
        <v>8.0</v>
      </c>
      <c r="R241" s="36">
        <v>8.0</v>
      </c>
      <c r="S241" s="36">
        <f t="shared" si="10"/>
        <v>8.857142857</v>
      </c>
      <c r="T241" s="49" t="s">
        <v>5237</v>
      </c>
    </row>
    <row r="242" ht="15.75" customHeight="1">
      <c r="B242" s="80"/>
      <c r="C242" s="203">
        <v>44641.0</v>
      </c>
      <c r="D242" s="209">
        <v>5.24660533E8</v>
      </c>
      <c r="E242" s="220" t="s">
        <v>5238</v>
      </c>
      <c r="F242" s="204" t="s">
        <v>2134</v>
      </c>
      <c r="G242" s="204" t="s">
        <v>4883</v>
      </c>
      <c r="H242" s="204" t="s">
        <v>1808</v>
      </c>
      <c r="I242" s="204">
        <v>210.0</v>
      </c>
      <c r="J242" s="210">
        <v>9.7</v>
      </c>
      <c r="K242" s="205">
        <f t="shared" si="3"/>
        <v>8.884583333</v>
      </c>
      <c r="L242" s="36">
        <v>10.0</v>
      </c>
      <c r="M242" s="36">
        <v>10.0</v>
      </c>
      <c r="N242" s="36">
        <v>10.0</v>
      </c>
      <c r="O242" s="36">
        <v>10.0</v>
      </c>
      <c r="P242" s="36">
        <v>8.0</v>
      </c>
      <c r="Q242" s="36">
        <v>10.0</v>
      </c>
      <c r="R242" s="36">
        <v>10.0</v>
      </c>
      <c r="S242" s="36">
        <f t="shared" si="10"/>
        <v>9.714285714</v>
      </c>
      <c r="T242" s="49" t="s">
        <v>5239</v>
      </c>
    </row>
    <row r="243" ht="15.75" customHeight="1">
      <c r="B243" s="80"/>
      <c r="C243" s="203">
        <v>44643.0</v>
      </c>
      <c r="D243" s="209">
        <v>5.2213607E8</v>
      </c>
      <c r="E243" s="220" t="s">
        <v>5240</v>
      </c>
      <c r="F243" s="204" t="s">
        <v>126</v>
      </c>
      <c r="G243" s="204" t="s">
        <v>4875</v>
      </c>
      <c r="H243" s="204" t="s">
        <v>45</v>
      </c>
      <c r="I243" s="204">
        <v>202.0</v>
      </c>
      <c r="J243" s="210">
        <v>9.7</v>
      </c>
      <c r="K243" s="205">
        <f t="shared" si="3"/>
        <v>8.887966805</v>
      </c>
      <c r="L243" s="36">
        <v>10.0</v>
      </c>
      <c r="M243" s="36">
        <v>10.0</v>
      </c>
      <c r="N243" s="36">
        <v>10.0</v>
      </c>
      <c r="O243" s="36">
        <v>10.0</v>
      </c>
      <c r="P243" s="36">
        <v>10.0</v>
      </c>
      <c r="Q243" s="36">
        <v>8.0</v>
      </c>
      <c r="R243" s="36">
        <v>10.0</v>
      </c>
      <c r="S243" s="36">
        <f t="shared" si="10"/>
        <v>9.714285714</v>
      </c>
      <c r="T243" s="49" t="s">
        <v>5241</v>
      </c>
    </row>
    <row r="244" ht="15.75" customHeight="1">
      <c r="B244" s="80"/>
      <c r="C244" s="203">
        <v>44645.0</v>
      </c>
      <c r="D244" s="232">
        <v>5.22914969E8</v>
      </c>
      <c r="E244" s="220" t="s">
        <v>5242</v>
      </c>
      <c r="F244" s="204" t="s">
        <v>32</v>
      </c>
      <c r="G244" s="204" t="s">
        <v>4873</v>
      </c>
      <c r="H244" s="204" t="s">
        <v>1808</v>
      </c>
      <c r="I244" s="204">
        <v>207.0</v>
      </c>
      <c r="J244" s="210">
        <v>9.4</v>
      </c>
      <c r="K244" s="205">
        <f t="shared" si="3"/>
        <v>8.890082645</v>
      </c>
      <c r="L244" s="36">
        <v>10.0</v>
      </c>
      <c r="M244" s="36">
        <v>10.0</v>
      </c>
      <c r="N244" s="36">
        <v>10.0</v>
      </c>
      <c r="O244" s="36">
        <v>8.0</v>
      </c>
      <c r="P244" s="36">
        <v>10.0</v>
      </c>
      <c r="Q244" s="36">
        <v>8.0</v>
      </c>
      <c r="R244" s="36">
        <v>10.0</v>
      </c>
      <c r="S244" s="36">
        <f t="shared" si="10"/>
        <v>9.428571429</v>
      </c>
      <c r="T244" s="49" t="s">
        <v>5243</v>
      </c>
    </row>
    <row r="245" ht="15.75" customHeight="1">
      <c r="B245" s="80"/>
      <c r="C245" s="203">
        <v>44647.0</v>
      </c>
      <c r="D245" s="209">
        <v>5.27510725E8</v>
      </c>
      <c r="E245" s="220" t="s">
        <v>5244</v>
      </c>
      <c r="F245" s="204" t="s">
        <v>48</v>
      </c>
      <c r="G245" s="204" t="s">
        <v>4873</v>
      </c>
      <c r="H245" s="204" t="s">
        <v>60</v>
      </c>
      <c r="I245" s="204" t="s">
        <v>163</v>
      </c>
      <c r="J245" s="210">
        <v>10.0</v>
      </c>
      <c r="K245" s="205">
        <f t="shared" si="3"/>
        <v>8.894650206</v>
      </c>
      <c r="L245" s="36">
        <v>10.0</v>
      </c>
      <c r="M245" s="36">
        <v>10.0</v>
      </c>
      <c r="N245" s="36">
        <v>10.0</v>
      </c>
      <c r="O245" s="36">
        <v>8.0</v>
      </c>
      <c r="P245" s="36">
        <v>10.0</v>
      </c>
      <c r="Q245" s="36">
        <v>8.0</v>
      </c>
      <c r="R245" s="36">
        <v>10.0</v>
      </c>
      <c r="S245" s="36">
        <f t="shared" si="10"/>
        <v>9.428571429</v>
      </c>
      <c r="T245" s="49"/>
    </row>
    <row r="246" ht="15.75" customHeight="1">
      <c r="B246" s="80"/>
      <c r="C246" s="203">
        <v>44650.0</v>
      </c>
      <c r="D246" s="232">
        <v>5.2494076E8</v>
      </c>
      <c r="E246" s="220" t="s">
        <v>5245</v>
      </c>
      <c r="F246" s="204" t="s">
        <v>2178</v>
      </c>
      <c r="G246" s="204" t="s">
        <v>4873</v>
      </c>
      <c r="H246" s="204" t="s">
        <v>60</v>
      </c>
      <c r="I246" s="204" t="s">
        <v>3398</v>
      </c>
      <c r="J246" s="210">
        <v>9.1</v>
      </c>
      <c r="K246" s="205">
        <f t="shared" si="3"/>
        <v>8.895491803</v>
      </c>
      <c r="L246" s="36">
        <v>8.0</v>
      </c>
      <c r="M246" s="36">
        <v>10.0</v>
      </c>
      <c r="N246" s="36">
        <v>10.0</v>
      </c>
      <c r="O246" s="36">
        <v>10.0</v>
      </c>
      <c r="P246" s="36">
        <v>8.0</v>
      </c>
      <c r="Q246" s="36">
        <v>8.0</v>
      </c>
      <c r="R246" s="36">
        <v>10.0</v>
      </c>
      <c r="S246" s="36">
        <f t="shared" si="10"/>
        <v>9.142857143</v>
      </c>
      <c r="T246" s="49" t="s">
        <v>5246</v>
      </c>
    </row>
    <row r="247" ht="15.75" customHeight="1">
      <c r="B247" s="80"/>
      <c r="C247" s="203">
        <v>44652.0</v>
      </c>
      <c r="D247" s="233">
        <v>5.2834383E8</v>
      </c>
      <c r="E247" s="220" t="s">
        <v>5247</v>
      </c>
      <c r="F247" s="204" t="s">
        <v>190</v>
      </c>
      <c r="G247" s="204" t="s">
        <v>4875</v>
      </c>
      <c r="H247" s="204" t="s">
        <v>261</v>
      </c>
      <c r="I247" s="204" t="s">
        <v>420</v>
      </c>
      <c r="J247" s="210">
        <v>7.7</v>
      </c>
      <c r="K247" s="205">
        <f t="shared" si="3"/>
        <v>8.890612245</v>
      </c>
      <c r="L247" s="36">
        <v>8.0</v>
      </c>
      <c r="M247" s="36">
        <v>10.0</v>
      </c>
      <c r="N247" s="36">
        <v>10.0</v>
      </c>
      <c r="O247" s="36">
        <v>8.0</v>
      </c>
      <c r="P247" s="36">
        <v>4.0</v>
      </c>
      <c r="Q247" s="36">
        <v>8.0</v>
      </c>
      <c r="R247" s="36">
        <v>6.0</v>
      </c>
      <c r="S247" s="36">
        <f t="shared" si="10"/>
        <v>7.714285714</v>
      </c>
      <c r="T247" s="49"/>
    </row>
    <row r="248" ht="15.75" customHeight="1">
      <c r="B248" s="80"/>
      <c r="C248" s="203">
        <v>44652.0</v>
      </c>
      <c r="D248" s="209">
        <v>5.23961405E8</v>
      </c>
      <c r="E248" s="220" t="s">
        <v>5248</v>
      </c>
      <c r="F248" s="204" t="s">
        <v>1649</v>
      </c>
      <c r="G248" s="204" t="s">
        <v>4873</v>
      </c>
      <c r="H248" s="204" t="s">
        <v>2203</v>
      </c>
      <c r="I248" s="204" t="s">
        <v>1039</v>
      </c>
      <c r="J248" s="210">
        <v>8.9</v>
      </c>
      <c r="K248" s="205">
        <f t="shared" si="3"/>
        <v>8.890650407</v>
      </c>
      <c r="L248" s="36">
        <v>8.0</v>
      </c>
      <c r="M248" s="36">
        <v>6.0</v>
      </c>
      <c r="N248" s="36">
        <v>10.0</v>
      </c>
      <c r="O248" s="36">
        <v>10.0</v>
      </c>
      <c r="P248" s="36">
        <v>10.0</v>
      </c>
      <c r="Q248" s="36">
        <v>8.0</v>
      </c>
      <c r="R248" s="36">
        <v>10.0</v>
      </c>
      <c r="S248" s="36">
        <f t="shared" si="10"/>
        <v>8.857142857</v>
      </c>
      <c r="T248" s="49" t="s">
        <v>5249</v>
      </c>
    </row>
    <row r="249" ht="15.75" customHeight="1">
      <c r="B249" s="80"/>
      <c r="C249" s="203">
        <v>44659.0</v>
      </c>
      <c r="D249" s="232">
        <v>5.19614179E8</v>
      </c>
      <c r="E249" s="220" t="s">
        <v>5250</v>
      </c>
      <c r="F249" s="204" t="s">
        <v>5206</v>
      </c>
      <c r="G249" s="204" t="s">
        <v>4873</v>
      </c>
      <c r="H249" s="204" t="s">
        <v>722</v>
      </c>
      <c r="I249" s="204">
        <v>107.0</v>
      </c>
      <c r="J249" s="210">
        <v>5.1</v>
      </c>
      <c r="K249" s="205">
        <f t="shared" si="3"/>
        <v>8.875303644</v>
      </c>
      <c r="L249" s="36">
        <v>4.0</v>
      </c>
      <c r="M249" s="36">
        <v>8.0</v>
      </c>
      <c r="N249" s="36">
        <v>6.0</v>
      </c>
      <c r="O249" s="36">
        <v>8.0</v>
      </c>
      <c r="P249" s="36">
        <v>6.0</v>
      </c>
      <c r="Q249" s="36">
        <v>2.0</v>
      </c>
      <c r="R249" s="36">
        <v>2.0</v>
      </c>
      <c r="S249" s="36">
        <f t="shared" si="10"/>
        <v>5.142857143</v>
      </c>
      <c r="T249" s="49" t="s">
        <v>5251</v>
      </c>
    </row>
    <row r="250" ht="15.75" customHeight="1">
      <c r="B250" s="80"/>
      <c r="C250" s="203">
        <v>44660.0</v>
      </c>
      <c r="D250" s="209">
        <v>5.24483851E8</v>
      </c>
      <c r="E250" s="220" t="s">
        <v>5252</v>
      </c>
      <c r="F250" s="204" t="s">
        <v>2022</v>
      </c>
      <c r="G250" s="204" t="s">
        <v>4937</v>
      </c>
      <c r="H250" s="204" t="s">
        <v>60</v>
      </c>
      <c r="I250" s="204" t="s">
        <v>3347</v>
      </c>
      <c r="J250" s="210">
        <v>10.0</v>
      </c>
      <c r="K250" s="205">
        <f t="shared" si="3"/>
        <v>8.87983871</v>
      </c>
      <c r="L250" s="36">
        <v>10.0</v>
      </c>
      <c r="M250" s="36">
        <v>10.0</v>
      </c>
      <c r="N250" s="36">
        <v>10.0</v>
      </c>
      <c r="O250" s="36">
        <v>10.0</v>
      </c>
      <c r="P250" s="36">
        <v>10.0</v>
      </c>
      <c r="Q250" s="36">
        <v>10.0</v>
      </c>
      <c r="R250" s="36">
        <v>10.0</v>
      </c>
      <c r="S250" s="36">
        <f t="shared" si="10"/>
        <v>10</v>
      </c>
      <c r="T250" s="49" t="s">
        <v>5253</v>
      </c>
    </row>
    <row r="251" ht="15.75" customHeight="1">
      <c r="B251" s="80"/>
      <c r="C251" s="203">
        <v>44661.0</v>
      </c>
      <c r="D251" s="209">
        <v>5.29409059E8</v>
      </c>
      <c r="E251" s="220" t="s">
        <v>5217</v>
      </c>
      <c r="F251" s="220" t="s">
        <v>5206</v>
      </c>
      <c r="G251" s="204" t="s">
        <v>4873</v>
      </c>
      <c r="H251" s="204" t="s">
        <v>60</v>
      </c>
      <c r="I251" s="204" t="s">
        <v>3398</v>
      </c>
      <c r="J251" s="210">
        <v>9.4</v>
      </c>
      <c r="K251" s="205">
        <f t="shared" si="3"/>
        <v>8.881927711</v>
      </c>
      <c r="L251" s="36">
        <v>10.0</v>
      </c>
      <c r="M251" s="36">
        <v>10.0</v>
      </c>
      <c r="N251" s="36">
        <v>10.0</v>
      </c>
      <c r="O251" s="36">
        <v>8.0</v>
      </c>
      <c r="P251" s="36">
        <v>8.0</v>
      </c>
      <c r="Q251" s="36">
        <v>8.0</v>
      </c>
      <c r="R251" s="36">
        <v>10.0</v>
      </c>
      <c r="S251" s="36">
        <f t="shared" si="10"/>
        <v>9.142857143</v>
      </c>
      <c r="T251" s="49"/>
    </row>
    <row r="252" ht="15.75" customHeight="1">
      <c r="B252" s="80"/>
      <c r="C252" s="203">
        <v>44662.0</v>
      </c>
      <c r="D252" s="232">
        <v>5.29143811E8</v>
      </c>
      <c r="E252" s="220" t="s">
        <v>5254</v>
      </c>
      <c r="F252" s="204" t="s">
        <v>4872</v>
      </c>
      <c r="G252" s="204" t="s">
        <v>4875</v>
      </c>
      <c r="H252" s="204" t="s">
        <v>1787</v>
      </c>
      <c r="I252" s="204">
        <v>312.0</v>
      </c>
      <c r="J252" s="210">
        <v>10.0</v>
      </c>
      <c r="K252" s="205">
        <f t="shared" si="3"/>
        <v>8.8864</v>
      </c>
      <c r="L252" s="36">
        <v>10.0</v>
      </c>
      <c r="M252" s="36">
        <v>10.0</v>
      </c>
      <c r="N252" s="36">
        <v>10.0</v>
      </c>
      <c r="O252" s="36">
        <v>10.0</v>
      </c>
      <c r="P252" s="36">
        <v>10.0</v>
      </c>
      <c r="Q252" s="36">
        <v>10.0</v>
      </c>
      <c r="R252" s="36">
        <v>10.0</v>
      </c>
      <c r="S252" s="36">
        <f t="shared" si="10"/>
        <v>10</v>
      </c>
      <c r="T252" s="220" t="s">
        <v>5255</v>
      </c>
    </row>
    <row r="253" ht="15.75" customHeight="1">
      <c r="B253" s="80"/>
      <c r="C253" s="203">
        <v>44662.0</v>
      </c>
      <c r="D253" s="232">
        <v>5.22244314E8</v>
      </c>
      <c r="E253" s="220" t="s">
        <v>5256</v>
      </c>
      <c r="F253" s="204" t="s">
        <v>4872</v>
      </c>
      <c r="G253" s="204" t="s">
        <v>4873</v>
      </c>
      <c r="H253" s="204" t="s">
        <v>2203</v>
      </c>
      <c r="I253" s="204" t="s">
        <v>1245</v>
      </c>
      <c r="J253" s="210">
        <v>6.6</v>
      </c>
      <c r="K253" s="205">
        <f t="shared" si="3"/>
        <v>8.877290837</v>
      </c>
      <c r="L253" s="36">
        <v>6.0</v>
      </c>
      <c r="M253" s="36">
        <v>6.0</v>
      </c>
      <c r="N253" s="36">
        <v>10.0</v>
      </c>
      <c r="O253" s="36">
        <v>8.0</v>
      </c>
      <c r="P253" s="36">
        <v>4.0</v>
      </c>
      <c r="Q253" s="36">
        <v>4.0</v>
      </c>
      <c r="R253" s="36">
        <v>8.0</v>
      </c>
      <c r="S253" s="36">
        <f t="shared" si="10"/>
        <v>6.571428571</v>
      </c>
      <c r="T253" s="49"/>
    </row>
    <row r="254" ht="15.75" customHeight="1">
      <c r="B254" s="80"/>
      <c r="C254" s="203">
        <v>44667.0</v>
      </c>
      <c r="D254" s="220">
        <v>5.30711059E8</v>
      </c>
      <c r="E254" s="220" t="s">
        <v>5257</v>
      </c>
      <c r="F254" s="204" t="s">
        <v>2178</v>
      </c>
      <c r="G254" s="204" t="s">
        <v>4883</v>
      </c>
      <c r="H254" s="204" t="s">
        <v>261</v>
      </c>
      <c r="I254" s="204" t="s">
        <v>3650</v>
      </c>
      <c r="J254" s="210">
        <v>9.4</v>
      </c>
      <c r="K254" s="205">
        <f t="shared" si="3"/>
        <v>8.879365079</v>
      </c>
      <c r="L254" s="36">
        <v>10.0</v>
      </c>
      <c r="M254" s="36">
        <v>10.0</v>
      </c>
      <c r="N254" s="36">
        <v>10.0</v>
      </c>
      <c r="O254" s="36">
        <v>10.0</v>
      </c>
      <c r="P254" s="36">
        <v>6.0</v>
      </c>
      <c r="Q254" s="36">
        <v>10.0</v>
      </c>
      <c r="R254" s="36">
        <v>10.0</v>
      </c>
      <c r="S254" s="36">
        <f t="shared" si="10"/>
        <v>9.428571429</v>
      </c>
      <c r="T254" s="49" t="s">
        <v>5258</v>
      </c>
    </row>
    <row r="255" ht="15.75" customHeight="1">
      <c r="B255" s="80"/>
      <c r="C255" s="203">
        <v>44671.0</v>
      </c>
      <c r="D255" s="232">
        <v>5.26166349E8</v>
      </c>
      <c r="E255" s="220" t="s">
        <v>5259</v>
      </c>
      <c r="F255" s="204" t="s">
        <v>126</v>
      </c>
      <c r="G255" s="204" t="s">
        <v>4883</v>
      </c>
      <c r="H255" s="204" t="s">
        <v>60</v>
      </c>
      <c r="I255" s="204" t="s">
        <v>3256</v>
      </c>
      <c r="J255" s="210">
        <v>7.1</v>
      </c>
      <c r="K255" s="205">
        <f t="shared" si="3"/>
        <v>8.872332016</v>
      </c>
      <c r="L255" s="36">
        <v>8.0</v>
      </c>
      <c r="M255" s="36">
        <v>8.0</v>
      </c>
      <c r="N255" s="36">
        <v>8.0</v>
      </c>
      <c r="O255" s="36">
        <v>6.0</v>
      </c>
      <c r="P255" s="36">
        <v>8.0</v>
      </c>
      <c r="Q255" s="36">
        <v>6.0</v>
      </c>
      <c r="R255" s="36">
        <v>6.0</v>
      </c>
      <c r="S255" s="205">
        <f t="shared" si="10"/>
        <v>7.142857143</v>
      </c>
      <c r="T255" s="49" t="s">
        <v>5260</v>
      </c>
    </row>
    <row r="256" ht="15.75" customHeight="1">
      <c r="B256" s="80"/>
      <c r="C256" s="203">
        <v>44672.0</v>
      </c>
      <c r="D256" s="209">
        <v>5.30295197E8</v>
      </c>
      <c r="E256" s="220" t="s">
        <v>5261</v>
      </c>
      <c r="F256" s="204" t="s">
        <v>4872</v>
      </c>
      <c r="G256" s="204" t="s">
        <v>4883</v>
      </c>
      <c r="H256" s="204" t="s">
        <v>261</v>
      </c>
      <c r="I256" s="204" t="s">
        <v>3404</v>
      </c>
      <c r="J256" s="210">
        <v>9.1</v>
      </c>
      <c r="K256" s="205">
        <f t="shared" si="3"/>
        <v>8.873228346</v>
      </c>
      <c r="L256" s="36">
        <v>8.0</v>
      </c>
      <c r="M256" s="36">
        <v>10.0</v>
      </c>
      <c r="N256" s="36">
        <v>10.0</v>
      </c>
      <c r="O256" s="36">
        <v>10.0</v>
      </c>
      <c r="P256" s="36">
        <v>10.0</v>
      </c>
      <c r="Q256" s="36">
        <v>8.0</v>
      </c>
      <c r="R256" s="36">
        <v>8.0</v>
      </c>
      <c r="S256" s="205">
        <f t="shared" si="10"/>
        <v>9.142857143</v>
      </c>
      <c r="T256" s="49" t="s">
        <v>5262</v>
      </c>
    </row>
    <row r="257" ht="15.75" customHeight="1">
      <c r="B257" s="80"/>
      <c r="C257" s="203">
        <v>44673.0</v>
      </c>
      <c r="D257" s="209">
        <v>5.29494055E8</v>
      </c>
      <c r="E257" s="220" t="s">
        <v>5263</v>
      </c>
      <c r="F257" s="204" t="s">
        <v>48</v>
      </c>
      <c r="G257" s="204" t="s">
        <v>4883</v>
      </c>
      <c r="H257" s="204" t="s">
        <v>722</v>
      </c>
      <c r="I257" s="204">
        <v>116.0</v>
      </c>
      <c r="J257" s="210">
        <v>10.0</v>
      </c>
      <c r="K257" s="205">
        <f t="shared" si="3"/>
        <v>8.877647059</v>
      </c>
      <c r="L257" s="36">
        <v>10.0</v>
      </c>
      <c r="M257" s="36">
        <v>10.0</v>
      </c>
      <c r="N257" s="36">
        <v>10.0</v>
      </c>
      <c r="O257" s="36">
        <v>10.0</v>
      </c>
      <c r="P257" s="36">
        <v>10.0</v>
      </c>
      <c r="Q257" s="36">
        <v>10.0</v>
      </c>
      <c r="R257" s="36">
        <v>10.0</v>
      </c>
      <c r="S257" s="205">
        <f t="shared" si="10"/>
        <v>10</v>
      </c>
      <c r="T257" s="49" t="s">
        <v>5264</v>
      </c>
    </row>
    <row r="258" ht="15.75" customHeight="1">
      <c r="B258" s="80"/>
      <c r="C258" s="203">
        <v>44674.0</v>
      </c>
      <c r="D258" s="232">
        <v>5.31570663E8</v>
      </c>
      <c r="E258" s="220" t="s">
        <v>5265</v>
      </c>
      <c r="F258" s="204" t="s">
        <v>4915</v>
      </c>
      <c r="G258" s="204" t="s">
        <v>4883</v>
      </c>
      <c r="H258" s="204" t="s">
        <v>60</v>
      </c>
      <c r="I258" s="204" t="s">
        <v>3350</v>
      </c>
      <c r="J258" s="210">
        <v>11.0</v>
      </c>
      <c r="K258" s="205">
        <f t="shared" si="3"/>
        <v>8.8859375</v>
      </c>
      <c r="L258" s="36">
        <v>10.0</v>
      </c>
      <c r="M258" s="36">
        <v>10.0</v>
      </c>
      <c r="N258" s="36">
        <v>10.0</v>
      </c>
      <c r="O258" s="36">
        <v>8.0</v>
      </c>
      <c r="P258" s="36">
        <v>10.0</v>
      </c>
      <c r="Q258" s="36">
        <v>8.0</v>
      </c>
      <c r="R258" s="36">
        <v>10.0</v>
      </c>
      <c r="S258" s="205">
        <f t="shared" si="10"/>
        <v>9.428571429</v>
      </c>
      <c r="T258" s="49"/>
    </row>
    <row r="259" ht="15.75" customHeight="1">
      <c r="B259" s="80"/>
      <c r="C259" s="16">
        <v>44674.0</v>
      </c>
      <c r="D259" s="223">
        <v>5.31495761E8</v>
      </c>
      <c r="E259" s="220" t="s">
        <v>5266</v>
      </c>
      <c r="F259" s="5" t="s">
        <v>4915</v>
      </c>
      <c r="G259" s="5" t="s">
        <v>4883</v>
      </c>
      <c r="H259" s="5" t="s">
        <v>45</v>
      </c>
      <c r="I259" s="5">
        <v>302.0</v>
      </c>
      <c r="J259" s="234">
        <v>8.0</v>
      </c>
      <c r="K259" s="205">
        <f t="shared" si="3"/>
        <v>8.882490272</v>
      </c>
      <c r="L259" s="36">
        <v>8.0</v>
      </c>
      <c r="M259" s="36">
        <v>10.0</v>
      </c>
      <c r="N259" s="36">
        <v>10.0</v>
      </c>
      <c r="O259" s="36">
        <v>6.0</v>
      </c>
      <c r="P259" s="36">
        <v>6.0</v>
      </c>
      <c r="Q259" s="36">
        <v>8.0</v>
      </c>
      <c r="R259" s="36">
        <v>8.0</v>
      </c>
      <c r="S259" s="205">
        <f t="shared" si="10"/>
        <v>8</v>
      </c>
      <c r="T259" s="49" t="s">
        <v>5267</v>
      </c>
    </row>
    <row r="260" ht="15.75" customHeight="1">
      <c r="B260" s="80"/>
      <c r="C260" s="16">
        <v>44675.0</v>
      </c>
      <c r="D260" s="223">
        <v>5.31415023E8</v>
      </c>
      <c r="E260" s="220" t="s">
        <v>5268</v>
      </c>
      <c r="F260" s="5" t="s">
        <v>48</v>
      </c>
      <c r="G260" s="5" t="s">
        <v>4875</v>
      </c>
      <c r="H260" s="5" t="s">
        <v>261</v>
      </c>
      <c r="I260" s="5" t="s">
        <v>3372</v>
      </c>
      <c r="J260" s="234">
        <v>10.0</v>
      </c>
      <c r="K260" s="205">
        <f t="shared" si="3"/>
        <v>8.886821705</v>
      </c>
      <c r="L260" s="36">
        <v>10.0</v>
      </c>
      <c r="M260" s="36">
        <v>10.0</v>
      </c>
      <c r="N260" s="36">
        <v>10.0</v>
      </c>
      <c r="O260" s="36">
        <v>10.0</v>
      </c>
      <c r="P260" s="36">
        <v>10.0</v>
      </c>
      <c r="Q260" s="36">
        <v>10.0</v>
      </c>
      <c r="R260" s="36">
        <v>10.0</v>
      </c>
      <c r="S260" s="205">
        <f t="shared" si="10"/>
        <v>10</v>
      </c>
      <c r="T260" s="49" t="s">
        <v>5269</v>
      </c>
    </row>
    <row r="261" ht="15.75" customHeight="1">
      <c r="B261" s="80"/>
      <c r="C261" s="16">
        <v>44678.0</v>
      </c>
      <c r="D261" s="223">
        <v>5.24790413E8</v>
      </c>
      <c r="E261" s="220" t="s">
        <v>5270</v>
      </c>
      <c r="F261" s="5" t="s">
        <v>4257</v>
      </c>
      <c r="G261" s="5" t="s">
        <v>4883</v>
      </c>
      <c r="H261" s="5" t="s">
        <v>1808</v>
      </c>
      <c r="I261" s="5">
        <v>215.0</v>
      </c>
      <c r="J261" s="234">
        <v>8.6</v>
      </c>
      <c r="K261" s="205">
        <f t="shared" si="3"/>
        <v>8.885714286</v>
      </c>
      <c r="L261" s="36">
        <v>10.0</v>
      </c>
      <c r="M261" s="36">
        <v>8.0</v>
      </c>
      <c r="N261" s="36">
        <v>10.0</v>
      </c>
      <c r="O261" s="36">
        <v>10.0</v>
      </c>
      <c r="P261" s="36">
        <v>8.0</v>
      </c>
      <c r="Q261" s="36">
        <v>6.0</v>
      </c>
      <c r="R261" s="36">
        <v>8.0</v>
      </c>
      <c r="S261" s="205">
        <f t="shared" si="10"/>
        <v>8.571428571</v>
      </c>
      <c r="T261" s="49" t="s">
        <v>5271</v>
      </c>
    </row>
    <row r="262" ht="15.75" customHeight="1">
      <c r="B262" s="80"/>
      <c r="C262" s="16">
        <v>44679.0</v>
      </c>
      <c r="D262" s="223">
        <v>5.29861694E8</v>
      </c>
      <c r="E262" s="220" t="s">
        <v>5272</v>
      </c>
      <c r="F262" s="5" t="s">
        <v>48</v>
      </c>
      <c r="G262" s="5" t="s">
        <v>4873</v>
      </c>
      <c r="H262" s="5" t="s">
        <v>2203</v>
      </c>
      <c r="I262" s="5" t="s">
        <v>3440</v>
      </c>
      <c r="J262" s="234">
        <v>9.7</v>
      </c>
      <c r="K262" s="205">
        <f t="shared" si="3"/>
        <v>8.888846154</v>
      </c>
      <c r="L262" s="36">
        <v>10.0</v>
      </c>
      <c r="M262" s="36">
        <v>10.0</v>
      </c>
      <c r="N262" s="36">
        <v>10.0</v>
      </c>
      <c r="O262" s="36">
        <v>10.0</v>
      </c>
      <c r="P262" s="36">
        <v>8.0</v>
      </c>
      <c r="Q262" s="36">
        <v>10.0</v>
      </c>
      <c r="R262" s="36">
        <v>10.0</v>
      </c>
      <c r="S262" s="205">
        <f t="shared" si="10"/>
        <v>9.714285714</v>
      </c>
      <c r="T262" s="49"/>
    </row>
    <row r="263" ht="15.75" customHeight="1">
      <c r="B263" s="80"/>
      <c r="C263" s="16">
        <v>44680.0</v>
      </c>
      <c r="D263" s="223">
        <v>5.32356152E8</v>
      </c>
      <c r="E263" s="220" t="s">
        <v>5273</v>
      </c>
      <c r="F263" s="5" t="s">
        <v>48</v>
      </c>
      <c r="G263" s="5" t="s">
        <v>4937</v>
      </c>
      <c r="H263" s="5" t="s">
        <v>1782</v>
      </c>
      <c r="I263" s="5">
        <v>216.0</v>
      </c>
      <c r="J263" s="234">
        <v>9.7</v>
      </c>
      <c r="K263" s="205">
        <f t="shared" si="3"/>
        <v>8.891954023</v>
      </c>
      <c r="L263" s="36">
        <v>10.0</v>
      </c>
      <c r="M263" s="36">
        <v>10.0</v>
      </c>
      <c r="N263" s="36">
        <v>10.0</v>
      </c>
      <c r="O263" s="36">
        <v>10.0</v>
      </c>
      <c r="P263" s="36">
        <v>10.0</v>
      </c>
      <c r="Q263" s="36">
        <v>8.0</v>
      </c>
      <c r="R263" s="36">
        <v>10.0</v>
      </c>
      <c r="S263" s="205">
        <f t="shared" si="10"/>
        <v>9.714285714</v>
      </c>
      <c r="T263" s="49" t="s">
        <v>5274</v>
      </c>
    </row>
    <row r="264" ht="15.75" customHeight="1">
      <c r="B264" s="80"/>
      <c r="C264" s="16">
        <v>44681.0</v>
      </c>
      <c r="D264" s="221">
        <v>5.325879E8</v>
      </c>
      <c r="E264" s="220" t="s">
        <v>5275</v>
      </c>
      <c r="F264" s="5" t="s">
        <v>5233</v>
      </c>
      <c r="G264" s="5" t="s">
        <v>4873</v>
      </c>
      <c r="H264" s="5" t="s">
        <v>60</v>
      </c>
      <c r="I264" s="5" t="s">
        <v>3592</v>
      </c>
      <c r="J264" s="234">
        <v>8.3</v>
      </c>
      <c r="K264" s="205">
        <f t="shared" si="3"/>
        <v>8.889694656</v>
      </c>
      <c r="L264" s="36">
        <v>10.0</v>
      </c>
      <c r="M264" s="36">
        <v>8.0</v>
      </c>
      <c r="N264" s="36">
        <v>8.0</v>
      </c>
      <c r="O264" s="36">
        <v>8.0</v>
      </c>
      <c r="P264" s="36">
        <v>8.0</v>
      </c>
      <c r="Q264" s="36">
        <v>8.0</v>
      </c>
      <c r="R264" s="36">
        <v>8.0</v>
      </c>
      <c r="S264" s="205">
        <f t="shared" si="10"/>
        <v>8.285714286</v>
      </c>
      <c r="T264" s="49" t="s">
        <v>5276</v>
      </c>
    </row>
    <row r="265" ht="15.75" customHeight="1">
      <c r="B265" s="80"/>
      <c r="C265" s="16">
        <v>44682.0</v>
      </c>
      <c r="D265" s="225">
        <v>5.30488133E8</v>
      </c>
      <c r="E265" s="220" t="s">
        <v>5277</v>
      </c>
      <c r="F265" s="5" t="s">
        <v>5206</v>
      </c>
      <c r="G265" s="5" t="s">
        <v>4873</v>
      </c>
      <c r="H265" s="5" t="s">
        <v>1787</v>
      </c>
      <c r="I265" s="5">
        <v>311.0</v>
      </c>
      <c r="J265" s="234">
        <v>10.0</v>
      </c>
      <c r="K265" s="205">
        <f t="shared" si="3"/>
        <v>8.89391635</v>
      </c>
      <c r="L265" s="36">
        <v>10.0</v>
      </c>
      <c r="M265" s="36">
        <v>10.0</v>
      </c>
      <c r="N265" s="36">
        <v>10.0</v>
      </c>
      <c r="O265" s="36">
        <v>10.0</v>
      </c>
      <c r="P265" s="36">
        <v>10.0</v>
      </c>
      <c r="Q265" s="36">
        <v>10.0</v>
      </c>
      <c r="R265" s="36">
        <v>10.0</v>
      </c>
      <c r="S265" s="205">
        <f t="shared" si="10"/>
        <v>10</v>
      </c>
      <c r="T265" s="49" t="s">
        <v>5278</v>
      </c>
    </row>
    <row r="266" ht="15.75" customHeight="1">
      <c r="B266" s="80"/>
      <c r="C266" s="16">
        <v>44682.0</v>
      </c>
      <c r="D266" s="223">
        <v>5.28299997E8</v>
      </c>
      <c r="E266" s="220" t="s">
        <v>5279</v>
      </c>
      <c r="F266" s="5" t="s">
        <v>48</v>
      </c>
      <c r="G266" s="5" t="s">
        <v>4883</v>
      </c>
      <c r="H266" s="5" t="s">
        <v>1868</v>
      </c>
      <c r="I266" s="5">
        <v>206.0</v>
      </c>
      <c r="J266" s="234">
        <v>4.9</v>
      </c>
      <c r="K266" s="205">
        <f t="shared" si="3"/>
        <v>8.878787879</v>
      </c>
      <c r="L266" s="36">
        <v>2.0</v>
      </c>
      <c r="M266" s="36">
        <v>10.0</v>
      </c>
      <c r="N266" s="36">
        <v>10.0</v>
      </c>
      <c r="O266" s="36">
        <v>6.0</v>
      </c>
      <c r="P266" s="36">
        <v>2.0</v>
      </c>
      <c r="Q266" s="36">
        <v>2.0</v>
      </c>
      <c r="R266" s="36">
        <v>2.0</v>
      </c>
      <c r="S266" s="205">
        <f t="shared" si="10"/>
        <v>4.857142857</v>
      </c>
      <c r="T266" s="49" t="s">
        <v>5280</v>
      </c>
    </row>
    <row r="267" ht="15.75" customHeight="1">
      <c r="B267" s="80"/>
      <c r="C267" s="16">
        <v>44683.0</v>
      </c>
      <c r="D267" s="223">
        <v>5.32665877E8</v>
      </c>
      <c r="E267" s="220" t="s">
        <v>5281</v>
      </c>
      <c r="F267" s="5" t="s">
        <v>48</v>
      </c>
      <c r="G267" s="5" t="s">
        <v>4883</v>
      </c>
      <c r="H267" s="5" t="s">
        <v>1808</v>
      </c>
      <c r="I267" s="5">
        <v>210.0</v>
      </c>
      <c r="J267" s="234">
        <v>8.9</v>
      </c>
      <c r="K267" s="205">
        <f t="shared" si="3"/>
        <v>8.878867925</v>
      </c>
      <c r="L267" s="36">
        <v>8.0</v>
      </c>
      <c r="M267" s="36">
        <v>10.0</v>
      </c>
      <c r="N267" s="36">
        <v>8.0</v>
      </c>
      <c r="O267" s="36">
        <v>10.0</v>
      </c>
      <c r="P267" s="36">
        <v>10.0</v>
      </c>
      <c r="Q267" s="36">
        <v>8.0</v>
      </c>
      <c r="R267" s="36">
        <v>8.0</v>
      </c>
      <c r="S267" s="205">
        <f t="shared" si="10"/>
        <v>8.857142857</v>
      </c>
      <c r="T267" s="49" t="s">
        <v>5282</v>
      </c>
    </row>
    <row r="268" ht="15.75" customHeight="1">
      <c r="B268" s="80"/>
      <c r="C268" s="16">
        <v>44685.0</v>
      </c>
      <c r="D268" s="223">
        <v>5.32396239E8</v>
      </c>
      <c r="E268" s="220" t="s">
        <v>5283</v>
      </c>
      <c r="F268" s="5" t="s">
        <v>5197</v>
      </c>
      <c r="G268" s="5" t="s">
        <v>4873</v>
      </c>
      <c r="H268" s="5" t="s">
        <v>60</v>
      </c>
      <c r="I268" s="5" t="s">
        <v>187</v>
      </c>
      <c r="J268" s="234">
        <v>8.6</v>
      </c>
      <c r="K268" s="205">
        <f t="shared" si="3"/>
        <v>8.877819549</v>
      </c>
      <c r="L268" s="36">
        <v>8.0</v>
      </c>
      <c r="M268" s="36">
        <v>8.0</v>
      </c>
      <c r="N268" s="36">
        <v>10.0</v>
      </c>
      <c r="O268" s="36">
        <v>10.0</v>
      </c>
      <c r="P268" s="36">
        <v>8.0</v>
      </c>
      <c r="Q268" s="36">
        <v>8.0</v>
      </c>
      <c r="R268" s="36">
        <v>8.0</v>
      </c>
      <c r="S268" s="205">
        <f t="shared" si="10"/>
        <v>8.571428571</v>
      </c>
      <c r="T268" s="49" t="s">
        <v>5284</v>
      </c>
    </row>
    <row r="269" ht="15.75" customHeight="1">
      <c r="B269" s="80"/>
      <c r="C269" s="16">
        <v>44687.0</v>
      </c>
      <c r="D269" s="223">
        <v>5.32173174E8</v>
      </c>
      <c r="E269" s="220" t="s">
        <v>5285</v>
      </c>
      <c r="F269" s="5" t="s">
        <v>5197</v>
      </c>
      <c r="G269" s="5" t="s">
        <v>4875</v>
      </c>
      <c r="H269" s="5" t="s">
        <v>1808</v>
      </c>
      <c r="I269" s="5">
        <v>307.0</v>
      </c>
      <c r="J269" s="234">
        <v>6.3</v>
      </c>
      <c r="K269" s="205">
        <f t="shared" si="3"/>
        <v>8.868164794</v>
      </c>
      <c r="L269" s="36">
        <v>8.0</v>
      </c>
      <c r="M269" s="36">
        <v>6.0</v>
      </c>
      <c r="N269" s="36">
        <v>8.0</v>
      </c>
      <c r="O269" s="36">
        <v>8.0</v>
      </c>
      <c r="P269" s="36">
        <v>4.0</v>
      </c>
      <c r="Q269" s="36">
        <v>6.0</v>
      </c>
      <c r="R269" s="36">
        <v>4.0</v>
      </c>
      <c r="S269" s="205">
        <f t="shared" si="10"/>
        <v>6.285714286</v>
      </c>
      <c r="T269" s="49" t="s">
        <v>5286</v>
      </c>
    </row>
    <row r="270" ht="15.75" customHeight="1">
      <c r="B270" s="80"/>
      <c r="C270" s="16">
        <v>44688.0</v>
      </c>
      <c r="D270" s="221">
        <v>5.22187264E8</v>
      </c>
      <c r="E270" s="220" t="s">
        <v>5287</v>
      </c>
      <c r="F270" s="5" t="s">
        <v>5197</v>
      </c>
      <c r="G270" s="5" t="s">
        <v>4883</v>
      </c>
      <c r="H270" s="5" t="s">
        <v>45</v>
      </c>
      <c r="I270" s="5">
        <v>304.0</v>
      </c>
      <c r="J270" s="234">
        <v>10.0</v>
      </c>
      <c r="K270" s="205">
        <f t="shared" si="3"/>
        <v>8.87238806</v>
      </c>
      <c r="L270" s="36">
        <v>10.0</v>
      </c>
      <c r="M270" s="36">
        <v>10.0</v>
      </c>
      <c r="N270" s="36">
        <v>10.0</v>
      </c>
      <c r="O270" s="36">
        <v>10.0</v>
      </c>
      <c r="P270" s="36">
        <v>10.0</v>
      </c>
      <c r="Q270" s="36">
        <v>10.0</v>
      </c>
      <c r="R270" s="36">
        <v>10.0</v>
      </c>
      <c r="S270" s="205">
        <f t="shared" si="10"/>
        <v>10</v>
      </c>
      <c r="T270" s="49" t="s">
        <v>5288</v>
      </c>
    </row>
    <row r="271" ht="15.75" customHeight="1">
      <c r="B271" s="80"/>
      <c r="C271" s="16">
        <v>44688.0</v>
      </c>
      <c r="D271" s="221">
        <v>5.30512463E8</v>
      </c>
      <c r="E271" s="222" t="s">
        <v>5289</v>
      </c>
      <c r="F271" s="5" t="s">
        <v>107</v>
      </c>
      <c r="G271" s="5" t="s">
        <v>4873</v>
      </c>
      <c r="H271" s="5" t="s">
        <v>45</v>
      </c>
      <c r="I271" s="5">
        <v>202.0</v>
      </c>
      <c r="J271" s="234">
        <v>9.7</v>
      </c>
      <c r="K271" s="205">
        <f t="shared" si="3"/>
        <v>8.875464684</v>
      </c>
      <c r="L271" s="36">
        <v>10.0</v>
      </c>
      <c r="M271" s="36">
        <v>10.0</v>
      </c>
      <c r="N271" s="36">
        <v>10.0</v>
      </c>
      <c r="O271" s="36">
        <v>10.0</v>
      </c>
      <c r="P271" s="36">
        <v>10.0</v>
      </c>
      <c r="Q271" s="36">
        <v>10.0</v>
      </c>
      <c r="R271" s="36">
        <v>8.0</v>
      </c>
      <c r="S271" s="205">
        <f t="shared" si="10"/>
        <v>9.714285714</v>
      </c>
      <c r="T271" s="49"/>
    </row>
    <row r="272" ht="15.75" customHeight="1">
      <c r="B272" s="80"/>
      <c r="C272" s="16">
        <v>44697.0</v>
      </c>
      <c r="D272" s="223">
        <v>5.28884423E8</v>
      </c>
      <c r="E272" s="222" t="s">
        <v>5290</v>
      </c>
      <c r="F272" s="5" t="s">
        <v>5197</v>
      </c>
      <c r="G272" s="5" t="s">
        <v>4873</v>
      </c>
      <c r="H272" s="5" t="s">
        <v>1787</v>
      </c>
      <c r="I272" s="5">
        <v>311.0</v>
      </c>
      <c r="J272" s="234">
        <v>8.3</v>
      </c>
      <c r="K272" s="205">
        <f t="shared" si="3"/>
        <v>8.873333333</v>
      </c>
      <c r="L272" s="36">
        <v>8.0</v>
      </c>
      <c r="M272" s="36">
        <v>10.0</v>
      </c>
      <c r="N272" s="36">
        <v>8.0</v>
      </c>
      <c r="O272" s="36">
        <v>8.0</v>
      </c>
      <c r="P272" s="36">
        <v>6.0</v>
      </c>
      <c r="Q272" s="36">
        <v>8.0</v>
      </c>
      <c r="R272" s="36">
        <v>10.0</v>
      </c>
      <c r="S272" s="205">
        <f t="shared" si="10"/>
        <v>8.285714286</v>
      </c>
      <c r="T272" s="49"/>
    </row>
    <row r="273" ht="15.75" customHeight="1">
      <c r="B273" s="80"/>
      <c r="C273" s="16">
        <v>44705.0</v>
      </c>
      <c r="D273" s="223">
        <v>5.36376904E8</v>
      </c>
      <c r="E273" s="222" t="s">
        <v>5291</v>
      </c>
      <c r="F273" s="5" t="s">
        <v>48</v>
      </c>
      <c r="G273" s="5" t="s">
        <v>4873</v>
      </c>
      <c r="H273" s="5" t="s">
        <v>60</v>
      </c>
      <c r="I273" s="5" t="s">
        <v>2270</v>
      </c>
      <c r="J273" s="234">
        <v>10.0</v>
      </c>
      <c r="K273" s="205">
        <f t="shared" si="3"/>
        <v>8.877490775</v>
      </c>
      <c r="L273" s="36">
        <v>10.0</v>
      </c>
      <c r="M273" s="36">
        <v>10.0</v>
      </c>
      <c r="N273" s="36">
        <v>10.0</v>
      </c>
      <c r="O273" s="36">
        <v>10.0</v>
      </c>
      <c r="P273" s="36">
        <v>10.0</v>
      </c>
      <c r="Q273" s="36">
        <v>10.0</v>
      </c>
      <c r="R273" s="36">
        <v>10.0</v>
      </c>
      <c r="S273" s="205">
        <f t="shared" si="10"/>
        <v>10</v>
      </c>
      <c r="T273" s="49"/>
    </row>
    <row r="274" ht="15.75" customHeight="1">
      <c r="B274" s="80"/>
      <c r="C274" s="16">
        <v>44706.0</v>
      </c>
      <c r="D274" s="223">
        <v>5.2746547E8</v>
      </c>
      <c r="E274" s="222" t="s">
        <v>5292</v>
      </c>
      <c r="F274" s="5" t="s">
        <v>48</v>
      </c>
      <c r="G274" s="5" t="s">
        <v>4883</v>
      </c>
      <c r="H274" s="5" t="s">
        <v>1808</v>
      </c>
      <c r="I274" s="5">
        <v>211.0</v>
      </c>
      <c r="J274" s="234">
        <v>7.4</v>
      </c>
      <c r="K274" s="205">
        <f t="shared" si="3"/>
        <v>8.872058824</v>
      </c>
      <c r="L274" s="36">
        <v>6.0</v>
      </c>
      <c r="M274" s="36">
        <v>10.0</v>
      </c>
      <c r="N274" s="36">
        <v>10.0</v>
      </c>
      <c r="O274" s="36">
        <v>10.0</v>
      </c>
      <c r="P274" s="36">
        <v>4.0</v>
      </c>
      <c r="Q274" s="36">
        <v>8.0</v>
      </c>
      <c r="R274" s="36">
        <v>4.0</v>
      </c>
      <c r="S274" s="205">
        <f t="shared" si="10"/>
        <v>7.428571429</v>
      </c>
      <c r="T274" s="49" t="s">
        <v>5293</v>
      </c>
    </row>
    <row r="275" ht="15.75" customHeight="1">
      <c r="B275" s="80"/>
      <c r="C275" s="16">
        <v>44709.0</v>
      </c>
      <c r="D275" s="223">
        <v>5.3703364E8</v>
      </c>
      <c r="E275" s="222" t="s">
        <v>5294</v>
      </c>
      <c r="F275" s="5" t="s">
        <v>5197</v>
      </c>
      <c r="G275" s="5" t="s">
        <v>4873</v>
      </c>
      <c r="H275" s="5" t="s">
        <v>60</v>
      </c>
      <c r="I275" s="5" t="s">
        <v>187</v>
      </c>
      <c r="J275" s="234">
        <v>8.9</v>
      </c>
      <c r="K275" s="205">
        <f t="shared" si="3"/>
        <v>8.872161172</v>
      </c>
      <c r="L275" s="36">
        <v>6.0</v>
      </c>
      <c r="M275" s="36">
        <v>8.0</v>
      </c>
      <c r="N275" s="36">
        <v>10.0</v>
      </c>
      <c r="O275" s="36">
        <v>10.0</v>
      </c>
      <c r="P275" s="36">
        <v>8.0</v>
      </c>
      <c r="Q275" s="36">
        <v>10.0</v>
      </c>
      <c r="R275" s="36">
        <v>10.0</v>
      </c>
      <c r="S275" s="205">
        <f t="shared" si="10"/>
        <v>8.857142857</v>
      </c>
      <c r="T275" s="49"/>
    </row>
    <row r="276" ht="15.75" customHeight="1">
      <c r="B276" s="80"/>
      <c r="C276" s="16">
        <v>44709.0</v>
      </c>
      <c r="D276" s="223">
        <v>5.36985318E8</v>
      </c>
      <c r="E276" s="222" t="s">
        <v>5295</v>
      </c>
      <c r="F276" s="5" t="s">
        <v>56</v>
      </c>
      <c r="G276" s="5" t="s">
        <v>4883</v>
      </c>
      <c r="H276" s="5" t="s">
        <v>261</v>
      </c>
      <c r="I276" s="5" t="s">
        <v>332</v>
      </c>
      <c r="J276" s="234">
        <v>9.1</v>
      </c>
      <c r="K276" s="205">
        <f t="shared" si="3"/>
        <v>8.872992701</v>
      </c>
      <c r="L276" s="36">
        <v>10.0</v>
      </c>
      <c r="M276" s="36">
        <v>8.0</v>
      </c>
      <c r="N276" s="36">
        <v>10.0</v>
      </c>
      <c r="O276" s="36">
        <v>10.0</v>
      </c>
      <c r="P276" s="36">
        <v>10.0</v>
      </c>
      <c r="Q276" s="36">
        <v>8.0</v>
      </c>
      <c r="R276" s="36">
        <v>8.0</v>
      </c>
      <c r="S276" s="205">
        <f t="shared" si="10"/>
        <v>9.142857143</v>
      </c>
      <c r="T276" s="49" t="s">
        <v>5296</v>
      </c>
    </row>
    <row r="277" ht="15.75" customHeight="1">
      <c r="B277" s="80"/>
      <c r="C277" s="16">
        <v>44716.0</v>
      </c>
      <c r="D277" s="225">
        <v>5.33349122E8</v>
      </c>
      <c r="E277" s="222" t="s">
        <v>5297</v>
      </c>
      <c r="F277" s="5" t="s">
        <v>2022</v>
      </c>
      <c r="G277" s="5" t="s">
        <v>4937</v>
      </c>
      <c r="H277" s="5" t="s">
        <v>1787</v>
      </c>
      <c r="I277" s="5">
        <v>312.0</v>
      </c>
      <c r="J277" s="234">
        <v>7.7</v>
      </c>
      <c r="K277" s="205">
        <f t="shared" si="3"/>
        <v>8.868727273</v>
      </c>
      <c r="L277" s="36">
        <v>8.0</v>
      </c>
      <c r="M277" s="36">
        <v>10.0</v>
      </c>
      <c r="N277" s="36">
        <v>10.0</v>
      </c>
      <c r="O277" s="36">
        <v>6.0</v>
      </c>
      <c r="P277" s="36">
        <v>8.0</v>
      </c>
      <c r="Q277" s="36">
        <v>4.0</v>
      </c>
      <c r="R277" s="36">
        <v>8.0</v>
      </c>
      <c r="S277" s="205">
        <f t="shared" si="10"/>
        <v>7.714285714</v>
      </c>
      <c r="T277" s="49" t="s">
        <v>5298</v>
      </c>
    </row>
    <row r="278" ht="15.75" customHeight="1">
      <c r="B278" s="80"/>
      <c r="C278" s="16">
        <v>44718.0</v>
      </c>
      <c r="D278" s="221">
        <v>5.38247261E8</v>
      </c>
      <c r="E278" s="222" t="s">
        <v>5299</v>
      </c>
      <c r="F278" s="5" t="s">
        <v>126</v>
      </c>
      <c r="G278" s="5" t="s">
        <v>4883</v>
      </c>
      <c r="H278" s="5" t="s">
        <v>1808</v>
      </c>
      <c r="I278" s="5">
        <v>215.0</v>
      </c>
      <c r="J278" s="234">
        <v>10.0</v>
      </c>
      <c r="K278" s="205">
        <f t="shared" si="3"/>
        <v>8.872826087</v>
      </c>
      <c r="L278" s="36">
        <v>10.0</v>
      </c>
      <c r="M278" s="36">
        <v>10.0</v>
      </c>
      <c r="N278" s="36">
        <v>10.0</v>
      </c>
      <c r="O278" s="36">
        <v>10.0</v>
      </c>
      <c r="P278" s="36">
        <v>10.0</v>
      </c>
      <c r="Q278" s="36">
        <v>10.0</v>
      </c>
      <c r="R278" s="36">
        <v>10.0</v>
      </c>
      <c r="S278" s="205">
        <f t="shared" si="10"/>
        <v>10</v>
      </c>
      <c r="T278" s="49"/>
    </row>
    <row r="279" ht="15.75" customHeight="1">
      <c r="B279" s="80"/>
      <c r="C279" s="16">
        <v>44721.0</v>
      </c>
      <c r="D279" s="223">
        <v>5.37324456E8</v>
      </c>
      <c r="E279" s="222" t="s">
        <v>5300</v>
      </c>
      <c r="F279" s="5" t="s">
        <v>2078</v>
      </c>
      <c r="G279" s="5" t="s">
        <v>4883</v>
      </c>
      <c r="H279" s="5" t="s">
        <v>1782</v>
      </c>
      <c r="I279" s="5">
        <v>216.0</v>
      </c>
      <c r="J279" s="234">
        <v>9.7</v>
      </c>
      <c r="K279" s="205">
        <f t="shared" si="3"/>
        <v>8.875812274</v>
      </c>
      <c r="L279" s="36">
        <v>10.0</v>
      </c>
      <c r="M279" s="36">
        <v>10.0</v>
      </c>
      <c r="N279" s="36">
        <v>10.0</v>
      </c>
      <c r="O279" s="36">
        <v>10.0</v>
      </c>
      <c r="P279" s="36">
        <v>10.0</v>
      </c>
      <c r="Q279" s="36">
        <v>10.0</v>
      </c>
      <c r="R279" s="36">
        <v>8.0</v>
      </c>
      <c r="S279" s="205">
        <f t="shared" si="10"/>
        <v>9.714285714</v>
      </c>
      <c r="T279" s="49" t="s">
        <v>5301</v>
      </c>
    </row>
    <row r="280" ht="15.75" customHeight="1">
      <c r="B280" s="80"/>
      <c r="C280" s="16">
        <v>44726.0</v>
      </c>
      <c r="D280" s="223">
        <v>5.39697792E8</v>
      </c>
      <c r="E280" s="220" t="s">
        <v>5302</v>
      </c>
      <c r="F280" s="5" t="s">
        <v>52</v>
      </c>
      <c r="G280" s="5" t="s">
        <v>4883</v>
      </c>
      <c r="H280" s="5" t="s">
        <v>1808</v>
      </c>
      <c r="I280" s="5">
        <v>210.0</v>
      </c>
      <c r="J280" s="234">
        <v>9.7</v>
      </c>
      <c r="K280" s="205">
        <f t="shared" si="3"/>
        <v>8.878776978</v>
      </c>
      <c r="L280" s="36">
        <v>10.0</v>
      </c>
      <c r="M280" s="36">
        <v>10.0</v>
      </c>
      <c r="N280" s="36">
        <v>10.0</v>
      </c>
      <c r="O280" s="36">
        <v>10.0</v>
      </c>
      <c r="P280" s="36">
        <v>10.0</v>
      </c>
      <c r="Q280" s="36">
        <v>10.0</v>
      </c>
      <c r="R280" s="36">
        <v>8.0</v>
      </c>
      <c r="S280" s="205">
        <f t="shared" si="10"/>
        <v>9.714285714</v>
      </c>
      <c r="T280" s="49" t="s">
        <v>5303</v>
      </c>
    </row>
    <row r="281" ht="15.75" customHeight="1">
      <c r="B281" s="80"/>
      <c r="C281" s="16">
        <v>44728.0</v>
      </c>
      <c r="D281" s="223">
        <v>5.40141027E8</v>
      </c>
      <c r="E281" s="220" t="s">
        <v>5304</v>
      </c>
      <c r="F281" s="5" t="s">
        <v>5197</v>
      </c>
      <c r="G281" s="5" t="s">
        <v>4873</v>
      </c>
      <c r="H281" s="5" t="s">
        <v>261</v>
      </c>
      <c r="I281" s="5" t="s">
        <v>3477</v>
      </c>
      <c r="J281" s="234">
        <v>8.3</v>
      </c>
      <c r="K281" s="205">
        <f t="shared" si="3"/>
        <v>8.876702509</v>
      </c>
      <c r="L281" s="36">
        <v>8.0</v>
      </c>
      <c r="M281" s="36">
        <v>8.0</v>
      </c>
      <c r="N281" s="36">
        <v>10.0</v>
      </c>
      <c r="O281" s="36">
        <v>8.0</v>
      </c>
      <c r="P281" s="36">
        <v>8.0</v>
      </c>
      <c r="Q281" s="36">
        <v>8.0</v>
      </c>
      <c r="R281" s="36">
        <v>8.0</v>
      </c>
      <c r="S281" s="205">
        <f t="shared" si="10"/>
        <v>8.285714286</v>
      </c>
      <c r="T281" s="49" t="s">
        <v>5305</v>
      </c>
    </row>
    <row r="282" ht="15.75" customHeight="1">
      <c r="B282" s="80"/>
      <c r="C282" s="16">
        <v>44736.0</v>
      </c>
      <c r="D282" s="223">
        <v>5.40839082E8</v>
      </c>
      <c r="E282" s="220" t="s">
        <v>5306</v>
      </c>
      <c r="F282" s="5" t="s">
        <v>905</v>
      </c>
      <c r="G282" s="5" t="s">
        <v>4875</v>
      </c>
      <c r="H282" s="5" t="s">
        <v>1782</v>
      </c>
      <c r="I282" s="5">
        <v>216.0</v>
      </c>
      <c r="J282" s="234">
        <v>9.1</v>
      </c>
      <c r="K282" s="205">
        <f t="shared" si="3"/>
        <v>8.8775</v>
      </c>
      <c r="L282" s="36">
        <v>10.0</v>
      </c>
      <c r="M282" s="36">
        <v>10.0</v>
      </c>
      <c r="N282" s="36">
        <v>10.0</v>
      </c>
      <c r="O282" s="36">
        <v>8.0</v>
      </c>
      <c r="P282" s="36">
        <v>8.0</v>
      </c>
      <c r="Q282" s="36">
        <v>10.0</v>
      </c>
      <c r="R282" s="36">
        <v>8.0</v>
      </c>
      <c r="S282" s="205">
        <f t="shared" si="10"/>
        <v>9.142857143</v>
      </c>
      <c r="T282" s="49" t="s">
        <v>5307</v>
      </c>
    </row>
    <row r="283" ht="15.75" customHeight="1">
      <c r="B283" s="80"/>
      <c r="C283" s="16">
        <v>44737.0</v>
      </c>
      <c r="D283" s="223">
        <v>5.41514161E8</v>
      </c>
      <c r="E283" s="220" t="s">
        <v>5308</v>
      </c>
      <c r="F283" s="5" t="s">
        <v>5309</v>
      </c>
      <c r="G283" s="5" t="s">
        <v>4873</v>
      </c>
      <c r="H283" s="5" t="s">
        <v>1787</v>
      </c>
      <c r="I283" s="5">
        <v>311.0</v>
      </c>
      <c r="J283" s="234">
        <v>9.1</v>
      </c>
      <c r="K283" s="205">
        <f t="shared" si="3"/>
        <v>8.878291815</v>
      </c>
      <c r="L283" s="36">
        <v>10.0</v>
      </c>
      <c r="M283" s="36">
        <v>10.0</v>
      </c>
      <c r="N283" s="36">
        <v>10.0</v>
      </c>
      <c r="O283" s="36">
        <v>10.0</v>
      </c>
      <c r="P283" s="36">
        <v>8.0</v>
      </c>
      <c r="Q283" s="36">
        <v>8.0</v>
      </c>
      <c r="R283" s="36">
        <v>8.0</v>
      </c>
      <c r="S283" s="205">
        <f t="shared" si="10"/>
        <v>9.142857143</v>
      </c>
      <c r="T283" s="49" t="s">
        <v>5310</v>
      </c>
    </row>
    <row r="284" ht="15.75" customHeight="1">
      <c r="B284" s="80"/>
      <c r="C284" s="203">
        <v>44739.0</v>
      </c>
      <c r="D284" s="209">
        <v>5.41277134E8</v>
      </c>
      <c r="E284" s="220" t="s">
        <v>5311</v>
      </c>
      <c r="F284" s="204" t="s">
        <v>56</v>
      </c>
      <c r="G284" s="204" t="s">
        <v>4883</v>
      </c>
      <c r="H284" s="204" t="s">
        <v>79</v>
      </c>
      <c r="I284" s="204">
        <v>314.0</v>
      </c>
      <c r="J284" s="210">
        <v>10.0</v>
      </c>
      <c r="K284" s="205">
        <f t="shared" si="3"/>
        <v>8.882269504</v>
      </c>
      <c r="L284" s="36">
        <v>10.0</v>
      </c>
      <c r="M284" s="36">
        <v>10.0</v>
      </c>
      <c r="N284" s="36">
        <v>10.0</v>
      </c>
      <c r="O284" s="36">
        <v>10.0</v>
      </c>
      <c r="P284" s="36">
        <v>10.0</v>
      </c>
      <c r="Q284" s="36">
        <v>10.0</v>
      </c>
      <c r="R284" s="36">
        <v>10.0</v>
      </c>
      <c r="S284" s="205">
        <f t="shared" si="10"/>
        <v>10</v>
      </c>
      <c r="T284" s="49" t="s">
        <v>5312</v>
      </c>
    </row>
    <row r="285" ht="15.75" customHeight="1">
      <c r="B285" s="80"/>
      <c r="C285" s="203">
        <v>44740.0</v>
      </c>
      <c r="D285" s="209">
        <v>5.41869608E8</v>
      </c>
      <c r="E285" s="220" t="s">
        <v>5313</v>
      </c>
      <c r="F285" s="204" t="s">
        <v>4872</v>
      </c>
      <c r="G285" s="204" t="s">
        <v>4875</v>
      </c>
      <c r="H285" s="204" t="s">
        <v>1787</v>
      </c>
      <c r="I285" s="204">
        <v>312.0</v>
      </c>
      <c r="J285" s="210">
        <v>10.0</v>
      </c>
      <c r="K285" s="205">
        <f t="shared" si="3"/>
        <v>8.886219081</v>
      </c>
      <c r="L285" s="36">
        <v>10.0</v>
      </c>
      <c r="M285" s="36">
        <v>10.0</v>
      </c>
      <c r="N285" s="36">
        <v>10.0</v>
      </c>
      <c r="O285" s="36">
        <v>10.0</v>
      </c>
      <c r="P285" s="36">
        <v>10.0</v>
      </c>
      <c r="Q285" s="36">
        <v>10.0</v>
      </c>
      <c r="R285" s="36">
        <v>10.0</v>
      </c>
      <c r="S285" s="205">
        <f t="shared" si="10"/>
        <v>10</v>
      </c>
      <c r="T285" s="49"/>
    </row>
    <row r="286" ht="15.75" customHeight="1">
      <c r="B286" s="80"/>
      <c r="C286" s="203">
        <v>44743.0</v>
      </c>
      <c r="D286" s="209">
        <v>5.41785749E8</v>
      </c>
      <c r="E286" s="220" t="s">
        <v>5314</v>
      </c>
      <c r="F286" s="204" t="s">
        <v>107</v>
      </c>
      <c r="G286" s="204" t="s">
        <v>4883</v>
      </c>
      <c r="H286" s="204" t="s">
        <v>45</v>
      </c>
      <c r="I286" s="204">
        <v>204.0</v>
      </c>
      <c r="J286" s="210">
        <v>10.0</v>
      </c>
      <c r="K286" s="205">
        <f t="shared" si="3"/>
        <v>8.890140845</v>
      </c>
      <c r="L286" s="36">
        <v>10.0</v>
      </c>
      <c r="M286" s="36">
        <v>10.0</v>
      </c>
      <c r="N286" s="36">
        <v>10.0</v>
      </c>
      <c r="O286" s="36">
        <v>10.0</v>
      </c>
      <c r="P286" s="36">
        <v>10.0</v>
      </c>
      <c r="Q286" s="36">
        <v>10.0</v>
      </c>
      <c r="R286" s="36">
        <v>10.0</v>
      </c>
      <c r="S286" s="205">
        <f t="shared" si="10"/>
        <v>10</v>
      </c>
      <c r="T286" s="49"/>
    </row>
    <row r="287" ht="15.75" customHeight="1">
      <c r="B287" s="80"/>
      <c r="C287" s="203">
        <v>44751.0</v>
      </c>
      <c r="D287" s="209">
        <v>5.43868106E8</v>
      </c>
      <c r="E287" s="220" t="s">
        <v>5315</v>
      </c>
      <c r="F287" s="204" t="s">
        <v>5206</v>
      </c>
      <c r="G287" s="204" t="s">
        <v>4873</v>
      </c>
      <c r="H287" s="204" t="s">
        <v>60</v>
      </c>
      <c r="I287" s="204" t="s">
        <v>3327</v>
      </c>
      <c r="J287" s="210">
        <v>9.4</v>
      </c>
      <c r="K287" s="205">
        <f t="shared" si="3"/>
        <v>8.891929825</v>
      </c>
      <c r="L287" s="36">
        <v>10.0</v>
      </c>
      <c r="M287" s="36">
        <v>10.0</v>
      </c>
      <c r="N287" s="36">
        <v>10.0</v>
      </c>
      <c r="O287" s="36">
        <v>10.0</v>
      </c>
      <c r="P287" s="36">
        <v>8.0</v>
      </c>
      <c r="Q287" s="36">
        <v>8.0</v>
      </c>
      <c r="R287" s="36">
        <v>8.0</v>
      </c>
      <c r="S287" s="205">
        <f t="shared" si="10"/>
        <v>9.142857143</v>
      </c>
      <c r="T287" s="49" t="s">
        <v>5316</v>
      </c>
    </row>
    <row r="288" ht="15.75" customHeight="1">
      <c r="B288" s="80"/>
      <c r="C288" s="203">
        <v>44756.0</v>
      </c>
      <c r="D288" s="209">
        <v>5.43314259E8</v>
      </c>
      <c r="E288" s="220" t="s">
        <v>5317</v>
      </c>
      <c r="F288" s="204" t="s">
        <v>48</v>
      </c>
      <c r="G288" s="204" t="s">
        <v>4883</v>
      </c>
      <c r="H288" s="204" t="s">
        <v>45</v>
      </c>
      <c r="I288" s="204">
        <v>302.0</v>
      </c>
      <c r="J288" s="210">
        <v>8.9</v>
      </c>
      <c r="K288" s="205">
        <f t="shared" si="3"/>
        <v>8.891958042</v>
      </c>
      <c r="L288" s="36">
        <v>10.0</v>
      </c>
      <c r="M288" s="36">
        <v>10.0</v>
      </c>
      <c r="N288" s="36">
        <v>10.0</v>
      </c>
      <c r="O288" s="36">
        <v>10.0</v>
      </c>
      <c r="P288" s="36">
        <v>8.0</v>
      </c>
      <c r="Q288" s="36">
        <v>8.0</v>
      </c>
      <c r="R288" s="36">
        <v>6.0</v>
      </c>
      <c r="S288" s="205">
        <f t="shared" si="10"/>
        <v>8.857142857</v>
      </c>
      <c r="T288" s="49"/>
    </row>
    <row r="289" ht="15.75" customHeight="1">
      <c r="B289" s="80"/>
      <c r="C289" s="203">
        <v>44756.0</v>
      </c>
      <c r="D289" s="209">
        <v>5.44691215E8</v>
      </c>
      <c r="E289" s="220" t="s">
        <v>5318</v>
      </c>
      <c r="F289" s="204" t="s">
        <v>48</v>
      </c>
      <c r="G289" s="204" t="s">
        <v>4883</v>
      </c>
      <c r="H289" s="204" t="s">
        <v>60</v>
      </c>
      <c r="I289" s="204" t="s">
        <v>178</v>
      </c>
      <c r="J289" s="210">
        <v>9.7</v>
      </c>
      <c r="K289" s="205">
        <f t="shared" si="3"/>
        <v>8.894773519</v>
      </c>
      <c r="L289" s="36">
        <v>10.0</v>
      </c>
      <c r="M289" s="36">
        <v>10.0</v>
      </c>
      <c r="N289" s="36">
        <v>10.0</v>
      </c>
      <c r="O289" s="36">
        <v>10.0</v>
      </c>
      <c r="P289" s="36">
        <v>8.0</v>
      </c>
      <c r="Q289" s="36">
        <v>10.0</v>
      </c>
      <c r="R289" s="36">
        <v>10.0</v>
      </c>
      <c r="S289" s="205">
        <f t="shared" si="10"/>
        <v>9.714285714</v>
      </c>
      <c r="T289" s="49" t="s">
        <v>5319</v>
      </c>
    </row>
    <row r="290" ht="15.75" customHeight="1">
      <c r="B290" s="80"/>
      <c r="C290" s="203">
        <v>44759.0</v>
      </c>
      <c r="D290" s="209">
        <v>5.4290774E8</v>
      </c>
      <c r="E290" s="220" t="s">
        <v>5320</v>
      </c>
      <c r="F290" s="204" t="s">
        <v>56</v>
      </c>
      <c r="G290" s="204" t="s">
        <v>4875</v>
      </c>
      <c r="H290" s="204" t="s">
        <v>1808</v>
      </c>
      <c r="I290" s="204">
        <v>215.0</v>
      </c>
      <c r="J290" s="210">
        <v>8.3</v>
      </c>
      <c r="K290" s="205">
        <f t="shared" si="3"/>
        <v>8.892708333</v>
      </c>
      <c r="L290" s="36">
        <v>6.0</v>
      </c>
      <c r="M290" s="36">
        <v>10.0</v>
      </c>
      <c r="N290" s="36">
        <v>10.0</v>
      </c>
      <c r="O290" s="36">
        <v>10.0</v>
      </c>
      <c r="P290" s="36">
        <v>6.0</v>
      </c>
      <c r="Q290" s="36">
        <v>10.0</v>
      </c>
      <c r="R290" s="36">
        <v>6.0</v>
      </c>
      <c r="S290" s="205">
        <f t="shared" si="10"/>
        <v>8.285714286</v>
      </c>
      <c r="T290" s="49" t="s">
        <v>5321</v>
      </c>
    </row>
    <row r="291" ht="15.75" customHeight="1">
      <c r="B291" s="80"/>
      <c r="C291" s="203">
        <v>44762.0</v>
      </c>
      <c r="D291" s="209">
        <v>5.45682585E8</v>
      </c>
      <c r="E291" s="220" t="s">
        <v>5322</v>
      </c>
      <c r="F291" s="204" t="s">
        <v>5197</v>
      </c>
      <c r="G291" s="204" t="s">
        <v>4873</v>
      </c>
      <c r="H291" s="204" t="s">
        <v>60</v>
      </c>
      <c r="I291" s="204" t="s">
        <v>163</v>
      </c>
      <c r="J291" s="210">
        <v>6.3</v>
      </c>
      <c r="K291" s="205">
        <f t="shared" si="3"/>
        <v>8.883737024</v>
      </c>
      <c r="L291" s="36">
        <v>4.0</v>
      </c>
      <c r="M291" s="36">
        <v>10.0</v>
      </c>
      <c r="N291" s="36">
        <v>10.0</v>
      </c>
      <c r="O291" s="36">
        <v>6.0</v>
      </c>
      <c r="P291" s="36">
        <v>6.0</v>
      </c>
      <c r="Q291" s="36">
        <v>2.0</v>
      </c>
      <c r="R291" s="36">
        <v>6.0</v>
      </c>
      <c r="S291" s="205">
        <f t="shared" si="10"/>
        <v>6.285714286</v>
      </c>
      <c r="T291" s="49" t="s">
        <v>5323</v>
      </c>
    </row>
    <row r="292" ht="15.75" customHeight="1">
      <c r="B292" s="80"/>
      <c r="C292" s="203">
        <v>44767.0</v>
      </c>
      <c r="D292" s="209">
        <v>5.46887117E8</v>
      </c>
      <c r="E292" s="220" t="s">
        <v>5324</v>
      </c>
      <c r="F292" s="204" t="s">
        <v>5197</v>
      </c>
      <c r="G292" s="204" t="s">
        <v>4875</v>
      </c>
      <c r="H292" s="204" t="s">
        <v>1808</v>
      </c>
      <c r="I292" s="204">
        <v>210.0</v>
      </c>
      <c r="J292" s="210">
        <v>8.6</v>
      </c>
      <c r="K292" s="205">
        <f t="shared" si="3"/>
        <v>8.882758621</v>
      </c>
      <c r="L292" s="36">
        <v>10.0</v>
      </c>
      <c r="M292" s="36">
        <v>10.0</v>
      </c>
      <c r="N292" s="36">
        <v>10.0</v>
      </c>
      <c r="O292" s="36">
        <v>10.0</v>
      </c>
      <c r="P292" s="36">
        <v>6.0</v>
      </c>
      <c r="Q292" s="36">
        <v>8.0</v>
      </c>
      <c r="R292" s="36">
        <v>6.0</v>
      </c>
      <c r="S292" s="205">
        <f t="shared" si="10"/>
        <v>8.571428571</v>
      </c>
      <c r="T292" s="49"/>
    </row>
    <row r="293" ht="15.75" customHeight="1">
      <c r="B293" s="80"/>
      <c r="C293" s="203">
        <v>44769.0</v>
      </c>
      <c r="D293" s="209">
        <v>5.46851337E8</v>
      </c>
      <c r="E293" s="220" t="s">
        <v>5325</v>
      </c>
      <c r="F293" s="204" t="s">
        <v>5197</v>
      </c>
      <c r="G293" s="204" t="s">
        <v>4883</v>
      </c>
      <c r="H293" s="204" t="s">
        <v>1787</v>
      </c>
      <c r="I293" s="204">
        <v>311.0</v>
      </c>
      <c r="J293" s="210">
        <v>8.9</v>
      </c>
      <c r="K293" s="205">
        <f t="shared" si="3"/>
        <v>8.882817869</v>
      </c>
      <c r="L293" s="36">
        <v>8.0</v>
      </c>
      <c r="M293" s="36">
        <v>10.0</v>
      </c>
      <c r="N293" s="36">
        <v>10.0</v>
      </c>
      <c r="O293" s="36">
        <v>8.0</v>
      </c>
      <c r="P293" s="36">
        <v>8.0</v>
      </c>
      <c r="Q293" s="36">
        <v>10.0</v>
      </c>
      <c r="R293" s="36">
        <v>8.0</v>
      </c>
      <c r="S293" s="205">
        <f t="shared" si="10"/>
        <v>8.857142857</v>
      </c>
      <c r="T293" s="49" t="s">
        <v>5326</v>
      </c>
    </row>
    <row r="294" ht="15.75" customHeight="1">
      <c r="B294" s="80"/>
      <c r="C294" s="16">
        <v>44774.0</v>
      </c>
      <c r="D294" s="225">
        <v>5.43326215E8</v>
      </c>
      <c r="E294" s="220" t="s">
        <v>5327</v>
      </c>
      <c r="F294" s="5" t="s">
        <v>56</v>
      </c>
      <c r="G294" s="5" t="s">
        <v>4875</v>
      </c>
      <c r="H294" s="5" t="s">
        <v>1808</v>
      </c>
      <c r="I294" s="5">
        <v>215.0</v>
      </c>
      <c r="J294" s="234">
        <v>9.1</v>
      </c>
      <c r="K294" s="205">
        <f t="shared" si="3"/>
        <v>8.883561644</v>
      </c>
      <c r="L294" s="36">
        <v>8.0</v>
      </c>
      <c r="M294" s="36">
        <v>10.0</v>
      </c>
      <c r="N294" s="36">
        <v>10.0</v>
      </c>
      <c r="O294" s="36">
        <v>10.0</v>
      </c>
      <c r="P294" s="36">
        <v>8.0</v>
      </c>
      <c r="Q294" s="36">
        <v>10.0</v>
      </c>
      <c r="R294" s="36">
        <v>8.0</v>
      </c>
      <c r="S294" s="205">
        <f t="shared" si="10"/>
        <v>9.142857143</v>
      </c>
      <c r="T294" s="49"/>
    </row>
    <row r="295" ht="15.75" customHeight="1">
      <c r="B295" s="80"/>
      <c r="C295" s="16">
        <v>44774.0</v>
      </c>
      <c r="D295" s="221">
        <v>5.47549301E8</v>
      </c>
      <c r="E295" s="220" t="s">
        <v>5328</v>
      </c>
      <c r="F295" s="5" t="s">
        <v>56</v>
      </c>
      <c r="G295" s="5" t="s">
        <v>4883</v>
      </c>
      <c r="H295" s="5" t="s">
        <v>60</v>
      </c>
      <c r="I295" s="5" t="s">
        <v>239</v>
      </c>
      <c r="J295" s="234">
        <v>10.0</v>
      </c>
      <c r="K295" s="205">
        <f t="shared" si="3"/>
        <v>8.887372014</v>
      </c>
      <c r="L295" s="36">
        <v>10.0</v>
      </c>
      <c r="M295" s="36">
        <v>10.0</v>
      </c>
      <c r="N295" s="36">
        <v>10.0</v>
      </c>
      <c r="O295" s="36">
        <v>10.0</v>
      </c>
      <c r="P295" s="36">
        <v>10.0</v>
      </c>
      <c r="Q295" s="36">
        <v>10.0</v>
      </c>
      <c r="R295" s="36">
        <v>10.0</v>
      </c>
      <c r="S295" s="205">
        <v>10.0</v>
      </c>
      <c r="T295" s="49" t="s">
        <v>5329</v>
      </c>
    </row>
    <row r="296" ht="15.75" customHeight="1">
      <c r="B296" s="5"/>
      <c r="C296" s="16">
        <v>44775.0</v>
      </c>
      <c r="D296" s="221">
        <v>5.48317877E8</v>
      </c>
      <c r="E296" s="222" t="s">
        <v>5330</v>
      </c>
      <c r="F296" s="5" t="s">
        <v>48</v>
      </c>
      <c r="G296" s="5" t="s">
        <v>4883</v>
      </c>
      <c r="H296" s="5" t="s">
        <v>60</v>
      </c>
      <c r="I296" s="5" t="s">
        <v>3270</v>
      </c>
      <c r="J296" s="40">
        <v>9.4</v>
      </c>
      <c r="K296" s="36">
        <f t="shared" si="3"/>
        <v>8.889115646</v>
      </c>
      <c r="L296" s="36">
        <v>10.0</v>
      </c>
      <c r="M296" s="36">
        <v>10.0</v>
      </c>
      <c r="N296" s="36">
        <v>8.0</v>
      </c>
      <c r="O296" s="36">
        <v>10.0</v>
      </c>
      <c r="P296" s="36">
        <v>8.0</v>
      </c>
      <c r="Q296" s="36">
        <v>10.0</v>
      </c>
      <c r="R296" s="36">
        <v>10.0</v>
      </c>
      <c r="S296" s="205">
        <f t="shared" ref="S296:S348" si="11">+AVERAGE(L296:R296)</f>
        <v>9.428571429</v>
      </c>
      <c r="T296" s="49"/>
    </row>
    <row r="297" ht="15.75" customHeight="1">
      <c r="B297" s="5"/>
      <c r="C297" s="16">
        <v>44785.0</v>
      </c>
      <c r="D297" s="223">
        <v>5.48477811E8</v>
      </c>
      <c r="E297" s="222" t="s">
        <v>5331</v>
      </c>
      <c r="F297" s="5" t="s">
        <v>5197</v>
      </c>
      <c r="G297" s="5" t="s">
        <v>4873</v>
      </c>
      <c r="H297" s="5" t="s">
        <v>60</v>
      </c>
      <c r="I297" s="5" t="s">
        <v>3350</v>
      </c>
      <c r="J297" s="40">
        <v>8.9</v>
      </c>
      <c r="K297" s="36">
        <f t="shared" si="3"/>
        <v>8.889152542</v>
      </c>
      <c r="L297" s="36">
        <v>8.0</v>
      </c>
      <c r="M297" s="36">
        <v>10.0</v>
      </c>
      <c r="N297" s="36">
        <v>10.0</v>
      </c>
      <c r="O297" s="36">
        <v>10.0</v>
      </c>
      <c r="P297" s="36">
        <v>8.0</v>
      </c>
      <c r="Q297" s="36">
        <v>8.0</v>
      </c>
      <c r="R297" s="36">
        <v>8.0</v>
      </c>
      <c r="S297" s="205">
        <f t="shared" si="11"/>
        <v>8.857142857</v>
      </c>
      <c r="T297" s="49" t="s">
        <v>5332</v>
      </c>
    </row>
    <row r="298" ht="15.75" customHeight="1">
      <c r="B298" s="5"/>
      <c r="C298" s="16">
        <v>44786.0</v>
      </c>
      <c r="D298" s="223">
        <v>5.48574052E8</v>
      </c>
      <c r="E298" s="222" t="s">
        <v>5333</v>
      </c>
      <c r="F298" s="5" t="s">
        <v>56</v>
      </c>
      <c r="G298" s="5" t="s">
        <v>4937</v>
      </c>
      <c r="H298" s="5" t="s">
        <v>2203</v>
      </c>
      <c r="I298" s="5" t="s">
        <v>1039</v>
      </c>
      <c r="J298" s="40">
        <v>10.0</v>
      </c>
      <c r="K298" s="36">
        <f t="shared" si="3"/>
        <v>8.892905405</v>
      </c>
      <c r="L298" s="36">
        <v>10.0</v>
      </c>
      <c r="M298" s="36">
        <v>10.0</v>
      </c>
      <c r="N298" s="36">
        <v>10.0</v>
      </c>
      <c r="O298" s="36">
        <v>10.0</v>
      </c>
      <c r="P298" s="36">
        <v>10.0</v>
      </c>
      <c r="Q298" s="36">
        <v>10.0</v>
      </c>
      <c r="R298" s="36">
        <v>10.0</v>
      </c>
      <c r="S298" s="205">
        <f t="shared" si="11"/>
        <v>10</v>
      </c>
      <c r="T298" s="49" t="s">
        <v>5334</v>
      </c>
    </row>
    <row r="299" ht="15.75" customHeight="1">
      <c r="B299" s="5"/>
      <c r="C299" s="16">
        <v>44787.0</v>
      </c>
      <c r="D299" s="223">
        <v>5.48590991E8</v>
      </c>
      <c r="E299" s="222" t="s">
        <v>5335</v>
      </c>
      <c r="F299" s="5" t="s">
        <v>510</v>
      </c>
      <c r="G299" s="5" t="s">
        <v>4873</v>
      </c>
      <c r="H299" s="5" t="s">
        <v>60</v>
      </c>
      <c r="I299" s="5" t="s">
        <v>163</v>
      </c>
      <c r="J299" s="40">
        <v>9.4</v>
      </c>
      <c r="K299" s="36">
        <f t="shared" si="3"/>
        <v>8.894612795</v>
      </c>
      <c r="L299" s="36">
        <v>10.0</v>
      </c>
      <c r="M299" s="36">
        <v>8.0</v>
      </c>
      <c r="N299" s="36">
        <v>10.0</v>
      </c>
      <c r="O299" s="36">
        <v>10.0</v>
      </c>
      <c r="P299" s="36">
        <v>10.0</v>
      </c>
      <c r="Q299" s="36">
        <v>8.0</v>
      </c>
      <c r="R299" s="36">
        <v>10.0</v>
      </c>
      <c r="S299" s="205">
        <f t="shared" si="11"/>
        <v>9.428571429</v>
      </c>
      <c r="T299" s="49"/>
    </row>
    <row r="300" ht="15.75" customHeight="1">
      <c r="B300" s="5"/>
      <c r="C300" s="16">
        <v>44788.0</v>
      </c>
      <c r="D300" s="223">
        <v>5.48609405E8</v>
      </c>
      <c r="E300" s="222" t="s">
        <v>5336</v>
      </c>
      <c r="F300" s="5" t="s">
        <v>32</v>
      </c>
      <c r="G300" s="5" t="s">
        <v>4875</v>
      </c>
      <c r="H300" s="5" t="s">
        <v>60</v>
      </c>
      <c r="I300" s="5" t="s">
        <v>3592</v>
      </c>
      <c r="J300" s="40">
        <v>9.4</v>
      </c>
      <c r="K300" s="36">
        <f t="shared" si="3"/>
        <v>8.896308725</v>
      </c>
      <c r="L300" s="36">
        <v>10.0</v>
      </c>
      <c r="M300" s="36">
        <v>10.0</v>
      </c>
      <c r="N300" s="36">
        <v>10.0</v>
      </c>
      <c r="O300" s="36">
        <v>10.0</v>
      </c>
      <c r="P300" s="36">
        <v>10.0</v>
      </c>
      <c r="Q300" s="36">
        <v>8.0</v>
      </c>
      <c r="R300" s="36">
        <v>8.0</v>
      </c>
      <c r="S300" s="205">
        <f t="shared" si="11"/>
        <v>9.428571429</v>
      </c>
      <c r="T300" s="49" t="s">
        <v>5337</v>
      </c>
    </row>
    <row r="301" ht="15.75" customHeight="1">
      <c r="B301" s="5"/>
      <c r="C301" s="16">
        <v>44802.0</v>
      </c>
      <c r="D301" s="223">
        <v>5.48854692E8</v>
      </c>
      <c r="E301" s="222" t="s">
        <v>5338</v>
      </c>
      <c r="F301" s="5" t="s">
        <v>40</v>
      </c>
      <c r="G301" s="5" t="s">
        <v>4875</v>
      </c>
      <c r="H301" s="5" t="s">
        <v>1808</v>
      </c>
      <c r="I301" s="5">
        <v>207.0</v>
      </c>
      <c r="J301" s="40">
        <v>9.4</v>
      </c>
      <c r="K301" s="36">
        <f t="shared" si="3"/>
        <v>8.897993311</v>
      </c>
      <c r="L301" s="36">
        <v>10.0</v>
      </c>
      <c r="M301" s="36">
        <v>10.0</v>
      </c>
      <c r="N301" s="36">
        <v>6.0</v>
      </c>
      <c r="O301" s="36">
        <v>10.0</v>
      </c>
      <c r="P301" s="36">
        <v>10.0</v>
      </c>
      <c r="Q301" s="36">
        <v>10.0</v>
      </c>
      <c r="R301" s="36">
        <v>10.0</v>
      </c>
      <c r="S301" s="205">
        <f t="shared" si="11"/>
        <v>9.428571429</v>
      </c>
      <c r="T301" s="49" t="s">
        <v>5339</v>
      </c>
    </row>
    <row r="302" ht="15.75" customHeight="1">
      <c r="B302" s="5"/>
      <c r="C302" s="16">
        <v>44814.0</v>
      </c>
      <c r="D302" s="225">
        <v>5.40858376E8</v>
      </c>
      <c r="E302" s="222" t="s">
        <v>5340</v>
      </c>
      <c r="F302" s="5" t="s">
        <v>4872</v>
      </c>
      <c r="G302" s="5" t="s">
        <v>4875</v>
      </c>
      <c r="H302" s="5" t="s">
        <v>1808</v>
      </c>
      <c r="I302" s="5">
        <v>214.0</v>
      </c>
      <c r="J302" s="40">
        <v>8.3</v>
      </c>
      <c r="K302" s="36">
        <f t="shared" si="3"/>
        <v>8.896</v>
      </c>
      <c r="L302" s="36">
        <v>8.0</v>
      </c>
      <c r="M302" s="36">
        <v>8.0</v>
      </c>
      <c r="N302" s="36">
        <v>8.0</v>
      </c>
      <c r="O302" s="36">
        <v>10.0</v>
      </c>
      <c r="P302" s="36">
        <v>10.0</v>
      </c>
      <c r="Q302" s="36">
        <v>6.0</v>
      </c>
      <c r="R302" s="36">
        <v>8.0</v>
      </c>
      <c r="S302" s="205">
        <f t="shared" si="11"/>
        <v>8.285714286</v>
      </c>
      <c r="T302" s="151" t="s">
        <v>5341</v>
      </c>
    </row>
    <row r="303" ht="15.75" customHeight="1">
      <c r="B303" s="5"/>
      <c r="C303" s="16">
        <v>44815.0</v>
      </c>
      <c r="D303" s="223">
        <v>5.49041761E8</v>
      </c>
      <c r="E303" s="222" t="s">
        <v>5342</v>
      </c>
      <c r="F303" s="5" t="s">
        <v>5197</v>
      </c>
      <c r="G303" s="5" t="s">
        <v>4883</v>
      </c>
      <c r="H303" s="5" t="s">
        <v>1808</v>
      </c>
      <c r="I303" s="5">
        <v>215.0</v>
      </c>
      <c r="J303" s="40">
        <v>2.0</v>
      </c>
      <c r="K303" s="36">
        <f t="shared" si="3"/>
        <v>8.873089701</v>
      </c>
      <c r="L303" s="36">
        <v>2.0</v>
      </c>
      <c r="M303" s="36">
        <v>2.0</v>
      </c>
      <c r="N303" s="36">
        <v>2.0</v>
      </c>
      <c r="O303" s="36">
        <v>2.0</v>
      </c>
      <c r="P303" s="36">
        <v>2.0</v>
      </c>
      <c r="Q303" s="36">
        <v>2.0</v>
      </c>
      <c r="R303" s="36">
        <v>2.0</v>
      </c>
      <c r="S303" s="205">
        <f t="shared" si="11"/>
        <v>2</v>
      </c>
      <c r="T303" s="151" t="s">
        <v>5343</v>
      </c>
    </row>
    <row r="304" ht="15.75" customHeight="1">
      <c r="B304" s="5"/>
      <c r="C304" s="16">
        <v>44821.0</v>
      </c>
      <c r="D304" s="223">
        <v>5.44382178E8</v>
      </c>
      <c r="E304" s="222" t="s">
        <v>5344</v>
      </c>
      <c r="F304" s="5" t="s">
        <v>32</v>
      </c>
      <c r="G304" s="5" t="s">
        <v>4873</v>
      </c>
      <c r="H304" s="5" t="s">
        <v>60</v>
      </c>
      <c r="I304" s="5" t="s">
        <v>73</v>
      </c>
      <c r="J304" s="40">
        <v>7.4</v>
      </c>
      <c r="K304" s="36">
        <f t="shared" si="3"/>
        <v>8.868211921</v>
      </c>
      <c r="L304" s="36">
        <v>8.0</v>
      </c>
      <c r="M304" s="36">
        <v>8.0</v>
      </c>
      <c r="N304" s="36">
        <v>10.0</v>
      </c>
      <c r="O304" s="36">
        <v>4.0</v>
      </c>
      <c r="P304" s="36">
        <v>8.0</v>
      </c>
      <c r="Q304" s="36">
        <v>8.0</v>
      </c>
      <c r="R304" s="36">
        <v>6.0</v>
      </c>
      <c r="S304" s="205">
        <f t="shared" si="11"/>
        <v>7.428571429</v>
      </c>
      <c r="T304" s="151" t="s">
        <v>5345</v>
      </c>
    </row>
    <row r="305" ht="15.75" customHeight="1">
      <c r="B305" s="5"/>
      <c r="C305" s="16">
        <v>44821.0</v>
      </c>
      <c r="D305" s="223">
        <v>5.49088963E8</v>
      </c>
      <c r="E305" s="222" t="s">
        <v>5346</v>
      </c>
      <c r="F305" s="5" t="s">
        <v>56</v>
      </c>
      <c r="G305" s="5" t="s">
        <v>4873</v>
      </c>
      <c r="H305" s="5" t="s">
        <v>79</v>
      </c>
      <c r="I305" s="5">
        <v>314.0</v>
      </c>
      <c r="J305" s="40">
        <v>8.0</v>
      </c>
      <c r="K305" s="36">
        <f t="shared" si="3"/>
        <v>8.865346535</v>
      </c>
      <c r="L305" s="36">
        <v>8.0</v>
      </c>
      <c r="M305" s="36">
        <v>10.0</v>
      </c>
      <c r="N305" s="36">
        <v>10.0</v>
      </c>
      <c r="O305" s="36">
        <v>6.0</v>
      </c>
      <c r="P305" s="36">
        <v>8.0</v>
      </c>
      <c r="Q305" s="36">
        <v>8.0</v>
      </c>
      <c r="R305" s="36">
        <v>6.0</v>
      </c>
      <c r="S305" s="205">
        <f t="shared" si="11"/>
        <v>8</v>
      </c>
      <c r="T305" s="151" t="s">
        <v>5347</v>
      </c>
    </row>
    <row r="306" ht="15.75" customHeight="1">
      <c r="B306" s="5"/>
      <c r="C306" s="16">
        <v>44821.0</v>
      </c>
      <c r="D306" s="223">
        <v>5.49074927E8</v>
      </c>
      <c r="E306" s="222" t="s">
        <v>5348</v>
      </c>
      <c r="F306" s="5" t="s">
        <v>56</v>
      </c>
      <c r="G306" s="5" t="s">
        <v>4873</v>
      </c>
      <c r="H306" s="5" t="s">
        <v>1808</v>
      </c>
      <c r="I306" s="5">
        <v>211.0</v>
      </c>
      <c r="J306" s="40">
        <v>7.4</v>
      </c>
      <c r="K306" s="36">
        <f t="shared" si="3"/>
        <v>8.860526316</v>
      </c>
      <c r="L306" s="36">
        <v>8.0</v>
      </c>
      <c r="M306" s="36">
        <v>10.0</v>
      </c>
      <c r="N306" s="36">
        <v>8.0</v>
      </c>
      <c r="O306" s="36">
        <v>8.0</v>
      </c>
      <c r="P306" s="36">
        <v>6.0</v>
      </c>
      <c r="Q306" s="36">
        <v>6.0</v>
      </c>
      <c r="R306" s="36">
        <v>6.0</v>
      </c>
      <c r="S306" s="205">
        <f t="shared" si="11"/>
        <v>7.428571429</v>
      </c>
      <c r="T306" s="151" t="s">
        <v>5349</v>
      </c>
    </row>
    <row r="307" ht="15.75" customHeight="1">
      <c r="B307" s="5"/>
      <c r="C307" s="16">
        <v>44825.0</v>
      </c>
      <c r="D307" s="223">
        <v>5.48582883E8</v>
      </c>
      <c r="E307" s="222" t="s">
        <v>5350</v>
      </c>
      <c r="F307" s="5" t="s">
        <v>5197</v>
      </c>
      <c r="G307" s="5" t="s">
        <v>4883</v>
      </c>
      <c r="H307" s="5" t="s">
        <v>79</v>
      </c>
      <c r="I307" s="5">
        <v>313.0</v>
      </c>
      <c r="J307" s="40">
        <v>8.0</v>
      </c>
      <c r="K307" s="36">
        <f t="shared" si="3"/>
        <v>8.857704918</v>
      </c>
      <c r="L307" s="36">
        <v>10.0</v>
      </c>
      <c r="M307" s="36">
        <v>10.0</v>
      </c>
      <c r="N307" s="36">
        <v>10.0</v>
      </c>
      <c r="O307" s="36">
        <v>8.0</v>
      </c>
      <c r="P307" s="36">
        <v>6.0</v>
      </c>
      <c r="Q307" s="36">
        <v>6.0</v>
      </c>
      <c r="R307" s="36">
        <v>6.0</v>
      </c>
      <c r="S307" s="205">
        <f t="shared" si="11"/>
        <v>8</v>
      </c>
      <c r="T307" s="151" t="s">
        <v>5351</v>
      </c>
    </row>
    <row r="308" ht="15.75" customHeight="1">
      <c r="B308" s="5"/>
      <c r="C308" s="16">
        <v>44840.0</v>
      </c>
      <c r="D308" s="223">
        <v>5.49493023E8</v>
      </c>
      <c r="E308" s="222" t="s">
        <v>5352</v>
      </c>
      <c r="F308" s="5" t="s">
        <v>510</v>
      </c>
      <c r="G308" s="5" t="s">
        <v>4873</v>
      </c>
      <c r="H308" s="5" t="s">
        <v>60</v>
      </c>
      <c r="I308" s="5" t="s">
        <v>3270</v>
      </c>
      <c r="J308" s="40">
        <v>3.1</v>
      </c>
      <c r="K308" s="36">
        <f t="shared" si="3"/>
        <v>8.838888889</v>
      </c>
      <c r="L308" s="36">
        <v>2.0</v>
      </c>
      <c r="M308" s="36">
        <v>4.0</v>
      </c>
      <c r="N308" s="36">
        <v>6.0</v>
      </c>
      <c r="O308" s="36">
        <v>2.0</v>
      </c>
      <c r="P308" s="36">
        <v>2.0</v>
      </c>
      <c r="Q308" s="36">
        <v>4.0</v>
      </c>
      <c r="R308" s="36">
        <v>2.0</v>
      </c>
      <c r="S308" s="205">
        <f t="shared" si="11"/>
        <v>3.142857143</v>
      </c>
      <c r="T308" s="151" t="s">
        <v>5353</v>
      </c>
    </row>
    <row r="309" ht="15.75" customHeight="1">
      <c r="B309" s="5"/>
      <c r="C309" s="16">
        <v>44841.0</v>
      </c>
      <c r="D309" s="223">
        <v>5.49176115E8</v>
      </c>
      <c r="E309" s="222" t="s">
        <v>5354</v>
      </c>
      <c r="F309" s="5" t="s">
        <v>126</v>
      </c>
      <c r="G309" s="5" t="s">
        <v>4883</v>
      </c>
      <c r="H309" s="5" t="s">
        <v>1782</v>
      </c>
      <c r="I309" s="5">
        <v>217.0</v>
      </c>
      <c r="J309" s="40">
        <v>9.4</v>
      </c>
      <c r="K309" s="36">
        <f t="shared" si="3"/>
        <v>8.840716612</v>
      </c>
      <c r="L309" s="36">
        <v>10.0</v>
      </c>
      <c r="M309" s="36">
        <v>10.0</v>
      </c>
      <c r="N309" s="36">
        <v>10.0</v>
      </c>
      <c r="O309" s="36">
        <v>10.0</v>
      </c>
      <c r="P309" s="36">
        <v>10.0</v>
      </c>
      <c r="Q309" s="36">
        <v>8.0</v>
      </c>
      <c r="R309" s="36">
        <v>8.0</v>
      </c>
      <c r="S309" s="205">
        <f t="shared" si="11"/>
        <v>9.428571429</v>
      </c>
      <c r="T309" s="151"/>
    </row>
    <row r="310" ht="15.75" customHeight="1">
      <c r="B310" s="5"/>
      <c r="C310" s="16">
        <v>44842.0</v>
      </c>
      <c r="D310" s="223">
        <v>5.49531322E8</v>
      </c>
      <c r="E310" s="222" t="s">
        <v>5355</v>
      </c>
      <c r="F310" s="5" t="s">
        <v>4915</v>
      </c>
      <c r="G310" s="5" t="s">
        <v>4873</v>
      </c>
      <c r="H310" s="5" t="s">
        <v>261</v>
      </c>
      <c r="I310" s="5" t="s">
        <v>3521</v>
      </c>
      <c r="J310" s="40">
        <v>8.6</v>
      </c>
      <c r="K310" s="36">
        <f t="shared" si="3"/>
        <v>8.839935065</v>
      </c>
      <c r="L310" s="36">
        <v>8.0</v>
      </c>
      <c r="M310" s="36">
        <v>10.0</v>
      </c>
      <c r="N310" s="36">
        <v>6.0</v>
      </c>
      <c r="O310" s="36">
        <v>10.0</v>
      </c>
      <c r="P310" s="36">
        <v>10.0</v>
      </c>
      <c r="Q310" s="36">
        <v>8.0</v>
      </c>
      <c r="R310" s="36">
        <v>8.0</v>
      </c>
      <c r="S310" s="205">
        <f t="shared" si="11"/>
        <v>8.571428571</v>
      </c>
      <c r="T310" s="151" t="s">
        <v>5356</v>
      </c>
    </row>
    <row r="311" ht="15.75" customHeight="1">
      <c r="B311" s="5"/>
      <c r="C311" s="16">
        <v>44859.0</v>
      </c>
      <c r="D311" s="223">
        <v>5.49809589E8</v>
      </c>
      <c r="E311" s="222" t="s">
        <v>5357</v>
      </c>
      <c r="F311" s="5" t="s">
        <v>510</v>
      </c>
      <c r="G311" s="5" t="s">
        <v>4873</v>
      </c>
      <c r="H311" s="5" t="s">
        <v>2048</v>
      </c>
      <c r="I311" s="5" t="s">
        <v>236</v>
      </c>
      <c r="J311" s="40">
        <v>8.9</v>
      </c>
      <c r="K311" s="36">
        <f t="shared" si="3"/>
        <v>8.84012945</v>
      </c>
      <c r="L311" s="36">
        <v>10.0</v>
      </c>
      <c r="M311" s="36">
        <v>10.0</v>
      </c>
      <c r="N311" s="36">
        <v>10.0</v>
      </c>
      <c r="O311" s="36">
        <v>6.0</v>
      </c>
      <c r="P311" s="36">
        <v>6.0</v>
      </c>
      <c r="Q311" s="36">
        <v>10.0</v>
      </c>
      <c r="R311" s="36">
        <v>10.0</v>
      </c>
      <c r="S311" s="205">
        <f t="shared" si="11"/>
        <v>8.857142857</v>
      </c>
      <c r="T311" s="151" t="s">
        <v>5358</v>
      </c>
    </row>
    <row r="312" ht="15.75" customHeight="1">
      <c r="B312" s="5"/>
      <c r="C312" s="16">
        <v>44871.0</v>
      </c>
      <c r="D312" s="223">
        <v>5.49488736E8</v>
      </c>
      <c r="E312" s="222" t="s">
        <v>5359</v>
      </c>
      <c r="F312" s="5" t="s">
        <v>5206</v>
      </c>
      <c r="G312" s="5" t="s">
        <v>4883</v>
      </c>
      <c r="H312" s="5" t="s">
        <v>2203</v>
      </c>
      <c r="I312" s="5" t="s">
        <v>3332</v>
      </c>
      <c r="J312" s="40">
        <v>5.1</v>
      </c>
      <c r="K312" s="36">
        <f t="shared" si="3"/>
        <v>8.828064516</v>
      </c>
      <c r="L312" s="36">
        <v>6.0</v>
      </c>
      <c r="M312" s="36">
        <v>4.0</v>
      </c>
      <c r="N312" s="36">
        <v>6.0</v>
      </c>
      <c r="O312" s="36">
        <v>8.0</v>
      </c>
      <c r="P312" s="36">
        <v>4.0</v>
      </c>
      <c r="Q312" s="36">
        <v>4.0</v>
      </c>
      <c r="R312" s="36">
        <v>4.0</v>
      </c>
      <c r="S312" s="205">
        <f t="shared" si="11"/>
        <v>5.142857143</v>
      </c>
      <c r="T312" s="151" t="s">
        <v>5360</v>
      </c>
    </row>
    <row r="313" ht="15.75" customHeight="1">
      <c r="B313" s="5"/>
      <c r="C313" s="16">
        <v>44877.0</v>
      </c>
      <c r="D313" s="223">
        <v>5.4938927E8</v>
      </c>
      <c r="E313" s="222" t="s">
        <v>5361</v>
      </c>
      <c r="F313" s="5" t="s">
        <v>126</v>
      </c>
      <c r="G313" s="5" t="s">
        <v>4873</v>
      </c>
      <c r="H313" s="5" t="s">
        <v>60</v>
      </c>
      <c r="I313" s="5" t="s">
        <v>3315</v>
      </c>
      <c r="J313" s="40">
        <v>9.7</v>
      </c>
      <c r="K313" s="36">
        <f t="shared" si="3"/>
        <v>8.830868167</v>
      </c>
      <c r="L313" s="36">
        <v>10.0</v>
      </c>
      <c r="M313" s="36">
        <v>10.0</v>
      </c>
      <c r="N313" s="36">
        <v>10.0</v>
      </c>
      <c r="O313" s="36">
        <v>10.0</v>
      </c>
      <c r="P313" s="36">
        <v>10.0</v>
      </c>
      <c r="Q313" s="36">
        <v>8.0</v>
      </c>
      <c r="R313" s="36">
        <v>10.0</v>
      </c>
      <c r="S313" s="205">
        <f t="shared" si="11"/>
        <v>9.714285714</v>
      </c>
      <c r="T313" s="151" t="s">
        <v>5362</v>
      </c>
    </row>
    <row r="314" ht="15.75" customHeight="1">
      <c r="B314" s="5"/>
      <c r="C314" s="16">
        <v>44884.0</v>
      </c>
      <c r="D314" s="223">
        <v>5.50237347E8</v>
      </c>
      <c r="E314" s="220" t="s">
        <v>5363</v>
      </c>
      <c r="F314" s="5" t="s">
        <v>2022</v>
      </c>
      <c r="G314" s="5" t="s">
        <v>4875</v>
      </c>
      <c r="H314" s="5" t="s">
        <v>1808</v>
      </c>
      <c r="I314" s="5">
        <v>215.0</v>
      </c>
      <c r="J314" s="40">
        <v>8.9</v>
      </c>
      <c r="K314" s="36">
        <f t="shared" si="3"/>
        <v>8.831089744</v>
      </c>
      <c r="L314" s="36">
        <v>10.0</v>
      </c>
      <c r="M314" s="36">
        <v>8.0</v>
      </c>
      <c r="N314" s="36">
        <v>10.0</v>
      </c>
      <c r="O314" s="36">
        <v>10.0</v>
      </c>
      <c r="P314" s="36">
        <v>8.0</v>
      </c>
      <c r="Q314" s="36">
        <v>8.0</v>
      </c>
      <c r="R314" s="36">
        <v>8.0</v>
      </c>
      <c r="S314" s="205">
        <f t="shared" si="11"/>
        <v>8.857142857</v>
      </c>
      <c r="T314" s="151"/>
    </row>
    <row r="315" ht="15.75" customHeight="1">
      <c r="B315" s="5"/>
      <c r="C315" s="203">
        <v>44884.0</v>
      </c>
      <c r="D315" s="223">
        <v>5.50228159E8</v>
      </c>
      <c r="E315" s="220" t="s">
        <v>5364</v>
      </c>
      <c r="F315" s="204" t="s">
        <v>84</v>
      </c>
      <c r="G315" s="204" t="s">
        <v>4873</v>
      </c>
      <c r="H315" s="204" t="s">
        <v>1808</v>
      </c>
      <c r="I315" s="204">
        <v>211.0</v>
      </c>
      <c r="J315" s="40">
        <v>4.3</v>
      </c>
      <c r="K315" s="36">
        <f t="shared" si="3"/>
        <v>8.816613419</v>
      </c>
      <c r="L315" s="36">
        <v>2.0</v>
      </c>
      <c r="M315" s="36">
        <v>4.0</v>
      </c>
      <c r="N315" s="36">
        <v>10.0</v>
      </c>
      <c r="O315" s="36">
        <v>6.0</v>
      </c>
      <c r="P315" s="36">
        <v>4.0</v>
      </c>
      <c r="Q315" s="36">
        <v>2.0</v>
      </c>
      <c r="R315" s="36">
        <v>2.0</v>
      </c>
      <c r="S315" s="205">
        <f t="shared" si="11"/>
        <v>4.285714286</v>
      </c>
      <c r="T315" s="151" t="s">
        <v>5365</v>
      </c>
    </row>
    <row r="316" ht="15.75" customHeight="1">
      <c r="B316" s="5"/>
      <c r="C316" s="16">
        <v>44887.0</v>
      </c>
      <c r="D316" s="223">
        <v>5.50154221E8</v>
      </c>
      <c r="E316" s="220" t="s">
        <v>5366</v>
      </c>
      <c r="F316" s="5" t="s">
        <v>48</v>
      </c>
      <c r="G316" s="5" t="s">
        <v>4873</v>
      </c>
      <c r="H316" s="5" t="s">
        <v>3699</v>
      </c>
      <c r="I316" s="5" t="s">
        <v>60</v>
      </c>
      <c r="J316" s="40">
        <v>9.1</v>
      </c>
      <c r="K316" s="36">
        <f t="shared" si="3"/>
        <v>8.817515924</v>
      </c>
      <c r="L316" s="36">
        <v>10.0</v>
      </c>
      <c r="M316" s="36">
        <v>10.0</v>
      </c>
      <c r="N316" s="36">
        <v>10.0</v>
      </c>
      <c r="O316" s="36">
        <v>10.0</v>
      </c>
      <c r="P316" s="36">
        <v>8.0</v>
      </c>
      <c r="Q316" s="36">
        <v>8.0</v>
      </c>
      <c r="R316" s="36">
        <v>8.0</v>
      </c>
      <c r="S316" s="205">
        <f t="shared" si="11"/>
        <v>9.142857143</v>
      </c>
      <c r="T316" s="151"/>
    </row>
    <row r="317" ht="15.75" customHeight="1">
      <c r="B317" s="5"/>
      <c r="C317" s="16">
        <v>44890.0</v>
      </c>
      <c r="D317" s="223">
        <v>5.50237514E8</v>
      </c>
      <c r="E317" s="220" t="s">
        <v>5367</v>
      </c>
      <c r="F317" s="5" t="s">
        <v>2178</v>
      </c>
      <c r="G317" s="5" t="s">
        <v>4883</v>
      </c>
      <c r="H317" s="5" t="s">
        <v>3404</v>
      </c>
      <c r="I317" s="5" t="s">
        <v>261</v>
      </c>
      <c r="J317" s="40">
        <v>8.6</v>
      </c>
      <c r="K317" s="36">
        <f>+AVERAGE(J185:J317)</f>
        <v>8.547368421</v>
      </c>
      <c r="L317" s="36">
        <v>10.0</v>
      </c>
      <c r="M317" s="36">
        <v>10.0</v>
      </c>
      <c r="N317" s="36">
        <v>10.0</v>
      </c>
      <c r="O317" s="36">
        <v>8.0</v>
      </c>
      <c r="P317" s="36">
        <v>6.0</v>
      </c>
      <c r="Q317" s="36">
        <v>8.0</v>
      </c>
      <c r="R317" s="36">
        <v>8.0</v>
      </c>
      <c r="S317" s="205">
        <f t="shared" si="11"/>
        <v>8.571428571</v>
      </c>
      <c r="T317" s="151" t="s">
        <v>5368</v>
      </c>
    </row>
    <row r="318" ht="15.75" customHeight="1">
      <c r="B318" s="5"/>
      <c r="C318" s="16">
        <v>44899.0</v>
      </c>
      <c r="D318" s="223">
        <v>5.50474815E8</v>
      </c>
      <c r="E318" s="220" t="s">
        <v>5369</v>
      </c>
      <c r="F318" s="5" t="s">
        <v>48</v>
      </c>
      <c r="G318" s="5" t="s">
        <v>4883</v>
      </c>
      <c r="H318" s="5">
        <v>311.0</v>
      </c>
      <c r="I318" s="5" t="s">
        <v>1787</v>
      </c>
      <c r="J318" s="40">
        <v>7.4</v>
      </c>
      <c r="K318" s="36">
        <f t="shared" ref="K318:K392" si="12">+AVERAGE($J$3:J318)</f>
        <v>8.812341772</v>
      </c>
      <c r="L318" s="36">
        <v>8.0</v>
      </c>
      <c r="M318" s="36">
        <v>10.0</v>
      </c>
      <c r="N318" s="36">
        <v>10.0</v>
      </c>
      <c r="O318" s="36">
        <v>6.0</v>
      </c>
      <c r="P318" s="36">
        <v>4.0</v>
      </c>
      <c r="Q318" s="36">
        <v>6.0</v>
      </c>
      <c r="R318" s="36">
        <v>8.0</v>
      </c>
      <c r="S318" s="205">
        <f t="shared" si="11"/>
        <v>7.428571429</v>
      </c>
      <c r="T318" s="151"/>
    </row>
    <row r="319" ht="15.75" customHeight="1">
      <c r="B319" s="80"/>
      <c r="C319" s="203">
        <v>44903.0</v>
      </c>
      <c r="D319" s="223">
        <v>5.49866329E8</v>
      </c>
      <c r="E319" s="220" t="s">
        <v>5370</v>
      </c>
      <c r="F319" s="204" t="s">
        <v>32</v>
      </c>
      <c r="G319" s="204" t="s">
        <v>4873</v>
      </c>
      <c r="H319" s="204">
        <v>312.0</v>
      </c>
      <c r="I319" s="204" t="s">
        <v>1787</v>
      </c>
      <c r="J319" s="210">
        <v>10.0</v>
      </c>
      <c r="K319" s="205">
        <f t="shared" si="12"/>
        <v>8.816088328</v>
      </c>
      <c r="L319" s="36">
        <v>10.0</v>
      </c>
      <c r="M319" s="36">
        <v>10.0</v>
      </c>
      <c r="N319" s="36">
        <v>10.0</v>
      </c>
      <c r="O319" s="36">
        <v>10.0</v>
      </c>
      <c r="P319" s="36">
        <v>10.0</v>
      </c>
      <c r="Q319" s="36">
        <v>10.0</v>
      </c>
      <c r="R319" s="36">
        <v>10.0</v>
      </c>
      <c r="S319" s="205">
        <f t="shared" si="11"/>
        <v>10</v>
      </c>
      <c r="T319" s="151" t="s">
        <v>5371</v>
      </c>
    </row>
    <row r="320" ht="15.75" customHeight="1">
      <c r="B320" s="80"/>
      <c r="C320" s="203">
        <v>44911.0</v>
      </c>
      <c r="D320" s="232">
        <v>5.50619601E8</v>
      </c>
      <c r="E320" s="220" t="s">
        <v>5372</v>
      </c>
      <c r="F320" s="204" t="s">
        <v>48</v>
      </c>
      <c r="G320" s="204" t="s">
        <v>4873</v>
      </c>
      <c r="H320" s="204">
        <v>116.0</v>
      </c>
      <c r="I320" s="204" t="s">
        <v>722</v>
      </c>
      <c r="J320" s="210">
        <v>10.0</v>
      </c>
      <c r="K320" s="205">
        <f t="shared" si="12"/>
        <v>8.819811321</v>
      </c>
      <c r="L320" s="36">
        <v>10.0</v>
      </c>
      <c r="M320" s="36">
        <v>10.0</v>
      </c>
      <c r="N320" s="36">
        <v>10.0</v>
      </c>
      <c r="O320" s="36">
        <v>10.0</v>
      </c>
      <c r="P320" s="36">
        <v>10.0</v>
      </c>
      <c r="Q320" s="36">
        <v>10.0</v>
      </c>
      <c r="R320" s="36">
        <v>10.0</v>
      </c>
      <c r="S320" s="205">
        <f t="shared" si="11"/>
        <v>10</v>
      </c>
      <c r="T320" s="49"/>
    </row>
    <row r="321" ht="15.75" customHeight="1">
      <c r="B321" s="80"/>
      <c r="C321" s="203">
        <v>45288.0</v>
      </c>
      <c r="D321" s="225">
        <v>5.50794955E8</v>
      </c>
      <c r="E321" s="220" t="s">
        <v>5373</v>
      </c>
      <c r="F321" s="204" t="s">
        <v>48</v>
      </c>
      <c r="G321" s="204" t="s">
        <v>4937</v>
      </c>
      <c r="H321" s="204">
        <v>302.0</v>
      </c>
      <c r="I321" s="204" t="s">
        <v>45</v>
      </c>
      <c r="J321" s="210">
        <v>10.0</v>
      </c>
      <c r="K321" s="205">
        <f t="shared" si="12"/>
        <v>8.823510972</v>
      </c>
      <c r="L321" s="36">
        <v>10.0</v>
      </c>
      <c r="M321" s="36">
        <v>10.0</v>
      </c>
      <c r="N321" s="36">
        <v>10.0</v>
      </c>
      <c r="O321" s="36">
        <v>10.0</v>
      </c>
      <c r="P321" s="36">
        <v>10.0</v>
      </c>
      <c r="Q321" s="36">
        <v>10.0</v>
      </c>
      <c r="R321" s="36">
        <v>10.0</v>
      </c>
      <c r="S321" s="205">
        <f t="shared" si="11"/>
        <v>10</v>
      </c>
      <c r="T321" s="151" t="s">
        <v>5374</v>
      </c>
    </row>
    <row r="322" ht="15.75" customHeight="1">
      <c r="B322" s="80"/>
      <c r="C322" s="203">
        <v>45288.0</v>
      </c>
      <c r="D322" s="209">
        <v>5.50796846E8</v>
      </c>
      <c r="E322" s="220" t="s">
        <v>5375</v>
      </c>
      <c r="F322" s="204" t="s">
        <v>5376</v>
      </c>
      <c r="G322" s="204" t="s">
        <v>4883</v>
      </c>
      <c r="H322" s="204">
        <v>307.0</v>
      </c>
      <c r="I322" s="204" t="s">
        <v>2470</v>
      </c>
      <c r="J322" s="210">
        <v>8.9</v>
      </c>
      <c r="K322" s="205">
        <f t="shared" si="12"/>
        <v>8.82375</v>
      </c>
      <c r="L322" s="36">
        <v>8.0</v>
      </c>
      <c r="M322" s="36">
        <v>10.0</v>
      </c>
      <c r="N322" s="36">
        <v>10.0</v>
      </c>
      <c r="O322" s="36">
        <v>10.0</v>
      </c>
      <c r="P322" s="36">
        <v>8.0</v>
      </c>
      <c r="Q322" s="36">
        <v>10.0</v>
      </c>
      <c r="R322" s="36">
        <v>6.0</v>
      </c>
      <c r="S322" s="205">
        <f t="shared" si="11"/>
        <v>8.857142857</v>
      </c>
      <c r="T322" s="212" t="s">
        <v>5377</v>
      </c>
    </row>
    <row r="323" ht="15.75" customHeight="1">
      <c r="B323" s="80"/>
      <c r="C323" s="203">
        <v>44929.0</v>
      </c>
      <c r="D323" s="209">
        <v>5.50307104E8</v>
      </c>
      <c r="E323" s="213" t="s">
        <v>5378</v>
      </c>
      <c r="F323" s="204" t="s">
        <v>600</v>
      </c>
      <c r="G323" s="204" t="s">
        <v>4883</v>
      </c>
      <c r="H323" s="204">
        <v>313.0</v>
      </c>
      <c r="I323" s="204" t="s">
        <v>2508</v>
      </c>
      <c r="J323" s="210">
        <v>8.9</v>
      </c>
      <c r="K323" s="205">
        <f t="shared" si="12"/>
        <v>8.823987539</v>
      </c>
      <c r="L323" s="36">
        <v>8.0</v>
      </c>
      <c r="M323" s="36">
        <v>8.0</v>
      </c>
      <c r="N323" s="36">
        <v>10.0</v>
      </c>
      <c r="O323" s="36">
        <v>10.0</v>
      </c>
      <c r="P323" s="36">
        <v>8.0</v>
      </c>
      <c r="Q323" s="36">
        <v>8.0</v>
      </c>
      <c r="R323" s="36">
        <v>8.0</v>
      </c>
      <c r="S323" s="205">
        <f t="shared" si="11"/>
        <v>8.571428571</v>
      </c>
      <c r="T323" s="212" t="s">
        <v>5379</v>
      </c>
    </row>
    <row r="324" ht="15.75" customHeight="1">
      <c r="B324" s="80"/>
      <c r="C324" s="203">
        <v>44929.0</v>
      </c>
      <c r="D324" s="209">
        <v>5.49709273E8</v>
      </c>
      <c r="E324" s="213" t="s">
        <v>5380</v>
      </c>
      <c r="F324" s="204" t="s">
        <v>2284</v>
      </c>
      <c r="G324" s="204" t="s">
        <v>4873</v>
      </c>
      <c r="H324" s="204">
        <v>214.0</v>
      </c>
      <c r="I324" s="204" t="s">
        <v>1808</v>
      </c>
      <c r="J324" s="210">
        <v>10.0</v>
      </c>
      <c r="K324" s="205">
        <f t="shared" si="12"/>
        <v>8.827639752</v>
      </c>
      <c r="L324" s="36">
        <v>10.0</v>
      </c>
      <c r="M324" s="36">
        <v>10.0</v>
      </c>
      <c r="N324" s="36">
        <v>10.0</v>
      </c>
      <c r="O324" s="36">
        <v>10.0</v>
      </c>
      <c r="P324" s="36">
        <v>10.0</v>
      </c>
      <c r="Q324" s="36">
        <v>10.0</v>
      </c>
      <c r="R324" s="36">
        <v>10.0</v>
      </c>
      <c r="S324" s="205">
        <f t="shared" si="11"/>
        <v>10</v>
      </c>
      <c r="T324" s="151" t="s">
        <v>5381</v>
      </c>
    </row>
    <row r="325" ht="15.75" customHeight="1">
      <c r="B325" s="80"/>
      <c r="C325" s="203">
        <v>44929.0</v>
      </c>
      <c r="D325" s="209"/>
      <c r="E325" s="213" t="s">
        <v>5382</v>
      </c>
      <c r="F325" s="204" t="s">
        <v>5383</v>
      </c>
      <c r="G325" s="204" t="s">
        <v>4883</v>
      </c>
      <c r="H325" s="204">
        <v>311.0</v>
      </c>
      <c r="I325" s="204" t="s">
        <v>1787</v>
      </c>
      <c r="J325" s="210">
        <v>7.7</v>
      </c>
      <c r="K325" s="205">
        <f t="shared" si="12"/>
        <v>8.824148607</v>
      </c>
      <c r="L325" s="36">
        <v>8.0</v>
      </c>
      <c r="M325" s="36">
        <v>10.0</v>
      </c>
      <c r="N325" s="36">
        <v>10.0</v>
      </c>
      <c r="O325" s="36">
        <v>6.0</v>
      </c>
      <c r="P325" s="36">
        <v>6.0</v>
      </c>
      <c r="Q325" s="36">
        <v>8.0</v>
      </c>
      <c r="R325" s="36">
        <v>6.0</v>
      </c>
      <c r="S325" s="205">
        <f t="shared" si="11"/>
        <v>7.714285714</v>
      </c>
      <c r="T325" s="212" t="s">
        <v>5384</v>
      </c>
    </row>
    <row r="326" ht="15.75" customHeight="1">
      <c r="B326" s="80"/>
      <c r="C326" s="16">
        <v>44930.0</v>
      </c>
      <c r="D326" s="223">
        <v>5.50923044E8</v>
      </c>
      <c r="E326" s="235" t="s">
        <v>5385</v>
      </c>
      <c r="F326" s="5" t="s">
        <v>600</v>
      </c>
      <c r="G326" s="5" t="s">
        <v>4873</v>
      </c>
      <c r="H326" s="5" t="s">
        <v>120</v>
      </c>
      <c r="I326" s="5" t="s">
        <v>60</v>
      </c>
      <c r="J326" s="210">
        <v>7.7</v>
      </c>
      <c r="K326" s="205">
        <f t="shared" si="12"/>
        <v>8.820679012</v>
      </c>
      <c r="L326" s="36">
        <v>8.0</v>
      </c>
      <c r="M326" s="36">
        <v>10.0</v>
      </c>
      <c r="N326" s="36">
        <v>8.0</v>
      </c>
      <c r="O326" s="36">
        <v>6.0</v>
      </c>
      <c r="P326" s="36">
        <v>6.0</v>
      </c>
      <c r="Q326" s="36">
        <v>8.0</v>
      </c>
      <c r="R326" s="36">
        <v>8.0</v>
      </c>
      <c r="S326" s="205">
        <f t="shared" si="11"/>
        <v>7.714285714</v>
      </c>
      <c r="T326" s="151"/>
    </row>
    <row r="327" ht="15.75" customHeight="1">
      <c r="B327" s="80"/>
      <c r="C327" s="16">
        <v>44931.0</v>
      </c>
      <c r="D327" s="221">
        <v>5.50943765E8</v>
      </c>
      <c r="E327" s="235" t="s">
        <v>5386</v>
      </c>
      <c r="F327" s="5" t="s">
        <v>4872</v>
      </c>
      <c r="G327" s="5" t="s">
        <v>4875</v>
      </c>
      <c r="H327" s="5" t="s">
        <v>187</v>
      </c>
      <c r="I327" s="5" t="s">
        <v>60</v>
      </c>
      <c r="J327" s="210">
        <v>9.4</v>
      </c>
      <c r="K327" s="205">
        <f t="shared" si="12"/>
        <v>8.822461538</v>
      </c>
      <c r="L327" s="36">
        <v>10.0</v>
      </c>
      <c r="M327" s="36">
        <v>10.0</v>
      </c>
      <c r="N327" s="36">
        <v>10.0</v>
      </c>
      <c r="O327" s="36">
        <v>10.0</v>
      </c>
      <c r="P327" s="36">
        <v>8.0</v>
      </c>
      <c r="Q327" s="36">
        <v>10.0</v>
      </c>
      <c r="R327" s="36">
        <v>8.0</v>
      </c>
      <c r="S327" s="205">
        <f t="shared" si="11"/>
        <v>9.428571429</v>
      </c>
      <c r="T327" s="212" t="s">
        <v>5387</v>
      </c>
    </row>
    <row r="328" ht="15.75" customHeight="1">
      <c r="B328" s="80"/>
      <c r="C328" s="16">
        <v>44936.0</v>
      </c>
      <c r="D328" s="223">
        <v>5.50942608E8</v>
      </c>
      <c r="E328" s="220" t="s">
        <v>5388</v>
      </c>
      <c r="F328" s="5" t="s">
        <v>107</v>
      </c>
      <c r="G328" s="5" t="s">
        <v>4873</v>
      </c>
      <c r="H328" s="5" t="s">
        <v>3440</v>
      </c>
      <c r="I328" s="5" t="s">
        <v>2203</v>
      </c>
      <c r="J328" s="210">
        <v>5.7</v>
      </c>
      <c r="K328" s="205">
        <f t="shared" si="12"/>
        <v>8.812883436</v>
      </c>
      <c r="L328" s="36">
        <v>6.0</v>
      </c>
      <c r="M328" s="36">
        <v>6.0</v>
      </c>
      <c r="N328" s="36">
        <v>10.0</v>
      </c>
      <c r="O328" s="36">
        <v>6.0</v>
      </c>
      <c r="P328" s="36">
        <v>4.0</v>
      </c>
      <c r="Q328" s="36">
        <v>2.0</v>
      </c>
      <c r="R328" s="36">
        <v>6.0</v>
      </c>
      <c r="S328" s="205">
        <f t="shared" si="11"/>
        <v>5.714285714</v>
      </c>
      <c r="T328" s="151" t="s">
        <v>5389</v>
      </c>
    </row>
    <row r="329" ht="15.75" customHeight="1">
      <c r="B329" s="80"/>
      <c r="C329" s="16">
        <v>44937.0</v>
      </c>
      <c r="D329" s="223">
        <v>5.49057803E8</v>
      </c>
      <c r="E329" s="222" t="s">
        <v>5390</v>
      </c>
      <c r="F329" s="5" t="s">
        <v>2568</v>
      </c>
      <c r="G329" s="5" t="s">
        <v>4883</v>
      </c>
      <c r="H329" s="5">
        <v>211.0</v>
      </c>
      <c r="I329" s="5" t="s">
        <v>1808</v>
      </c>
      <c r="J329" s="210">
        <v>7.4</v>
      </c>
      <c r="K329" s="205">
        <f t="shared" si="12"/>
        <v>8.808562691</v>
      </c>
      <c r="L329" s="36">
        <v>6.0</v>
      </c>
      <c r="M329" s="36">
        <v>6.0</v>
      </c>
      <c r="N329" s="36">
        <v>8.0</v>
      </c>
      <c r="O329" s="36">
        <v>10.0</v>
      </c>
      <c r="P329" s="36">
        <v>6.0</v>
      </c>
      <c r="Q329" s="36">
        <v>8.0</v>
      </c>
      <c r="R329" s="36">
        <v>8.0</v>
      </c>
      <c r="S329" s="205">
        <f t="shared" si="11"/>
        <v>7.428571429</v>
      </c>
      <c r="T329" s="49"/>
    </row>
    <row r="330" ht="15.75" customHeight="1">
      <c r="B330" s="80"/>
      <c r="C330" s="16">
        <v>44954.0</v>
      </c>
      <c r="D330" s="223">
        <v>5.51351679E8</v>
      </c>
      <c r="E330" s="220" t="s">
        <v>5391</v>
      </c>
      <c r="F330" s="5" t="s">
        <v>600</v>
      </c>
      <c r="G330" s="5" t="s">
        <v>4873</v>
      </c>
      <c r="H330" s="5">
        <v>207.0</v>
      </c>
      <c r="I330" s="5" t="s">
        <v>1808</v>
      </c>
      <c r="J330" s="210">
        <v>8.9</v>
      </c>
      <c r="K330" s="205">
        <f t="shared" si="12"/>
        <v>8.808841463</v>
      </c>
      <c r="L330" s="36">
        <v>8.0</v>
      </c>
      <c r="M330" s="36">
        <v>10.0</v>
      </c>
      <c r="N330" s="36">
        <v>10.0</v>
      </c>
      <c r="O330" s="36">
        <v>10.0</v>
      </c>
      <c r="P330" s="36">
        <v>8.0</v>
      </c>
      <c r="Q330" s="36">
        <v>8.0</v>
      </c>
      <c r="R330" s="36">
        <v>8.0</v>
      </c>
      <c r="S330" s="205">
        <f t="shared" si="11"/>
        <v>8.857142857</v>
      </c>
      <c r="T330" s="49" t="s">
        <v>5392</v>
      </c>
    </row>
    <row r="331" ht="15.75" customHeight="1">
      <c r="B331" s="80"/>
      <c r="C331" s="203">
        <v>44955.0</v>
      </c>
      <c r="D331" s="223">
        <v>5.51348159E8</v>
      </c>
      <c r="E331" s="222" t="s">
        <v>5393</v>
      </c>
      <c r="F331" s="204" t="s">
        <v>4872</v>
      </c>
      <c r="G331" s="204" t="s">
        <v>4937</v>
      </c>
      <c r="H331" s="204">
        <v>204.0</v>
      </c>
      <c r="I331" s="204" t="s">
        <v>45</v>
      </c>
      <c r="J331" s="210">
        <v>7.7</v>
      </c>
      <c r="K331" s="205">
        <f t="shared" si="12"/>
        <v>8.805471125</v>
      </c>
      <c r="L331" s="36">
        <v>6.0</v>
      </c>
      <c r="M331" s="36">
        <v>8.0</v>
      </c>
      <c r="N331" s="36">
        <v>10.0</v>
      </c>
      <c r="O331" s="36">
        <v>10.0</v>
      </c>
      <c r="P331" s="36">
        <v>6.0</v>
      </c>
      <c r="Q331" s="36">
        <v>6.0</v>
      </c>
      <c r="R331" s="36">
        <v>8.0</v>
      </c>
      <c r="S331" s="205">
        <f t="shared" si="11"/>
        <v>7.714285714</v>
      </c>
      <c r="T331" s="49"/>
    </row>
    <row r="332" ht="15.75" customHeight="1">
      <c r="B332" s="80"/>
      <c r="C332" s="203">
        <v>44958.0</v>
      </c>
      <c r="D332" s="223">
        <v>5.49846944E8</v>
      </c>
      <c r="E332" s="220" t="s">
        <v>5394</v>
      </c>
      <c r="F332" s="204" t="s">
        <v>2178</v>
      </c>
      <c r="G332" s="204" t="s">
        <v>4937</v>
      </c>
      <c r="H332" s="204">
        <v>116.0</v>
      </c>
      <c r="I332" s="204" t="s">
        <v>722</v>
      </c>
      <c r="J332" s="210">
        <v>8.6</v>
      </c>
      <c r="K332" s="205">
        <f t="shared" si="12"/>
        <v>8.804848485</v>
      </c>
      <c r="L332" s="36">
        <v>10.0</v>
      </c>
      <c r="M332" s="36">
        <v>6.0</v>
      </c>
      <c r="N332" s="36">
        <v>10.0</v>
      </c>
      <c r="O332" s="36">
        <v>10.0</v>
      </c>
      <c r="P332" s="36">
        <v>6.0</v>
      </c>
      <c r="Q332" s="36">
        <v>10.0</v>
      </c>
      <c r="R332" s="36">
        <v>8.0</v>
      </c>
      <c r="S332" s="205">
        <f t="shared" si="11"/>
        <v>8.571428571</v>
      </c>
      <c r="T332" s="49" t="s">
        <v>5395</v>
      </c>
    </row>
    <row r="333" ht="15.75" customHeight="1">
      <c r="B333" s="80"/>
      <c r="C333" s="203">
        <v>44963.0</v>
      </c>
      <c r="D333" s="223">
        <v>5.51267788E8</v>
      </c>
      <c r="E333" s="222" t="s">
        <v>5396</v>
      </c>
      <c r="F333" s="204" t="s">
        <v>48</v>
      </c>
      <c r="G333" s="204" t="s">
        <v>4937</v>
      </c>
      <c r="H333" s="204">
        <v>311.0</v>
      </c>
      <c r="I333" s="204" t="s">
        <v>1787</v>
      </c>
      <c r="J333" s="210">
        <v>10.0</v>
      </c>
      <c r="K333" s="205">
        <f t="shared" si="12"/>
        <v>8.808459215</v>
      </c>
      <c r="L333" s="36">
        <v>10.0</v>
      </c>
      <c r="M333" s="36">
        <v>10.0</v>
      </c>
      <c r="N333" s="36">
        <v>10.0</v>
      </c>
      <c r="O333" s="36">
        <v>10.0</v>
      </c>
      <c r="P333" s="36">
        <v>10.0</v>
      </c>
      <c r="Q333" s="36">
        <v>10.0</v>
      </c>
      <c r="R333" s="36">
        <v>10.0</v>
      </c>
      <c r="S333" s="205">
        <f t="shared" si="11"/>
        <v>10</v>
      </c>
      <c r="T333" s="49" t="s">
        <v>5397</v>
      </c>
    </row>
    <row r="334" ht="15.75" customHeight="1">
      <c r="B334" s="5"/>
      <c r="C334" s="16">
        <v>44969.0</v>
      </c>
      <c r="D334" s="223">
        <v>5.51596989E8</v>
      </c>
      <c r="E334" s="222" t="s">
        <v>5398</v>
      </c>
      <c r="F334" s="5" t="s">
        <v>510</v>
      </c>
      <c r="G334" s="5" t="s">
        <v>4883</v>
      </c>
      <c r="H334" s="5">
        <v>116.0</v>
      </c>
      <c r="I334" s="5" t="s">
        <v>722</v>
      </c>
      <c r="J334" s="210">
        <v>10.0</v>
      </c>
      <c r="K334" s="205">
        <f t="shared" si="12"/>
        <v>8.812048193</v>
      </c>
      <c r="L334" s="36">
        <v>10.0</v>
      </c>
      <c r="M334" s="36">
        <v>10.0</v>
      </c>
      <c r="N334" s="36">
        <v>10.0</v>
      </c>
      <c r="O334" s="36">
        <v>10.0</v>
      </c>
      <c r="P334" s="36">
        <v>10.0</v>
      </c>
      <c r="Q334" s="36">
        <v>10.0</v>
      </c>
      <c r="R334" s="36"/>
      <c r="S334" s="205">
        <f t="shared" si="11"/>
        <v>10</v>
      </c>
      <c r="T334" s="49" t="s">
        <v>5399</v>
      </c>
    </row>
    <row r="335" ht="15.75" customHeight="1">
      <c r="B335" s="5"/>
      <c r="C335" s="16">
        <v>44970.0</v>
      </c>
      <c r="D335" s="223">
        <v>5.51570981E8</v>
      </c>
      <c r="E335" s="222" t="s">
        <v>5400</v>
      </c>
      <c r="F335" s="5" t="s">
        <v>5383</v>
      </c>
      <c r="G335" s="5" t="s">
        <v>4875</v>
      </c>
      <c r="H335" s="5">
        <v>311.0</v>
      </c>
      <c r="I335" s="5" t="s">
        <v>1787</v>
      </c>
      <c r="J335" s="210">
        <v>8.0</v>
      </c>
      <c r="K335" s="205">
        <f t="shared" si="12"/>
        <v>8.80960961</v>
      </c>
      <c r="L335" s="36">
        <v>8.0</v>
      </c>
      <c r="M335" s="36">
        <v>8.0</v>
      </c>
      <c r="N335" s="36">
        <v>10.0</v>
      </c>
      <c r="O335" s="36">
        <v>8.0</v>
      </c>
      <c r="P335" s="36">
        <v>6.0</v>
      </c>
      <c r="Q335" s="36">
        <v>8.0</v>
      </c>
      <c r="R335" s="36">
        <v>8.0</v>
      </c>
      <c r="S335" s="205">
        <f t="shared" si="11"/>
        <v>8</v>
      </c>
      <c r="T335" s="49" t="s">
        <v>5401</v>
      </c>
    </row>
    <row r="336" ht="15.75" customHeight="1">
      <c r="B336" s="5"/>
      <c r="C336" s="16"/>
      <c r="D336" s="236"/>
      <c r="E336" s="235"/>
      <c r="F336" s="5"/>
      <c r="G336" s="5"/>
      <c r="H336" s="5"/>
      <c r="I336" s="5"/>
      <c r="J336" s="210"/>
      <c r="K336" s="205">
        <f t="shared" si="12"/>
        <v>8.80960961</v>
      </c>
      <c r="L336" s="36"/>
      <c r="M336" s="36"/>
      <c r="N336" s="36"/>
      <c r="O336" s="36"/>
      <c r="P336" s="36"/>
      <c r="Q336" s="36"/>
      <c r="R336" s="36"/>
      <c r="S336" s="205" t="str">
        <f t="shared" si="11"/>
        <v>#DIV/0!</v>
      </c>
      <c r="T336" s="49"/>
    </row>
    <row r="337" ht="15.75" customHeight="1">
      <c r="B337" s="5"/>
      <c r="C337" s="16">
        <v>44974.0</v>
      </c>
      <c r="D337" s="223">
        <v>5.51727322E8</v>
      </c>
      <c r="E337" s="235" t="s">
        <v>5402</v>
      </c>
      <c r="F337" s="5" t="s">
        <v>3352</v>
      </c>
      <c r="G337" s="5" t="s">
        <v>4875</v>
      </c>
      <c r="H337" s="5" t="s">
        <v>3345</v>
      </c>
      <c r="I337" s="5" t="s">
        <v>261</v>
      </c>
      <c r="J337" s="210">
        <v>10.0</v>
      </c>
      <c r="K337" s="205">
        <f t="shared" si="12"/>
        <v>8.813173653</v>
      </c>
      <c r="L337" s="36">
        <v>10.0</v>
      </c>
      <c r="M337" s="36">
        <v>10.0</v>
      </c>
      <c r="N337" s="36">
        <v>10.0</v>
      </c>
      <c r="O337" s="36">
        <v>10.0</v>
      </c>
      <c r="P337" s="36">
        <v>10.0</v>
      </c>
      <c r="Q337" s="36">
        <v>10.0</v>
      </c>
      <c r="R337" s="36">
        <v>10.0</v>
      </c>
      <c r="S337" s="205">
        <f t="shared" si="11"/>
        <v>10</v>
      </c>
      <c r="T337" s="151" t="s">
        <v>5403</v>
      </c>
    </row>
    <row r="338" ht="15.75" customHeight="1">
      <c r="B338" s="5"/>
      <c r="C338" s="16"/>
      <c r="D338" s="223">
        <v>5.51313549E8</v>
      </c>
      <c r="E338" s="235" t="s">
        <v>5404</v>
      </c>
      <c r="F338" s="5" t="s">
        <v>32</v>
      </c>
      <c r="G338" s="5" t="s">
        <v>4937</v>
      </c>
      <c r="H338" s="5">
        <v>217.0</v>
      </c>
      <c r="I338" s="5" t="s">
        <v>1782</v>
      </c>
      <c r="J338" s="210">
        <v>7.7</v>
      </c>
      <c r="K338" s="205">
        <f t="shared" si="12"/>
        <v>8.809850746</v>
      </c>
      <c r="L338" s="36">
        <v>6.0</v>
      </c>
      <c r="M338" s="36">
        <v>10.0</v>
      </c>
      <c r="N338" s="36">
        <v>10.0</v>
      </c>
      <c r="O338" s="36">
        <v>10.0</v>
      </c>
      <c r="P338" s="36">
        <v>10.0</v>
      </c>
      <c r="Q338" s="36">
        <v>2.0</v>
      </c>
      <c r="R338" s="36">
        <v>6.0</v>
      </c>
      <c r="S338" s="205">
        <f t="shared" si="11"/>
        <v>7.714285714</v>
      </c>
      <c r="T338" s="151" t="s">
        <v>5405</v>
      </c>
    </row>
    <row r="339" ht="15.75" customHeight="1">
      <c r="B339" s="5"/>
      <c r="C339" s="16">
        <v>44976.0</v>
      </c>
      <c r="D339" s="221">
        <v>5.51475225E8</v>
      </c>
      <c r="E339" s="222" t="s">
        <v>5406</v>
      </c>
      <c r="F339" s="5" t="s">
        <v>107</v>
      </c>
      <c r="G339" s="5" t="s">
        <v>4883</v>
      </c>
      <c r="H339" s="5">
        <v>216.0</v>
      </c>
      <c r="I339" s="5" t="s">
        <v>1782</v>
      </c>
      <c r="J339" s="210">
        <v>10.0</v>
      </c>
      <c r="K339" s="205">
        <f t="shared" si="12"/>
        <v>8.813392857</v>
      </c>
      <c r="L339" s="36">
        <v>10.0</v>
      </c>
      <c r="M339" s="36">
        <v>10.0</v>
      </c>
      <c r="N339" s="36">
        <v>10.0</v>
      </c>
      <c r="O339" s="36">
        <v>10.0</v>
      </c>
      <c r="P339" s="36">
        <v>10.0</v>
      </c>
      <c r="Q339" s="36">
        <v>10.0</v>
      </c>
      <c r="R339" s="36">
        <v>10.0</v>
      </c>
      <c r="S339" s="205">
        <f t="shared" si="11"/>
        <v>10</v>
      </c>
      <c r="T339" s="151" t="s">
        <v>5407</v>
      </c>
    </row>
    <row r="340" ht="15.75" customHeight="1">
      <c r="B340" s="5"/>
      <c r="C340" s="16">
        <v>44979.0</v>
      </c>
      <c r="D340" s="223">
        <v>5.51811593E8</v>
      </c>
      <c r="E340" s="222" t="s">
        <v>5408</v>
      </c>
      <c r="F340" s="5" t="s">
        <v>5202</v>
      </c>
      <c r="G340" s="5" t="s">
        <v>4937</v>
      </c>
      <c r="H340" s="5">
        <v>215.0</v>
      </c>
      <c r="I340" s="5" t="s">
        <v>1808</v>
      </c>
      <c r="J340" s="210">
        <v>10.0</v>
      </c>
      <c r="K340" s="205">
        <f t="shared" si="12"/>
        <v>8.816913947</v>
      </c>
      <c r="L340" s="36">
        <v>10.0</v>
      </c>
      <c r="M340" s="36">
        <v>10.0</v>
      </c>
      <c r="N340" s="36">
        <v>10.0</v>
      </c>
      <c r="O340" s="36">
        <v>10.0</v>
      </c>
      <c r="P340" s="36">
        <v>10.0</v>
      </c>
      <c r="Q340" s="36">
        <v>10.0</v>
      </c>
      <c r="R340" s="36">
        <v>10.0</v>
      </c>
      <c r="S340" s="205">
        <f t="shared" si="11"/>
        <v>10</v>
      </c>
      <c r="T340" s="151"/>
    </row>
    <row r="341" ht="15.75" customHeight="1">
      <c r="B341" s="5"/>
      <c r="C341" s="16">
        <v>44979.0</v>
      </c>
      <c r="D341" s="223">
        <v>5.51724317E8</v>
      </c>
      <c r="E341" s="222" t="s">
        <v>5409</v>
      </c>
      <c r="F341" s="5" t="s">
        <v>100</v>
      </c>
      <c r="G341" s="5" t="s">
        <v>4883</v>
      </c>
      <c r="H341" s="5">
        <v>207.0</v>
      </c>
      <c r="I341" s="5" t="s">
        <v>1808</v>
      </c>
      <c r="J341" s="210">
        <v>10.0</v>
      </c>
      <c r="K341" s="205">
        <f t="shared" si="12"/>
        <v>8.820414201</v>
      </c>
      <c r="L341" s="36">
        <v>10.0</v>
      </c>
      <c r="M341" s="36">
        <v>10.0</v>
      </c>
      <c r="N341" s="36">
        <v>10.0</v>
      </c>
      <c r="O341" s="36">
        <v>10.0</v>
      </c>
      <c r="P341" s="36">
        <v>10.0</v>
      </c>
      <c r="Q341" s="36">
        <v>10.0</v>
      </c>
      <c r="R341" s="36">
        <v>10.0</v>
      </c>
      <c r="S341" s="205">
        <f t="shared" si="11"/>
        <v>10</v>
      </c>
      <c r="T341" s="151" t="s">
        <v>5410</v>
      </c>
    </row>
    <row r="342" ht="15.75" customHeight="1">
      <c r="A342" s="1"/>
      <c r="B342" s="5"/>
      <c r="C342" s="16">
        <v>44981.0</v>
      </c>
      <c r="D342" s="223">
        <v>5.51914774E8</v>
      </c>
      <c r="E342" s="222" t="s">
        <v>5411</v>
      </c>
      <c r="F342" s="5" t="s">
        <v>2178</v>
      </c>
      <c r="G342" s="5" t="s">
        <v>4873</v>
      </c>
      <c r="H342" s="5" t="s">
        <v>5412</v>
      </c>
      <c r="I342" s="5" t="s">
        <v>60</v>
      </c>
      <c r="J342" s="40">
        <v>10.0</v>
      </c>
      <c r="K342" s="36">
        <f t="shared" si="12"/>
        <v>8.823893805</v>
      </c>
      <c r="L342" s="36">
        <v>10.0</v>
      </c>
      <c r="M342" s="36">
        <v>10.0</v>
      </c>
      <c r="N342" s="36">
        <v>10.0</v>
      </c>
      <c r="O342" s="36">
        <v>10.0</v>
      </c>
      <c r="P342" s="36">
        <v>10.0</v>
      </c>
      <c r="Q342" s="36">
        <v>10.0</v>
      </c>
      <c r="R342" s="36">
        <v>10.0</v>
      </c>
      <c r="S342" s="36">
        <f t="shared" si="11"/>
        <v>10</v>
      </c>
      <c r="T342" s="24" t="s">
        <v>5413</v>
      </c>
      <c r="U342" s="1"/>
      <c r="V342" s="1"/>
      <c r="W342" s="1"/>
      <c r="X342" s="1"/>
      <c r="Y342" s="1"/>
      <c r="Z342" s="1"/>
    </row>
    <row r="343" ht="15.75" customHeight="1">
      <c r="A343" s="1"/>
      <c r="B343" s="5"/>
      <c r="C343" s="16">
        <v>44982.0</v>
      </c>
      <c r="D343" s="221">
        <v>5.51653813E8</v>
      </c>
      <c r="E343" s="222" t="s">
        <v>5414</v>
      </c>
      <c r="F343" s="5" t="s">
        <v>64</v>
      </c>
      <c r="G343" s="5" t="s">
        <v>4883</v>
      </c>
      <c r="H343" s="5">
        <v>311.0</v>
      </c>
      <c r="I343" s="5" t="s">
        <v>3645</v>
      </c>
      <c r="J343" s="40">
        <v>10.0</v>
      </c>
      <c r="K343" s="36">
        <f t="shared" si="12"/>
        <v>8.827352941</v>
      </c>
      <c r="L343" s="36">
        <v>10.0</v>
      </c>
      <c r="M343" s="36">
        <v>10.0</v>
      </c>
      <c r="N343" s="36">
        <v>10.0</v>
      </c>
      <c r="O343" s="36">
        <v>10.0</v>
      </c>
      <c r="P343" s="36">
        <v>10.0</v>
      </c>
      <c r="Q343" s="36">
        <v>10.0</v>
      </c>
      <c r="R343" s="36">
        <v>10.0</v>
      </c>
      <c r="S343" s="36">
        <f t="shared" si="11"/>
        <v>10</v>
      </c>
      <c r="T343" s="24" t="s">
        <v>5415</v>
      </c>
      <c r="U343" s="1"/>
      <c r="V343" s="1"/>
      <c r="W343" s="1"/>
      <c r="X343" s="1"/>
      <c r="Y343" s="1"/>
      <c r="Z343" s="1"/>
    </row>
    <row r="344" ht="15.75" customHeight="1">
      <c r="A344" s="1"/>
      <c r="B344" s="5"/>
      <c r="C344" s="16">
        <v>44985.0</v>
      </c>
      <c r="D344" s="223">
        <v>5.51759846E8</v>
      </c>
      <c r="E344" s="222" t="s">
        <v>5416</v>
      </c>
      <c r="F344" s="5" t="s">
        <v>2022</v>
      </c>
      <c r="G344" s="5" t="s">
        <v>4883</v>
      </c>
      <c r="H344" s="5">
        <v>211.0</v>
      </c>
      <c r="I344" s="5" t="s">
        <v>1808</v>
      </c>
      <c r="J344" s="40">
        <v>8.6</v>
      </c>
      <c r="K344" s="36">
        <f t="shared" si="12"/>
        <v>8.826686217</v>
      </c>
      <c r="L344" s="36">
        <v>8.0</v>
      </c>
      <c r="M344" s="36">
        <v>10.0</v>
      </c>
      <c r="N344" s="36">
        <v>10.0</v>
      </c>
      <c r="O344" s="36">
        <v>10.0</v>
      </c>
      <c r="P344" s="36">
        <v>2.0</v>
      </c>
      <c r="Q344" s="36">
        <v>10.0</v>
      </c>
      <c r="R344" s="36">
        <v>10.0</v>
      </c>
      <c r="S344" s="36">
        <f t="shared" si="11"/>
        <v>8.571428571</v>
      </c>
      <c r="T344" s="24"/>
      <c r="U344" s="1"/>
      <c r="V344" s="1"/>
      <c r="W344" s="1"/>
      <c r="X344" s="1"/>
      <c r="Y344" s="1"/>
      <c r="Z344" s="1"/>
    </row>
    <row r="345" ht="15.75" customHeight="1">
      <c r="A345" s="1"/>
      <c r="B345" s="5"/>
      <c r="C345" s="16">
        <v>44985.0</v>
      </c>
      <c r="D345" s="223">
        <v>5.51914032E8</v>
      </c>
      <c r="E345" s="222" t="s">
        <v>5417</v>
      </c>
      <c r="F345" s="5" t="s">
        <v>4872</v>
      </c>
      <c r="G345" s="5" t="s">
        <v>4873</v>
      </c>
      <c r="H345" s="5" t="s">
        <v>3477</v>
      </c>
      <c r="I345" s="5" t="s">
        <v>261</v>
      </c>
      <c r="J345" s="40">
        <v>10.0</v>
      </c>
      <c r="K345" s="36">
        <f t="shared" si="12"/>
        <v>8.830116959</v>
      </c>
      <c r="L345" s="36">
        <v>10.0</v>
      </c>
      <c r="M345" s="36">
        <v>10.0</v>
      </c>
      <c r="N345" s="36">
        <v>10.0</v>
      </c>
      <c r="O345" s="36">
        <v>10.0</v>
      </c>
      <c r="P345" s="36">
        <v>10.0</v>
      </c>
      <c r="Q345" s="36">
        <v>10.0</v>
      </c>
      <c r="R345" s="36">
        <v>10.0</v>
      </c>
      <c r="S345" s="36">
        <f t="shared" si="11"/>
        <v>10</v>
      </c>
      <c r="T345" s="24"/>
      <c r="U345" s="1"/>
      <c r="V345" s="1"/>
      <c r="W345" s="1"/>
      <c r="X345" s="1"/>
      <c r="Y345" s="1"/>
      <c r="Z345" s="1"/>
    </row>
    <row r="346" ht="15.75" customHeight="1">
      <c r="A346" s="1"/>
      <c r="B346" s="5"/>
      <c r="C346" s="16">
        <v>44989.0</v>
      </c>
      <c r="D346" s="223">
        <v>5.52082372E8</v>
      </c>
      <c r="E346" s="222" t="s">
        <v>5418</v>
      </c>
      <c r="F346" s="5" t="s">
        <v>4872</v>
      </c>
      <c r="G346" s="5" t="s">
        <v>4873</v>
      </c>
      <c r="H346" s="5" t="s">
        <v>428</v>
      </c>
      <c r="I346" s="5" t="s">
        <v>261</v>
      </c>
      <c r="J346" s="40">
        <v>8.9</v>
      </c>
      <c r="K346" s="36">
        <f t="shared" si="12"/>
        <v>8.8303207</v>
      </c>
      <c r="L346" s="36">
        <v>8.0</v>
      </c>
      <c r="M346" s="36">
        <v>10.0</v>
      </c>
      <c r="N346" s="36">
        <v>10.0</v>
      </c>
      <c r="O346" s="36">
        <v>10.0</v>
      </c>
      <c r="P346" s="36">
        <v>8.0</v>
      </c>
      <c r="Q346" s="36">
        <v>8.0</v>
      </c>
      <c r="R346" s="36">
        <v>8.0</v>
      </c>
      <c r="S346" s="36">
        <f t="shared" si="11"/>
        <v>8.857142857</v>
      </c>
      <c r="T346" s="24"/>
      <c r="U346" s="1"/>
      <c r="V346" s="1"/>
      <c r="W346" s="1"/>
      <c r="X346" s="1"/>
      <c r="Y346" s="1"/>
      <c r="Z346" s="1"/>
    </row>
    <row r="347" ht="15.75" customHeight="1">
      <c r="A347" s="1"/>
      <c r="B347" s="5"/>
      <c r="C347" s="16">
        <v>44991.0</v>
      </c>
      <c r="D347" s="223">
        <v>5.52124039E8</v>
      </c>
      <c r="E347" s="222" t="s">
        <v>5419</v>
      </c>
      <c r="F347" s="5" t="s">
        <v>119</v>
      </c>
      <c r="G347" s="5" t="s">
        <v>4873</v>
      </c>
      <c r="H347" s="5" t="s">
        <v>3699</v>
      </c>
      <c r="I347" s="5" t="s">
        <v>60</v>
      </c>
      <c r="J347" s="40">
        <v>8.9</v>
      </c>
      <c r="K347" s="36">
        <f t="shared" si="12"/>
        <v>8.830523256</v>
      </c>
      <c r="L347" s="36">
        <v>10.0</v>
      </c>
      <c r="M347" s="36">
        <v>10.0</v>
      </c>
      <c r="N347" s="36">
        <v>8.0</v>
      </c>
      <c r="O347" s="36">
        <v>10.0</v>
      </c>
      <c r="P347" s="36">
        <v>6.0</v>
      </c>
      <c r="Q347" s="36">
        <v>10.0</v>
      </c>
      <c r="R347" s="36">
        <v>8.0</v>
      </c>
      <c r="S347" s="36">
        <f t="shared" si="11"/>
        <v>8.857142857</v>
      </c>
      <c r="T347" s="24" t="s">
        <v>5420</v>
      </c>
      <c r="U347" s="1"/>
      <c r="V347" s="1"/>
      <c r="W347" s="1"/>
      <c r="X347" s="1"/>
      <c r="Y347" s="1"/>
      <c r="Z347" s="1"/>
    </row>
    <row r="348" ht="15.75" customHeight="1">
      <c r="A348" s="1"/>
      <c r="B348" s="5"/>
      <c r="C348" s="16">
        <v>44991.0</v>
      </c>
      <c r="D348" s="223">
        <v>5.52148849E8</v>
      </c>
      <c r="E348" s="222" t="s">
        <v>5421</v>
      </c>
      <c r="F348" s="5" t="s">
        <v>5422</v>
      </c>
      <c r="G348" s="5" t="s">
        <v>4875</v>
      </c>
      <c r="H348" s="5" t="s">
        <v>3521</v>
      </c>
      <c r="I348" s="5" t="s">
        <v>261</v>
      </c>
      <c r="J348" s="40">
        <v>9.1</v>
      </c>
      <c r="K348" s="36">
        <f t="shared" si="12"/>
        <v>8.831304348</v>
      </c>
      <c r="L348" s="36">
        <v>10.0</v>
      </c>
      <c r="M348" s="36">
        <v>10.0</v>
      </c>
      <c r="N348" s="36">
        <v>10.0</v>
      </c>
      <c r="O348" s="36">
        <v>10.0</v>
      </c>
      <c r="P348" s="36">
        <v>8.0</v>
      </c>
      <c r="Q348" s="36">
        <v>8.0</v>
      </c>
      <c r="R348" s="36">
        <v>8.0</v>
      </c>
      <c r="S348" s="36">
        <f t="shared" si="11"/>
        <v>9.142857143</v>
      </c>
      <c r="T348" s="24"/>
      <c r="U348" s="1"/>
      <c r="V348" s="1"/>
      <c r="W348" s="1"/>
      <c r="X348" s="1"/>
      <c r="Y348" s="1"/>
      <c r="Z348" s="1"/>
    </row>
    <row r="349" ht="15.75" customHeight="1">
      <c r="A349" s="1"/>
      <c r="B349" s="5"/>
      <c r="C349" s="16">
        <v>45005.0</v>
      </c>
      <c r="D349" s="223">
        <v>5.52302694E8</v>
      </c>
      <c r="E349" s="222" t="s">
        <v>5423</v>
      </c>
      <c r="F349" s="5" t="s">
        <v>4872</v>
      </c>
      <c r="G349" s="5" t="s">
        <v>4883</v>
      </c>
      <c r="H349" s="5" t="s">
        <v>5424</v>
      </c>
      <c r="I349" s="5" t="s">
        <v>60</v>
      </c>
      <c r="J349" s="40">
        <v>9.1</v>
      </c>
      <c r="K349" s="36">
        <f t="shared" si="12"/>
        <v>8.832080925</v>
      </c>
      <c r="L349" s="36">
        <v>10.0</v>
      </c>
      <c r="M349" s="36">
        <v>10.0</v>
      </c>
      <c r="N349" s="36">
        <v>10.0</v>
      </c>
      <c r="O349" s="36">
        <v>10.0</v>
      </c>
      <c r="P349" s="36">
        <v>10.0</v>
      </c>
      <c r="Q349" s="36">
        <v>10.0</v>
      </c>
      <c r="R349" s="36">
        <v>10.0</v>
      </c>
      <c r="S349" s="36">
        <v>10.0</v>
      </c>
      <c r="T349" s="24" t="s">
        <v>5425</v>
      </c>
      <c r="U349" s="1"/>
      <c r="V349" s="1"/>
      <c r="W349" s="1"/>
      <c r="X349" s="1"/>
      <c r="Y349" s="1"/>
      <c r="Z349" s="1"/>
    </row>
    <row r="350" ht="15.75" customHeight="1">
      <c r="A350" s="1"/>
      <c r="B350" s="5"/>
      <c r="C350" s="16">
        <v>45006.0</v>
      </c>
      <c r="D350" s="223">
        <v>5.50637212E8</v>
      </c>
      <c r="E350" s="222" t="s">
        <v>5426</v>
      </c>
      <c r="F350" s="5" t="s">
        <v>40</v>
      </c>
      <c r="G350" s="5" t="s">
        <v>4875</v>
      </c>
      <c r="H350" s="5">
        <v>215.0</v>
      </c>
      <c r="I350" s="5" t="s">
        <v>1808</v>
      </c>
      <c r="J350" s="40">
        <v>10.0</v>
      </c>
      <c r="K350" s="36">
        <f t="shared" si="12"/>
        <v>8.835446686</v>
      </c>
      <c r="L350" s="36">
        <v>10.0</v>
      </c>
      <c r="M350" s="36">
        <v>10.0</v>
      </c>
      <c r="N350" s="36">
        <v>10.0</v>
      </c>
      <c r="O350" s="36">
        <v>10.0</v>
      </c>
      <c r="P350" s="36">
        <v>10.0</v>
      </c>
      <c r="Q350" s="36">
        <v>10.0</v>
      </c>
      <c r="R350" s="36">
        <v>10.0</v>
      </c>
      <c r="S350" s="36">
        <f t="shared" ref="S350:S552" si="13">+AVERAGE(L350:R350)</f>
        <v>10</v>
      </c>
      <c r="T350" s="24" t="s">
        <v>5427</v>
      </c>
      <c r="U350" s="1"/>
      <c r="V350" s="1"/>
      <c r="W350" s="1"/>
      <c r="X350" s="1"/>
      <c r="Y350" s="1"/>
      <c r="Z350" s="1"/>
    </row>
    <row r="351" ht="15.75" customHeight="1">
      <c r="A351" s="1"/>
      <c r="B351" s="5"/>
      <c r="C351" s="16">
        <v>45018.0</v>
      </c>
      <c r="D351" s="223">
        <v>5.5222424E8</v>
      </c>
      <c r="E351" s="222" t="s">
        <v>5428</v>
      </c>
      <c r="F351" s="5" t="s">
        <v>107</v>
      </c>
      <c r="G351" s="5" t="s">
        <v>4875</v>
      </c>
      <c r="H351" s="5">
        <v>217.0</v>
      </c>
      <c r="I351" s="5" t="s">
        <v>1782</v>
      </c>
      <c r="J351" s="40">
        <v>10.0</v>
      </c>
      <c r="K351" s="36">
        <f t="shared" si="12"/>
        <v>8.838793103</v>
      </c>
      <c r="L351" s="36">
        <v>10.0</v>
      </c>
      <c r="M351" s="36">
        <v>10.0</v>
      </c>
      <c r="N351" s="36">
        <v>10.0</v>
      </c>
      <c r="O351" s="36">
        <v>10.0</v>
      </c>
      <c r="P351" s="36">
        <v>10.0</v>
      </c>
      <c r="Q351" s="36">
        <v>10.0</v>
      </c>
      <c r="R351" s="36">
        <v>10.0</v>
      </c>
      <c r="S351" s="36">
        <f t="shared" si="13"/>
        <v>10</v>
      </c>
      <c r="T351" s="24" t="s">
        <v>5429</v>
      </c>
      <c r="U351" s="1"/>
      <c r="V351" s="1"/>
      <c r="W351" s="1"/>
      <c r="X351" s="1"/>
      <c r="Y351" s="1"/>
      <c r="Z351" s="1"/>
    </row>
    <row r="352" ht="15.75" customHeight="1">
      <c r="A352" s="1"/>
      <c r="B352" s="5"/>
      <c r="C352" s="16">
        <v>45023.0</v>
      </c>
      <c r="D352" s="221">
        <v>5.5285089E8</v>
      </c>
      <c r="E352" s="222" t="s">
        <v>5430</v>
      </c>
      <c r="F352" s="5" t="s">
        <v>48</v>
      </c>
      <c r="G352" s="5" t="s">
        <v>4875</v>
      </c>
      <c r="H352" s="5" t="s">
        <v>3315</v>
      </c>
      <c r="I352" s="5" t="s">
        <v>60</v>
      </c>
      <c r="J352" s="40">
        <v>10.0</v>
      </c>
      <c r="K352" s="36">
        <f t="shared" si="12"/>
        <v>8.842120344</v>
      </c>
      <c r="L352" s="36">
        <v>10.0</v>
      </c>
      <c r="M352" s="36">
        <v>10.0</v>
      </c>
      <c r="N352" s="36">
        <v>10.0</v>
      </c>
      <c r="O352" s="36">
        <v>10.0</v>
      </c>
      <c r="P352" s="36">
        <v>10.0</v>
      </c>
      <c r="Q352" s="36">
        <v>10.0</v>
      </c>
      <c r="R352" s="36">
        <v>10.0</v>
      </c>
      <c r="S352" s="36">
        <f t="shared" si="13"/>
        <v>10</v>
      </c>
      <c r="T352" s="24"/>
      <c r="U352" s="1"/>
      <c r="V352" s="1"/>
      <c r="W352" s="1"/>
      <c r="X352" s="1"/>
      <c r="Y352" s="1"/>
      <c r="Z352" s="1"/>
    </row>
    <row r="353" ht="15.75" customHeight="1">
      <c r="A353" s="1"/>
      <c r="B353" s="5"/>
      <c r="C353" s="16">
        <v>45031.0</v>
      </c>
      <c r="D353" s="221">
        <v>5.53032642E8</v>
      </c>
      <c r="E353" s="222" t="s">
        <v>5431</v>
      </c>
      <c r="F353" s="5" t="s">
        <v>5233</v>
      </c>
      <c r="G353" s="5" t="s">
        <v>4875</v>
      </c>
      <c r="H353" s="5" t="s">
        <v>3592</v>
      </c>
      <c r="I353" s="5" t="s">
        <v>60</v>
      </c>
      <c r="J353" s="40">
        <v>9.4</v>
      </c>
      <c r="K353" s="36">
        <f t="shared" si="12"/>
        <v>8.843714286</v>
      </c>
      <c r="L353" s="36">
        <v>10.0</v>
      </c>
      <c r="M353" s="36">
        <v>10.0</v>
      </c>
      <c r="N353" s="36">
        <v>10.0</v>
      </c>
      <c r="O353" s="36">
        <v>10.0</v>
      </c>
      <c r="P353" s="36">
        <v>8.0</v>
      </c>
      <c r="Q353" s="36">
        <v>10.0</v>
      </c>
      <c r="R353" s="36">
        <v>8.0</v>
      </c>
      <c r="S353" s="36">
        <f t="shared" si="13"/>
        <v>9.428571429</v>
      </c>
      <c r="T353" s="24" t="s">
        <v>5432</v>
      </c>
      <c r="U353" s="1"/>
      <c r="V353" s="1"/>
      <c r="W353" s="1"/>
      <c r="X353" s="1"/>
      <c r="Y353" s="1"/>
      <c r="Z353" s="1"/>
    </row>
    <row r="354" ht="15.75" customHeight="1">
      <c r="A354" s="1"/>
      <c r="B354" s="5"/>
      <c r="C354" s="16">
        <v>45035.0</v>
      </c>
      <c r="D354" s="223">
        <v>5.53141086E8</v>
      </c>
      <c r="E354" s="222" t="s">
        <v>5433</v>
      </c>
      <c r="F354" s="5" t="s">
        <v>5233</v>
      </c>
      <c r="G354" s="5" t="s">
        <v>4873</v>
      </c>
      <c r="H354" s="5" t="s">
        <v>2270</v>
      </c>
      <c r="I354" s="5" t="s">
        <v>60</v>
      </c>
      <c r="J354" s="40">
        <v>8.0</v>
      </c>
      <c r="K354" s="36">
        <f t="shared" si="12"/>
        <v>8.841310541</v>
      </c>
      <c r="L354" s="36">
        <v>6.0</v>
      </c>
      <c r="M354" s="36">
        <v>10.0</v>
      </c>
      <c r="N354" s="36">
        <v>10.0</v>
      </c>
      <c r="O354" s="36">
        <v>10.0</v>
      </c>
      <c r="P354" s="36">
        <v>8.0</v>
      </c>
      <c r="Q354" s="36">
        <v>6.0</v>
      </c>
      <c r="R354" s="36">
        <v>6.0</v>
      </c>
      <c r="S354" s="36">
        <f t="shared" si="13"/>
        <v>8</v>
      </c>
      <c r="T354" s="24" t="s">
        <v>5434</v>
      </c>
      <c r="U354" s="1"/>
      <c r="V354" s="1"/>
      <c r="W354" s="1"/>
      <c r="X354" s="1"/>
      <c r="Y354" s="1"/>
      <c r="Z354" s="1"/>
    </row>
    <row r="355" ht="15.75" customHeight="1">
      <c r="A355" s="1"/>
      <c r="B355" s="5"/>
      <c r="C355" s="16">
        <v>45037.0</v>
      </c>
      <c r="D355" s="237">
        <v>5.52936035E8</v>
      </c>
      <c r="E355" s="222" t="s">
        <v>5435</v>
      </c>
      <c r="F355" s="5" t="s">
        <v>56</v>
      </c>
      <c r="G355" s="5" t="s">
        <v>4875</v>
      </c>
      <c r="H355" s="5">
        <v>304.0</v>
      </c>
      <c r="I355" s="5" t="s">
        <v>45</v>
      </c>
      <c r="J355" s="40">
        <v>8.6</v>
      </c>
      <c r="K355" s="36">
        <f t="shared" si="12"/>
        <v>8.840625</v>
      </c>
      <c r="L355" s="36">
        <v>10.0</v>
      </c>
      <c r="M355" s="36">
        <v>8.0</v>
      </c>
      <c r="N355" s="36">
        <v>10.0</v>
      </c>
      <c r="O355" s="36">
        <v>8.0</v>
      </c>
      <c r="P355" s="36">
        <v>6.0</v>
      </c>
      <c r="Q355" s="36">
        <v>10.0</v>
      </c>
      <c r="R355" s="36">
        <v>8.0</v>
      </c>
      <c r="S355" s="36">
        <f t="shared" si="13"/>
        <v>8.571428571</v>
      </c>
      <c r="T355" s="24" t="s">
        <v>5436</v>
      </c>
      <c r="U355" s="1"/>
      <c r="V355" s="1"/>
      <c r="W355" s="1"/>
      <c r="X355" s="1"/>
      <c r="Y355" s="1"/>
      <c r="Z355" s="1"/>
    </row>
    <row r="356" ht="15.75" customHeight="1">
      <c r="A356" s="1"/>
      <c r="B356" s="5"/>
      <c r="C356" s="16">
        <v>45038.0</v>
      </c>
      <c r="D356" s="221">
        <v>5.52776623E8</v>
      </c>
      <c r="E356" s="222" t="s">
        <v>5437</v>
      </c>
      <c r="F356" s="5" t="s">
        <v>5197</v>
      </c>
      <c r="G356" s="5" t="s">
        <v>4873</v>
      </c>
      <c r="H356" s="5" t="s">
        <v>3372</v>
      </c>
      <c r="I356" s="5" t="s">
        <v>261</v>
      </c>
      <c r="J356" s="40">
        <v>9.7</v>
      </c>
      <c r="K356" s="36">
        <f t="shared" si="12"/>
        <v>8.84305949</v>
      </c>
      <c r="L356" s="36">
        <v>10.0</v>
      </c>
      <c r="M356" s="36">
        <v>10.0</v>
      </c>
      <c r="N356" s="36">
        <v>10.0</v>
      </c>
      <c r="O356" s="36">
        <v>10.0</v>
      </c>
      <c r="P356" s="36">
        <v>8.0</v>
      </c>
      <c r="Q356" s="36">
        <v>10.0</v>
      </c>
      <c r="R356" s="36">
        <v>10.0</v>
      </c>
      <c r="S356" s="36">
        <f t="shared" si="13"/>
        <v>9.714285714</v>
      </c>
      <c r="T356" s="24" t="s">
        <v>5438</v>
      </c>
      <c r="U356" s="1"/>
      <c r="V356" s="1"/>
      <c r="W356" s="1"/>
      <c r="X356" s="1"/>
      <c r="Y356" s="1"/>
      <c r="Z356" s="1"/>
    </row>
    <row r="357" ht="15.75" customHeight="1">
      <c r="A357" s="1"/>
      <c r="B357" s="5"/>
      <c r="C357" s="16">
        <v>45048.0</v>
      </c>
      <c r="D357" s="223">
        <v>5.53332512E8</v>
      </c>
      <c r="E357" s="222" t="s">
        <v>5439</v>
      </c>
      <c r="F357" s="5" t="s">
        <v>510</v>
      </c>
      <c r="G357" s="5" t="s">
        <v>4883</v>
      </c>
      <c r="H357" s="5">
        <v>214.0</v>
      </c>
      <c r="I357" s="5" t="s">
        <v>1808</v>
      </c>
      <c r="J357" s="40">
        <v>8.9</v>
      </c>
      <c r="K357" s="36">
        <f t="shared" si="12"/>
        <v>8.843220339</v>
      </c>
      <c r="L357" s="36">
        <v>10.0</v>
      </c>
      <c r="M357" s="36">
        <v>10.0</v>
      </c>
      <c r="N357" s="36">
        <v>10.0</v>
      </c>
      <c r="O357" s="36">
        <v>6.0</v>
      </c>
      <c r="P357" s="36">
        <v>8.0</v>
      </c>
      <c r="Q357" s="36">
        <v>8.0</v>
      </c>
      <c r="R357" s="36">
        <v>10.0</v>
      </c>
      <c r="S357" s="36">
        <f t="shared" si="13"/>
        <v>8.857142857</v>
      </c>
      <c r="T357" s="151" t="s">
        <v>5440</v>
      </c>
      <c r="U357" s="1"/>
      <c r="V357" s="1"/>
      <c r="W357" s="1"/>
      <c r="X357" s="1"/>
      <c r="Y357" s="1"/>
      <c r="Z357" s="1"/>
    </row>
    <row r="358" ht="15.75" customHeight="1">
      <c r="A358" s="1"/>
      <c r="B358" s="5"/>
      <c r="C358" s="16">
        <v>45056.0</v>
      </c>
      <c r="D358" s="223">
        <v>5.52888517E8</v>
      </c>
      <c r="E358" s="220" t="s">
        <v>5441</v>
      </c>
      <c r="F358" s="5" t="s">
        <v>126</v>
      </c>
      <c r="G358" s="5" t="s">
        <v>4873</v>
      </c>
      <c r="H358" s="5" t="s">
        <v>3256</v>
      </c>
      <c r="I358" s="5" t="s">
        <v>60</v>
      </c>
      <c r="J358" s="40">
        <v>9.4</v>
      </c>
      <c r="K358" s="36">
        <f t="shared" si="12"/>
        <v>8.844788732</v>
      </c>
      <c r="L358" s="36">
        <v>10.0</v>
      </c>
      <c r="M358" s="36">
        <v>8.0</v>
      </c>
      <c r="N358" s="36">
        <v>10.0</v>
      </c>
      <c r="O358" s="36">
        <v>10.0</v>
      </c>
      <c r="P358" s="36">
        <v>8.0</v>
      </c>
      <c r="Q358" s="36">
        <v>10.0</v>
      </c>
      <c r="R358" s="36">
        <v>10.0</v>
      </c>
      <c r="S358" s="36">
        <f t="shared" si="13"/>
        <v>9.428571429</v>
      </c>
      <c r="T358" s="151" t="s">
        <v>5442</v>
      </c>
      <c r="U358" s="1"/>
      <c r="V358" s="1"/>
      <c r="W358" s="1"/>
      <c r="X358" s="1"/>
      <c r="Y358" s="1"/>
      <c r="Z358" s="1"/>
    </row>
    <row r="359" ht="15.75" customHeight="1">
      <c r="B359" s="80"/>
      <c r="C359" s="203">
        <v>45059.0</v>
      </c>
      <c r="D359" s="209">
        <v>5.53596598E8</v>
      </c>
      <c r="E359" s="220" t="s">
        <v>5443</v>
      </c>
      <c r="F359" s="204" t="s">
        <v>4872</v>
      </c>
      <c r="G359" s="204" t="s">
        <v>4875</v>
      </c>
      <c r="H359" s="204" t="s">
        <v>3256</v>
      </c>
      <c r="I359" s="204" t="s">
        <v>60</v>
      </c>
      <c r="J359" s="210">
        <v>8.0</v>
      </c>
      <c r="K359" s="205">
        <f t="shared" si="12"/>
        <v>8.84241573</v>
      </c>
      <c r="L359" s="36">
        <v>8.0</v>
      </c>
      <c r="M359" s="36">
        <v>8.0</v>
      </c>
      <c r="N359" s="36">
        <v>8.0</v>
      </c>
      <c r="O359" s="36">
        <v>8.0</v>
      </c>
      <c r="P359" s="36">
        <v>8.0</v>
      </c>
      <c r="Q359" s="36">
        <v>8.0</v>
      </c>
      <c r="R359" s="36">
        <v>8.0</v>
      </c>
      <c r="S359" s="205">
        <f t="shared" si="13"/>
        <v>8</v>
      </c>
      <c r="T359" s="49"/>
    </row>
    <row r="360" ht="15.75" customHeight="1">
      <c r="B360" s="80"/>
      <c r="C360" s="203">
        <v>45059.0</v>
      </c>
      <c r="D360" s="221">
        <v>5.5371873E8</v>
      </c>
      <c r="E360" s="222" t="s">
        <v>5444</v>
      </c>
      <c r="F360" s="204" t="s">
        <v>107</v>
      </c>
      <c r="G360" s="204" t="s">
        <v>4883</v>
      </c>
      <c r="H360" s="204">
        <v>208.0</v>
      </c>
      <c r="I360" s="204" t="s">
        <v>45</v>
      </c>
      <c r="J360" s="210">
        <v>9.1</v>
      </c>
      <c r="K360" s="205">
        <f t="shared" si="12"/>
        <v>8.843137255</v>
      </c>
      <c r="L360" s="36">
        <v>8.0</v>
      </c>
      <c r="M360" s="36">
        <v>10.0</v>
      </c>
      <c r="N360" s="36">
        <v>10.0</v>
      </c>
      <c r="O360" s="36">
        <v>10.0</v>
      </c>
      <c r="P360" s="36">
        <v>8.0</v>
      </c>
      <c r="Q360" s="36">
        <v>10.0</v>
      </c>
      <c r="R360" s="36">
        <v>8.0</v>
      </c>
      <c r="S360" s="205">
        <f t="shared" si="13"/>
        <v>9.142857143</v>
      </c>
      <c r="T360" s="151" t="s">
        <v>5445</v>
      </c>
    </row>
    <row r="361" ht="15.75" customHeight="1">
      <c r="B361" s="80"/>
      <c r="C361" s="203">
        <v>45065.0</v>
      </c>
      <c r="D361" s="223">
        <v>5.5360447E8</v>
      </c>
      <c r="E361" s="220" t="s">
        <v>5446</v>
      </c>
      <c r="F361" s="204" t="s">
        <v>48</v>
      </c>
      <c r="G361" s="204" t="s">
        <v>4873</v>
      </c>
      <c r="H361" s="204" t="s">
        <v>3404</v>
      </c>
      <c r="I361" s="204" t="s">
        <v>261</v>
      </c>
      <c r="J361" s="210">
        <v>9.7</v>
      </c>
      <c r="K361" s="205">
        <f t="shared" si="12"/>
        <v>8.845530726</v>
      </c>
      <c r="L361" s="36">
        <v>10.0</v>
      </c>
      <c r="M361" s="36">
        <v>10.0</v>
      </c>
      <c r="N361" s="36">
        <v>10.0</v>
      </c>
      <c r="O361" s="36">
        <v>10.0</v>
      </c>
      <c r="P361" s="36">
        <v>8.0</v>
      </c>
      <c r="Q361" s="36">
        <v>10.0</v>
      </c>
      <c r="R361" s="36">
        <v>10.0</v>
      </c>
      <c r="S361" s="205">
        <f t="shared" si="13"/>
        <v>9.714285714</v>
      </c>
      <c r="T361" s="49" t="s">
        <v>5447</v>
      </c>
    </row>
    <row r="362" ht="15.75" customHeight="1">
      <c r="B362" s="80"/>
      <c r="C362" s="203">
        <v>45076.0</v>
      </c>
      <c r="D362" s="223">
        <v>5.53995565E8</v>
      </c>
      <c r="E362" s="220" t="s">
        <v>5448</v>
      </c>
      <c r="F362" s="204" t="s">
        <v>56</v>
      </c>
      <c r="G362" s="204" t="s">
        <v>4873</v>
      </c>
      <c r="H362" s="204">
        <v>214.0</v>
      </c>
      <c r="I362" s="204" t="s">
        <v>1808</v>
      </c>
      <c r="J362" s="210">
        <v>10.0</v>
      </c>
      <c r="K362" s="205">
        <f t="shared" si="12"/>
        <v>8.848746518</v>
      </c>
      <c r="L362" s="36">
        <v>10.0</v>
      </c>
      <c r="M362" s="36">
        <v>10.0</v>
      </c>
      <c r="N362" s="36">
        <v>10.0</v>
      </c>
      <c r="O362" s="36">
        <v>10.0</v>
      </c>
      <c r="P362" s="36">
        <v>10.0</v>
      </c>
      <c r="Q362" s="36">
        <v>10.0</v>
      </c>
      <c r="R362" s="36">
        <v>10.0</v>
      </c>
      <c r="S362" s="205">
        <f t="shared" si="13"/>
        <v>10</v>
      </c>
      <c r="T362" s="151" t="s">
        <v>5449</v>
      </c>
    </row>
    <row r="363" ht="15.75" customHeight="1">
      <c r="B363" s="80"/>
      <c r="C363" s="203">
        <v>45077.0</v>
      </c>
      <c r="D363" s="223">
        <v>5.54120443E8</v>
      </c>
      <c r="E363" s="222" t="s">
        <v>5450</v>
      </c>
      <c r="F363" s="204" t="s">
        <v>5197</v>
      </c>
      <c r="G363" s="204" t="s">
        <v>4873</v>
      </c>
      <c r="H363" s="204" t="s">
        <v>3347</v>
      </c>
      <c r="I363" s="204" t="s">
        <v>60</v>
      </c>
      <c r="J363" s="210">
        <v>8.3</v>
      </c>
      <c r="K363" s="205">
        <f t="shared" si="12"/>
        <v>8.847222222</v>
      </c>
      <c r="L363" s="36">
        <v>10.0</v>
      </c>
      <c r="M363" s="36">
        <v>10.0</v>
      </c>
      <c r="N363" s="36">
        <v>8.0</v>
      </c>
      <c r="O363" s="36">
        <v>10.0</v>
      </c>
      <c r="P363" s="36">
        <v>2.0</v>
      </c>
      <c r="Q363" s="36">
        <v>10.0</v>
      </c>
      <c r="R363" s="36">
        <v>8.0</v>
      </c>
      <c r="S363" s="205">
        <f t="shared" si="13"/>
        <v>8.285714286</v>
      </c>
      <c r="T363" s="49"/>
    </row>
    <row r="364" ht="15.75" customHeight="1">
      <c r="B364" s="80"/>
      <c r="C364" s="203">
        <v>45081.0</v>
      </c>
      <c r="D364" s="223">
        <v>5.54118884E8</v>
      </c>
      <c r="E364" s="222" t="s">
        <v>5451</v>
      </c>
      <c r="F364" s="204" t="s">
        <v>5206</v>
      </c>
      <c r="G364" s="204" t="s">
        <v>4873</v>
      </c>
      <c r="H364" s="204">
        <v>210.0</v>
      </c>
      <c r="I364" s="204" t="s">
        <v>1808</v>
      </c>
      <c r="J364" s="210">
        <v>8.3</v>
      </c>
      <c r="K364" s="205">
        <f t="shared" si="12"/>
        <v>8.845706371</v>
      </c>
      <c r="L364" s="36">
        <v>8.0</v>
      </c>
      <c r="M364" s="36">
        <v>8.0</v>
      </c>
      <c r="N364" s="36">
        <v>10.0</v>
      </c>
      <c r="O364" s="36">
        <v>8.0</v>
      </c>
      <c r="P364" s="36">
        <v>8.0</v>
      </c>
      <c r="Q364" s="36">
        <v>8.0</v>
      </c>
      <c r="R364" s="36">
        <v>8.0</v>
      </c>
      <c r="S364" s="205">
        <f t="shared" si="13"/>
        <v>8.285714286</v>
      </c>
      <c r="T364" s="49"/>
    </row>
    <row r="365" ht="15.75" customHeight="1">
      <c r="B365" s="80"/>
      <c r="C365" s="16">
        <v>45100.0</v>
      </c>
      <c r="D365" s="221">
        <v>5.54517894E8</v>
      </c>
      <c r="E365" s="227" t="s">
        <v>5452</v>
      </c>
      <c r="F365" s="204" t="s">
        <v>5206</v>
      </c>
      <c r="G365" s="204" t="s">
        <v>4873</v>
      </c>
      <c r="H365" s="204" t="s">
        <v>2270</v>
      </c>
      <c r="I365" s="204" t="s">
        <v>60</v>
      </c>
      <c r="J365" s="210">
        <v>9.1</v>
      </c>
      <c r="K365" s="205">
        <f t="shared" si="12"/>
        <v>8.84640884</v>
      </c>
      <c r="L365" s="36">
        <v>6.0</v>
      </c>
      <c r="M365" s="36">
        <v>10.0</v>
      </c>
      <c r="N365" s="36">
        <v>10.0</v>
      </c>
      <c r="O365" s="36">
        <v>10.0</v>
      </c>
      <c r="P365" s="36">
        <v>10.0</v>
      </c>
      <c r="Q365" s="36">
        <v>10.0</v>
      </c>
      <c r="R365" s="36">
        <v>8.0</v>
      </c>
      <c r="S365" s="205">
        <f t="shared" si="13"/>
        <v>9.142857143</v>
      </c>
      <c r="T365" s="151" t="s">
        <v>5453</v>
      </c>
    </row>
    <row r="366" ht="15.75" customHeight="1">
      <c r="B366" s="80"/>
      <c r="C366" s="16">
        <v>45104.0</v>
      </c>
      <c r="D366" s="223">
        <v>5.54480532E8</v>
      </c>
      <c r="E366" s="222" t="s">
        <v>5454</v>
      </c>
      <c r="F366" s="204" t="s">
        <v>56</v>
      </c>
      <c r="G366" s="204" t="s">
        <v>4937</v>
      </c>
      <c r="H366" s="204">
        <v>210.0</v>
      </c>
      <c r="I366" s="204" t="s">
        <v>1808</v>
      </c>
      <c r="J366" s="210">
        <v>10.0</v>
      </c>
      <c r="K366" s="205">
        <f t="shared" si="12"/>
        <v>8.849586777</v>
      </c>
      <c r="L366" s="36">
        <v>10.0</v>
      </c>
      <c r="M366" s="36">
        <v>10.0</v>
      </c>
      <c r="N366" s="36">
        <v>10.0</v>
      </c>
      <c r="O366" s="36">
        <v>10.0</v>
      </c>
      <c r="P366" s="36">
        <v>10.0</v>
      </c>
      <c r="Q366" s="36">
        <v>10.0</v>
      </c>
      <c r="R366" s="36">
        <v>10.0</v>
      </c>
      <c r="S366" s="205">
        <f t="shared" si="13"/>
        <v>10</v>
      </c>
      <c r="T366" s="151" t="s">
        <v>5455</v>
      </c>
    </row>
    <row r="367" ht="15.75" customHeight="1">
      <c r="B367" s="80"/>
      <c r="C367" s="203">
        <v>45108.0</v>
      </c>
      <c r="D367" s="223">
        <v>5.54677724E8</v>
      </c>
      <c r="E367" s="222" t="s">
        <v>5456</v>
      </c>
      <c r="F367" s="204" t="s">
        <v>64</v>
      </c>
      <c r="G367" s="204" t="s">
        <v>4873</v>
      </c>
      <c r="H367" s="204" t="s">
        <v>3332</v>
      </c>
      <c r="I367" s="204" t="s">
        <v>2203</v>
      </c>
      <c r="J367" s="210">
        <v>4.9</v>
      </c>
      <c r="K367" s="205">
        <f t="shared" si="12"/>
        <v>8.838736264</v>
      </c>
      <c r="L367" s="36">
        <v>4.0</v>
      </c>
      <c r="M367" s="36">
        <v>6.0</v>
      </c>
      <c r="N367" s="36">
        <v>10.0</v>
      </c>
      <c r="O367" s="36">
        <v>8.0</v>
      </c>
      <c r="P367" s="36">
        <v>2.0</v>
      </c>
      <c r="Q367" s="36">
        <v>2.0</v>
      </c>
      <c r="R367" s="36">
        <v>2.0</v>
      </c>
      <c r="S367" s="205">
        <f t="shared" si="13"/>
        <v>4.857142857</v>
      </c>
      <c r="T367" s="151" t="s">
        <v>5457</v>
      </c>
    </row>
    <row r="368" ht="15.75" customHeight="1">
      <c r="B368" s="80"/>
      <c r="C368" s="203">
        <v>45108.0</v>
      </c>
      <c r="D368" s="223">
        <v>5.54762753E8</v>
      </c>
      <c r="E368" s="222" t="s">
        <v>5458</v>
      </c>
      <c r="F368" s="204" t="s">
        <v>107</v>
      </c>
      <c r="G368" s="204" t="s">
        <v>4873</v>
      </c>
      <c r="H368" s="204" t="s">
        <v>3270</v>
      </c>
      <c r="I368" s="204" t="s">
        <v>60</v>
      </c>
      <c r="J368" s="210">
        <v>8.0</v>
      </c>
      <c r="K368" s="205">
        <f t="shared" si="12"/>
        <v>8.836438356</v>
      </c>
      <c r="L368" s="36">
        <v>8.0</v>
      </c>
      <c r="M368" s="36">
        <v>10.0</v>
      </c>
      <c r="N368" s="36">
        <v>8.0</v>
      </c>
      <c r="O368" s="36">
        <v>8.0</v>
      </c>
      <c r="P368" s="36">
        <v>6.0</v>
      </c>
      <c r="Q368" s="36">
        <v>8.0</v>
      </c>
      <c r="R368" s="36">
        <v>8.0</v>
      </c>
      <c r="S368" s="205">
        <f t="shared" si="13"/>
        <v>8</v>
      </c>
      <c r="T368" s="151" t="s">
        <v>5459</v>
      </c>
    </row>
    <row r="369" ht="15.75" customHeight="1">
      <c r="B369" s="80"/>
      <c r="C369" s="203">
        <v>45109.0</v>
      </c>
      <c r="D369" s="223">
        <v>5.54763433E8</v>
      </c>
      <c r="E369" s="222" t="s">
        <v>5460</v>
      </c>
      <c r="F369" s="204" t="s">
        <v>190</v>
      </c>
      <c r="G369" s="204" t="s">
        <v>4883</v>
      </c>
      <c r="H369" s="204">
        <v>314.0</v>
      </c>
      <c r="I369" s="204" t="s">
        <v>79</v>
      </c>
      <c r="J369" s="210">
        <v>8.0</v>
      </c>
      <c r="K369" s="205">
        <f t="shared" si="12"/>
        <v>8.834153005</v>
      </c>
      <c r="L369" s="36">
        <v>8.0</v>
      </c>
      <c r="M369" s="36">
        <v>10.0</v>
      </c>
      <c r="N369" s="36">
        <v>8.0</v>
      </c>
      <c r="O369" s="36">
        <v>10.0</v>
      </c>
      <c r="P369" s="36">
        <v>6.0</v>
      </c>
      <c r="Q369" s="36">
        <v>6.0</v>
      </c>
      <c r="R369" s="36">
        <v>8.0</v>
      </c>
      <c r="S369" s="205">
        <f t="shared" si="13"/>
        <v>8</v>
      </c>
      <c r="T369" s="151" t="s">
        <v>5461</v>
      </c>
    </row>
    <row r="370" ht="15.75" customHeight="1">
      <c r="B370" s="80"/>
      <c r="C370" s="203">
        <v>45108.0</v>
      </c>
      <c r="D370" s="223">
        <v>5.54721227E8</v>
      </c>
      <c r="E370" s="222" t="s">
        <v>5462</v>
      </c>
      <c r="F370" s="204" t="s">
        <v>48</v>
      </c>
      <c r="G370" s="204" t="s">
        <v>4873</v>
      </c>
      <c r="H370" s="204" t="s">
        <v>3372</v>
      </c>
      <c r="I370" s="204" t="s">
        <v>261</v>
      </c>
      <c r="J370" s="210">
        <v>9.4</v>
      </c>
      <c r="K370" s="205">
        <f t="shared" si="12"/>
        <v>8.835694823</v>
      </c>
      <c r="L370" s="36">
        <v>8.0</v>
      </c>
      <c r="M370" s="36">
        <v>10.0</v>
      </c>
      <c r="N370" s="36">
        <v>10.0</v>
      </c>
      <c r="O370" s="36">
        <v>10.0</v>
      </c>
      <c r="P370" s="36">
        <v>10.0</v>
      </c>
      <c r="Q370" s="36">
        <v>8.0</v>
      </c>
      <c r="R370" s="36">
        <v>10.0</v>
      </c>
      <c r="S370" s="205">
        <f t="shared" si="13"/>
        <v>9.428571429</v>
      </c>
      <c r="T370" s="151" t="s">
        <v>5463</v>
      </c>
    </row>
    <row r="371" ht="15.75" customHeight="1">
      <c r="B371" s="80"/>
      <c r="C371" s="203">
        <v>45111.0</v>
      </c>
      <c r="D371" s="221">
        <v>5.53667905E8</v>
      </c>
      <c r="E371" s="222" t="s">
        <v>5464</v>
      </c>
      <c r="F371" s="204" t="s">
        <v>56</v>
      </c>
      <c r="G371" s="204" t="s">
        <v>4883</v>
      </c>
      <c r="H371" s="204" t="s">
        <v>5465</v>
      </c>
      <c r="I371" s="204" t="s">
        <v>2203</v>
      </c>
      <c r="J371" s="210">
        <v>7.7</v>
      </c>
      <c r="K371" s="205">
        <f t="shared" si="12"/>
        <v>8.832608696</v>
      </c>
      <c r="L371" s="36">
        <v>8.0</v>
      </c>
      <c r="M371" s="36">
        <v>6.0</v>
      </c>
      <c r="N371" s="36">
        <v>10.0</v>
      </c>
      <c r="O371" s="36">
        <v>8.0</v>
      </c>
      <c r="P371" s="36">
        <v>6.0</v>
      </c>
      <c r="Q371" s="36">
        <v>8.0</v>
      </c>
      <c r="R371" s="36">
        <v>8.0</v>
      </c>
      <c r="S371" s="205">
        <f t="shared" si="13"/>
        <v>7.714285714</v>
      </c>
      <c r="T371" s="151" t="s">
        <v>5466</v>
      </c>
    </row>
    <row r="372" ht="15.75" customHeight="1">
      <c r="B372" s="80"/>
      <c r="C372" s="203">
        <v>45115.0</v>
      </c>
      <c r="D372" s="223">
        <v>5.54674897E8</v>
      </c>
      <c r="E372" s="235" t="s">
        <v>5467</v>
      </c>
      <c r="F372" s="204" t="s">
        <v>2022</v>
      </c>
      <c r="G372" s="204" t="s">
        <v>4883</v>
      </c>
      <c r="H372" s="204" t="s">
        <v>3387</v>
      </c>
      <c r="I372" s="204" t="s">
        <v>2203</v>
      </c>
      <c r="J372" s="210">
        <v>9.4</v>
      </c>
      <c r="K372" s="205">
        <f t="shared" si="12"/>
        <v>8.834146341</v>
      </c>
      <c r="L372" s="36">
        <v>8.0</v>
      </c>
      <c r="M372" s="36">
        <v>10.0</v>
      </c>
      <c r="N372" s="36">
        <v>10.0</v>
      </c>
      <c r="O372" s="36">
        <v>10.0</v>
      </c>
      <c r="P372" s="36">
        <v>10.0</v>
      </c>
      <c r="Q372" s="36">
        <v>10.0</v>
      </c>
      <c r="R372" s="36">
        <v>8.0</v>
      </c>
      <c r="S372" s="205">
        <f t="shared" si="13"/>
        <v>9.428571429</v>
      </c>
      <c r="T372" s="151" t="s">
        <v>5468</v>
      </c>
    </row>
    <row r="373" ht="15.75" customHeight="1">
      <c r="B373" s="80"/>
      <c r="C373" s="203">
        <v>45118.0</v>
      </c>
      <c r="D373" s="223">
        <v>5.53728179E8</v>
      </c>
      <c r="E373" s="222" t="s">
        <v>5469</v>
      </c>
      <c r="F373" s="204" t="s">
        <v>4872</v>
      </c>
      <c r="G373" s="204" t="s">
        <v>4875</v>
      </c>
      <c r="H373" s="204">
        <v>214.0</v>
      </c>
      <c r="I373" s="204" t="s">
        <v>1808</v>
      </c>
      <c r="J373" s="210">
        <v>8.0</v>
      </c>
      <c r="K373" s="205">
        <f t="shared" si="12"/>
        <v>8.831891892</v>
      </c>
      <c r="L373" s="36">
        <v>8.0</v>
      </c>
      <c r="M373" s="36">
        <v>8.0</v>
      </c>
      <c r="N373" s="36">
        <v>10.0</v>
      </c>
      <c r="O373" s="36">
        <v>8.0</v>
      </c>
      <c r="P373" s="36">
        <v>6.0</v>
      </c>
      <c r="Q373" s="36">
        <v>8.0</v>
      </c>
      <c r="R373" s="36">
        <v>8.0</v>
      </c>
      <c r="S373" s="205">
        <f t="shared" si="13"/>
        <v>8</v>
      </c>
      <c r="T373" s="151" t="s">
        <v>5470</v>
      </c>
    </row>
    <row r="374" ht="15.75" customHeight="1">
      <c r="B374" s="80"/>
      <c r="C374" s="203">
        <v>45120.0</v>
      </c>
      <c r="D374" s="223">
        <v>5.54466109E8</v>
      </c>
      <c r="E374" s="227" t="s">
        <v>5471</v>
      </c>
      <c r="F374" s="204" t="s">
        <v>56</v>
      </c>
      <c r="G374" s="204" t="s">
        <v>4937</v>
      </c>
      <c r="H374" s="204">
        <v>217.0</v>
      </c>
      <c r="I374" s="204" t="s">
        <v>1782</v>
      </c>
      <c r="J374" s="210">
        <v>9.4</v>
      </c>
      <c r="K374" s="205">
        <f t="shared" si="12"/>
        <v>8.833423181</v>
      </c>
      <c r="L374" s="36">
        <v>10.0</v>
      </c>
      <c r="M374" s="36">
        <v>10.0</v>
      </c>
      <c r="N374" s="36">
        <v>10.0</v>
      </c>
      <c r="O374" s="36">
        <v>10.0</v>
      </c>
      <c r="P374" s="36">
        <v>10.0</v>
      </c>
      <c r="Q374" s="36">
        <v>8.0</v>
      </c>
      <c r="R374" s="36">
        <v>8.0</v>
      </c>
      <c r="S374" s="205">
        <f t="shared" si="13"/>
        <v>9.428571429</v>
      </c>
      <c r="T374" s="151" t="s">
        <v>5472</v>
      </c>
    </row>
    <row r="375" ht="15.75" customHeight="1">
      <c r="B375" s="80"/>
      <c r="C375" s="203">
        <v>45120.0</v>
      </c>
      <c r="D375" s="221">
        <v>5.53739323E8</v>
      </c>
      <c r="E375" s="222" t="s">
        <v>5473</v>
      </c>
      <c r="F375" s="204" t="s">
        <v>5197</v>
      </c>
      <c r="G375" s="204" t="s">
        <v>4873</v>
      </c>
      <c r="H375" s="204">
        <v>214.0</v>
      </c>
      <c r="I375" s="204" t="s">
        <v>1808</v>
      </c>
      <c r="J375" s="210">
        <v>8.3</v>
      </c>
      <c r="K375" s="205">
        <f t="shared" si="12"/>
        <v>8.831989247</v>
      </c>
      <c r="L375" s="36">
        <v>8.0</v>
      </c>
      <c r="M375" s="36">
        <v>10.0</v>
      </c>
      <c r="N375" s="36">
        <v>10.0</v>
      </c>
      <c r="O375" s="36">
        <v>10.0</v>
      </c>
      <c r="P375" s="36">
        <v>6.0</v>
      </c>
      <c r="Q375" s="36">
        <v>6.0</v>
      </c>
      <c r="R375" s="36">
        <v>8.0</v>
      </c>
      <c r="S375" s="205">
        <f t="shared" si="13"/>
        <v>8.285714286</v>
      </c>
      <c r="T375" s="151" t="s">
        <v>5474</v>
      </c>
    </row>
    <row r="376" ht="15.75" customHeight="1">
      <c r="B376" s="80"/>
      <c r="C376" s="203">
        <v>45125.0</v>
      </c>
      <c r="D376" s="225">
        <v>5.54571383E8</v>
      </c>
      <c r="E376" s="204" t="s">
        <v>5475</v>
      </c>
      <c r="F376" s="204" t="s">
        <v>56</v>
      </c>
      <c r="G376" s="204" t="s">
        <v>4937</v>
      </c>
      <c r="H376" s="204">
        <v>217.0</v>
      </c>
      <c r="I376" s="204" t="s">
        <v>1782</v>
      </c>
      <c r="J376" s="210">
        <v>10.0</v>
      </c>
      <c r="K376" s="205">
        <f t="shared" si="12"/>
        <v>8.835120643</v>
      </c>
      <c r="L376" s="36">
        <v>10.0</v>
      </c>
      <c r="M376" s="36">
        <v>10.0</v>
      </c>
      <c r="N376" s="36">
        <v>10.0</v>
      </c>
      <c r="O376" s="36">
        <v>10.0</v>
      </c>
      <c r="P376" s="36">
        <v>10.0</v>
      </c>
      <c r="Q376" s="36">
        <v>10.0</v>
      </c>
      <c r="R376" s="36">
        <v>10.0</v>
      </c>
      <c r="S376" s="205">
        <f t="shared" si="13"/>
        <v>10</v>
      </c>
      <c r="T376" s="208" t="s">
        <v>5476</v>
      </c>
    </row>
    <row r="377" ht="15.75" customHeight="1">
      <c r="B377" s="80"/>
      <c r="C377" s="203">
        <v>45117.0</v>
      </c>
      <c r="D377" s="223">
        <v>5.54935499E8</v>
      </c>
      <c r="E377" s="204" t="s">
        <v>5477</v>
      </c>
      <c r="F377" s="204" t="s">
        <v>5206</v>
      </c>
      <c r="G377" s="204" t="s">
        <v>4873</v>
      </c>
      <c r="H377" s="204" t="s">
        <v>5478</v>
      </c>
      <c r="I377" s="204" t="s">
        <v>2203</v>
      </c>
      <c r="J377" s="210">
        <v>3.1</v>
      </c>
      <c r="K377" s="205">
        <f t="shared" si="12"/>
        <v>8.819786096</v>
      </c>
      <c r="L377" s="36">
        <v>2.0</v>
      </c>
      <c r="M377" s="36">
        <v>2.0</v>
      </c>
      <c r="N377" s="36">
        <v>8.0</v>
      </c>
      <c r="O377" s="36">
        <v>4.0</v>
      </c>
      <c r="P377" s="36">
        <v>2.0</v>
      </c>
      <c r="Q377" s="36">
        <v>2.0</v>
      </c>
      <c r="R377" s="36">
        <v>2.0</v>
      </c>
      <c r="S377" s="205">
        <f t="shared" si="13"/>
        <v>3.142857143</v>
      </c>
      <c r="T377" s="49"/>
    </row>
    <row r="378" ht="15.75" customHeight="1">
      <c r="B378" s="80"/>
      <c r="C378" s="203">
        <v>45118.0</v>
      </c>
      <c r="D378" s="221">
        <v>5.54759579E8</v>
      </c>
      <c r="E378" s="204" t="s">
        <v>5479</v>
      </c>
      <c r="F378" s="204" t="s">
        <v>1405</v>
      </c>
      <c r="G378" s="204" t="s">
        <v>4873</v>
      </c>
      <c r="H378" s="204" t="s">
        <v>3369</v>
      </c>
      <c r="I378" s="204" t="s">
        <v>60</v>
      </c>
      <c r="J378" s="210">
        <v>6.0</v>
      </c>
      <c r="K378" s="205">
        <f t="shared" si="12"/>
        <v>8.812266667</v>
      </c>
      <c r="L378" s="36">
        <v>6.0</v>
      </c>
      <c r="M378" s="36">
        <v>10.0</v>
      </c>
      <c r="N378" s="36">
        <v>8.0</v>
      </c>
      <c r="O378" s="36">
        <v>6.0</v>
      </c>
      <c r="P378" s="36">
        <v>4.0</v>
      </c>
      <c r="Q378" s="36">
        <v>4.0</v>
      </c>
      <c r="R378" s="36">
        <v>4.0</v>
      </c>
      <c r="S378" s="205">
        <f t="shared" si="13"/>
        <v>6</v>
      </c>
      <c r="T378" s="49"/>
    </row>
    <row r="379" ht="15.75" customHeight="1">
      <c r="B379" s="80"/>
      <c r="C379" s="203">
        <v>45131.0</v>
      </c>
      <c r="D379" s="221">
        <v>5.55242224E8</v>
      </c>
      <c r="E379" s="227" t="s">
        <v>5480</v>
      </c>
      <c r="F379" s="204" t="s">
        <v>107</v>
      </c>
      <c r="G379" s="204" t="s">
        <v>4873</v>
      </c>
      <c r="H379" s="204" t="s">
        <v>3347</v>
      </c>
      <c r="I379" s="204" t="s">
        <v>60</v>
      </c>
      <c r="J379" s="210">
        <v>8.6</v>
      </c>
      <c r="K379" s="205">
        <f t="shared" si="12"/>
        <v>8.811702128</v>
      </c>
      <c r="L379" s="36">
        <v>10.0</v>
      </c>
      <c r="M379" s="36">
        <v>10.0</v>
      </c>
      <c r="N379" s="36">
        <v>10.0</v>
      </c>
      <c r="O379" s="36">
        <v>10.0</v>
      </c>
      <c r="P379" s="36">
        <v>2.0</v>
      </c>
      <c r="Q379" s="36">
        <v>10.0</v>
      </c>
      <c r="R379" s="36">
        <v>8.0</v>
      </c>
      <c r="S379" s="205">
        <f t="shared" si="13"/>
        <v>8.571428571</v>
      </c>
      <c r="T379" s="151" t="s">
        <v>5481</v>
      </c>
    </row>
    <row r="380" ht="15.75" customHeight="1">
      <c r="B380" s="80"/>
      <c r="C380" s="203">
        <v>45134.0</v>
      </c>
      <c r="D380" s="223">
        <v>5.55296592E8</v>
      </c>
      <c r="E380" s="227" t="s">
        <v>5482</v>
      </c>
      <c r="F380" s="204" t="s">
        <v>107</v>
      </c>
      <c r="G380" s="204" t="s">
        <v>4873</v>
      </c>
      <c r="H380" s="204">
        <v>304.0</v>
      </c>
      <c r="I380" s="204" t="s">
        <v>45</v>
      </c>
      <c r="J380" s="210">
        <v>7.7</v>
      </c>
      <c r="K380" s="205">
        <f t="shared" si="12"/>
        <v>8.808753316</v>
      </c>
      <c r="L380" s="36">
        <v>8.0</v>
      </c>
      <c r="M380" s="36">
        <v>8.0</v>
      </c>
      <c r="N380" s="36">
        <v>8.0</v>
      </c>
      <c r="O380" s="36">
        <v>10.0</v>
      </c>
      <c r="P380" s="36">
        <v>6.0</v>
      </c>
      <c r="Q380" s="36">
        <v>8.0</v>
      </c>
      <c r="R380" s="36">
        <v>6.0</v>
      </c>
      <c r="S380" s="205">
        <f t="shared" si="13"/>
        <v>7.714285714</v>
      </c>
      <c r="T380" s="49"/>
    </row>
    <row r="381" ht="15.75" customHeight="1">
      <c r="B381" s="80"/>
      <c r="C381" s="203">
        <v>45134.0</v>
      </c>
      <c r="D381" s="223">
        <v>5.55274317E8</v>
      </c>
      <c r="E381" s="222" t="s">
        <v>5483</v>
      </c>
      <c r="F381" s="204" t="s">
        <v>190</v>
      </c>
      <c r="G381" s="204" t="s">
        <v>4883</v>
      </c>
      <c r="H381" s="204" t="s">
        <v>3398</v>
      </c>
      <c r="I381" s="204" t="s">
        <v>60</v>
      </c>
      <c r="J381" s="210">
        <v>4.6</v>
      </c>
      <c r="K381" s="205">
        <f t="shared" si="12"/>
        <v>8.797619048</v>
      </c>
      <c r="L381" s="36">
        <v>4.0</v>
      </c>
      <c r="M381" s="36">
        <v>4.0</v>
      </c>
      <c r="N381" s="36">
        <v>8.0</v>
      </c>
      <c r="O381" s="36">
        <v>6.0</v>
      </c>
      <c r="P381" s="36">
        <v>6.0</v>
      </c>
      <c r="Q381" s="36">
        <v>2.0</v>
      </c>
      <c r="R381" s="36">
        <v>2.0</v>
      </c>
      <c r="S381" s="205">
        <f t="shared" si="13"/>
        <v>4.571428571</v>
      </c>
      <c r="T381" s="151" t="s">
        <v>5484</v>
      </c>
    </row>
    <row r="382" ht="15.75" customHeight="1">
      <c r="B382" s="80"/>
      <c r="C382" s="203">
        <v>45136.0</v>
      </c>
      <c r="D382" s="221">
        <v>5.55360475E8</v>
      </c>
      <c r="E382" s="227" t="s">
        <v>5485</v>
      </c>
      <c r="F382" s="204" t="s">
        <v>48</v>
      </c>
      <c r="G382" s="204" t="s">
        <v>4883</v>
      </c>
      <c r="H382" s="204" t="s">
        <v>3440</v>
      </c>
      <c r="I382" s="204" t="s">
        <v>2203</v>
      </c>
      <c r="J382" s="210">
        <v>8.0</v>
      </c>
      <c r="K382" s="205">
        <f t="shared" si="12"/>
        <v>8.795514512</v>
      </c>
      <c r="L382" s="36">
        <v>6.0</v>
      </c>
      <c r="M382" s="36">
        <v>10.0</v>
      </c>
      <c r="N382" s="36">
        <v>8.0</v>
      </c>
      <c r="O382" s="36">
        <v>10.0</v>
      </c>
      <c r="P382" s="36">
        <v>8.0</v>
      </c>
      <c r="Q382" s="36">
        <v>6.0</v>
      </c>
      <c r="R382" s="36">
        <v>8.0</v>
      </c>
      <c r="S382" s="205">
        <f t="shared" si="13"/>
        <v>8</v>
      </c>
      <c r="T382" s="49"/>
    </row>
    <row r="383" ht="15.75" customHeight="1">
      <c r="B383" s="80"/>
      <c r="C383" s="203">
        <v>45137.0</v>
      </c>
      <c r="D383" s="223">
        <v>5.54306479E8</v>
      </c>
      <c r="E383" s="227" t="s">
        <v>5486</v>
      </c>
      <c r="F383" s="204" t="s">
        <v>190</v>
      </c>
      <c r="G383" s="204" t="s">
        <v>4873</v>
      </c>
      <c r="H383" s="204">
        <v>206.0</v>
      </c>
      <c r="I383" s="204" t="s">
        <v>1868</v>
      </c>
      <c r="J383" s="210">
        <v>8.3</v>
      </c>
      <c r="K383" s="205">
        <f t="shared" si="12"/>
        <v>8.794210526</v>
      </c>
      <c r="L383" s="36">
        <v>8.0</v>
      </c>
      <c r="M383" s="36">
        <v>8.0</v>
      </c>
      <c r="N383" s="36">
        <v>8.0</v>
      </c>
      <c r="O383" s="36">
        <v>10.0</v>
      </c>
      <c r="P383" s="36">
        <v>6.0</v>
      </c>
      <c r="Q383" s="36">
        <v>10.0</v>
      </c>
      <c r="R383" s="36">
        <v>8.0</v>
      </c>
      <c r="S383" s="205">
        <f t="shared" si="13"/>
        <v>8.285714286</v>
      </c>
      <c r="T383" s="49"/>
    </row>
    <row r="384" ht="15.75" customHeight="1">
      <c r="B384" s="80"/>
      <c r="C384" s="203">
        <v>45141.0</v>
      </c>
      <c r="D384" s="221">
        <v>5.53512743E8</v>
      </c>
      <c r="E384" s="222" t="s">
        <v>5487</v>
      </c>
      <c r="F384" s="204" t="s">
        <v>84</v>
      </c>
      <c r="G384" s="5" t="s">
        <v>4883</v>
      </c>
      <c r="H384" s="204">
        <v>206.0</v>
      </c>
      <c r="I384" s="204" t="s">
        <v>1868</v>
      </c>
      <c r="J384" s="210">
        <v>8.9</v>
      </c>
      <c r="K384" s="205">
        <f t="shared" si="12"/>
        <v>8.794488189</v>
      </c>
      <c r="L384" s="36">
        <v>10.0</v>
      </c>
      <c r="M384" s="36">
        <v>10.0</v>
      </c>
      <c r="N384" s="36">
        <v>10.0</v>
      </c>
      <c r="O384" s="36">
        <v>10.0</v>
      </c>
      <c r="P384" s="36">
        <v>4.0</v>
      </c>
      <c r="Q384" s="36">
        <v>10.0</v>
      </c>
      <c r="R384" s="36">
        <v>8.0</v>
      </c>
      <c r="S384" s="205">
        <f t="shared" si="13"/>
        <v>8.857142857</v>
      </c>
      <c r="T384" s="49"/>
    </row>
    <row r="385" ht="15.75" customHeight="1">
      <c r="B385" s="80"/>
      <c r="C385" s="203">
        <v>45142.0</v>
      </c>
      <c r="D385" s="223">
        <v>5.53431421E8</v>
      </c>
      <c r="E385" s="222" t="s">
        <v>5488</v>
      </c>
      <c r="F385" s="204" t="s">
        <v>5206</v>
      </c>
      <c r="G385" s="204" t="s">
        <v>4883</v>
      </c>
      <c r="H385" s="204" t="s">
        <v>3369</v>
      </c>
      <c r="I385" s="204" t="s">
        <v>60</v>
      </c>
      <c r="J385" s="210">
        <v>7.1</v>
      </c>
      <c r="K385" s="205">
        <f t="shared" si="12"/>
        <v>8.790052356</v>
      </c>
      <c r="L385" s="36">
        <v>8.0</v>
      </c>
      <c r="M385" s="36">
        <v>8.0</v>
      </c>
      <c r="N385" s="36">
        <v>8.0</v>
      </c>
      <c r="O385" s="36">
        <v>6.0</v>
      </c>
      <c r="P385" s="36">
        <v>6.0</v>
      </c>
      <c r="Q385" s="36">
        <v>6.0</v>
      </c>
      <c r="R385" s="36">
        <v>8.0</v>
      </c>
      <c r="S385" s="205">
        <f t="shared" si="13"/>
        <v>7.142857143</v>
      </c>
      <c r="T385" s="151" t="s">
        <v>5489</v>
      </c>
    </row>
    <row r="386" ht="15.75" customHeight="1">
      <c r="B386" s="80"/>
      <c r="C386" s="203">
        <v>45152.0</v>
      </c>
      <c r="D386" s="221">
        <v>5.55300428E8</v>
      </c>
      <c r="E386" s="222" t="s">
        <v>5490</v>
      </c>
      <c r="F386" s="204" t="s">
        <v>126</v>
      </c>
      <c r="G386" s="204" t="s">
        <v>4937</v>
      </c>
      <c r="H386" s="204" t="s">
        <v>3406</v>
      </c>
      <c r="I386" s="204" t="s">
        <v>60</v>
      </c>
      <c r="J386" s="210">
        <v>9.1</v>
      </c>
      <c r="K386" s="205">
        <f t="shared" si="12"/>
        <v>8.790861619</v>
      </c>
      <c r="L386" s="36">
        <v>10.0</v>
      </c>
      <c r="M386" s="36">
        <v>10.0</v>
      </c>
      <c r="N386" s="36">
        <v>10.0</v>
      </c>
      <c r="O386" s="36">
        <v>10.0</v>
      </c>
      <c r="P386" s="36">
        <v>8.0</v>
      </c>
      <c r="Q386" s="36">
        <v>8.0</v>
      </c>
      <c r="R386" s="36">
        <v>8.0</v>
      </c>
      <c r="S386" s="205">
        <f t="shared" si="13"/>
        <v>9.142857143</v>
      </c>
      <c r="T386" s="151" t="s">
        <v>5491</v>
      </c>
    </row>
    <row r="387" ht="15.75" customHeight="1">
      <c r="B387" s="80"/>
      <c r="C387" s="203">
        <v>45153.0</v>
      </c>
      <c r="D387" s="223">
        <v>5.55605325E8</v>
      </c>
      <c r="E387" s="222" t="s">
        <v>5492</v>
      </c>
      <c r="F387" s="204" t="s">
        <v>48</v>
      </c>
      <c r="G387" s="204" t="s">
        <v>4875</v>
      </c>
      <c r="H387" s="204">
        <v>202.0</v>
      </c>
      <c r="I387" s="204" t="s">
        <v>45</v>
      </c>
      <c r="J387" s="210">
        <v>9.1</v>
      </c>
      <c r="K387" s="205">
        <f t="shared" si="12"/>
        <v>8.791666667</v>
      </c>
      <c r="L387" s="36">
        <v>8.0</v>
      </c>
      <c r="M387" s="36">
        <v>10.0</v>
      </c>
      <c r="N387" s="36">
        <v>10.0</v>
      </c>
      <c r="O387" s="36">
        <v>10.0</v>
      </c>
      <c r="P387" s="36">
        <v>8.0</v>
      </c>
      <c r="Q387" s="36">
        <v>10.0</v>
      </c>
      <c r="R387" s="36">
        <v>8.0</v>
      </c>
      <c r="S387" s="205">
        <f t="shared" si="13"/>
        <v>9.142857143</v>
      </c>
      <c r="T387" s="151" t="s">
        <v>5493</v>
      </c>
    </row>
    <row r="388" ht="15.75" customHeight="1">
      <c r="B388" s="80"/>
      <c r="C388" s="203">
        <v>45153.0</v>
      </c>
      <c r="D388" s="223">
        <v>5.55711264E8</v>
      </c>
      <c r="E388" s="222" t="s">
        <v>5494</v>
      </c>
      <c r="F388" s="204" t="s">
        <v>5197</v>
      </c>
      <c r="G388" s="204" t="s">
        <v>4873</v>
      </c>
      <c r="H388" s="204">
        <v>115.0</v>
      </c>
      <c r="I388" s="204" t="s">
        <v>722</v>
      </c>
      <c r="J388" s="210">
        <v>9.7</v>
      </c>
      <c r="K388" s="205">
        <f t="shared" si="12"/>
        <v>8.794025974</v>
      </c>
      <c r="L388" s="36">
        <v>10.0</v>
      </c>
      <c r="M388" s="36">
        <v>10.0</v>
      </c>
      <c r="N388" s="36">
        <v>10.0</v>
      </c>
      <c r="O388" s="36">
        <v>10.0</v>
      </c>
      <c r="P388" s="36">
        <v>8.0</v>
      </c>
      <c r="Q388" s="36">
        <v>10.0</v>
      </c>
      <c r="R388" s="36">
        <v>10.0</v>
      </c>
      <c r="S388" s="205">
        <f t="shared" si="13"/>
        <v>9.714285714</v>
      </c>
      <c r="T388" s="49"/>
    </row>
    <row r="389" ht="15.75" customHeight="1">
      <c r="B389" s="80"/>
      <c r="C389" s="203">
        <v>45161.0</v>
      </c>
      <c r="D389" s="209">
        <v>5.55751999E8</v>
      </c>
      <c r="E389" s="204" t="s">
        <v>5495</v>
      </c>
      <c r="F389" s="204" t="s">
        <v>5197</v>
      </c>
      <c r="G389" s="204" t="s">
        <v>4873</v>
      </c>
      <c r="H389" s="204" t="s">
        <v>3477</v>
      </c>
      <c r="I389" s="204" t="s">
        <v>261</v>
      </c>
      <c r="J389" s="210">
        <v>9.4</v>
      </c>
      <c r="K389" s="205">
        <f t="shared" si="12"/>
        <v>8.795595855</v>
      </c>
      <c r="L389" s="36">
        <v>10.0</v>
      </c>
      <c r="M389" s="36">
        <v>10.0</v>
      </c>
      <c r="N389" s="36">
        <v>10.0</v>
      </c>
      <c r="O389" s="36">
        <v>10.0</v>
      </c>
      <c r="P389" s="36">
        <v>8.0</v>
      </c>
      <c r="Q389" s="36">
        <v>10.0</v>
      </c>
      <c r="R389" s="36">
        <v>8.0</v>
      </c>
      <c r="S389" s="205">
        <f t="shared" si="13"/>
        <v>9.428571429</v>
      </c>
      <c r="T389" s="49"/>
    </row>
    <row r="390" ht="15.75" customHeight="1">
      <c r="B390" s="80"/>
      <c r="C390" s="203">
        <v>45161.0</v>
      </c>
      <c r="D390" s="223">
        <v>5.55897225E8</v>
      </c>
      <c r="E390" s="222" t="s">
        <v>5496</v>
      </c>
      <c r="F390" s="204" t="s">
        <v>48</v>
      </c>
      <c r="G390" s="204" t="s">
        <v>4873</v>
      </c>
      <c r="H390" s="204" t="s">
        <v>3521</v>
      </c>
      <c r="I390" s="204" t="s">
        <v>261</v>
      </c>
      <c r="J390" s="210">
        <v>9.1</v>
      </c>
      <c r="K390" s="205">
        <f t="shared" si="12"/>
        <v>8.796382429</v>
      </c>
      <c r="L390" s="36">
        <v>10.0</v>
      </c>
      <c r="M390" s="36">
        <v>10.0</v>
      </c>
      <c r="N390" s="36">
        <v>10.0</v>
      </c>
      <c r="O390" s="36">
        <v>10.0</v>
      </c>
      <c r="P390" s="36">
        <v>10.0</v>
      </c>
      <c r="Q390" s="36">
        <v>6.0</v>
      </c>
      <c r="R390" s="36">
        <v>8.0</v>
      </c>
      <c r="S390" s="205">
        <f t="shared" si="13"/>
        <v>9.142857143</v>
      </c>
      <c r="T390" s="49"/>
    </row>
    <row r="391" ht="15.75" customHeight="1">
      <c r="B391" s="80"/>
      <c r="C391" s="203">
        <v>45168.0</v>
      </c>
      <c r="D391" s="223">
        <v>5.56041336E8</v>
      </c>
      <c r="E391" s="220" t="s">
        <v>5497</v>
      </c>
      <c r="F391" s="204" t="s">
        <v>190</v>
      </c>
      <c r="G391" s="204" t="s">
        <v>4873</v>
      </c>
      <c r="H391" s="204"/>
      <c r="I391" s="204"/>
      <c r="J391" s="210">
        <v>9.4</v>
      </c>
      <c r="K391" s="205">
        <f t="shared" si="12"/>
        <v>8.797938144</v>
      </c>
      <c r="L391" s="36">
        <v>10.0</v>
      </c>
      <c r="M391" s="36">
        <v>10.0</v>
      </c>
      <c r="N391" s="36">
        <v>10.0</v>
      </c>
      <c r="O391" s="36">
        <v>10.0</v>
      </c>
      <c r="P391" s="36">
        <v>8.0</v>
      </c>
      <c r="Q391" s="36">
        <v>10.0</v>
      </c>
      <c r="R391" s="36">
        <v>8.0</v>
      </c>
      <c r="S391" s="205">
        <f t="shared" si="13"/>
        <v>9.428571429</v>
      </c>
      <c r="T391" s="151" t="s">
        <v>5498</v>
      </c>
    </row>
    <row r="392" ht="15.75" customHeight="1">
      <c r="B392" s="80"/>
      <c r="C392" s="203">
        <v>45171.0</v>
      </c>
      <c r="D392" s="221">
        <v>5.5609137E8</v>
      </c>
      <c r="E392" s="227" t="s">
        <v>5499</v>
      </c>
      <c r="F392" s="204" t="s">
        <v>5500</v>
      </c>
      <c r="G392" s="204" t="s">
        <v>4875</v>
      </c>
      <c r="H392" s="204"/>
      <c r="I392" s="204"/>
      <c r="J392" s="210">
        <v>9.1</v>
      </c>
      <c r="K392" s="205">
        <f t="shared" si="12"/>
        <v>8.798714653</v>
      </c>
      <c r="L392" s="36">
        <v>10.0</v>
      </c>
      <c r="M392" s="36">
        <v>8.0</v>
      </c>
      <c r="N392" s="36">
        <v>10.0</v>
      </c>
      <c r="O392" s="36">
        <v>10.0</v>
      </c>
      <c r="P392" s="36">
        <v>8.0</v>
      </c>
      <c r="Q392" s="36">
        <v>10.0</v>
      </c>
      <c r="R392" s="36">
        <v>8.0</v>
      </c>
      <c r="S392" s="205">
        <f t="shared" si="13"/>
        <v>9.142857143</v>
      </c>
      <c r="T392" s="151" t="s">
        <v>5501</v>
      </c>
    </row>
    <row r="393" ht="15.75" customHeight="1">
      <c r="B393" s="80"/>
      <c r="C393" s="203">
        <v>45171.0</v>
      </c>
      <c r="D393" s="209">
        <v>5.55931353E8</v>
      </c>
      <c r="E393" s="220" t="s">
        <v>5502</v>
      </c>
      <c r="F393" s="204" t="s">
        <v>107</v>
      </c>
      <c r="G393" s="204" t="s">
        <v>4875</v>
      </c>
      <c r="H393" s="204" t="s">
        <v>3280</v>
      </c>
      <c r="I393" s="204" t="s">
        <v>60</v>
      </c>
      <c r="J393" s="210">
        <v>10.0</v>
      </c>
      <c r="K393" s="205">
        <f>+AVERAGE($J$3:J552)</f>
        <v>8.777727273</v>
      </c>
      <c r="L393" s="36">
        <v>10.0</v>
      </c>
      <c r="M393" s="36">
        <v>10.0</v>
      </c>
      <c r="N393" s="36">
        <v>10.0</v>
      </c>
      <c r="O393" s="36">
        <v>10.0</v>
      </c>
      <c r="P393" s="36">
        <v>10.0</v>
      </c>
      <c r="Q393" s="36">
        <v>10.0</v>
      </c>
      <c r="R393" s="36">
        <v>10.0</v>
      </c>
      <c r="S393" s="205">
        <f t="shared" si="13"/>
        <v>10</v>
      </c>
      <c r="T393" s="212" t="s">
        <v>5503</v>
      </c>
    </row>
    <row r="394" ht="15.75" customHeight="1">
      <c r="B394" s="80"/>
      <c r="C394" s="203">
        <v>45173.0</v>
      </c>
      <c r="D394" s="223">
        <v>5.56031909E8</v>
      </c>
      <c r="E394" s="222" t="s">
        <v>5504</v>
      </c>
      <c r="F394" s="204" t="s">
        <v>190</v>
      </c>
      <c r="G394" s="204" t="s">
        <v>4875</v>
      </c>
      <c r="H394" s="204">
        <v>214.0</v>
      </c>
      <c r="I394" s="204" t="s">
        <v>1808</v>
      </c>
      <c r="J394" s="210">
        <v>9.7</v>
      </c>
      <c r="K394" s="205">
        <f t="shared" ref="K394:K396" si="14">+AVERAGE($J$3:J394)</f>
        <v>8.804092072</v>
      </c>
      <c r="L394" s="36">
        <v>10.0</v>
      </c>
      <c r="M394" s="36">
        <v>10.0</v>
      </c>
      <c r="N394" s="36">
        <v>10.0</v>
      </c>
      <c r="O394" s="36">
        <v>10.0</v>
      </c>
      <c r="P394" s="36">
        <v>8.0</v>
      </c>
      <c r="Q394" s="36">
        <v>10.0</v>
      </c>
      <c r="R394" s="36">
        <v>10.0</v>
      </c>
      <c r="S394" s="205">
        <f t="shared" si="13"/>
        <v>9.714285714</v>
      </c>
      <c r="T394" s="49"/>
    </row>
    <row r="395" ht="15.75" customHeight="1">
      <c r="B395" s="80"/>
      <c r="C395" s="203">
        <v>45173.0</v>
      </c>
      <c r="D395" s="223">
        <v>5.52273823E8</v>
      </c>
      <c r="E395" s="222" t="s">
        <v>5505</v>
      </c>
      <c r="F395" s="204" t="s">
        <v>4915</v>
      </c>
      <c r="G395" s="204" t="s">
        <v>4875</v>
      </c>
      <c r="H395" s="204">
        <v>208.0</v>
      </c>
      <c r="I395" s="204" t="s">
        <v>45</v>
      </c>
      <c r="J395" s="210">
        <v>7.4</v>
      </c>
      <c r="K395" s="205">
        <f t="shared" si="14"/>
        <v>8.800510204</v>
      </c>
      <c r="L395" s="36">
        <v>8.0</v>
      </c>
      <c r="M395" s="36">
        <v>8.0</v>
      </c>
      <c r="N395" s="36">
        <v>8.0</v>
      </c>
      <c r="O395" s="36">
        <v>8.0</v>
      </c>
      <c r="P395" s="36">
        <v>6.0</v>
      </c>
      <c r="Q395" s="36">
        <v>8.0</v>
      </c>
      <c r="R395" s="36">
        <v>6.0</v>
      </c>
      <c r="S395" s="205">
        <f t="shared" si="13"/>
        <v>7.428571429</v>
      </c>
      <c r="T395" s="49"/>
    </row>
    <row r="396" ht="15.75" customHeight="1">
      <c r="B396" s="80"/>
      <c r="C396" s="203">
        <v>45175.0</v>
      </c>
      <c r="D396" s="223">
        <v>5.50975146E8</v>
      </c>
      <c r="E396" s="222" t="s">
        <v>5506</v>
      </c>
      <c r="F396" s="204" t="s">
        <v>1180</v>
      </c>
      <c r="G396" s="204" t="s">
        <v>4873</v>
      </c>
      <c r="H396" s="204">
        <v>312.0</v>
      </c>
      <c r="I396" s="204" t="s">
        <v>1787</v>
      </c>
      <c r="J396" s="210">
        <v>8.9</v>
      </c>
      <c r="K396" s="205">
        <f t="shared" si="14"/>
        <v>8.800763359</v>
      </c>
      <c r="L396" s="36">
        <v>10.0</v>
      </c>
      <c r="M396" s="36">
        <v>10.0</v>
      </c>
      <c r="N396" s="36">
        <v>10.0</v>
      </c>
      <c r="O396" s="36">
        <v>10.0</v>
      </c>
      <c r="P396" s="36">
        <v>10.0</v>
      </c>
      <c r="Q396" s="36">
        <v>10.0</v>
      </c>
      <c r="R396" s="36">
        <v>10.0</v>
      </c>
      <c r="S396" s="205">
        <f t="shared" si="13"/>
        <v>10</v>
      </c>
      <c r="T396" s="238" t="s">
        <v>5507</v>
      </c>
    </row>
    <row r="397" ht="15.75" customHeight="1">
      <c r="B397" s="80"/>
      <c r="C397" s="239">
        <v>45178.0</v>
      </c>
      <c r="D397" s="209">
        <v>5.56178027E8</v>
      </c>
      <c r="E397" s="220" t="s">
        <v>5508</v>
      </c>
      <c r="F397" s="204" t="s">
        <v>84</v>
      </c>
      <c r="G397" s="204" t="s">
        <v>4883</v>
      </c>
      <c r="H397" s="204" t="s">
        <v>3347</v>
      </c>
      <c r="I397" s="204" t="s">
        <v>60</v>
      </c>
      <c r="J397" s="80">
        <v>5.1</v>
      </c>
      <c r="K397" s="205">
        <f>+AVERAGE($J$3:J556)</f>
        <v>8.777727273</v>
      </c>
      <c r="L397" s="80">
        <v>4.0</v>
      </c>
      <c r="M397" s="80">
        <v>10.0</v>
      </c>
      <c r="N397" s="80">
        <v>8.0</v>
      </c>
      <c r="O397" s="80">
        <v>2.0</v>
      </c>
      <c r="P397" s="80">
        <v>2.0</v>
      </c>
      <c r="Q397" s="80">
        <v>4.0</v>
      </c>
      <c r="R397" s="80">
        <v>6.0</v>
      </c>
      <c r="S397" s="205">
        <f t="shared" si="13"/>
        <v>5.142857143</v>
      </c>
      <c r="T397" s="80"/>
    </row>
    <row r="398" ht="15.75" customHeight="1">
      <c r="B398" s="80"/>
      <c r="C398" s="239">
        <v>45181.0</v>
      </c>
      <c r="D398" s="209">
        <v>5.56142163E8</v>
      </c>
      <c r="E398" s="220" t="s">
        <v>5509</v>
      </c>
      <c r="F398" s="204" t="s">
        <v>1180</v>
      </c>
      <c r="G398" s="204" t="s">
        <v>4875</v>
      </c>
      <c r="H398" s="204">
        <v>202.0</v>
      </c>
      <c r="I398" s="204" t="s">
        <v>45</v>
      </c>
      <c r="J398" s="80">
        <v>10.0</v>
      </c>
      <c r="K398" s="205">
        <f>+AVERAGE($J$3:J555)</f>
        <v>8.777727273</v>
      </c>
      <c r="L398" s="80">
        <v>10.0</v>
      </c>
      <c r="M398" s="80">
        <v>10.0</v>
      </c>
      <c r="N398" s="80">
        <v>10.0</v>
      </c>
      <c r="O398" s="80">
        <v>10.0</v>
      </c>
      <c r="P398" s="80">
        <v>10.0</v>
      </c>
      <c r="Q398" s="80">
        <v>10.0</v>
      </c>
      <c r="R398" s="80">
        <v>10.0</v>
      </c>
      <c r="S398" s="205">
        <f t="shared" si="13"/>
        <v>10</v>
      </c>
      <c r="T398" s="212" t="s">
        <v>5510</v>
      </c>
    </row>
    <row r="399" ht="15.75" customHeight="1">
      <c r="B399" s="80"/>
      <c r="C399" s="239">
        <v>45181.0</v>
      </c>
      <c r="D399" s="232">
        <v>5.5619345E8</v>
      </c>
      <c r="E399" s="240" t="s">
        <v>5511</v>
      </c>
      <c r="F399" s="204" t="s">
        <v>84</v>
      </c>
      <c r="G399" s="204" t="s">
        <v>4883</v>
      </c>
      <c r="H399" s="204" t="s">
        <v>3347</v>
      </c>
      <c r="I399" s="204" t="s">
        <v>60</v>
      </c>
      <c r="J399" s="80">
        <v>9.7</v>
      </c>
      <c r="K399" s="205">
        <f>+AVERAGE($J$3:J557)</f>
        <v>8.777727273</v>
      </c>
      <c r="L399" s="80">
        <v>10.0</v>
      </c>
      <c r="M399" s="80">
        <v>10.0</v>
      </c>
      <c r="N399" s="80">
        <v>10.0</v>
      </c>
      <c r="O399" s="80">
        <v>10.0</v>
      </c>
      <c r="P399" s="80">
        <v>8.0</v>
      </c>
      <c r="Q399" s="80">
        <v>10.0</v>
      </c>
      <c r="R399" s="80">
        <v>10.0</v>
      </c>
      <c r="S399" s="205">
        <f t="shared" si="13"/>
        <v>9.714285714</v>
      </c>
      <c r="T399" s="212" t="s">
        <v>5512</v>
      </c>
    </row>
    <row r="400" ht="15.75" customHeight="1">
      <c r="B400" s="80"/>
      <c r="C400" s="239">
        <v>45182.0</v>
      </c>
      <c r="D400" s="209">
        <v>5.56273259E8</v>
      </c>
      <c r="E400" s="220" t="s">
        <v>5513</v>
      </c>
      <c r="F400" s="204" t="s">
        <v>4915</v>
      </c>
      <c r="G400" s="204" t="s">
        <v>4875</v>
      </c>
      <c r="H400" s="204">
        <v>215.0</v>
      </c>
      <c r="I400" s="204" t="s">
        <v>1808</v>
      </c>
      <c r="J400" s="210">
        <v>7.7</v>
      </c>
      <c r="K400" s="205">
        <f t="shared" ref="K400:K401" si="15">+AVERAGE($J$3:J553)</f>
        <v>8.777727273</v>
      </c>
      <c r="L400" s="36">
        <v>8.0</v>
      </c>
      <c r="M400" s="36">
        <v>8.0</v>
      </c>
      <c r="N400" s="36">
        <v>10.0</v>
      </c>
      <c r="O400" s="36">
        <v>8.0</v>
      </c>
      <c r="P400" s="36">
        <v>8.0</v>
      </c>
      <c r="Q400" s="36">
        <v>6.0</v>
      </c>
      <c r="R400" s="36">
        <v>6.0</v>
      </c>
      <c r="S400" s="205">
        <f t="shared" si="13"/>
        <v>7.714285714</v>
      </c>
      <c r="T400" s="212" t="s">
        <v>5514</v>
      </c>
    </row>
    <row r="401" ht="15.75" customHeight="1">
      <c r="B401" s="80"/>
      <c r="C401" s="239">
        <v>45183.0</v>
      </c>
      <c r="D401" s="209">
        <v>5.5605529E8</v>
      </c>
      <c r="E401" s="220" t="s">
        <v>5515</v>
      </c>
      <c r="F401" s="204" t="s">
        <v>64</v>
      </c>
      <c r="G401" s="204" t="s">
        <v>4883</v>
      </c>
      <c r="H401" s="204" t="s">
        <v>3477</v>
      </c>
      <c r="I401" s="204" t="s">
        <v>261</v>
      </c>
      <c r="J401" s="80">
        <v>9.4</v>
      </c>
      <c r="K401" s="205">
        <f t="shared" si="15"/>
        <v>8.777727273</v>
      </c>
      <c r="L401" s="80">
        <v>10.0</v>
      </c>
      <c r="M401" s="80">
        <v>10.0</v>
      </c>
      <c r="N401" s="80">
        <v>8.0</v>
      </c>
      <c r="O401" s="80">
        <v>10.0</v>
      </c>
      <c r="P401" s="80">
        <v>10.0</v>
      </c>
      <c r="Q401" s="80">
        <v>10.0</v>
      </c>
      <c r="R401" s="80">
        <v>8.0</v>
      </c>
      <c r="S401" s="205">
        <f t="shared" si="13"/>
        <v>9.428571429</v>
      </c>
      <c r="T401" s="80"/>
    </row>
    <row r="402" ht="15.75" customHeight="1">
      <c r="B402" s="80"/>
      <c r="C402" s="239">
        <v>45203.0</v>
      </c>
      <c r="D402" s="223">
        <v>5.56611061E8</v>
      </c>
      <c r="E402" s="227" t="s">
        <v>5516</v>
      </c>
      <c r="F402" s="204" t="s">
        <v>84</v>
      </c>
      <c r="G402" s="204" t="s">
        <v>4873</v>
      </c>
      <c r="H402" s="204">
        <v>210.0</v>
      </c>
      <c r="I402" s="204" t="s">
        <v>1808</v>
      </c>
      <c r="J402" s="80">
        <v>10.0</v>
      </c>
      <c r="K402" s="205">
        <f t="shared" ref="K402:K552" si="16">+AVERAGE($J$3:J558)</f>
        <v>8.777727273</v>
      </c>
      <c r="L402" s="80">
        <v>10.0</v>
      </c>
      <c r="M402" s="80">
        <v>10.0</v>
      </c>
      <c r="N402" s="80">
        <v>10.0</v>
      </c>
      <c r="O402" s="80">
        <v>10.0</v>
      </c>
      <c r="P402" s="80">
        <v>10.0</v>
      </c>
      <c r="Q402" s="80">
        <v>10.0</v>
      </c>
      <c r="R402" s="80">
        <v>10.0</v>
      </c>
      <c r="S402" s="205">
        <f t="shared" si="13"/>
        <v>10</v>
      </c>
      <c r="T402" s="238" t="s">
        <v>5517</v>
      </c>
    </row>
    <row r="403" ht="15.75" customHeight="1">
      <c r="B403" s="80"/>
      <c r="C403" s="239">
        <v>45212.0</v>
      </c>
      <c r="D403" s="223">
        <v>5.52253879E8</v>
      </c>
      <c r="E403" s="222" t="s">
        <v>5518</v>
      </c>
      <c r="F403" s="204" t="s">
        <v>5422</v>
      </c>
      <c r="G403" s="204" t="s">
        <v>4873</v>
      </c>
      <c r="H403" s="204">
        <v>312.0</v>
      </c>
      <c r="I403" s="204" t="s">
        <v>1787</v>
      </c>
      <c r="J403" s="80">
        <v>9.7</v>
      </c>
      <c r="K403" s="205">
        <f t="shared" si="16"/>
        <v>8.777727273</v>
      </c>
      <c r="L403" s="80">
        <v>10.0</v>
      </c>
      <c r="M403" s="80">
        <v>10.0</v>
      </c>
      <c r="N403" s="80">
        <v>10.0</v>
      </c>
      <c r="O403" s="80">
        <v>10.0</v>
      </c>
      <c r="P403" s="80">
        <v>10.0</v>
      </c>
      <c r="Q403" s="80">
        <v>10.0</v>
      </c>
      <c r="R403" s="80">
        <v>8.0</v>
      </c>
      <c r="S403" s="205">
        <f t="shared" si="13"/>
        <v>9.714285714</v>
      </c>
      <c r="T403" s="238" t="s">
        <v>5519</v>
      </c>
    </row>
    <row r="404" ht="15.75" customHeight="1">
      <c r="B404" s="80"/>
      <c r="C404" s="239">
        <v>45218.0</v>
      </c>
      <c r="D404" s="209">
        <v>5.56989766E8</v>
      </c>
      <c r="E404" s="220" t="s">
        <v>5520</v>
      </c>
      <c r="F404" s="204" t="s">
        <v>48</v>
      </c>
      <c r="G404" s="204" t="s">
        <v>4875</v>
      </c>
      <c r="H404" s="204">
        <v>210.0</v>
      </c>
      <c r="I404" s="204" t="s">
        <v>1808</v>
      </c>
      <c r="J404" s="80">
        <v>9.1</v>
      </c>
      <c r="K404" s="205">
        <f t="shared" si="16"/>
        <v>8.777727273</v>
      </c>
      <c r="L404" s="80">
        <v>10.0</v>
      </c>
      <c r="M404" s="80">
        <v>10.0</v>
      </c>
      <c r="N404" s="80">
        <v>10.0</v>
      </c>
      <c r="O404" s="80">
        <v>10.0</v>
      </c>
      <c r="P404" s="80">
        <v>8.0</v>
      </c>
      <c r="Q404" s="80">
        <v>8.0</v>
      </c>
      <c r="R404" s="80">
        <v>8.0</v>
      </c>
      <c r="S404" s="205">
        <f t="shared" si="13"/>
        <v>9.142857143</v>
      </c>
      <c r="T404" s="80"/>
    </row>
    <row r="405" ht="15.75" customHeight="1">
      <c r="B405" s="80"/>
      <c r="C405" s="239">
        <v>45226.0</v>
      </c>
      <c r="D405" s="209">
        <v>5.57017351E8</v>
      </c>
      <c r="E405" s="204" t="s">
        <v>5521</v>
      </c>
      <c r="F405" s="204" t="s">
        <v>306</v>
      </c>
      <c r="G405" s="204" t="s">
        <v>4875</v>
      </c>
      <c r="H405" s="204" t="s">
        <v>236</v>
      </c>
      <c r="I405" s="204" t="s">
        <v>261</v>
      </c>
      <c r="J405" s="80">
        <v>10.0</v>
      </c>
      <c r="K405" s="205">
        <f t="shared" si="16"/>
        <v>8.777727273</v>
      </c>
      <c r="L405" s="80">
        <v>10.0</v>
      </c>
      <c r="M405" s="80">
        <v>10.0</v>
      </c>
      <c r="N405" s="80">
        <v>10.0</v>
      </c>
      <c r="O405" s="80">
        <v>10.0</v>
      </c>
      <c r="P405" s="80">
        <v>10.0</v>
      </c>
      <c r="Q405" s="80">
        <v>10.0</v>
      </c>
      <c r="R405" s="80">
        <v>10.0</v>
      </c>
      <c r="S405" s="205">
        <f t="shared" si="13"/>
        <v>10</v>
      </c>
      <c r="T405" s="212" t="s">
        <v>5522</v>
      </c>
    </row>
    <row r="406" ht="15.75" customHeight="1">
      <c r="B406" s="80"/>
      <c r="C406" s="239">
        <v>45231.0</v>
      </c>
      <c r="D406" s="223">
        <v>5.5716422E8</v>
      </c>
      <c r="E406" s="222" t="s">
        <v>5523</v>
      </c>
      <c r="F406" s="204" t="s">
        <v>4872</v>
      </c>
      <c r="G406" s="204" t="s">
        <v>4937</v>
      </c>
      <c r="H406" s="204">
        <v>217.0</v>
      </c>
      <c r="I406" s="204" t="s">
        <v>1782</v>
      </c>
      <c r="J406" s="80">
        <v>10.0</v>
      </c>
      <c r="K406" s="205">
        <f t="shared" si="16"/>
        <v>8.777727273</v>
      </c>
      <c r="L406" s="80">
        <v>10.0</v>
      </c>
      <c r="M406" s="80">
        <v>10.0</v>
      </c>
      <c r="N406" s="80">
        <v>10.0</v>
      </c>
      <c r="O406" s="80">
        <v>10.0</v>
      </c>
      <c r="P406" s="80">
        <v>10.0</v>
      </c>
      <c r="Q406" s="80">
        <v>10.0</v>
      </c>
      <c r="R406" s="80">
        <v>10.0</v>
      </c>
      <c r="S406" s="205">
        <f t="shared" si="13"/>
        <v>10</v>
      </c>
      <c r="T406" s="238" t="s">
        <v>5524</v>
      </c>
    </row>
    <row r="407" ht="15.75" customHeight="1">
      <c r="B407" s="80"/>
      <c r="C407" s="239">
        <v>45241.0</v>
      </c>
      <c r="D407" s="223">
        <v>5.57441954E8</v>
      </c>
      <c r="E407" s="222" t="s">
        <v>5525</v>
      </c>
      <c r="F407" s="204" t="s">
        <v>190</v>
      </c>
      <c r="G407" s="204" t="s">
        <v>4883</v>
      </c>
      <c r="H407" s="204" t="s">
        <v>3345</v>
      </c>
      <c r="I407" s="204" t="s">
        <v>261</v>
      </c>
      <c r="J407" s="80">
        <v>8.3</v>
      </c>
      <c r="K407" s="205">
        <f t="shared" si="16"/>
        <v>8.777727273</v>
      </c>
      <c r="L407" s="80">
        <v>8.0</v>
      </c>
      <c r="M407" s="80">
        <v>8.0</v>
      </c>
      <c r="N407" s="80">
        <v>8.0</v>
      </c>
      <c r="O407" s="80">
        <v>10.0</v>
      </c>
      <c r="P407" s="80">
        <v>10.0</v>
      </c>
      <c r="Q407" s="80">
        <v>8.0</v>
      </c>
      <c r="R407" s="80">
        <v>6.0</v>
      </c>
      <c r="S407" s="205">
        <f t="shared" si="13"/>
        <v>8.285714286</v>
      </c>
      <c r="T407" s="80"/>
    </row>
    <row r="408" ht="15.75" customHeight="1">
      <c r="B408" s="80"/>
      <c r="C408" s="239">
        <v>45248.0</v>
      </c>
      <c r="D408" s="223">
        <v>5.57579235E8</v>
      </c>
      <c r="E408" s="222" t="s">
        <v>5526</v>
      </c>
      <c r="F408" s="204" t="s">
        <v>107</v>
      </c>
      <c r="G408" s="204" t="s">
        <v>4937</v>
      </c>
      <c r="H408" s="204" t="s">
        <v>2168</v>
      </c>
      <c r="I408" s="204" t="s">
        <v>60</v>
      </c>
      <c r="J408" s="80">
        <v>8.0</v>
      </c>
      <c r="K408" s="205">
        <f t="shared" si="16"/>
        <v>8.777727273</v>
      </c>
      <c r="L408" s="80">
        <v>10.0</v>
      </c>
      <c r="M408" s="80">
        <v>10.0</v>
      </c>
      <c r="N408" s="80">
        <v>8.0</v>
      </c>
      <c r="O408" s="80">
        <v>8.0</v>
      </c>
      <c r="P408" s="80">
        <v>6.0</v>
      </c>
      <c r="Q408" s="80">
        <v>8.0</v>
      </c>
      <c r="R408" s="80">
        <v>6.0</v>
      </c>
      <c r="S408" s="205">
        <f t="shared" si="13"/>
        <v>8</v>
      </c>
      <c r="T408" s="238" t="s">
        <v>5527</v>
      </c>
    </row>
    <row r="409" ht="15.75" customHeight="1">
      <c r="B409" s="80"/>
      <c r="C409" s="239">
        <v>45251.0</v>
      </c>
      <c r="D409" s="221">
        <v>5.57633516E8</v>
      </c>
      <c r="E409" s="222" t="s">
        <v>5528</v>
      </c>
      <c r="F409" s="204" t="s">
        <v>190</v>
      </c>
      <c r="G409" s="204" t="s">
        <v>4873</v>
      </c>
      <c r="H409" s="204" t="s">
        <v>3699</v>
      </c>
      <c r="I409" s="204" t="s">
        <v>60</v>
      </c>
      <c r="J409" s="80">
        <v>10.0</v>
      </c>
      <c r="K409" s="205">
        <f t="shared" si="16"/>
        <v>8.777727273</v>
      </c>
      <c r="L409" s="80">
        <v>10.0</v>
      </c>
      <c r="M409" s="80">
        <v>10.0</v>
      </c>
      <c r="N409" s="80">
        <v>10.0</v>
      </c>
      <c r="O409" s="80">
        <v>10.0</v>
      </c>
      <c r="P409" s="80">
        <v>10.0</v>
      </c>
      <c r="Q409" s="80">
        <v>10.0</v>
      </c>
      <c r="R409" s="80">
        <v>10.0</v>
      </c>
      <c r="S409" s="205">
        <f t="shared" si="13"/>
        <v>10</v>
      </c>
      <c r="T409" s="238" t="s">
        <v>5529</v>
      </c>
    </row>
    <row r="410" ht="15.75" customHeight="1">
      <c r="B410" s="80"/>
      <c r="C410" s="239">
        <v>45251.0</v>
      </c>
      <c r="D410" s="223">
        <v>5.57620003E8</v>
      </c>
      <c r="E410" s="222" t="s">
        <v>5530</v>
      </c>
      <c r="F410" s="204" t="s">
        <v>2178</v>
      </c>
      <c r="G410" s="204" t="s">
        <v>4883</v>
      </c>
      <c r="H410" s="204" t="s">
        <v>3521</v>
      </c>
      <c r="I410" s="204" t="s">
        <v>261</v>
      </c>
      <c r="J410" s="80">
        <v>9.7</v>
      </c>
      <c r="K410" s="205">
        <f t="shared" si="16"/>
        <v>8.777727273</v>
      </c>
      <c r="L410" s="80">
        <v>10.0</v>
      </c>
      <c r="M410" s="80">
        <v>10.0</v>
      </c>
      <c r="N410" s="80">
        <v>10.0</v>
      </c>
      <c r="O410" s="80">
        <v>10.0</v>
      </c>
      <c r="P410" s="80">
        <v>10.0</v>
      </c>
      <c r="Q410" s="80">
        <v>10.0</v>
      </c>
      <c r="R410" s="80">
        <v>8.0</v>
      </c>
      <c r="S410" s="205">
        <f t="shared" si="13"/>
        <v>9.714285714</v>
      </c>
      <c r="T410" s="238" t="s">
        <v>5531</v>
      </c>
    </row>
    <row r="411" ht="22.5" customHeight="1">
      <c r="B411" s="80"/>
      <c r="C411" s="239">
        <v>45259.0</v>
      </c>
      <c r="D411" s="221">
        <v>5.57809062E8</v>
      </c>
      <c r="E411" s="222" t="s">
        <v>5532</v>
      </c>
      <c r="F411" s="204" t="s">
        <v>2178</v>
      </c>
      <c r="G411" s="204" t="s">
        <v>4883</v>
      </c>
      <c r="H411" s="204">
        <v>314.0</v>
      </c>
      <c r="I411" s="204" t="s">
        <v>79</v>
      </c>
      <c r="J411" s="80">
        <v>9.7</v>
      </c>
      <c r="K411" s="205">
        <f t="shared" si="16"/>
        <v>8.777727273</v>
      </c>
      <c r="L411" s="80">
        <v>10.0</v>
      </c>
      <c r="M411" s="80">
        <v>10.0</v>
      </c>
      <c r="N411" s="80">
        <v>10.0</v>
      </c>
      <c r="O411" s="80">
        <v>10.0</v>
      </c>
      <c r="P411" s="80">
        <v>8.0</v>
      </c>
      <c r="Q411" s="80">
        <v>10.0</v>
      </c>
      <c r="R411" s="80">
        <v>10.0</v>
      </c>
      <c r="S411" s="205">
        <f t="shared" si="13"/>
        <v>9.714285714</v>
      </c>
      <c r="T411" s="238" t="s">
        <v>5533</v>
      </c>
    </row>
    <row r="412" ht="15.75" customHeight="1">
      <c r="B412" s="80"/>
      <c r="C412" s="239">
        <v>45250.0</v>
      </c>
      <c r="D412" s="223">
        <v>5.57620814E8</v>
      </c>
      <c r="E412" s="220" t="s">
        <v>5534</v>
      </c>
      <c r="F412" s="204" t="s">
        <v>84</v>
      </c>
      <c r="G412" s="204" t="s">
        <v>4873</v>
      </c>
      <c r="H412" s="5"/>
      <c r="I412" s="204"/>
      <c r="J412" s="80">
        <v>10.0</v>
      </c>
      <c r="K412" s="205">
        <f t="shared" si="16"/>
        <v>8.777727273</v>
      </c>
      <c r="L412" s="80">
        <v>10.0</v>
      </c>
      <c r="M412" s="80">
        <v>10.0</v>
      </c>
      <c r="N412" s="80">
        <v>10.0</v>
      </c>
      <c r="O412" s="80">
        <v>10.0</v>
      </c>
      <c r="P412" s="80">
        <v>10.0</v>
      </c>
      <c r="Q412" s="80">
        <v>10.0</v>
      </c>
      <c r="R412" s="80">
        <v>10.0</v>
      </c>
      <c r="S412" s="205">
        <f t="shared" si="13"/>
        <v>10</v>
      </c>
      <c r="T412" s="80"/>
    </row>
    <row r="413" ht="15.75" customHeight="1">
      <c r="B413" s="80"/>
      <c r="C413" s="239">
        <v>45260.0</v>
      </c>
      <c r="D413" s="223">
        <v>5.57781607E8</v>
      </c>
      <c r="E413" s="222" t="s">
        <v>5535</v>
      </c>
      <c r="F413" s="204" t="s">
        <v>2178</v>
      </c>
      <c r="G413" s="241" t="s">
        <v>4873</v>
      </c>
      <c r="H413" s="5">
        <v>210.0</v>
      </c>
      <c r="I413" s="204" t="s">
        <v>1808</v>
      </c>
      <c r="J413" s="80">
        <v>7.1</v>
      </c>
      <c r="K413" s="205">
        <f t="shared" si="16"/>
        <v>8.777727273</v>
      </c>
      <c r="L413" s="80">
        <v>8.0</v>
      </c>
      <c r="M413" s="80">
        <v>8.0</v>
      </c>
      <c r="N413" s="80">
        <v>10.0</v>
      </c>
      <c r="O413" s="80">
        <v>10.0</v>
      </c>
      <c r="P413" s="80">
        <v>4.0</v>
      </c>
      <c r="Q413" s="80">
        <v>4.0</v>
      </c>
      <c r="R413" s="80">
        <v>6.0</v>
      </c>
      <c r="S413" s="205">
        <f t="shared" si="13"/>
        <v>7.142857143</v>
      </c>
      <c r="T413" s="238" t="s">
        <v>5536</v>
      </c>
    </row>
    <row r="414" ht="15.75" customHeight="1">
      <c r="B414" s="80"/>
      <c r="C414" s="239">
        <v>45262.0</v>
      </c>
      <c r="D414" s="223">
        <v>5.57847924E8</v>
      </c>
      <c r="E414" s="227" t="s">
        <v>5537</v>
      </c>
      <c r="F414" s="204" t="s">
        <v>48</v>
      </c>
      <c r="G414" s="204" t="s">
        <v>4875</v>
      </c>
      <c r="H414" s="222">
        <v>209.0</v>
      </c>
      <c r="I414" s="204" t="s">
        <v>1808</v>
      </c>
      <c r="J414" s="80">
        <v>10.0</v>
      </c>
      <c r="K414" s="205">
        <f t="shared" si="16"/>
        <v>8.777727273</v>
      </c>
      <c r="L414" s="80">
        <v>10.0</v>
      </c>
      <c r="M414" s="80">
        <v>10.0</v>
      </c>
      <c r="N414" s="80">
        <v>10.0</v>
      </c>
      <c r="O414" s="80">
        <v>10.0</v>
      </c>
      <c r="P414" s="80">
        <v>10.0</v>
      </c>
      <c r="Q414" s="80">
        <v>10.0</v>
      </c>
      <c r="R414" s="80">
        <v>10.0</v>
      </c>
      <c r="S414" s="205">
        <f t="shared" si="13"/>
        <v>10</v>
      </c>
      <c r="T414" s="80"/>
    </row>
    <row r="415" ht="15.75" customHeight="1">
      <c r="B415" s="80"/>
      <c r="C415" s="239">
        <v>45265.0</v>
      </c>
      <c r="D415" s="223">
        <v>5.57846349E8</v>
      </c>
      <c r="E415" s="222" t="s">
        <v>5538</v>
      </c>
      <c r="F415" s="204" t="s">
        <v>4872</v>
      </c>
      <c r="G415" s="204" t="s">
        <v>4873</v>
      </c>
      <c r="H415" s="5" t="s">
        <v>3256</v>
      </c>
      <c r="I415" s="204" t="s">
        <v>60</v>
      </c>
      <c r="J415" s="80">
        <v>10.0</v>
      </c>
      <c r="K415" s="205">
        <f t="shared" si="16"/>
        <v>8.777727273</v>
      </c>
      <c r="L415" s="80">
        <v>10.0</v>
      </c>
      <c r="M415" s="80">
        <v>10.0</v>
      </c>
      <c r="N415" s="80">
        <v>10.0</v>
      </c>
      <c r="O415" s="80">
        <v>10.0</v>
      </c>
      <c r="P415" s="80">
        <v>10.0</v>
      </c>
      <c r="Q415" s="80">
        <v>10.0</v>
      </c>
      <c r="R415" s="80">
        <v>10.0</v>
      </c>
      <c r="S415" s="205">
        <f t="shared" si="13"/>
        <v>10</v>
      </c>
      <c r="T415" s="80"/>
    </row>
    <row r="416" ht="15.75" customHeight="1">
      <c r="B416" s="80"/>
      <c r="C416" s="239">
        <v>45268.0</v>
      </c>
      <c r="D416" s="223">
        <v>5.580046E8</v>
      </c>
      <c r="E416" s="227" t="s">
        <v>5539</v>
      </c>
      <c r="F416" s="5" t="s">
        <v>5200</v>
      </c>
      <c r="G416" s="204" t="s">
        <v>4875</v>
      </c>
      <c r="H416" s="204">
        <v>207.0</v>
      </c>
      <c r="I416" s="204" t="s">
        <v>1808</v>
      </c>
      <c r="J416" s="80">
        <v>9.7</v>
      </c>
      <c r="K416" s="205">
        <f t="shared" si="16"/>
        <v>8.777727273</v>
      </c>
      <c r="L416" s="80">
        <v>10.0</v>
      </c>
      <c r="M416" s="80">
        <v>8.0</v>
      </c>
      <c r="N416" s="80">
        <v>10.0</v>
      </c>
      <c r="O416" s="80">
        <v>10.0</v>
      </c>
      <c r="P416" s="80">
        <v>10.0</v>
      </c>
      <c r="Q416" s="80">
        <v>10.0</v>
      </c>
      <c r="R416" s="80">
        <v>10.0</v>
      </c>
      <c r="S416" s="205">
        <f t="shared" si="13"/>
        <v>9.714285714</v>
      </c>
      <c r="T416" s="238" t="s">
        <v>5540</v>
      </c>
    </row>
    <row r="417" ht="15.75" customHeight="1">
      <c r="B417" s="80"/>
      <c r="C417" s="239">
        <v>45273.0</v>
      </c>
      <c r="D417" s="223">
        <v>5.58055681E8</v>
      </c>
      <c r="E417" s="227" t="s">
        <v>5541</v>
      </c>
      <c r="F417" s="204" t="s">
        <v>107</v>
      </c>
      <c r="G417" s="204" t="s">
        <v>4883</v>
      </c>
      <c r="H417" s="204" t="s">
        <v>3543</v>
      </c>
      <c r="I417" s="204" t="s">
        <v>60</v>
      </c>
      <c r="J417" s="80">
        <v>8.6</v>
      </c>
      <c r="K417" s="205">
        <f t="shared" si="16"/>
        <v>8.777727273</v>
      </c>
      <c r="L417" s="80">
        <v>8.0</v>
      </c>
      <c r="M417" s="80">
        <v>10.0</v>
      </c>
      <c r="N417" s="80">
        <v>10.0</v>
      </c>
      <c r="O417" s="80">
        <v>10.0</v>
      </c>
      <c r="P417" s="80">
        <v>6.0</v>
      </c>
      <c r="Q417" s="80">
        <v>8.0</v>
      </c>
      <c r="R417" s="80">
        <v>8.0</v>
      </c>
      <c r="S417" s="205">
        <f t="shared" si="13"/>
        <v>8.571428571</v>
      </c>
      <c r="T417" s="238" t="s">
        <v>5542</v>
      </c>
    </row>
    <row r="418" ht="15.75" customHeight="1">
      <c r="B418" s="80"/>
      <c r="C418" s="239">
        <v>45267.0</v>
      </c>
      <c r="D418" s="209">
        <v>5.57725135E8</v>
      </c>
      <c r="E418" s="204" t="s">
        <v>5543</v>
      </c>
      <c r="F418" s="204" t="s">
        <v>487</v>
      </c>
      <c r="G418" s="204" t="s">
        <v>4883</v>
      </c>
      <c r="H418" s="204">
        <v>214.0</v>
      </c>
      <c r="I418" s="204" t="s">
        <v>1808</v>
      </c>
      <c r="J418" s="80">
        <v>10.0</v>
      </c>
      <c r="K418" s="205">
        <f t="shared" si="16"/>
        <v>8.777727273</v>
      </c>
      <c r="L418" s="80">
        <v>10.0</v>
      </c>
      <c r="M418" s="80">
        <v>10.0</v>
      </c>
      <c r="N418" s="80">
        <v>10.0</v>
      </c>
      <c r="O418" s="80">
        <v>10.0</v>
      </c>
      <c r="P418" s="80">
        <v>10.0</v>
      </c>
      <c r="Q418" s="80">
        <v>10.0</v>
      </c>
      <c r="R418" s="80">
        <v>10.0</v>
      </c>
      <c r="S418" s="205">
        <f t="shared" si="13"/>
        <v>10</v>
      </c>
      <c r="T418" s="212" t="s">
        <v>5544</v>
      </c>
    </row>
    <row r="419" ht="15.75" customHeight="1">
      <c r="B419" s="80"/>
      <c r="C419" s="239">
        <v>45272.0</v>
      </c>
      <c r="D419" s="209">
        <v>5.58061472E8</v>
      </c>
      <c r="E419" s="220" t="s">
        <v>5545</v>
      </c>
      <c r="F419" s="204" t="s">
        <v>346</v>
      </c>
      <c r="G419" s="204" t="s">
        <v>4875</v>
      </c>
      <c r="H419" s="204" t="s">
        <v>227</v>
      </c>
      <c r="I419" s="204" t="s">
        <v>60</v>
      </c>
      <c r="J419" s="80">
        <v>10.0</v>
      </c>
      <c r="K419" s="205">
        <f t="shared" si="16"/>
        <v>8.777727273</v>
      </c>
      <c r="L419" s="80">
        <v>10.0</v>
      </c>
      <c r="M419" s="80">
        <v>10.0</v>
      </c>
      <c r="N419" s="80">
        <v>10.0</v>
      </c>
      <c r="O419" s="80">
        <v>10.0</v>
      </c>
      <c r="P419" s="80">
        <v>10.0</v>
      </c>
      <c r="Q419" s="80">
        <v>10.0</v>
      </c>
      <c r="R419" s="80">
        <v>10.0</v>
      </c>
      <c r="S419" s="205">
        <f t="shared" si="13"/>
        <v>10</v>
      </c>
      <c r="T419" s="212" t="s">
        <v>5546</v>
      </c>
    </row>
    <row r="420" ht="15.75" customHeight="1">
      <c r="B420" s="80"/>
      <c r="C420" s="239">
        <v>45273.0</v>
      </c>
      <c r="D420" s="223">
        <v>5.58055681E8</v>
      </c>
      <c r="E420" s="220" t="s">
        <v>5541</v>
      </c>
      <c r="F420" s="204" t="s">
        <v>107</v>
      </c>
      <c r="G420" s="204" t="s">
        <v>4883</v>
      </c>
      <c r="H420" s="204" t="s">
        <v>3543</v>
      </c>
      <c r="I420" s="204" t="s">
        <v>60</v>
      </c>
      <c r="J420" s="80">
        <v>8.6</v>
      </c>
      <c r="K420" s="205">
        <f t="shared" si="16"/>
        <v>8.777727273</v>
      </c>
      <c r="L420" s="80">
        <v>8.0</v>
      </c>
      <c r="M420" s="80">
        <v>10.0</v>
      </c>
      <c r="N420" s="80">
        <v>10.0</v>
      </c>
      <c r="O420" s="80">
        <v>10.0</v>
      </c>
      <c r="P420" s="80">
        <v>6.0</v>
      </c>
      <c r="Q420" s="80">
        <v>8.0</v>
      </c>
      <c r="R420" s="80">
        <v>8.0</v>
      </c>
      <c r="S420" s="205">
        <f t="shared" si="13"/>
        <v>8.571428571</v>
      </c>
      <c r="T420" s="238" t="s">
        <v>5542</v>
      </c>
    </row>
    <row r="421" ht="15.75" customHeight="1">
      <c r="B421" s="80"/>
      <c r="C421" s="239">
        <v>45281.0</v>
      </c>
      <c r="D421" s="223">
        <v>5.57692816E8</v>
      </c>
      <c r="E421" s="222" t="s">
        <v>5547</v>
      </c>
      <c r="F421" s="204" t="s">
        <v>5197</v>
      </c>
      <c r="G421" s="204" t="s">
        <v>4873</v>
      </c>
      <c r="H421" s="204" t="s">
        <v>3369</v>
      </c>
      <c r="I421" s="204" t="s">
        <v>60</v>
      </c>
      <c r="J421" s="80">
        <v>10.0</v>
      </c>
      <c r="K421" s="205">
        <f t="shared" si="16"/>
        <v>8.777727273</v>
      </c>
      <c r="L421" s="80">
        <v>10.0</v>
      </c>
      <c r="M421" s="80">
        <v>10.0</v>
      </c>
      <c r="N421" s="80">
        <v>10.0</v>
      </c>
      <c r="O421" s="80">
        <v>10.0</v>
      </c>
      <c r="P421" s="80">
        <v>10.0</v>
      </c>
      <c r="Q421" s="80">
        <v>10.0</v>
      </c>
      <c r="R421" s="80">
        <v>10.0</v>
      </c>
      <c r="S421" s="205">
        <f t="shared" si="13"/>
        <v>10</v>
      </c>
      <c r="T421" s="238" t="s">
        <v>5548</v>
      </c>
    </row>
    <row r="422" ht="15.75" customHeight="1">
      <c r="B422" s="80"/>
      <c r="C422" s="239">
        <v>45649.0</v>
      </c>
      <c r="D422" s="223">
        <v>5.58291417E8</v>
      </c>
      <c r="E422" s="222" t="s">
        <v>5549</v>
      </c>
      <c r="F422" s="204" t="s">
        <v>5206</v>
      </c>
      <c r="G422" s="204" t="s">
        <v>4883</v>
      </c>
      <c r="H422" s="204">
        <v>115.0</v>
      </c>
      <c r="I422" s="204" t="s">
        <v>4203</v>
      </c>
      <c r="J422" s="80">
        <v>6.9</v>
      </c>
      <c r="K422" s="205">
        <f t="shared" si="16"/>
        <v>8.777727273</v>
      </c>
      <c r="L422" s="80">
        <v>4.0</v>
      </c>
      <c r="M422" s="80">
        <v>6.0</v>
      </c>
      <c r="N422" s="80">
        <v>10.0</v>
      </c>
      <c r="O422" s="80">
        <v>8.0</v>
      </c>
      <c r="P422" s="80">
        <v>4.0</v>
      </c>
      <c r="Q422" s="80">
        <v>8.0</v>
      </c>
      <c r="R422" s="80">
        <v>8.0</v>
      </c>
      <c r="S422" s="205">
        <f t="shared" si="13"/>
        <v>6.857142857</v>
      </c>
      <c r="T422" s="238" t="s">
        <v>5550</v>
      </c>
    </row>
    <row r="423" ht="15.75" customHeight="1">
      <c r="B423" s="80"/>
      <c r="C423" s="239">
        <v>45296.0</v>
      </c>
      <c r="D423" s="221">
        <v>5.58389128E8</v>
      </c>
      <c r="E423" s="220" t="s">
        <v>5551</v>
      </c>
      <c r="F423" s="204" t="s">
        <v>1180</v>
      </c>
      <c r="G423" s="204" t="s">
        <v>4875</v>
      </c>
      <c r="H423" s="204">
        <v>107.0</v>
      </c>
      <c r="I423" s="204" t="s">
        <v>722</v>
      </c>
      <c r="J423" s="80">
        <v>8.0</v>
      </c>
      <c r="K423" s="205">
        <f t="shared" si="16"/>
        <v>8.777727273</v>
      </c>
      <c r="L423" s="80">
        <v>8.0</v>
      </c>
      <c r="M423" s="80">
        <v>8.0</v>
      </c>
      <c r="N423" s="80">
        <v>10.0</v>
      </c>
      <c r="O423" s="80">
        <v>8.0</v>
      </c>
      <c r="P423" s="80">
        <v>10.0</v>
      </c>
      <c r="Q423" s="80">
        <v>6.0</v>
      </c>
      <c r="R423" s="80">
        <v>6.0</v>
      </c>
      <c r="S423" s="205">
        <f t="shared" si="13"/>
        <v>8</v>
      </c>
      <c r="T423" s="80"/>
    </row>
    <row r="424" ht="15.75" customHeight="1">
      <c r="B424" s="80"/>
      <c r="C424" s="239">
        <v>45296.0</v>
      </c>
      <c r="D424" s="223">
        <v>5.58520417E8</v>
      </c>
      <c r="E424" s="222" t="s">
        <v>5552</v>
      </c>
      <c r="F424" s="204" t="s">
        <v>56</v>
      </c>
      <c r="G424" s="204" t="s">
        <v>4883</v>
      </c>
      <c r="H424" s="204" t="s">
        <v>3521</v>
      </c>
      <c r="I424" s="204" t="s">
        <v>261</v>
      </c>
      <c r="J424" s="80">
        <v>10.0</v>
      </c>
      <c r="K424" s="205">
        <f t="shared" si="16"/>
        <v>8.777727273</v>
      </c>
      <c r="L424" s="80">
        <v>10.0</v>
      </c>
      <c r="M424" s="80">
        <v>10.0</v>
      </c>
      <c r="N424" s="80">
        <v>10.0</v>
      </c>
      <c r="O424" s="80">
        <v>10.0</v>
      </c>
      <c r="P424" s="80">
        <v>10.0</v>
      </c>
      <c r="Q424" s="80">
        <v>10.0</v>
      </c>
      <c r="R424" s="80">
        <v>10.0</v>
      </c>
      <c r="S424" s="205">
        <f t="shared" si="13"/>
        <v>10</v>
      </c>
      <c r="T424" s="238" t="s">
        <v>5553</v>
      </c>
    </row>
    <row r="425" ht="15.75" customHeight="1">
      <c r="B425" s="80"/>
      <c r="C425" s="239">
        <v>45299.0</v>
      </c>
      <c r="D425" s="223">
        <v>5.57713417E8</v>
      </c>
      <c r="E425" s="222" t="s">
        <v>5554</v>
      </c>
      <c r="F425" s="204" t="s">
        <v>5555</v>
      </c>
      <c r="G425" s="204" t="s">
        <v>4937</v>
      </c>
      <c r="H425" s="204">
        <v>116.0</v>
      </c>
      <c r="I425" s="204" t="s">
        <v>722</v>
      </c>
      <c r="J425" s="80">
        <v>7.4</v>
      </c>
      <c r="K425" s="205">
        <f t="shared" si="16"/>
        <v>8.777727273</v>
      </c>
      <c r="L425" s="80">
        <v>6.0</v>
      </c>
      <c r="M425" s="80">
        <v>10.0</v>
      </c>
      <c r="N425" s="80">
        <v>10.0</v>
      </c>
      <c r="O425" s="80">
        <v>10.0</v>
      </c>
      <c r="P425" s="80">
        <v>6.0</v>
      </c>
      <c r="Q425" s="80">
        <v>8.0</v>
      </c>
      <c r="R425" s="80">
        <v>2.0</v>
      </c>
      <c r="S425" s="205">
        <f t="shared" si="13"/>
        <v>7.428571429</v>
      </c>
      <c r="T425" s="238" t="s">
        <v>5556</v>
      </c>
    </row>
    <row r="426" ht="15.75" customHeight="1">
      <c r="B426" s="80"/>
      <c r="C426" s="239">
        <v>45302.0</v>
      </c>
      <c r="D426" s="223">
        <v>5.58645997E8</v>
      </c>
      <c r="E426" s="227" t="s">
        <v>5557</v>
      </c>
      <c r="F426" s="204" t="s">
        <v>64</v>
      </c>
      <c r="G426" s="204" t="s">
        <v>4883</v>
      </c>
      <c r="H426" s="204" t="s">
        <v>3252</v>
      </c>
      <c r="I426" s="204" t="s">
        <v>2203</v>
      </c>
      <c r="J426" s="80">
        <v>8.9</v>
      </c>
      <c r="K426" s="205">
        <f t="shared" si="16"/>
        <v>8.777727273</v>
      </c>
      <c r="L426" s="80">
        <v>8.0</v>
      </c>
      <c r="M426" s="80">
        <v>10.0</v>
      </c>
      <c r="N426" s="80">
        <v>10.0</v>
      </c>
      <c r="O426" s="80">
        <v>10.0</v>
      </c>
      <c r="P426" s="80">
        <v>10.0</v>
      </c>
      <c r="Q426" s="80">
        <v>8.0</v>
      </c>
      <c r="R426" s="80">
        <v>6.0</v>
      </c>
      <c r="S426" s="205">
        <f t="shared" si="13"/>
        <v>8.857142857</v>
      </c>
      <c r="T426" s="238" t="s">
        <v>5558</v>
      </c>
    </row>
    <row r="427" ht="15.75" customHeight="1">
      <c r="B427" s="80"/>
      <c r="C427" s="239">
        <v>45308.0</v>
      </c>
      <c r="D427" s="221">
        <v>5.58459563E8</v>
      </c>
      <c r="E427" s="222" t="s">
        <v>5559</v>
      </c>
      <c r="F427" s="204" t="s">
        <v>48</v>
      </c>
      <c r="G427" s="204" t="s">
        <v>4883</v>
      </c>
      <c r="H427" s="204">
        <v>210.0</v>
      </c>
      <c r="I427" s="204" t="s">
        <v>1808</v>
      </c>
      <c r="J427" s="80">
        <v>6.0</v>
      </c>
      <c r="K427" s="205">
        <f t="shared" si="16"/>
        <v>8.777727273</v>
      </c>
      <c r="L427" s="80">
        <v>8.0</v>
      </c>
      <c r="M427" s="80">
        <v>8.0</v>
      </c>
      <c r="N427" s="80">
        <v>8.0</v>
      </c>
      <c r="O427" s="80">
        <v>6.0</v>
      </c>
      <c r="P427" s="80">
        <v>4.0</v>
      </c>
      <c r="Q427" s="80">
        <v>4.0</v>
      </c>
      <c r="R427" s="80">
        <v>4.0</v>
      </c>
      <c r="S427" s="205">
        <f t="shared" si="13"/>
        <v>6</v>
      </c>
      <c r="T427" s="238" t="s">
        <v>5560</v>
      </c>
    </row>
    <row r="428" ht="15.75" customHeight="1">
      <c r="B428" s="80"/>
      <c r="C428" s="239">
        <v>45308.0</v>
      </c>
      <c r="D428" s="223">
        <v>5.58780658E8</v>
      </c>
      <c r="E428" s="227" t="s">
        <v>5561</v>
      </c>
      <c r="F428" s="204" t="s">
        <v>190</v>
      </c>
      <c r="G428" s="204" t="s">
        <v>4883</v>
      </c>
      <c r="H428" s="204" t="s">
        <v>3345</v>
      </c>
      <c r="I428" s="204" t="s">
        <v>261</v>
      </c>
      <c r="J428" s="80">
        <v>8.3</v>
      </c>
      <c r="K428" s="205">
        <f t="shared" si="16"/>
        <v>8.777727273</v>
      </c>
      <c r="L428" s="80">
        <v>10.0</v>
      </c>
      <c r="M428" s="80">
        <v>8.0</v>
      </c>
      <c r="N428" s="80">
        <v>10.0</v>
      </c>
      <c r="O428" s="80">
        <v>10.0</v>
      </c>
      <c r="P428" s="80">
        <v>8.0</v>
      </c>
      <c r="Q428" s="80">
        <v>6.0</v>
      </c>
      <c r="R428" s="80">
        <v>6.0</v>
      </c>
      <c r="S428" s="205">
        <f t="shared" si="13"/>
        <v>8.285714286</v>
      </c>
      <c r="T428" s="80"/>
    </row>
    <row r="429" ht="15.75" customHeight="1">
      <c r="B429" s="80"/>
      <c r="C429" s="239">
        <v>45311.0</v>
      </c>
      <c r="D429" s="223">
        <v>5.58686423E8</v>
      </c>
      <c r="E429" s="222" t="s">
        <v>5562</v>
      </c>
      <c r="F429" s="204" t="s">
        <v>56</v>
      </c>
      <c r="G429" s="204" t="s">
        <v>4875</v>
      </c>
      <c r="H429" s="204">
        <v>210.0</v>
      </c>
      <c r="I429" s="204" t="s">
        <v>1808</v>
      </c>
      <c r="J429" s="80">
        <v>10.0</v>
      </c>
      <c r="K429" s="205">
        <f t="shared" si="16"/>
        <v>8.777727273</v>
      </c>
      <c r="L429" s="80">
        <v>10.0</v>
      </c>
      <c r="M429" s="80">
        <v>10.0</v>
      </c>
      <c r="N429" s="80">
        <v>10.0</v>
      </c>
      <c r="O429" s="80">
        <v>10.0</v>
      </c>
      <c r="P429" s="80">
        <v>10.0</v>
      </c>
      <c r="Q429" s="80">
        <v>10.0</v>
      </c>
      <c r="R429" s="80">
        <v>10.0</v>
      </c>
      <c r="S429" s="205">
        <f t="shared" si="13"/>
        <v>10</v>
      </c>
      <c r="T429" s="238" t="s">
        <v>5563</v>
      </c>
    </row>
    <row r="430" ht="15.75" customHeight="1">
      <c r="B430" s="80"/>
      <c r="C430" s="239">
        <v>45313.0</v>
      </c>
      <c r="D430" s="221">
        <v>5.58438354E8</v>
      </c>
      <c r="E430" s="222" t="s">
        <v>5564</v>
      </c>
      <c r="F430" s="204" t="s">
        <v>4872</v>
      </c>
      <c r="G430" s="204" t="s">
        <v>4873</v>
      </c>
      <c r="H430" s="204" t="s">
        <v>3440</v>
      </c>
      <c r="I430" s="204" t="s">
        <v>2203</v>
      </c>
      <c r="J430" s="80">
        <v>7.7</v>
      </c>
      <c r="K430" s="205">
        <f t="shared" si="16"/>
        <v>8.777727273</v>
      </c>
      <c r="L430" s="80">
        <v>8.0</v>
      </c>
      <c r="M430" s="80">
        <v>10.0</v>
      </c>
      <c r="N430" s="80">
        <v>10.0</v>
      </c>
      <c r="O430" s="80">
        <v>10.0</v>
      </c>
      <c r="P430" s="80">
        <v>4.0</v>
      </c>
      <c r="Q430" s="80">
        <v>4.0</v>
      </c>
      <c r="R430" s="80">
        <v>8.0</v>
      </c>
      <c r="S430" s="205">
        <f t="shared" si="13"/>
        <v>7.714285714</v>
      </c>
      <c r="T430" s="238" t="s">
        <v>5565</v>
      </c>
    </row>
    <row r="431" ht="15.75" customHeight="1">
      <c r="B431" s="80"/>
      <c r="C431" s="239">
        <v>45301.0</v>
      </c>
      <c r="D431" s="223">
        <v>5.58542065E8</v>
      </c>
      <c r="E431" s="222" t="s">
        <v>5566</v>
      </c>
      <c r="F431" s="204" t="s">
        <v>1180</v>
      </c>
      <c r="G431" s="204" t="s">
        <v>4875</v>
      </c>
      <c r="H431" s="204" t="s">
        <v>2270</v>
      </c>
      <c r="I431" s="204" t="s">
        <v>60</v>
      </c>
      <c r="J431" s="80">
        <v>9.7</v>
      </c>
      <c r="K431" s="205">
        <f t="shared" si="16"/>
        <v>8.777727273</v>
      </c>
      <c r="L431" s="80">
        <v>10.0</v>
      </c>
      <c r="M431" s="80">
        <v>8.0</v>
      </c>
      <c r="N431" s="80">
        <v>10.0</v>
      </c>
      <c r="O431" s="80">
        <v>10.0</v>
      </c>
      <c r="P431" s="80">
        <v>10.0</v>
      </c>
      <c r="Q431" s="80">
        <v>10.0</v>
      </c>
      <c r="R431" s="80">
        <v>10.0</v>
      </c>
      <c r="S431" s="205">
        <f t="shared" si="13"/>
        <v>9.714285714</v>
      </c>
      <c r="T431" s="212" t="s">
        <v>5567</v>
      </c>
    </row>
    <row r="432" ht="15.75" customHeight="1">
      <c r="B432" s="80"/>
      <c r="C432" s="239">
        <v>45314.0</v>
      </c>
      <c r="D432" s="223">
        <v>5.58779457E8</v>
      </c>
      <c r="E432" s="5" t="s">
        <v>5568</v>
      </c>
      <c r="F432" s="204" t="s">
        <v>4872</v>
      </c>
      <c r="G432" s="204" t="s">
        <v>4883</v>
      </c>
      <c r="H432" s="204">
        <v>206.0</v>
      </c>
      <c r="I432" s="204" t="s">
        <v>1868</v>
      </c>
      <c r="J432" s="80">
        <v>6.6</v>
      </c>
      <c r="K432" s="205">
        <f t="shared" si="16"/>
        <v>8.777727273</v>
      </c>
      <c r="L432" s="80">
        <v>6.0</v>
      </c>
      <c r="M432" s="80">
        <v>8.0</v>
      </c>
      <c r="N432" s="80">
        <v>8.0</v>
      </c>
      <c r="O432" s="80">
        <v>8.0</v>
      </c>
      <c r="P432" s="80">
        <v>6.0</v>
      </c>
      <c r="Q432" s="80">
        <v>6.0</v>
      </c>
      <c r="R432" s="80">
        <v>4.0</v>
      </c>
      <c r="S432" s="205">
        <f t="shared" si="13"/>
        <v>6.571428571</v>
      </c>
      <c r="T432" s="80"/>
    </row>
    <row r="433" ht="15.75" customHeight="1">
      <c r="B433" s="80"/>
      <c r="C433" s="239">
        <v>45320.0</v>
      </c>
      <c r="D433" s="223">
        <v>5.58998402E8</v>
      </c>
      <c r="E433" s="222" t="s">
        <v>5569</v>
      </c>
      <c r="F433" s="204" t="s">
        <v>48</v>
      </c>
      <c r="G433" s="204" t="s">
        <v>4883</v>
      </c>
      <c r="H433" s="204" t="s">
        <v>3404</v>
      </c>
      <c r="I433" s="204" t="s">
        <v>261</v>
      </c>
      <c r="J433" s="80">
        <v>4.9</v>
      </c>
      <c r="K433" s="205">
        <f t="shared" si="16"/>
        <v>8.777727273</v>
      </c>
      <c r="L433" s="80">
        <v>6.0</v>
      </c>
      <c r="M433" s="80">
        <v>8.0</v>
      </c>
      <c r="N433" s="80">
        <v>10.0</v>
      </c>
      <c r="O433" s="80">
        <v>2.0</v>
      </c>
      <c r="P433" s="80">
        <v>2.0</v>
      </c>
      <c r="Q433" s="80">
        <v>4.0</v>
      </c>
      <c r="R433" s="80">
        <v>2.0</v>
      </c>
      <c r="S433" s="205">
        <f t="shared" si="13"/>
        <v>4.857142857</v>
      </c>
      <c r="T433" s="238" t="s">
        <v>5570</v>
      </c>
    </row>
    <row r="434" ht="15.75" customHeight="1">
      <c r="B434" s="80"/>
      <c r="C434" s="239">
        <v>45325.0</v>
      </c>
      <c r="D434" s="223">
        <v>5.55337645E8</v>
      </c>
      <c r="E434" s="222" t="s">
        <v>5571</v>
      </c>
      <c r="F434" s="204" t="s">
        <v>100</v>
      </c>
      <c r="G434" s="204" t="s">
        <v>4883</v>
      </c>
      <c r="H434" s="204" t="s">
        <v>166</v>
      </c>
      <c r="I434" s="204" t="s">
        <v>60</v>
      </c>
      <c r="J434" s="80">
        <v>9.7</v>
      </c>
      <c r="K434" s="205">
        <f t="shared" si="16"/>
        <v>8.777727273</v>
      </c>
      <c r="L434" s="80">
        <v>10.0</v>
      </c>
      <c r="M434" s="80">
        <v>10.0</v>
      </c>
      <c r="N434" s="80">
        <v>10.0</v>
      </c>
      <c r="O434" s="80">
        <v>10.0</v>
      </c>
      <c r="P434" s="80">
        <v>10.0</v>
      </c>
      <c r="Q434" s="80">
        <v>8.0</v>
      </c>
      <c r="R434" s="80">
        <v>10.0</v>
      </c>
      <c r="S434" s="205">
        <f t="shared" si="13"/>
        <v>9.714285714</v>
      </c>
      <c r="T434" s="80"/>
    </row>
    <row r="435" ht="15.75" customHeight="1">
      <c r="B435" s="80"/>
      <c r="C435" s="239">
        <v>45328.0</v>
      </c>
      <c r="D435" s="223">
        <v>5.59216793E8</v>
      </c>
      <c r="E435" s="227" t="s">
        <v>5572</v>
      </c>
      <c r="F435" s="204" t="s">
        <v>100</v>
      </c>
      <c r="G435" s="204" t="s">
        <v>4875</v>
      </c>
      <c r="H435" s="204">
        <v>313.0</v>
      </c>
      <c r="I435" s="204" t="s">
        <v>79</v>
      </c>
      <c r="J435" s="80">
        <v>4.3</v>
      </c>
      <c r="K435" s="205">
        <f t="shared" si="16"/>
        <v>8.777727273</v>
      </c>
      <c r="L435" s="80">
        <v>2.0</v>
      </c>
      <c r="M435" s="80">
        <v>6.0</v>
      </c>
      <c r="N435" s="80">
        <v>8.0</v>
      </c>
      <c r="O435" s="80">
        <v>4.0</v>
      </c>
      <c r="P435" s="80">
        <v>4.0</v>
      </c>
      <c r="Q435" s="80">
        <v>4.0</v>
      </c>
      <c r="R435" s="80">
        <v>2.0</v>
      </c>
      <c r="S435" s="205">
        <f t="shared" si="13"/>
        <v>4.285714286</v>
      </c>
      <c r="T435" s="238" t="s">
        <v>5573</v>
      </c>
    </row>
    <row r="436" ht="15.75" customHeight="1">
      <c r="B436" s="80"/>
      <c r="C436" s="239">
        <v>45330.0</v>
      </c>
      <c r="D436" s="223">
        <v>5.58375878E8</v>
      </c>
      <c r="E436" s="227" t="s">
        <v>5574</v>
      </c>
      <c r="F436" s="204" t="s">
        <v>5575</v>
      </c>
      <c r="G436" s="204" t="s">
        <v>4875</v>
      </c>
      <c r="H436" s="204">
        <v>215.0</v>
      </c>
      <c r="I436" s="204" t="s">
        <v>1808</v>
      </c>
      <c r="J436" s="80">
        <v>7.1</v>
      </c>
      <c r="K436" s="205">
        <f t="shared" si="16"/>
        <v>8.777727273</v>
      </c>
      <c r="L436" s="80">
        <v>8.0</v>
      </c>
      <c r="M436" s="80">
        <v>10.0</v>
      </c>
      <c r="N436" s="80">
        <v>10.0</v>
      </c>
      <c r="O436" s="80">
        <v>10.0</v>
      </c>
      <c r="P436" s="80">
        <v>6.0</v>
      </c>
      <c r="Q436" s="80">
        <v>4.0</v>
      </c>
      <c r="R436" s="80">
        <v>2.0</v>
      </c>
      <c r="S436" s="205">
        <f t="shared" si="13"/>
        <v>7.142857143</v>
      </c>
      <c r="T436" s="80"/>
    </row>
    <row r="437" ht="15.75" customHeight="1">
      <c r="B437" s="80"/>
      <c r="C437" s="239">
        <v>45331.0</v>
      </c>
      <c r="D437" s="221">
        <v>5.59271242E8</v>
      </c>
      <c r="E437" s="227" t="s">
        <v>5576</v>
      </c>
      <c r="F437" s="204" t="s">
        <v>5197</v>
      </c>
      <c r="G437" s="204" t="s">
        <v>4873</v>
      </c>
      <c r="H437" s="204" t="s">
        <v>3252</v>
      </c>
      <c r="I437" s="204" t="s">
        <v>2203</v>
      </c>
      <c r="J437" s="80">
        <v>8.0</v>
      </c>
      <c r="K437" s="205">
        <f t="shared" si="16"/>
        <v>8.777727273</v>
      </c>
      <c r="L437" s="80">
        <v>8.0</v>
      </c>
      <c r="M437" s="80">
        <v>8.0</v>
      </c>
      <c r="N437" s="80">
        <v>8.0</v>
      </c>
      <c r="O437" s="80">
        <v>8.0</v>
      </c>
      <c r="P437" s="80">
        <v>8.0</v>
      </c>
      <c r="Q437" s="80">
        <v>8.0</v>
      </c>
      <c r="R437" s="80">
        <v>8.0</v>
      </c>
      <c r="S437" s="205">
        <f t="shared" si="13"/>
        <v>8</v>
      </c>
      <c r="T437" s="238" t="s">
        <v>5577</v>
      </c>
    </row>
    <row r="438" ht="15.75" customHeight="1">
      <c r="B438" s="80"/>
      <c r="C438" s="239">
        <v>45332.0</v>
      </c>
      <c r="D438" s="221">
        <v>5.59088215E8</v>
      </c>
      <c r="E438" s="227" t="s">
        <v>5578</v>
      </c>
      <c r="F438" s="204" t="s">
        <v>126</v>
      </c>
      <c r="G438" s="204" t="s">
        <v>4937</v>
      </c>
      <c r="H438" s="204">
        <v>207.0</v>
      </c>
      <c r="I438" s="204" t="s">
        <v>1808</v>
      </c>
      <c r="J438" s="80">
        <v>9.4</v>
      </c>
      <c r="K438" s="205">
        <f t="shared" si="16"/>
        <v>8.777727273</v>
      </c>
      <c r="L438" s="80">
        <v>10.0</v>
      </c>
      <c r="M438" s="80">
        <v>10.0</v>
      </c>
      <c r="N438" s="80">
        <v>10.0</v>
      </c>
      <c r="O438" s="80">
        <v>10.0</v>
      </c>
      <c r="P438" s="80">
        <v>10.0</v>
      </c>
      <c r="Q438" s="80">
        <v>10.0</v>
      </c>
      <c r="R438" s="80">
        <v>6.0</v>
      </c>
      <c r="S438" s="205">
        <f t="shared" si="13"/>
        <v>9.428571429</v>
      </c>
      <c r="T438" s="80"/>
    </row>
    <row r="439" ht="15.75" customHeight="1">
      <c r="B439" s="80"/>
      <c r="C439" s="239">
        <v>45333.0</v>
      </c>
      <c r="D439" s="223">
        <v>5.59338071E8</v>
      </c>
      <c r="E439" s="242" t="s">
        <v>5579</v>
      </c>
      <c r="F439" s="204" t="s">
        <v>48</v>
      </c>
      <c r="G439" s="204" t="s">
        <v>4873</v>
      </c>
      <c r="H439" s="204" t="s">
        <v>3315</v>
      </c>
      <c r="I439" s="204" t="s">
        <v>60</v>
      </c>
      <c r="J439" s="80">
        <v>9.4</v>
      </c>
      <c r="K439" s="205">
        <f t="shared" si="16"/>
        <v>8.777727273</v>
      </c>
      <c r="L439" s="80">
        <v>10.0</v>
      </c>
      <c r="M439" s="80">
        <v>10.0</v>
      </c>
      <c r="N439" s="80">
        <v>10.0</v>
      </c>
      <c r="O439" s="80">
        <v>10.0</v>
      </c>
      <c r="P439" s="80">
        <v>10.0</v>
      </c>
      <c r="Q439" s="80">
        <v>8.0</v>
      </c>
      <c r="R439" s="80">
        <v>8.0</v>
      </c>
      <c r="S439" s="205">
        <f t="shared" si="13"/>
        <v>9.428571429</v>
      </c>
      <c r="T439" s="238" t="s">
        <v>5580</v>
      </c>
    </row>
    <row r="440" ht="15.75" customHeight="1">
      <c r="B440" s="80"/>
      <c r="C440" s="239">
        <v>45334.0</v>
      </c>
      <c r="D440" s="223">
        <v>5.58359415E8</v>
      </c>
      <c r="E440" s="242" t="s">
        <v>5581</v>
      </c>
      <c r="F440" s="204" t="s">
        <v>4872</v>
      </c>
      <c r="G440" s="204" t="s">
        <v>4873</v>
      </c>
      <c r="H440" s="204" t="s">
        <v>3592</v>
      </c>
      <c r="I440" s="204" t="s">
        <v>60</v>
      </c>
      <c r="J440" s="80">
        <v>9.1</v>
      </c>
      <c r="K440" s="205">
        <f t="shared" si="16"/>
        <v>8.777727273</v>
      </c>
      <c r="L440" s="80">
        <v>10.0</v>
      </c>
      <c r="M440" s="80">
        <v>10.0</v>
      </c>
      <c r="N440" s="80">
        <v>10.0</v>
      </c>
      <c r="O440" s="80">
        <v>10.0</v>
      </c>
      <c r="P440" s="80">
        <v>8.0</v>
      </c>
      <c r="Q440" s="80">
        <v>6.0</v>
      </c>
      <c r="R440" s="80">
        <v>10.0</v>
      </c>
      <c r="S440" s="205">
        <f t="shared" si="13"/>
        <v>9.142857143</v>
      </c>
      <c r="T440" s="238" t="s">
        <v>5582</v>
      </c>
    </row>
    <row r="441" ht="15.75" customHeight="1">
      <c r="B441" s="80"/>
      <c r="C441" s="239">
        <v>45338.0</v>
      </c>
      <c r="D441" s="223">
        <v>5.59417895E8</v>
      </c>
      <c r="E441" s="227" t="s">
        <v>5583</v>
      </c>
      <c r="F441" s="204" t="s">
        <v>52</v>
      </c>
      <c r="G441" s="204" t="s">
        <v>4937</v>
      </c>
      <c r="H441" s="204">
        <v>207.0</v>
      </c>
      <c r="I441" s="204" t="s">
        <v>1808</v>
      </c>
      <c r="J441" s="80">
        <v>9.1</v>
      </c>
      <c r="K441" s="205">
        <f t="shared" si="16"/>
        <v>8.777727273</v>
      </c>
      <c r="L441" s="80">
        <v>10.0</v>
      </c>
      <c r="M441" s="80">
        <v>10.0</v>
      </c>
      <c r="N441" s="80">
        <v>10.0</v>
      </c>
      <c r="O441" s="80">
        <v>8.0</v>
      </c>
      <c r="P441" s="80">
        <v>8.0</v>
      </c>
      <c r="Q441" s="80">
        <v>10.0</v>
      </c>
      <c r="R441" s="80">
        <v>8.0</v>
      </c>
      <c r="S441" s="205">
        <f t="shared" si="13"/>
        <v>9.142857143</v>
      </c>
      <c r="T441" s="238" t="s">
        <v>5584</v>
      </c>
    </row>
    <row r="442" ht="15.75" customHeight="1">
      <c r="B442" s="80"/>
      <c r="C442" s="239">
        <v>45338.0</v>
      </c>
      <c r="D442" s="228">
        <v>5.59435191E8</v>
      </c>
      <c r="E442" s="227" t="s">
        <v>5585</v>
      </c>
      <c r="F442" s="204" t="s">
        <v>5206</v>
      </c>
      <c r="G442" s="204" t="s">
        <v>4875</v>
      </c>
      <c r="H442" s="204">
        <v>115.0</v>
      </c>
      <c r="I442" s="204" t="s">
        <v>4203</v>
      </c>
      <c r="J442" s="80">
        <v>4.3</v>
      </c>
      <c r="K442" s="205">
        <f t="shared" si="16"/>
        <v>8.777727273</v>
      </c>
      <c r="L442" s="80">
        <v>2.0</v>
      </c>
      <c r="M442" s="80">
        <v>4.0</v>
      </c>
      <c r="N442" s="80">
        <v>8.0</v>
      </c>
      <c r="O442" s="80">
        <v>6.0</v>
      </c>
      <c r="P442" s="80">
        <v>4.0</v>
      </c>
      <c r="Q442" s="80">
        <v>2.0</v>
      </c>
      <c r="R442" s="80">
        <v>4.0</v>
      </c>
      <c r="S442" s="205">
        <f t="shared" si="13"/>
        <v>4.285714286</v>
      </c>
      <c r="T442" s="238" t="s">
        <v>5586</v>
      </c>
    </row>
    <row r="443" ht="15.75" customHeight="1">
      <c r="B443" s="80"/>
      <c r="C443" s="239">
        <v>45357.0</v>
      </c>
      <c r="D443" s="225">
        <v>5.59685095E8</v>
      </c>
      <c r="E443" s="227" t="s">
        <v>5587</v>
      </c>
      <c r="F443" s="5" t="s">
        <v>48</v>
      </c>
      <c r="G443" s="204" t="s">
        <v>4873</v>
      </c>
      <c r="H443" s="204" t="s">
        <v>3477</v>
      </c>
      <c r="I443" s="204" t="s">
        <v>261</v>
      </c>
      <c r="J443" s="80">
        <v>8.3</v>
      </c>
      <c r="K443" s="205">
        <f t="shared" si="16"/>
        <v>8.777727273</v>
      </c>
      <c r="L443" s="80">
        <v>8.0</v>
      </c>
      <c r="M443" s="80">
        <v>10.0</v>
      </c>
      <c r="N443" s="80">
        <v>8.0</v>
      </c>
      <c r="O443" s="80">
        <v>10.0</v>
      </c>
      <c r="P443" s="80">
        <v>8.0</v>
      </c>
      <c r="Q443" s="80">
        <v>8.0</v>
      </c>
      <c r="R443" s="80">
        <v>6.0</v>
      </c>
      <c r="S443" s="205">
        <f t="shared" si="13"/>
        <v>8.285714286</v>
      </c>
      <c r="T443" s="238" t="s">
        <v>5588</v>
      </c>
    </row>
    <row r="444" ht="15.75" customHeight="1">
      <c r="B444" s="80"/>
      <c r="C444" s="239"/>
      <c r="D444" s="216"/>
      <c r="E444" s="204"/>
      <c r="F444" s="204"/>
      <c r="G444" s="204"/>
      <c r="H444" s="204"/>
      <c r="I444" s="204"/>
      <c r="J444" s="80"/>
      <c r="K444" s="205">
        <f t="shared" si="16"/>
        <v>8.777727273</v>
      </c>
      <c r="L444" s="80"/>
      <c r="M444" s="80"/>
      <c r="N444" s="80"/>
      <c r="O444" s="80"/>
      <c r="P444" s="80"/>
      <c r="Q444" s="80"/>
      <c r="R444" s="80"/>
      <c r="S444" s="205" t="str">
        <f t="shared" si="13"/>
        <v>#DIV/0!</v>
      </c>
      <c r="T444" s="80"/>
    </row>
    <row r="445" ht="15.75" customHeight="1">
      <c r="B445" s="80"/>
      <c r="C445" s="239"/>
      <c r="D445" s="216"/>
      <c r="E445" s="204"/>
      <c r="F445" s="204"/>
      <c r="G445" s="204"/>
      <c r="H445" s="204"/>
      <c r="I445" s="204"/>
      <c r="J445" s="80"/>
      <c r="K445" s="205">
        <f t="shared" si="16"/>
        <v>8.777727273</v>
      </c>
      <c r="L445" s="80"/>
      <c r="M445" s="80"/>
      <c r="N445" s="80"/>
      <c r="O445" s="80"/>
      <c r="P445" s="80"/>
      <c r="Q445" s="80"/>
      <c r="R445" s="80"/>
      <c r="S445" s="205" t="str">
        <f t="shared" si="13"/>
        <v>#DIV/0!</v>
      </c>
      <c r="T445" s="80"/>
    </row>
    <row r="446" ht="15.75" customHeight="1">
      <c r="B446" s="80"/>
      <c r="C446" s="239"/>
      <c r="D446" s="216"/>
      <c r="E446" s="204"/>
      <c r="F446" s="204"/>
      <c r="G446" s="204"/>
      <c r="H446" s="204"/>
      <c r="I446" s="204"/>
      <c r="J446" s="80"/>
      <c r="K446" s="205">
        <f t="shared" si="16"/>
        <v>8.777727273</v>
      </c>
      <c r="L446" s="80"/>
      <c r="M446" s="80"/>
      <c r="N446" s="80"/>
      <c r="O446" s="80"/>
      <c r="P446" s="80"/>
      <c r="Q446" s="80"/>
      <c r="R446" s="80"/>
      <c r="S446" s="205" t="str">
        <f t="shared" si="13"/>
        <v>#DIV/0!</v>
      </c>
      <c r="T446" s="80"/>
    </row>
    <row r="447" ht="15.75" customHeight="1">
      <c r="B447" s="80"/>
      <c r="C447" s="239"/>
      <c r="D447" s="216"/>
      <c r="E447" s="204"/>
      <c r="F447" s="204"/>
      <c r="G447" s="204"/>
      <c r="H447" s="204"/>
      <c r="I447" s="204"/>
      <c r="J447" s="80"/>
      <c r="K447" s="205">
        <f t="shared" si="16"/>
        <v>8.777727273</v>
      </c>
      <c r="L447" s="80"/>
      <c r="M447" s="80"/>
      <c r="N447" s="80"/>
      <c r="O447" s="80"/>
      <c r="P447" s="80"/>
      <c r="Q447" s="80"/>
      <c r="R447" s="80"/>
      <c r="S447" s="205" t="str">
        <f t="shared" si="13"/>
        <v>#DIV/0!</v>
      </c>
      <c r="T447" s="80"/>
    </row>
    <row r="448" ht="15.75" customHeight="1">
      <c r="B448" s="80"/>
      <c r="C448" s="239"/>
      <c r="D448" s="216"/>
      <c r="E448" s="204"/>
      <c r="F448" s="204"/>
      <c r="G448" s="204"/>
      <c r="H448" s="204"/>
      <c r="I448" s="204"/>
      <c r="J448" s="80"/>
      <c r="K448" s="205">
        <f t="shared" si="16"/>
        <v>8.777727273</v>
      </c>
      <c r="L448" s="80"/>
      <c r="M448" s="80"/>
      <c r="N448" s="80"/>
      <c r="O448" s="80"/>
      <c r="P448" s="80"/>
      <c r="Q448" s="80"/>
      <c r="R448" s="80"/>
      <c r="S448" s="205" t="str">
        <f t="shared" si="13"/>
        <v>#DIV/0!</v>
      </c>
      <c r="T448" s="80"/>
    </row>
    <row r="449" ht="15.75" customHeight="1">
      <c r="B449" s="80"/>
      <c r="C449" s="239"/>
      <c r="D449" s="216"/>
      <c r="E449" s="204"/>
      <c r="F449" s="204"/>
      <c r="G449" s="204"/>
      <c r="H449" s="204"/>
      <c r="I449" s="204"/>
      <c r="J449" s="80"/>
      <c r="K449" s="205">
        <f t="shared" si="16"/>
        <v>8.777727273</v>
      </c>
      <c r="L449" s="80"/>
      <c r="M449" s="80"/>
      <c r="N449" s="80"/>
      <c r="O449" s="80"/>
      <c r="P449" s="80"/>
      <c r="Q449" s="80"/>
      <c r="R449" s="80"/>
      <c r="S449" s="205" t="str">
        <f t="shared" si="13"/>
        <v>#DIV/0!</v>
      </c>
      <c r="T449" s="80"/>
    </row>
    <row r="450" ht="15.75" customHeight="1">
      <c r="B450" s="80"/>
      <c r="C450" s="239"/>
      <c r="D450" s="216"/>
      <c r="E450" s="204"/>
      <c r="F450" s="204"/>
      <c r="G450" s="204"/>
      <c r="H450" s="204"/>
      <c r="I450" s="204"/>
      <c r="J450" s="80"/>
      <c r="K450" s="205">
        <f t="shared" si="16"/>
        <v>8.777727273</v>
      </c>
      <c r="L450" s="80"/>
      <c r="M450" s="80"/>
      <c r="N450" s="80"/>
      <c r="O450" s="80"/>
      <c r="P450" s="80"/>
      <c r="Q450" s="80"/>
      <c r="R450" s="80"/>
      <c r="S450" s="205" t="str">
        <f t="shared" si="13"/>
        <v>#DIV/0!</v>
      </c>
      <c r="T450" s="80"/>
    </row>
    <row r="451" ht="15.75" customHeight="1">
      <c r="B451" s="80"/>
      <c r="C451" s="239"/>
      <c r="D451" s="216"/>
      <c r="E451" s="204"/>
      <c r="F451" s="204"/>
      <c r="G451" s="204"/>
      <c r="H451" s="204"/>
      <c r="I451" s="204"/>
      <c r="J451" s="80"/>
      <c r="K451" s="205">
        <f t="shared" si="16"/>
        <v>8.777727273</v>
      </c>
      <c r="L451" s="80"/>
      <c r="M451" s="80"/>
      <c r="N451" s="80"/>
      <c r="O451" s="80"/>
      <c r="P451" s="80"/>
      <c r="Q451" s="80"/>
      <c r="R451" s="80"/>
      <c r="S451" s="205" t="str">
        <f t="shared" si="13"/>
        <v>#DIV/0!</v>
      </c>
      <c r="T451" s="80"/>
    </row>
    <row r="452" ht="15.75" customHeight="1">
      <c r="B452" s="80"/>
      <c r="C452" s="239"/>
      <c r="D452" s="216"/>
      <c r="E452" s="204"/>
      <c r="F452" s="204"/>
      <c r="G452" s="204"/>
      <c r="H452" s="204"/>
      <c r="I452" s="204"/>
      <c r="J452" s="80"/>
      <c r="K452" s="205">
        <f t="shared" si="16"/>
        <v>8.777727273</v>
      </c>
      <c r="L452" s="80"/>
      <c r="M452" s="80"/>
      <c r="N452" s="80"/>
      <c r="O452" s="80"/>
      <c r="P452" s="80"/>
      <c r="Q452" s="80"/>
      <c r="R452" s="80"/>
      <c r="S452" s="205" t="str">
        <f t="shared" si="13"/>
        <v>#DIV/0!</v>
      </c>
      <c r="T452" s="80"/>
    </row>
    <row r="453" ht="15.75" customHeight="1">
      <c r="B453" s="80"/>
      <c r="C453" s="239"/>
      <c r="D453" s="216"/>
      <c r="E453" s="204"/>
      <c r="F453" s="204"/>
      <c r="G453" s="204"/>
      <c r="H453" s="204"/>
      <c r="I453" s="204"/>
      <c r="J453" s="80"/>
      <c r="K453" s="205">
        <f t="shared" si="16"/>
        <v>8.777727273</v>
      </c>
      <c r="L453" s="80"/>
      <c r="M453" s="80"/>
      <c r="N453" s="80"/>
      <c r="O453" s="80"/>
      <c r="P453" s="80"/>
      <c r="Q453" s="80"/>
      <c r="R453" s="80"/>
      <c r="S453" s="205" t="str">
        <f t="shared" si="13"/>
        <v>#DIV/0!</v>
      </c>
      <c r="T453" s="80"/>
    </row>
    <row r="454" ht="15.75" customHeight="1">
      <c r="B454" s="80"/>
      <c r="C454" s="239"/>
      <c r="D454" s="216"/>
      <c r="E454" s="204"/>
      <c r="F454" s="204"/>
      <c r="G454" s="204"/>
      <c r="H454" s="204"/>
      <c r="I454" s="204"/>
      <c r="J454" s="80"/>
      <c r="K454" s="205">
        <f t="shared" si="16"/>
        <v>8.777727273</v>
      </c>
      <c r="L454" s="80"/>
      <c r="M454" s="80"/>
      <c r="N454" s="80"/>
      <c r="O454" s="80"/>
      <c r="P454" s="80"/>
      <c r="Q454" s="80"/>
      <c r="R454" s="80"/>
      <c r="S454" s="205" t="str">
        <f t="shared" si="13"/>
        <v>#DIV/0!</v>
      </c>
      <c r="T454" s="80"/>
    </row>
    <row r="455" ht="15.75" customHeight="1">
      <c r="B455" s="80"/>
      <c r="C455" s="239"/>
      <c r="D455" s="216"/>
      <c r="E455" s="204"/>
      <c r="F455" s="204"/>
      <c r="G455" s="204"/>
      <c r="H455" s="204"/>
      <c r="I455" s="204"/>
      <c r="J455" s="80"/>
      <c r="K455" s="205">
        <f t="shared" si="16"/>
        <v>8.777727273</v>
      </c>
      <c r="L455" s="80"/>
      <c r="M455" s="80"/>
      <c r="N455" s="80"/>
      <c r="O455" s="80"/>
      <c r="P455" s="80"/>
      <c r="Q455" s="80"/>
      <c r="R455" s="80"/>
      <c r="S455" s="205" t="str">
        <f t="shared" si="13"/>
        <v>#DIV/0!</v>
      </c>
      <c r="T455" s="80"/>
    </row>
    <row r="456" ht="15.75" customHeight="1">
      <c r="B456" s="80"/>
      <c r="C456" s="239"/>
      <c r="D456" s="216"/>
      <c r="E456" s="204"/>
      <c r="F456" s="204"/>
      <c r="G456" s="204"/>
      <c r="H456" s="204"/>
      <c r="I456" s="204"/>
      <c r="J456" s="80"/>
      <c r="K456" s="205">
        <f t="shared" si="16"/>
        <v>8.777727273</v>
      </c>
      <c r="L456" s="80"/>
      <c r="M456" s="80"/>
      <c r="N456" s="80"/>
      <c r="O456" s="80"/>
      <c r="P456" s="80"/>
      <c r="Q456" s="80"/>
      <c r="R456" s="80"/>
      <c r="S456" s="205" t="str">
        <f t="shared" si="13"/>
        <v>#DIV/0!</v>
      </c>
      <c r="T456" s="80"/>
    </row>
    <row r="457" ht="15.75" customHeight="1">
      <c r="B457" s="80"/>
      <c r="C457" s="239"/>
      <c r="D457" s="216"/>
      <c r="E457" s="204"/>
      <c r="F457" s="204"/>
      <c r="G457" s="204"/>
      <c r="H457" s="204"/>
      <c r="I457" s="204"/>
      <c r="J457" s="80"/>
      <c r="K457" s="205">
        <f t="shared" si="16"/>
        <v>8.777727273</v>
      </c>
      <c r="L457" s="80"/>
      <c r="M457" s="80"/>
      <c r="N457" s="80"/>
      <c r="O457" s="80"/>
      <c r="P457" s="80"/>
      <c r="Q457" s="80"/>
      <c r="R457" s="80"/>
      <c r="S457" s="205" t="str">
        <f t="shared" si="13"/>
        <v>#DIV/0!</v>
      </c>
      <c r="T457" s="80"/>
    </row>
    <row r="458" ht="15.75" customHeight="1">
      <c r="B458" s="80"/>
      <c r="C458" s="239"/>
      <c r="D458" s="216"/>
      <c r="E458" s="204"/>
      <c r="F458" s="204"/>
      <c r="G458" s="204"/>
      <c r="H458" s="204"/>
      <c r="I458" s="204"/>
      <c r="J458" s="80"/>
      <c r="K458" s="205">
        <f t="shared" si="16"/>
        <v>8.777727273</v>
      </c>
      <c r="L458" s="80"/>
      <c r="M458" s="80"/>
      <c r="N458" s="80"/>
      <c r="O458" s="80"/>
      <c r="P458" s="80"/>
      <c r="Q458" s="80"/>
      <c r="R458" s="80"/>
      <c r="S458" s="205" t="str">
        <f t="shared" si="13"/>
        <v>#DIV/0!</v>
      </c>
      <c r="T458" s="80"/>
    </row>
    <row r="459" ht="15.75" customHeight="1">
      <c r="B459" s="80"/>
      <c r="C459" s="239"/>
      <c r="D459" s="216"/>
      <c r="E459" s="204"/>
      <c r="F459" s="204"/>
      <c r="G459" s="204"/>
      <c r="H459" s="204"/>
      <c r="I459" s="204"/>
      <c r="J459" s="80"/>
      <c r="K459" s="205">
        <f t="shared" si="16"/>
        <v>8.777727273</v>
      </c>
      <c r="L459" s="80"/>
      <c r="M459" s="80"/>
      <c r="N459" s="80"/>
      <c r="O459" s="80"/>
      <c r="P459" s="80"/>
      <c r="Q459" s="80"/>
      <c r="R459" s="80"/>
      <c r="S459" s="205" t="str">
        <f t="shared" si="13"/>
        <v>#DIV/0!</v>
      </c>
      <c r="T459" s="80"/>
    </row>
    <row r="460" ht="15.75" customHeight="1">
      <c r="B460" s="80"/>
      <c r="C460" s="239"/>
      <c r="D460" s="216"/>
      <c r="E460" s="204"/>
      <c r="F460" s="204"/>
      <c r="G460" s="204"/>
      <c r="H460" s="204"/>
      <c r="I460" s="204"/>
      <c r="J460" s="80"/>
      <c r="K460" s="205">
        <f t="shared" si="16"/>
        <v>8.777727273</v>
      </c>
      <c r="L460" s="80"/>
      <c r="M460" s="80"/>
      <c r="N460" s="80"/>
      <c r="O460" s="80"/>
      <c r="P460" s="80"/>
      <c r="Q460" s="80"/>
      <c r="R460" s="80"/>
      <c r="S460" s="205" t="str">
        <f t="shared" si="13"/>
        <v>#DIV/0!</v>
      </c>
      <c r="T460" s="80"/>
    </row>
    <row r="461" ht="15.75" customHeight="1">
      <c r="B461" s="80"/>
      <c r="C461" s="239"/>
      <c r="D461" s="216"/>
      <c r="E461" s="204"/>
      <c r="F461" s="204"/>
      <c r="G461" s="204"/>
      <c r="H461" s="204"/>
      <c r="I461" s="204"/>
      <c r="J461" s="80"/>
      <c r="K461" s="205">
        <f t="shared" si="16"/>
        <v>8.777727273</v>
      </c>
      <c r="L461" s="80"/>
      <c r="M461" s="80"/>
      <c r="N461" s="80"/>
      <c r="O461" s="80"/>
      <c r="P461" s="80"/>
      <c r="Q461" s="80"/>
      <c r="R461" s="80"/>
      <c r="S461" s="205" t="str">
        <f t="shared" si="13"/>
        <v>#DIV/0!</v>
      </c>
      <c r="T461" s="80"/>
    </row>
    <row r="462" ht="15.75" customHeight="1">
      <c r="B462" s="80"/>
      <c r="C462" s="239"/>
      <c r="D462" s="216"/>
      <c r="E462" s="204"/>
      <c r="F462" s="204"/>
      <c r="G462" s="204"/>
      <c r="H462" s="204"/>
      <c r="I462" s="204"/>
      <c r="J462" s="80"/>
      <c r="K462" s="205">
        <f t="shared" si="16"/>
        <v>8.777727273</v>
      </c>
      <c r="L462" s="80"/>
      <c r="M462" s="80"/>
      <c r="N462" s="80"/>
      <c r="O462" s="80"/>
      <c r="P462" s="80"/>
      <c r="Q462" s="80"/>
      <c r="R462" s="80"/>
      <c r="S462" s="205" t="str">
        <f t="shared" si="13"/>
        <v>#DIV/0!</v>
      </c>
      <c r="T462" s="80"/>
    </row>
    <row r="463" ht="15.75" customHeight="1">
      <c r="B463" s="80"/>
      <c r="C463" s="239"/>
      <c r="D463" s="216"/>
      <c r="E463" s="204"/>
      <c r="F463" s="204"/>
      <c r="G463" s="204"/>
      <c r="H463" s="204"/>
      <c r="I463" s="204"/>
      <c r="J463" s="80"/>
      <c r="K463" s="205">
        <f t="shared" si="16"/>
        <v>8.777727273</v>
      </c>
      <c r="L463" s="80"/>
      <c r="M463" s="80"/>
      <c r="N463" s="80"/>
      <c r="O463" s="80"/>
      <c r="P463" s="80"/>
      <c r="Q463" s="80"/>
      <c r="R463" s="80"/>
      <c r="S463" s="205" t="str">
        <f t="shared" si="13"/>
        <v>#DIV/0!</v>
      </c>
      <c r="T463" s="80"/>
    </row>
    <row r="464" ht="15.75" customHeight="1">
      <c r="B464" s="80"/>
      <c r="C464" s="239"/>
      <c r="D464" s="216"/>
      <c r="E464" s="204"/>
      <c r="F464" s="204"/>
      <c r="G464" s="204"/>
      <c r="H464" s="204"/>
      <c r="I464" s="204"/>
      <c r="J464" s="80"/>
      <c r="K464" s="205">
        <f t="shared" si="16"/>
        <v>8.777727273</v>
      </c>
      <c r="L464" s="80"/>
      <c r="M464" s="80"/>
      <c r="N464" s="80"/>
      <c r="O464" s="80"/>
      <c r="P464" s="80"/>
      <c r="Q464" s="80"/>
      <c r="R464" s="80"/>
      <c r="S464" s="205" t="str">
        <f t="shared" si="13"/>
        <v>#DIV/0!</v>
      </c>
      <c r="T464" s="80"/>
    </row>
    <row r="465" ht="15.75" customHeight="1">
      <c r="B465" s="80"/>
      <c r="C465" s="239"/>
      <c r="D465" s="216"/>
      <c r="E465" s="204"/>
      <c r="F465" s="204"/>
      <c r="G465" s="204"/>
      <c r="H465" s="204"/>
      <c r="I465" s="204"/>
      <c r="J465" s="80"/>
      <c r="K465" s="205">
        <f t="shared" si="16"/>
        <v>8.777727273</v>
      </c>
      <c r="L465" s="80"/>
      <c r="M465" s="80"/>
      <c r="N465" s="80"/>
      <c r="O465" s="80"/>
      <c r="P465" s="80"/>
      <c r="Q465" s="80"/>
      <c r="R465" s="80"/>
      <c r="S465" s="205" t="str">
        <f t="shared" si="13"/>
        <v>#DIV/0!</v>
      </c>
      <c r="T465" s="80"/>
    </row>
    <row r="466" ht="15.75" customHeight="1">
      <c r="B466" s="80"/>
      <c r="C466" s="239"/>
      <c r="D466" s="216"/>
      <c r="E466" s="204"/>
      <c r="F466" s="204"/>
      <c r="G466" s="204"/>
      <c r="H466" s="204"/>
      <c r="I466" s="204"/>
      <c r="J466" s="80"/>
      <c r="K466" s="205">
        <f t="shared" si="16"/>
        <v>8.777727273</v>
      </c>
      <c r="L466" s="80"/>
      <c r="M466" s="80"/>
      <c r="N466" s="80"/>
      <c r="O466" s="80"/>
      <c r="P466" s="80"/>
      <c r="Q466" s="80"/>
      <c r="R466" s="80"/>
      <c r="S466" s="205" t="str">
        <f t="shared" si="13"/>
        <v>#DIV/0!</v>
      </c>
      <c r="T466" s="80"/>
    </row>
    <row r="467" ht="15.75" customHeight="1">
      <c r="B467" s="80"/>
      <c r="C467" s="239"/>
      <c r="D467" s="216"/>
      <c r="E467" s="204"/>
      <c r="F467" s="204"/>
      <c r="G467" s="204"/>
      <c r="H467" s="204"/>
      <c r="I467" s="204"/>
      <c r="J467" s="80"/>
      <c r="K467" s="205">
        <f t="shared" si="16"/>
        <v>8.777727273</v>
      </c>
      <c r="L467" s="80"/>
      <c r="M467" s="80"/>
      <c r="N467" s="80"/>
      <c r="O467" s="80"/>
      <c r="P467" s="80"/>
      <c r="Q467" s="80"/>
      <c r="R467" s="80"/>
      <c r="S467" s="205" t="str">
        <f t="shared" si="13"/>
        <v>#DIV/0!</v>
      </c>
      <c r="T467" s="80"/>
    </row>
    <row r="468" ht="15.75" customHeight="1">
      <c r="B468" s="80"/>
      <c r="C468" s="239"/>
      <c r="D468" s="216"/>
      <c r="E468" s="204"/>
      <c r="F468" s="204"/>
      <c r="G468" s="204"/>
      <c r="H468" s="204"/>
      <c r="I468" s="204"/>
      <c r="J468" s="80"/>
      <c r="K468" s="205">
        <f t="shared" si="16"/>
        <v>8.777727273</v>
      </c>
      <c r="L468" s="80"/>
      <c r="M468" s="80"/>
      <c r="N468" s="80"/>
      <c r="O468" s="80"/>
      <c r="P468" s="80"/>
      <c r="Q468" s="80"/>
      <c r="R468" s="80"/>
      <c r="S468" s="205" t="str">
        <f t="shared" si="13"/>
        <v>#DIV/0!</v>
      </c>
      <c r="T468" s="80"/>
    </row>
    <row r="469" ht="15.75" customHeight="1">
      <c r="B469" s="80"/>
      <c r="C469" s="239"/>
      <c r="D469" s="216"/>
      <c r="E469" s="204"/>
      <c r="F469" s="204"/>
      <c r="G469" s="204"/>
      <c r="H469" s="204"/>
      <c r="I469" s="204"/>
      <c r="J469" s="80"/>
      <c r="K469" s="205">
        <f t="shared" si="16"/>
        <v>8.777727273</v>
      </c>
      <c r="L469" s="80"/>
      <c r="M469" s="80"/>
      <c r="N469" s="80"/>
      <c r="O469" s="80"/>
      <c r="P469" s="80"/>
      <c r="Q469" s="80"/>
      <c r="R469" s="80"/>
      <c r="S469" s="205" t="str">
        <f t="shared" si="13"/>
        <v>#DIV/0!</v>
      </c>
      <c r="T469" s="80"/>
    </row>
    <row r="470" ht="15.75" customHeight="1">
      <c r="B470" s="80"/>
      <c r="C470" s="239"/>
      <c r="D470" s="216"/>
      <c r="E470" s="204"/>
      <c r="F470" s="204"/>
      <c r="G470" s="204"/>
      <c r="H470" s="204"/>
      <c r="I470" s="204"/>
      <c r="J470" s="80"/>
      <c r="K470" s="205">
        <f t="shared" si="16"/>
        <v>8.777727273</v>
      </c>
      <c r="L470" s="80"/>
      <c r="M470" s="80"/>
      <c r="N470" s="80"/>
      <c r="O470" s="80"/>
      <c r="P470" s="80"/>
      <c r="Q470" s="80"/>
      <c r="R470" s="80"/>
      <c r="S470" s="205" t="str">
        <f t="shared" si="13"/>
        <v>#DIV/0!</v>
      </c>
      <c r="T470" s="80"/>
    </row>
    <row r="471" ht="15.75" customHeight="1">
      <c r="B471" s="80"/>
      <c r="C471" s="239"/>
      <c r="D471" s="216"/>
      <c r="E471" s="204"/>
      <c r="F471" s="204"/>
      <c r="G471" s="204"/>
      <c r="H471" s="204"/>
      <c r="I471" s="204"/>
      <c r="J471" s="80"/>
      <c r="K471" s="205">
        <f t="shared" si="16"/>
        <v>8.777727273</v>
      </c>
      <c r="L471" s="80"/>
      <c r="M471" s="80"/>
      <c r="N471" s="80"/>
      <c r="O471" s="80"/>
      <c r="P471" s="80"/>
      <c r="Q471" s="80"/>
      <c r="R471" s="80"/>
      <c r="S471" s="205" t="str">
        <f t="shared" si="13"/>
        <v>#DIV/0!</v>
      </c>
      <c r="T471" s="80"/>
    </row>
    <row r="472" ht="15.75" customHeight="1">
      <c r="B472" s="80"/>
      <c r="C472" s="239"/>
      <c r="D472" s="216"/>
      <c r="E472" s="204"/>
      <c r="F472" s="204"/>
      <c r="G472" s="204"/>
      <c r="H472" s="204"/>
      <c r="I472" s="204"/>
      <c r="J472" s="80"/>
      <c r="K472" s="205">
        <f t="shared" si="16"/>
        <v>8.777727273</v>
      </c>
      <c r="L472" s="80"/>
      <c r="M472" s="80"/>
      <c r="N472" s="80"/>
      <c r="O472" s="80"/>
      <c r="P472" s="80"/>
      <c r="Q472" s="80"/>
      <c r="R472" s="80"/>
      <c r="S472" s="205" t="str">
        <f t="shared" si="13"/>
        <v>#DIV/0!</v>
      </c>
      <c r="T472" s="80"/>
    </row>
    <row r="473" ht="15.75" customHeight="1">
      <c r="B473" s="80"/>
      <c r="C473" s="239"/>
      <c r="D473" s="216"/>
      <c r="E473" s="204"/>
      <c r="F473" s="204"/>
      <c r="G473" s="204"/>
      <c r="H473" s="204"/>
      <c r="I473" s="204"/>
      <c r="J473" s="80"/>
      <c r="K473" s="205">
        <f t="shared" si="16"/>
        <v>8.777727273</v>
      </c>
      <c r="L473" s="80"/>
      <c r="M473" s="80"/>
      <c r="N473" s="80"/>
      <c r="O473" s="80"/>
      <c r="P473" s="80"/>
      <c r="Q473" s="80"/>
      <c r="R473" s="80"/>
      <c r="S473" s="205" t="str">
        <f t="shared" si="13"/>
        <v>#DIV/0!</v>
      </c>
      <c r="T473" s="80"/>
    </row>
    <row r="474" ht="15.75" customHeight="1">
      <c r="B474" s="80"/>
      <c r="C474" s="239"/>
      <c r="D474" s="216"/>
      <c r="E474" s="204"/>
      <c r="F474" s="204"/>
      <c r="G474" s="204"/>
      <c r="H474" s="204"/>
      <c r="I474" s="204"/>
      <c r="J474" s="80"/>
      <c r="K474" s="205">
        <f t="shared" si="16"/>
        <v>8.777727273</v>
      </c>
      <c r="L474" s="80"/>
      <c r="M474" s="80"/>
      <c r="N474" s="80"/>
      <c r="O474" s="80"/>
      <c r="P474" s="80"/>
      <c r="Q474" s="80"/>
      <c r="R474" s="80"/>
      <c r="S474" s="205" t="str">
        <f t="shared" si="13"/>
        <v>#DIV/0!</v>
      </c>
      <c r="T474" s="80"/>
    </row>
    <row r="475" ht="15.75" customHeight="1">
      <c r="B475" s="80"/>
      <c r="C475" s="239"/>
      <c r="D475" s="216"/>
      <c r="E475" s="204"/>
      <c r="F475" s="204"/>
      <c r="G475" s="204"/>
      <c r="H475" s="204"/>
      <c r="I475" s="204"/>
      <c r="J475" s="80"/>
      <c r="K475" s="205">
        <f t="shared" si="16"/>
        <v>8.777727273</v>
      </c>
      <c r="L475" s="80"/>
      <c r="M475" s="80"/>
      <c r="N475" s="80"/>
      <c r="O475" s="80"/>
      <c r="P475" s="80"/>
      <c r="Q475" s="80"/>
      <c r="R475" s="80"/>
      <c r="S475" s="205" t="str">
        <f t="shared" si="13"/>
        <v>#DIV/0!</v>
      </c>
      <c r="T475" s="80"/>
    </row>
    <row r="476" ht="15.75" customHeight="1">
      <c r="B476" s="80"/>
      <c r="C476" s="239"/>
      <c r="D476" s="216"/>
      <c r="E476" s="204"/>
      <c r="F476" s="204"/>
      <c r="G476" s="204"/>
      <c r="H476" s="204"/>
      <c r="I476" s="204"/>
      <c r="J476" s="80"/>
      <c r="K476" s="205">
        <f t="shared" si="16"/>
        <v>8.777727273</v>
      </c>
      <c r="L476" s="80"/>
      <c r="M476" s="80"/>
      <c r="N476" s="80"/>
      <c r="O476" s="80"/>
      <c r="P476" s="80"/>
      <c r="Q476" s="80"/>
      <c r="R476" s="80"/>
      <c r="S476" s="205" t="str">
        <f t="shared" si="13"/>
        <v>#DIV/0!</v>
      </c>
      <c r="T476" s="80"/>
    </row>
    <row r="477" ht="15.75" customHeight="1">
      <c r="B477" s="80"/>
      <c r="C477" s="239"/>
      <c r="D477" s="216"/>
      <c r="E477" s="204"/>
      <c r="F477" s="204"/>
      <c r="G477" s="204"/>
      <c r="H477" s="204"/>
      <c r="I477" s="204"/>
      <c r="J477" s="80"/>
      <c r="K477" s="205">
        <f t="shared" si="16"/>
        <v>8.777727273</v>
      </c>
      <c r="L477" s="80"/>
      <c r="M477" s="80"/>
      <c r="N477" s="80"/>
      <c r="O477" s="80"/>
      <c r="P477" s="80"/>
      <c r="Q477" s="80"/>
      <c r="R477" s="80"/>
      <c r="S477" s="205" t="str">
        <f t="shared" si="13"/>
        <v>#DIV/0!</v>
      </c>
      <c r="T477" s="80"/>
    </row>
    <row r="478" ht="15.75" customHeight="1">
      <c r="B478" s="80"/>
      <c r="C478" s="239"/>
      <c r="D478" s="216"/>
      <c r="E478" s="204"/>
      <c r="F478" s="204"/>
      <c r="G478" s="204"/>
      <c r="H478" s="204"/>
      <c r="I478" s="204"/>
      <c r="J478" s="80"/>
      <c r="K478" s="205">
        <f t="shared" si="16"/>
        <v>8.777727273</v>
      </c>
      <c r="L478" s="80"/>
      <c r="M478" s="80"/>
      <c r="N478" s="80"/>
      <c r="O478" s="80"/>
      <c r="P478" s="80"/>
      <c r="Q478" s="80"/>
      <c r="R478" s="80"/>
      <c r="S478" s="205" t="str">
        <f t="shared" si="13"/>
        <v>#DIV/0!</v>
      </c>
      <c r="T478" s="80"/>
    </row>
    <row r="479" ht="15.75" customHeight="1">
      <c r="B479" s="80"/>
      <c r="C479" s="239"/>
      <c r="D479" s="216"/>
      <c r="E479" s="204"/>
      <c r="F479" s="204"/>
      <c r="G479" s="204"/>
      <c r="H479" s="204"/>
      <c r="I479" s="204"/>
      <c r="J479" s="80"/>
      <c r="K479" s="205">
        <f t="shared" si="16"/>
        <v>8.777727273</v>
      </c>
      <c r="L479" s="80"/>
      <c r="M479" s="80"/>
      <c r="N479" s="80"/>
      <c r="O479" s="80"/>
      <c r="P479" s="80"/>
      <c r="Q479" s="80"/>
      <c r="R479" s="80"/>
      <c r="S479" s="205" t="str">
        <f t="shared" si="13"/>
        <v>#DIV/0!</v>
      </c>
      <c r="T479" s="80"/>
    </row>
    <row r="480" ht="15.75" customHeight="1">
      <c r="B480" s="80"/>
      <c r="C480" s="239"/>
      <c r="D480" s="216"/>
      <c r="E480" s="204"/>
      <c r="F480" s="204"/>
      <c r="G480" s="204"/>
      <c r="H480" s="204"/>
      <c r="I480" s="204"/>
      <c r="J480" s="80"/>
      <c r="K480" s="205">
        <f t="shared" si="16"/>
        <v>8.777727273</v>
      </c>
      <c r="L480" s="80"/>
      <c r="M480" s="80"/>
      <c r="N480" s="80"/>
      <c r="O480" s="80"/>
      <c r="P480" s="80"/>
      <c r="Q480" s="80"/>
      <c r="R480" s="80"/>
      <c r="S480" s="205" t="str">
        <f t="shared" si="13"/>
        <v>#DIV/0!</v>
      </c>
      <c r="T480" s="80"/>
    </row>
    <row r="481" ht="15.75" customHeight="1">
      <c r="B481" s="80"/>
      <c r="C481" s="239"/>
      <c r="D481" s="216"/>
      <c r="E481" s="204"/>
      <c r="F481" s="204"/>
      <c r="G481" s="204"/>
      <c r="H481" s="204"/>
      <c r="I481" s="204"/>
      <c r="J481" s="80"/>
      <c r="K481" s="205">
        <f t="shared" si="16"/>
        <v>8.777727273</v>
      </c>
      <c r="L481" s="80"/>
      <c r="M481" s="80"/>
      <c r="N481" s="80"/>
      <c r="O481" s="80"/>
      <c r="P481" s="80"/>
      <c r="Q481" s="80"/>
      <c r="R481" s="80"/>
      <c r="S481" s="205" t="str">
        <f t="shared" si="13"/>
        <v>#DIV/0!</v>
      </c>
      <c r="T481" s="80"/>
    </row>
    <row r="482" ht="15.75" customHeight="1">
      <c r="B482" s="80"/>
      <c r="C482" s="239"/>
      <c r="D482" s="216"/>
      <c r="E482" s="204"/>
      <c r="F482" s="204"/>
      <c r="G482" s="204"/>
      <c r="H482" s="204"/>
      <c r="I482" s="204"/>
      <c r="J482" s="80"/>
      <c r="K482" s="205">
        <f t="shared" si="16"/>
        <v>8.777727273</v>
      </c>
      <c r="L482" s="80"/>
      <c r="M482" s="80"/>
      <c r="N482" s="80"/>
      <c r="O482" s="80"/>
      <c r="P482" s="80"/>
      <c r="Q482" s="80"/>
      <c r="R482" s="80"/>
      <c r="S482" s="205" t="str">
        <f t="shared" si="13"/>
        <v>#DIV/0!</v>
      </c>
      <c r="T482" s="80"/>
    </row>
    <row r="483" ht="15.75" customHeight="1">
      <c r="B483" s="80"/>
      <c r="C483" s="239"/>
      <c r="D483" s="216"/>
      <c r="E483" s="204"/>
      <c r="F483" s="204"/>
      <c r="G483" s="204"/>
      <c r="H483" s="204"/>
      <c r="I483" s="204"/>
      <c r="J483" s="80"/>
      <c r="K483" s="205">
        <f t="shared" si="16"/>
        <v>8.777727273</v>
      </c>
      <c r="L483" s="80"/>
      <c r="M483" s="80"/>
      <c r="N483" s="80"/>
      <c r="O483" s="80"/>
      <c r="P483" s="80"/>
      <c r="Q483" s="80"/>
      <c r="R483" s="80"/>
      <c r="S483" s="205" t="str">
        <f t="shared" si="13"/>
        <v>#DIV/0!</v>
      </c>
      <c r="T483" s="80"/>
    </row>
    <row r="484" ht="15.75" customHeight="1">
      <c r="B484" s="80"/>
      <c r="C484" s="239"/>
      <c r="D484" s="216"/>
      <c r="E484" s="204"/>
      <c r="F484" s="204"/>
      <c r="G484" s="204"/>
      <c r="H484" s="204"/>
      <c r="I484" s="204"/>
      <c r="J484" s="80"/>
      <c r="K484" s="205">
        <f t="shared" si="16"/>
        <v>8.777727273</v>
      </c>
      <c r="L484" s="80"/>
      <c r="M484" s="80"/>
      <c r="N484" s="80"/>
      <c r="O484" s="80"/>
      <c r="P484" s="80"/>
      <c r="Q484" s="80"/>
      <c r="R484" s="80"/>
      <c r="S484" s="205" t="str">
        <f t="shared" si="13"/>
        <v>#DIV/0!</v>
      </c>
      <c r="T484" s="80"/>
    </row>
    <row r="485" ht="15.75" customHeight="1">
      <c r="B485" s="80"/>
      <c r="C485" s="239"/>
      <c r="D485" s="216"/>
      <c r="E485" s="204"/>
      <c r="F485" s="204"/>
      <c r="G485" s="204"/>
      <c r="H485" s="204"/>
      <c r="I485" s="204"/>
      <c r="J485" s="80"/>
      <c r="K485" s="205">
        <f t="shared" si="16"/>
        <v>8.777727273</v>
      </c>
      <c r="L485" s="80"/>
      <c r="M485" s="80"/>
      <c r="N485" s="80"/>
      <c r="O485" s="80"/>
      <c r="P485" s="80"/>
      <c r="Q485" s="80"/>
      <c r="R485" s="80"/>
      <c r="S485" s="205" t="str">
        <f t="shared" si="13"/>
        <v>#DIV/0!</v>
      </c>
      <c r="T485" s="80"/>
    </row>
    <row r="486" ht="15.75" customHeight="1">
      <c r="B486" s="80"/>
      <c r="C486" s="239"/>
      <c r="D486" s="216"/>
      <c r="E486" s="204"/>
      <c r="F486" s="204"/>
      <c r="G486" s="204"/>
      <c r="H486" s="204"/>
      <c r="I486" s="204"/>
      <c r="J486" s="80"/>
      <c r="K486" s="205">
        <f t="shared" si="16"/>
        <v>8.777727273</v>
      </c>
      <c r="L486" s="80"/>
      <c r="M486" s="80"/>
      <c r="N486" s="80"/>
      <c r="O486" s="80"/>
      <c r="P486" s="80"/>
      <c r="Q486" s="80"/>
      <c r="R486" s="80"/>
      <c r="S486" s="205" t="str">
        <f t="shared" si="13"/>
        <v>#DIV/0!</v>
      </c>
      <c r="T486" s="80"/>
    </row>
    <row r="487" ht="15.75" customHeight="1">
      <c r="B487" s="80"/>
      <c r="C487" s="239"/>
      <c r="D487" s="216"/>
      <c r="E487" s="204"/>
      <c r="F487" s="204"/>
      <c r="G487" s="204"/>
      <c r="H487" s="204"/>
      <c r="I487" s="204"/>
      <c r="J487" s="80"/>
      <c r="K487" s="205">
        <f t="shared" si="16"/>
        <v>8.777727273</v>
      </c>
      <c r="L487" s="80"/>
      <c r="M487" s="80"/>
      <c r="N487" s="80"/>
      <c r="O487" s="80"/>
      <c r="P487" s="80"/>
      <c r="Q487" s="80"/>
      <c r="R487" s="80"/>
      <c r="S487" s="205" t="str">
        <f t="shared" si="13"/>
        <v>#DIV/0!</v>
      </c>
      <c r="T487" s="80"/>
    </row>
    <row r="488" ht="15.75" customHeight="1">
      <c r="B488" s="80"/>
      <c r="C488" s="239"/>
      <c r="D488" s="216"/>
      <c r="E488" s="204"/>
      <c r="F488" s="204"/>
      <c r="G488" s="204"/>
      <c r="H488" s="204"/>
      <c r="I488" s="204"/>
      <c r="J488" s="80"/>
      <c r="K488" s="205">
        <f t="shared" si="16"/>
        <v>8.777727273</v>
      </c>
      <c r="L488" s="80"/>
      <c r="M488" s="80"/>
      <c r="N488" s="80"/>
      <c r="O488" s="80"/>
      <c r="P488" s="80"/>
      <c r="Q488" s="80"/>
      <c r="R488" s="80"/>
      <c r="S488" s="205" t="str">
        <f t="shared" si="13"/>
        <v>#DIV/0!</v>
      </c>
      <c r="T488" s="80"/>
    </row>
    <row r="489" ht="15.75" customHeight="1">
      <c r="B489" s="80"/>
      <c r="C489" s="239"/>
      <c r="D489" s="216"/>
      <c r="E489" s="204"/>
      <c r="F489" s="204"/>
      <c r="G489" s="204"/>
      <c r="H489" s="204"/>
      <c r="I489" s="204"/>
      <c r="J489" s="80"/>
      <c r="K489" s="205">
        <f t="shared" si="16"/>
        <v>8.777727273</v>
      </c>
      <c r="L489" s="80"/>
      <c r="M489" s="80"/>
      <c r="N489" s="80"/>
      <c r="O489" s="80"/>
      <c r="P489" s="80"/>
      <c r="Q489" s="80"/>
      <c r="R489" s="80"/>
      <c r="S489" s="205" t="str">
        <f t="shared" si="13"/>
        <v>#DIV/0!</v>
      </c>
      <c r="T489" s="80"/>
    </row>
    <row r="490" ht="15.75" customHeight="1">
      <c r="B490" s="80"/>
      <c r="C490" s="239"/>
      <c r="D490" s="216"/>
      <c r="E490" s="204"/>
      <c r="F490" s="204"/>
      <c r="G490" s="204"/>
      <c r="H490" s="204"/>
      <c r="I490" s="204"/>
      <c r="J490" s="80"/>
      <c r="K490" s="205">
        <f t="shared" si="16"/>
        <v>8.777727273</v>
      </c>
      <c r="L490" s="80"/>
      <c r="M490" s="80"/>
      <c r="N490" s="80"/>
      <c r="O490" s="80"/>
      <c r="P490" s="80"/>
      <c r="Q490" s="80"/>
      <c r="R490" s="80"/>
      <c r="S490" s="205" t="str">
        <f t="shared" si="13"/>
        <v>#DIV/0!</v>
      </c>
      <c r="T490" s="80"/>
    </row>
    <row r="491" ht="15.75" customHeight="1">
      <c r="B491" s="80"/>
      <c r="C491" s="239"/>
      <c r="D491" s="216"/>
      <c r="E491" s="204"/>
      <c r="F491" s="204"/>
      <c r="G491" s="204"/>
      <c r="H491" s="204"/>
      <c r="I491" s="204"/>
      <c r="J491" s="80"/>
      <c r="K491" s="205">
        <f t="shared" si="16"/>
        <v>8.777727273</v>
      </c>
      <c r="L491" s="80"/>
      <c r="M491" s="80"/>
      <c r="N491" s="80"/>
      <c r="O491" s="80"/>
      <c r="P491" s="80"/>
      <c r="Q491" s="80"/>
      <c r="R491" s="80"/>
      <c r="S491" s="205" t="str">
        <f t="shared" si="13"/>
        <v>#DIV/0!</v>
      </c>
      <c r="T491" s="80"/>
    </row>
    <row r="492" ht="15.75" customHeight="1">
      <c r="B492" s="80"/>
      <c r="C492" s="239"/>
      <c r="D492" s="216"/>
      <c r="E492" s="204"/>
      <c r="F492" s="204"/>
      <c r="G492" s="204"/>
      <c r="H492" s="204"/>
      <c r="I492" s="204"/>
      <c r="J492" s="80"/>
      <c r="K492" s="205">
        <f t="shared" si="16"/>
        <v>8.777727273</v>
      </c>
      <c r="L492" s="80"/>
      <c r="M492" s="80"/>
      <c r="N492" s="80"/>
      <c r="O492" s="80"/>
      <c r="P492" s="80"/>
      <c r="Q492" s="80"/>
      <c r="R492" s="80"/>
      <c r="S492" s="205" t="str">
        <f t="shared" si="13"/>
        <v>#DIV/0!</v>
      </c>
      <c r="T492" s="80"/>
    </row>
    <row r="493" ht="15.75" customHeight="1">
      <c r="B493" s="80"/>
      <c r="C493" s="239"/>
      <c r="D493" s="216"/>
      <c r="E493" s="204"/>
      <c r="F493" s="204"/>
      <c r="G493" s="204"/>
      <c r="H493" s="204"/>
      <c r="I493" s="204"/>
      <c r="J493" s="80"/>
      <c r="K493" s="205">
        <f t="shared" si="16"/>
        <v>8.777727273</v>
      </c>
      <c r="L493" s="80"/>
      <c r="M493" s="80"/>
      <c r="N493" s="80"/>
      <c r="O493" s="80"/>
      <c r="P493" s="80"/>
      <c r="Q493" s="80"/>
      <c r="R493" s="80"/>
      <c r="S493" s="205" t="str">
        <f t="shared" si="13"/>
        <v>#DIV/0!</v>
      </c>
      <c r="T493" s="80"/>
    </row>
    <row r="494" ht="15.75" customHeight="1">
      <c r="B494" s="80"/>
      <c r="C494" s="239"/>
      <c r="D494" s="216"/>
      <c r="E494" s="204"/>
      <c r="F494" s="204"/>
      <c r="G494" s="204"/>
      <c r="H494" s="204"/>
      <c r="I494" s="204"/>
      <c r="J494" s="80"/>
      <c r="K494" s="205">
        <f t="shared" si="16"/>
        <v>8.777727273</v>
      </c>
      <c r="L494" s="80"/>
      <c r="M494" s="80"/>
      <c r="N494" s="80"/>
      <c r="O494" s="80"/>
      <c r="P494" s="80"/>
      <c r="Q494" s="80"/>
      <c r="R494" s="80"/>
      <c r="S494" s="205" t="str">
        <f t="shared" si="13"/>
        <v>#DIV/0!</v>
      </c>
      <c r="T494" s="80"/>
    </row>
    <row r="495" ht="15.75" customHeight="1">
      <c r="B495" s="80"/>
      <c r="C495" s="239"/>
      <c r="D495" s="216"/>
      <c r="E495" s="204"/>
      <c r="F495" s="204"/>
      <c r="G495" s="204"/>
      <c r="H495" s="204"/>
      <c r="I495" s="204"/>
      <c r="J495" s="80"/>
      <c r="K495" s="205">
        <f t="shared" si="16"/>
        <v>8.777727273</v>
      </c>
      <c r="L495" s="80"/>
      <c r="M495" s="80"/>
      <c r="N495" s="80"/>
      <c r="O495" s="80"/>
      <c r="P495" s="80"/>
      <c r="Q495" s="80"/>
      <c r="R495" s="80"/>
      <c r="S495" s="205" t="str">
        <f t="shared" si="13"/>
        <v>#DIV/0!</v>
      </c>
      <c r="T495" s="80"/>
    </row>
    <row r="496" ht="15.75" customHeight="1">
      <c r="B496" s="80"/>
      <c r="C496" s="239"/>
      <c r="D496" s="216"/>
      <c r="E496" s="204"/>
      <c r="F496" s="204"/>
      <c r="G496" s="204"/>
      <c r="H496" s="204"/>
      <c r="I496" s="204"/>
      <c r="J496" s="80"/>
      <c r="K496" s="205">
        <f t="shared" si="16"/>
        <v>8.777727273</v>
      </c>
      <c r="L496" s="80"/>
      <c r="M496" s="80"/>
      <c r="N496" s="80"/>
      <c r="O496" s="80"/>
      <c r="P496" s="80"/>
      <c r="Q496" s="80"/>
      <c r="R496" s="80"/>
      <c r="S496" s="205" t="str">
        <f t="shared" si="13"/>
        <v>#DIV/0!</v>
      </c>
      <c r="T496" s="80"/>
    </row>
    <row r="497" ht="15.75" customHeight="1">
      <c r="B497" s="80"/>
      <c r="C497" s="239"/>
      <c r="D497" s="216"/>
      <c r="E497" s="204"/>
      <c r="F497" s="204"/>
      <c r="G497" s="204"/>
      <c r="H497" s="204"/>
      <c r="I497" s="204"/>
      <c r="J497" s="80"/>
      <c r="K497" s="205">
        <f t="shared" si="16"/>
        <v>8.777727273</v>
      </c>
      <c r="L497" s="80"/>
      <c r="M497" s="80"/>
      <c r="N497" s="80"/>
      <c r="O497" s="80"/>
      <c r="P497" s="80"/>
      <c r="Q497" s="80"/>
      <c r="R497" s="80"/>
      <c r="S497" s="205" t="str">
        <f t="shared" si="13"/>
        <v>#DIV/0!</v>
      </c>
      <c r="T497" s="80"/>
    </row>
    <row r="498" ht="15.75" customHeight="1">
      <c r="B498" s="80"/>
      <c r="C498" s="239"/>
      <c r="D498" s="216"/>
      <c r="E498" s="204"/>
      <c r="F498" s="204"/>
      <c r="G498" s="204"/>
      <c r="H498" s="204"/>
      <c r="I498" s="204"/>
      <c r="J498" s="80"/>
      <c r="K498" s="205">
        <f t="shared" si="16"/>
        <v>8.777727273</v>
      </c>
      <c r="L498" s="80"/>
      <c r="M498" s="80"/>
      <c r="N498" s="80"/>
      <c r="O498" s="80"/>
      <c r="P498" s="80"/>
      <c r="Q498" s="80"/>
      <c r="R498" s="80"/>
      <c r="S498" s="205" t="str">
        <f t="shared" si="13"/>
        <v>#DIV/0!</v>
      </c>
      <c r="T498" s="80"/>
    </row>
    <row r="499" ht="15.75" customHeight="1">
      <c r="B499" s="80"/>
      <c r="C499" s="239"/>
      <c r="D499" s="216"/>
      <c r="E499" s="204"/>
      <c r="F499" s="204"/>
      <c r="G499" s="204"/>
      <c r="H499" s="204"/>
      <c r="I499" s="204"/>
      <c r="J499" s="80"/>
      <c r="K499" s="205">
        <f t="shared" si="16"/>
        <v>8.777727273</v>
      </c>
      <c r="L499" s="80"/>
      <c r="M499" s="80"/>
      <c r="N499" s="80"/>
      <c r="O499" s="80"/>
      <c r="P499" s="80"/>
      <c r="Q499" s="80"/>
      <c r="R499" s="80"/>
      <c r="S499" s="205" t="str">
        <f t="shared" si="13"/>
        <v>#DIV/0!</v>
      </c>
      <c r="T499" s="80"/>
    </row>
    <row r="500" ht="15.75" customHeight="1">
      <c r="B500" s="80"/>
      <c r="C500" s="239"/>
      <c r="D500" s="216"/>
      <c r="E500" s="204"/>
      <c r="F500" s="204"/>
      <c r="G500" s="204"/>
      <c r="H500" s="204"/>
      <c r="I500" s="204"/>
      <c r="J500" s="80"/>
      <c r="K500" s="205">
        <f t="shared" si="16"/>
        <v>8.777727273</v>
      </c>
      <c r="L500" s="80"/>
      <c r="M500" s="80"/>
      <c r="N500" s="80"/>
      <c r="O500" s="80"/>
      <c r="P500" s="80"/>
      <c r="Q500" s="80"/>
      <c r="R500" s="80"/>
      <c r="S500" s="205" t="str">
        <f t="shared" si="13"/>
        <v>#DIV/0!</v>
      </c>
      <c r="T500" s="80"/>
    </row>
    <row r="501" ht="15.75" customHeight="1">
      <c r="B501" s="80"/>
      <c r="C501" s="239"/>
      <c r="D501" s="216"/>
      <c r="E501" s="204"/>
      <c r="F501" s="204"/>
      <c r="G501" s="204"/>
      <c r="H501" s="204"/>
      <c r="I501" s="204"/>
      <c r="J501" s="80"/>
      <c r="K501" s="205">
        <f t="shared" si="16"/>
        <v>8.777727273</v>
      </c>
      <c r="L501" s="80"/>
      <c r="M501" s="80"/>
      <c r="N501" s="80"/>
      <c r="O501" s="80"/>
      <c r="P501" s="80"/>
      <c r="Q501" s="80"/>
      <c r="R501" s="80"/>
      <c r="S501" s="205" t="str">
        <f t="shared" si="13"/>
        <v>#DIV/0!</v>
      </c>
      <c r="T501" s="80"/>
    </row>
    <row r="502" ht="15.75" customHeight="1">
      <c r="B502" s="80"/>
      <c r="C502" s="239"/>
      <c r="D502" s="216"/>
      <c r="E502" s="204"/>
      <c r="F502" s="204"/>
      <c r="G502" s="204"/>
      <c r="H502" s="204"/>
      <c r="I502" s="204"/>
      <c r="J502" s="80"/>
      <c r="K502" s="205">
        <f t="shared" si="16"/>
        <v>8.777727273</v>
      </c>
      <c r="L502" s="80"/>
      <c r="M502" s="80"/>
      <c r="N502" s="80"/>
      <c r="O502" s="80"/>
      <c r="P502" s="80"/>
      <c r="Q502" s="80"/>
      <c r="R502" s="80"/>
      <c r="S502" s="205" t="str">
        <f t="shared" si="13"/>
        <v>#DIV/0!</v>
      </c>
      <c r="T502" s="80"/>
    </row>
    <row r="503" ht="15.75" customHeight="1">
      <c r="B503" s="80"/>
      <c r="C503" s="239"/>
      <c r="D503" s="216"/>
      <c r="E503" s="204"/>
      <c r="F503" s="204"/>
      <c r="G503" s="204"/>
      <c r="H503" s="204"/>
      <c r="I503" s="204"/>
      <c r="J503" s="80"/>
      <c r="K503" s="205">
        <f t="shared" si="16"/>
        <v>8.777727273</v>
      </c>
      <c r="L503" s="80"/>
      <c r="M503" s="80"/>
      <c r="N503" s="80"/>
      <c r="O503" s="80"/>
      <c r="P503" s="80"/>
      <c r="Q503" s="80"/>
      <c r="R503" s="80"/>
      <c r="S503" s="205" t="str">
        <f t="shared" si="13"/>
        <v>#DIV/0!</v>
      </c>
      <c r="T503" s="80"/>
    </row>
    <row r="504" ht="15.75" customHeight="1">
      <c r="B504" s="80"/>
      <c r="C504" s="239"/>
      <c r="D504" s="216"/>
      <c r="E504" s="204"/>
      <c r="F504" s="204"/>
      <c r="G504" s="204"/>
      <c r="H504" s="204"/>
      <c r="I504" s="204"/>
      <c r="J504" s="80"/>
      <c r="K504" s="205">
        <f t="shared" si="16"/>
        <v>8.777727273</v>
      </c>
      <c r="L504" s="80"/>
      <c r="M504" s="80"/>
      <c r="N504" s="80"/>
      <c r="O504" s="80"/>
      <c r="P504" s="80"/>
      <c r="Q504" s="80"/>
      <c r="R504" s="80"/>
      <c r="S504" s="205" t="str">
        <f t="shared" si="13"/>
        <v>#DIV/0!</v>
      </c>
      <c r="T504" s="80"/>
    </row>
    <row r="505" ht="15.75" customHeight="1">
      <c r="B505" s="80"/>
      <c r="C505" s="239"/>
      <c r="D505" s="216"/>
      <c r="E505" s="204"/>
      <c r="F505" s="204"/>
      <c r="G505" s="204"/>
      <c r="H505" s="204"/>
      <c r="I505" s="204"/>
      <c r="J505" s="80"/>
      <c r="K505" s="205">
        <f t="shared" si="16"/>
        <v>8.777727273</v>
      </c>
      <c r="L505" s="80"/>
      <c r="M505" s="80"/>
      <c r="N505" s="80"/>
      <c r="O505" s="80"/>
      <c r="P505" s="80"/>
      <c r="Q505" s="80"/>
      <c r="R505" s="80"/>
      <c r="S505" s="205" t="str">
        <f t="shared" si="13"/>
        <v>#DIV/0!</v>
      </c>
      <c r="T505" s="80"/>
    </row>
    <row r="506" ht="15.75" customHeight="1">
      <c r="B506" s="80"/>
      <c r="C506" s="239"/>
      <c r="D506" s="216"/>
      <c r="E506" s="204"/>
      <c r="F506" s="204"/>
      <c r="G506" s="204"/>
      <c r="H506" s="204"/>
      <c r="I506" s="204"/>
      <c r="J506" s="80"/>
      <c r="K506" s="205">
        <f t="shared" si="16"/>
        <v>8.777727273</v>
      </c>
      <c r="L506" s="80"/>
      <c r="M506" s="80"/>
      <c r="N506" s="80"/>
      <c r="O506" s="80"/>
      <c r="P506" s="80"/>
      <c r="Q506" s="80"/>
      <c r="R506" s="80"/>
      <c r="S506" s="205" t="str">
        <f t="shared" si="13"/>
        <v>#DIV/0!</v>
      </c>
      <c r="T506" s="80"/>
    </row>
    <row r="507" ht="15.75" customHeight="1">
      <c r="B507" s="80"/>
      <c r="C507" s="239"/>
      <c r="D507" s="216"/>
      <c r="E507" s="204"/>
      <c r="F507" s="204"/>
      <c r="G507" s="204"/>
      <c r="H507" s="204"/>
      <c r="I507" s="204"/>
      <c r="J507" s="80"/>
      <c r="K507" s="205">
        <f t="shared" si="16"/>
        <v>8.777727273</v>
      </c>
      <c r="L507" s="80"/>
      <c r="M507" s="80"/>
      <c r="N507" s="80"/>
      <c r="O507" s="80"/>
      <c r="P507" s="80"/>
      <c r="Q507" s="80"/>
      <c r="R507" s="80"/>
      <c r="S507" s="205" t="str">
        <f t="shared" si="13"/>
        <v>#DIV/0!</v>
      </c>
      <c r="T507" s="80"/>
    </row>
    <row r="508" ht="15.75" customHeight="1">
      <c r="B508" s="80"/>
      <c r="C508" s="239"/>
      <c r="D508" s="216"/>
      <c r="E508" s="204"/>
      <c r="F508" s="204"/>
      <c r="G508" s="204"/>
      <c r="H508" s="204"/>
      <c r="I508" s="204"/>
      <c r="J508" s="80"/>
      <c r="K508" s="205">
        <f t="shared" si="16"/>
        <v>8.777727273</v>
      </c>
      <c r="L508" s="80"/>
      <c r="M508" s="80"/>
      <c r="N508" s="80"/>
      <c r="O508" s="80"/>
      <c r="P508" s="80"/>
      <c r="Q508" s="80"/>
      <c r="R508" s="80"/>
      <c r="S508" s="205" t="str">
        <f t="shared" si="13"/>
        <v>#DIV/0!</v>
      </c>
      <c r="T508" s="80"/>
    </row>
    <row r="509" ht="15.75" customHeight="1">
      <c r="B509" s="80"/>
      <c r="C509" s="239"/>
      <c r="D509" s="216"/>
      <c r="E509" s="204"/>
      <c r="F509" s="204"/>
      <c r="G509" s="204"/>
      <c r="H509" s="204"/>
      <c r="I509" s="204"/>
      <c r="J509" s="80"/>
      <c r="K509" s="205">
        <f t="shared" si="16"/>
        <v>8.777727273</v>
      </c>
      <c r="L509" s="80"/>
      <c r="M509" s="80"/>
      <c r="N509" s="80"/>
      <c r="O509" s="80"/>
      <c r="P509" s="80"/>
      <c r="Q509" s="80"/>
      <c r="R509" s="80"/>
      <c r="S509" s="205" t="str">
        <f t="shared" si="13"/>
        <v>#DIV/0!</v>
      </c>
      <c r="T509" s="80"/>
    </row>
    <row r="510" ht="15.75" customHeight="1">
      <c r="B510" s="80"/>
      <c r="C510" s="239"/>
      <c r="D510" s="216"/>
      <c r="E510" s="204"/>
      <c r="F510" s="204"/>
      <c r="G510" s="204"/>
      <c r="H510" s="204"/>
      <c r="I510" s="204"/>
      <c r="J510" s="80"/>
      <c r="K510" s="205">
        <f t="shared" si="16"/>
        <v>8.777727273</v>
      </c>
      <c r="L510" s="80"/>
      <c r="M510" s="80"/>
      <c r="N510" s="80"/>
      <c r="O510" s="80"/>
      <c r="P510" s="80"/>
      <c r="Q510" s="80"/>
      <c r="R510" s="80"/>
      <c r="S510" s="205" t="str">
        <f t="shared" si="13"/>
        <v>#DIV/0!</v>
      </c>
      <c r="T510" s="80"/>
    </row>
    <row r="511" ht="15.75" customHeight="1">
      <c r="B511" s="80"/>
      <c r="C511" s="239"/>
      <c r="D511" s="216"/>
      <c r="E511" s="204"/>
      <c r="F511" s="204"/>
      <c r="G511" s="204"/>
      <c r="H511" s="204"/>
      <c r="I511" s="204"/>
      <c r="J511" s="80"/>
      <c r="K511" s="205">
        <f t="shared" si="16"/>
        <v>8.777727273</v>
      </c>
      <c r="L511" s="80"/>
      <c r="M511" s="80"/>
      <c r="N511" s="80"/>
      <c r="O511" s="80"/>
      <c r="P511" s="80"/>
      <c r="Q511" s="80"/>
      <c r="R511" s="80"/>
      <c r="S511" s="205" t="str">
        <f t="shared" si="13"/>
        <v>#DIV/0!</v>
      </c>
      <c r="T511" s="80"/>
    </row>
    <row r="512" ht="15.75" customHeight="1">
      <c r="B512" s="80"/>
      <c r="C512" s="239"/>
      <c r="D512" s="216"/>
      <c r="E512" s="204"/>
      <c r="F512" s="204"/>
      <c r="G512" s="204"/>
      <c r="H512" s="204"/>
      <c r="I512" s="204"/>
      <c r="J512" s="80"/>
      <c r="K512" s="205">
        <f t="shared" si="16"/>
        <v>8.777727273</v>
      </c>
      <c r="L512" s="80"/>
      <c r="M512" s="80"/>
      <c r="N512" s="80"/>
      <c r="O512" s="80"/>
      <c r="P512" s="80"/>
      <c r="Q512" s="80"/>
      <c r="R512" s="80"/>
      <c r="S512" s="205" t="str">
        <f t="shared" si="13"/>
        <v>#DIV/0!</v>
      </c>
      <c r="T512" s="80"/>
    </row>
    <row r="513" ht="15.75" customHeight="1">
      <c r="B513" s="80"/>
      <c r="C513" s="239"/>
      <c r="D513" s="216"/>
      <c r="E513" s="204"/>
      <c r="F513" s="204"/>
      <c r="G513" s="204"/>
      <c r="H513" s="204"/>
      <c r="I513" s="204"/>
      <c r="J513" s="80"/>
      <c r="K513" s="205">
        <f t="shared" si="16"/>
        <v>8.777727273</v>
      </c>
      <c r="L513" s="80"/>
      <c r="M513" s="80"/>
      <c r="N513" s="80"/>
      <c r="O513" s="80"/>
      <c r="P513" s="80"/>
      <c r="Q513" s="80"/>
      <c r="R513" s="80"/>
      <c r="S513" s="205" t="str">
        <f t="shared" si="13"/>
        <v>#DIV/0!</v>
      </c>
      <c r="T513" s="80"/>
    </row>
    <row r="514" ht="15.75" customHeight="1">
      <c r="B514" s="80"/>
      <c r="C514" s="239"/>
      <c r="D514" s="216"/>
      <c r="E514" s="204"/>
      <c r="F514" s="204"/>
      <c r="G514" s="204"/>
      <c r="H514" s="204"/>
      <c r="I514" s="204"/>
      <c r="J514" s="80"/>
      <c r="K514" s="205">
        <f t="shared" si="16"/>
        <v>8.777727273</v>
      </c>
      <c r="L514" s="80"/>
      <c r="M514" s="80"/>
      <c r="N514" s="80"/>
      <c r="O514" s="80"/>
      <c r="P514" s="80"/>
      <c r="Q514" s="80"/>
      <c r="R514" s="80"/>
      <c r="S514" s="205" t="str">
        <f t="shared" si="13"/>
        <v>#DIV/0!</v>
      </c>
      <c r="T514" s="80"/>
    </row>
    <row r="515" ht="15.75" customHeight="1">
      <c r="B515" s="80"/>
      <c r="C515" s="239"/>
      <c r="D515" s="216"/>
      <c r="E515" s="204"/>
      <c r="F515" s="204"/>
      <c r="G515" s="204"/>
      <c r="H515" s="204"/>
      <c r="I515" s="204"/>
      <c r="J515" s="80"/>
      <c r="K515" s="205">
        <f t="shared" si="16"/>
        <v>8.777727273</v>
      </c>
      <c r="L515" s="80"/>
      <c r="M515" s="80"/>
      <c r="N515" s="80"/>
      <c r="O515" s="80"/>
      <c r="P515" s="80"/>
      <c r="Q515" s="80"/>
      <c r="R515" s="80"/>
      <c r="S515" s="205" t="str">
        <f t="shared" si="13"/>
        <v>#DIV/0!</v>
      </c>
      <c r="T515" s="80"/>
    </row>
    <row r="516" ht="15.75" customHeight="1">
      <c r="B516" s="80"/>
      <c r="C516" s="239"/>
      <c r="D516" s="216"/>
      <c r="E516" s="204"/>
      <c r="F516" s="204"/>
      <c r="G516" s="204"/>
      <c r="H516" s="204"/>
      <c r="I516" s="204"/>
      <c r="J516" s="80"/>
      <c r="K516" s="205">
        <f t="shared" si="16"/>
        <v>8.777727273</v>
      </c>
      <c r="L516" s="80"/>
      <c r="M516" s="80"/>
      <c r="N516" s="80"/>
      <c r="O516" s="80"/>
      <c r="P516" s="80"/>
      <c r="Q516" s="80"/>
      <c r="R516" s="80"/>
      <c r="S516" s="205" t="str">
        <f t="shared" si="13"/>
        <v>#DIV/0!</v>
      </c>
      <c r="T516" s="80"/>
    </row>
    <row r="517" ht="15.75" customHeight="1">
      <c r="B517" s="80"/>
      <c r="C517" s="239"/>
      <c r="D517" s="216"/>
      <c r="E517" s="204"/>
      <c r="F517" s="204"/>
      <c r="G517" s="204"/>
      <c r="H517" s="204"/>
      <c r="I517" s="204"/>
      <c r="J517" s="80"/>
      <c r="K517" s="205">
        <f t="shared" si="16"/>
        <v>8.777727273</v>
      </c>
      <c r="L517" s="80"/>
      <c r="M517" s="80"/>
      <c r="N517" s="80"/>
      <c r="O517" s="80"/>
      <c r="P517" s="80"/>
      <c r="Q517" s="80"/>
      <c r="R517" s="80"/>
      <c r="S517" s="205" t="str">
        <f t="shared" si="13"/>
        <v>#DIV/0!</v>
      </c>
      <c r="T517" s="80"/>
    </row>
    <row r="518" ht="15.75" customHeight="1">
      <c r="B518" s="80"/>
      <c r="C518" s="239"/>
      <c r="D518" s="216"/>
      <c r="E518" s="204"/>
      <c r="F518" s="204"/>
      <c r="G518" s="204"/>
      <c r="H518" s="204"/>
      <c r="I518" s="204"/>
      <c r="J518" s="80"/>
      <c r="K518" s="205">
        <f t="shared" si="16"/>
        <v>8.777727273</v>
      </c>
      <c r="L518" s="80"/>
      <c r="M518" s="80"/>
      <c r="N518" s="80"/>
      <c r="O518" s="80"/>
      <c r="P518" s="80"/>
      <c r="Q518" s="80"/>
      <c r="R518" s="80"/>
      <c r="S518" s="205" t="str">
        <f t="shared" si="13"/>
        <v>#DIV/0!</v>
      </c>
      <c r="T518" s="80"/>
    </row>
    <row r="519" ht="15.75" customHeight="1">
      <c r="B519" s="80"/>
      <c r="C519" s="239"/>
      <c r="D519" s="216"/>
      <c r="E519" s="204"/>
      <c r="F519" s="204"/>
      <c r="G519" s="204"/>
      <c r="H519" s="204"/>
      <c r="I519" s="204"/>
      <c r="J519" s="80"/>
      <c r="K519" s="205">
        <f t="shared" si="16"/>
        <v>8.777727273</v>
      </c>
      <c r="L519" s="80"/>
      <c r="M519" s="80"/>
      <c r="N519" s="80"/>
      <c r="O519" s="80"/>
      <c r="P519" s="80"/>
      <c r="Q519" s="80"/>
      <c r="R519" s="80"/>
      <c r="S519" s="205" t="str">
        <f t="shared" si="13"/>
        <v>#DIV/0!</v>
      </c>
      <c r="T519" s="80"/>
    </row>
    <row r="520" ht="15.75" customHeight="1">
      <c r="B520" s="80"/>
      <c r="C520" s="239"/>
      <c r="D520" s="216"/>
      <c r="E520" s="204"/>
      <c r="F520" s="204"/>
      <c r="G520" s="204"/>
      <c r="H520" s="204"/>
      <c r="I520" s="204"/>
      <c r="J520" s="80"/>
      <c r="K520" s="205">
        <f t="shared" si="16"/>
        <v>8.777727273</v>
      </c>
      <c r="L520" s="80"/>
      <c r="M520" s="80"/>
      <c r="N520" s="80"/>
      <c r="O520" s="80"/>
      <c r="P520" s="80"/>
      <c r="Q520" s="80"/>
      <c r="R520" s="80"/>
      <c r="S520" s="205" t="str">
        <f t="shared" si="13"/>
        <v>#DIV/0!</v>
      </c>
      <c r="T520" s="80"/>
    </row>
    <row r="521" ht="15.75" customHeight="1">
      <c r="B521" s="80"/>
      <c r="C521" s="239"/>
      <c r="D521" s="216"/>
      <c r="E521" s="204"/>
      <c r="F521" s="204"/>
      <c r="G521" s="204"/>
      <c r="H521" s="204"/>
      <c r="I521" s="204"/>
      <c r="J521" s="80"/>
      <c r="K521" s="205">
        <f t="shared" si="16"/>
        <v>8.777727273</v>
      </c>
      <c r="L521" s="80"/>
      <c r="M521" s="80"/>
      <c r="N521" s="80"/>
      <c r="O521" s="80"/>
      <c r="P521" s="80"/>
      <c r="Q521" s="80"/>
      <c r="R521" s="80"/>
      <c r="S521" s="205" t="str">
        <f t="shared" si="13"/>
        <v>#DIV/0!</v>
      </c>
      <c r="T521" s="80"/>
    </row>
    <row r="522" ht="15.75" customHeight="1">
      <c r="B522" s="80"/>
      <c r="C522" s="239"/>
      <c r="D522" s="216"/>
      <c r="E522" s="204"/>
      <c r="F522" s="204"/>
      <c r="G522" s="204"/>
      <c r="H522" s="204"/>
      <c r="I522" s="204"/>
      <c r="J522" s="80"/>
      <c r="K522" s="205">
        <f t="shared" si="16"/>
        <v>8.777727273</v>
      </c>
      <c r="L522" s="80"/>
      <c r="M522" s="80"/>
      <c r="N522" s="80"/>
      <c r="O522" s="80"/>
      <c r="P522" s="80"/>
      <c r="Q522" s="80"/>
      <c r="R522" s="80"/>
      <c r="S522" s="205" t="str">
        <f t="shared" si="13"/>
        <v>#DIV/0!</v>
      </c>
      <c r="T522" s="80"/>
    </row>
    <row r="523" ht="15.75" customHeight="1">
      <c r="B523" s="80"/>
      <c r="C523" s="239"/>
      <c r="D523" s="216"/>
      <c r="E523" s="204"/>
      <c r="F523" s="204"/>
      <c r="G523" s="204"/>
      <c r="H523" s="204"/>
      <c r="I523" s="204"/>
      <c r="J523" s="80"/>
      <c r="K523" s="205">
        <f t="shared" si="16"/>
        <v>8.777727273</v>
      </c>
      <c r="L523" s="80"/>
      <c r="M523" s="80"/>
      <c r="N523" s="80"/>
      <c r="O523" s="80"/>
      <c r="P523" s="80"/>
      <c r="Q523" s="80"/>
      <c r="R523" s="80"/>
      <c r="S523" s="205" t="str">
        <f t="shared" si="13"/>
        <v>#DIV/0!</v>
      </c>
      <c r="T523" s="80"/>
    </row>
    <row r="524" ht="15.75" customHeight="1">
      <c r="B524" s="80"/>
      <c r="C524" s="239"/>
      <c r="D524" s="216"/>
      <c r="E524" s="204"/>
      <c r="F524" s="204"/>
      <c r="G524" s="204"/>
      <c r="H524" s="204"/>
      <c r="I524" s="204"/>
      <c r="J524" s="80"/>
      <c r="K524" s="205">
        <f t="shared" si="16"/>
        <v>8.777727273</v>
      </c>
      <c r="L524" s="80"/>
      <c r="M524" s="80"/>
      <c r="N524" s="80"/>
      <c r="O524" s="80"/>
      <c r="P524" s="80"/>
      <c r="Q524" s="80"/>
      <c r="R524" s="80"/>
      <c r="S524" s="205" t="str">
        <f t="shared" si="13"/>
        <v>#DIV/0!</v>
      </c>
      <c r="T524" s="80"/>
    </row>
    <row r="525" ht="15.75" customHeight="1">
      <c r="B525" s="80"/>
      <c r="C525" s="239"/>
      <c r="D525" s="216"/>
      <c r="E525" s="204"/>
      <c r="F525" s="204"/>
      <c r="G525" s="204"/>
      <c r="H525" s="204"/>
      <c r="I525" s="204"/>
      <c r="J525" s="80"/>
      <c r="K525" s="205">
        <f t="shared" si="16"/>
        <v>8.777727273</v>
      </c>
      <c r="L525" s="80"/>
      <c r="M525" s="80"/>
      <c r="N525" s="80"/>
      <c r="O525" s="80"/>
      <c r="P525" s="80"/>
      <c r="Q525" s="80"/>
      <c r="R525" s="80"/>
      <c r="S525" s="205" t="str">
        <f t="shared" si="13"/>
        <v>#DIV/0!</v>
      </c>
      <c r="T525" s="80"/>
    </row>
    <row r="526" ht="15.75" customHeight="1">
      <c r="B526" s="80"/>
      <c r="C526" s="239"/>
      <c r="D526" s="216"/>
      <c r="E526" s="204"/>
      <c r="F526" s="204"/>
      <c r="G526" s="204"/>
      <c r="H526" s="204"/>
      <c r="I526" s="204"/>
      <c r="J526" s="80"/>
      <c r="K526" s="205">
        <f t="shared" si="16"/>
        <v>8.777727273</v>
      </c>
      <c r="L526" s="80"/>
      <c r="M526" s="80"/>
      <c r="N526" s="80"/>
      <c r="O526" s="80"/>
      <c r="P526" s="80"/>
      <c r="Q526" s="80"/>
      <c r="R526" s="80"/>
      <c r="S526" s="205" t="str">
        <f t="shared" si="13"/>
        <v>#DIV/0!</v>
      </c>
      <c r="T526" s="80"/>
    </row>
    <row r="527" ht="15.75" customHeight="1">
      <c r="B527" s="80"/>
      <c r="C527" s="239"/>
      <c r="D527" s="216"/>
      <c r="E527" s="204"/>
      <c r="F527" s="204"/>
      <c r="G527" s="204"/>
      <c r="H527" s="204"/>
      <c r="I527" s="204"/>
      <c r="J527" s="80"/>
      <c r="K527" s="205">
        <f t="shared" si="16"/>
        <v>8.777727273</v>
      </c>
      <c r="L527" s="80"/>
      <c r="M527" s="80"/>
      <c r="N527" s="80"/>
      <c r="O527" s="80"/>
      <c r="P527" s="80"/>
      <c r="Q527" s="80"/>
      <c r="R527" s="80"/>
      <c r="S527" s="205" t="str">
        <f t="shared" si="13"/>
        <v>#DIV/0!</v>
      </c>
      <c r="T527" s="80"/>
    </row>
    <row r="528" ht="15.75" customHeight="1">
      <c r="B528" s="80"/>
      <c r="C528" s="239"/>
      <c r="D528" s="216"/>
      <c r="E528" s="204"/>
      <c r="F528" s="204"/>
      <c r="G528" s="204"/>
      <c r="H528" s="204"/>
      <c r="I528" s="204"/>
      <c r="J528" s="80"/>
      <c r="K528" s="205">
        <f t="shared" si="16"/>
        <v>8.777727273</v>
      </c>
      <c r="L528" s="80"/>
      <c r="M528" s="80"/>
      <c r="N528" s="80"/>
      <c r="O528" s="80"/>
      <c r="P528" s="80"/>
      <c r="Q528" s="80"/>
      <c r="R528" s="80"/>
      <c r="S528" s="205" t="str">
        <f t="shared" si="13"/>
        <v>#DIV/0!</v>
      </c>
      <c r="T528" s="80"/>
    </row>
    <row r="529" ht="15.75" customHeight="1">
      <c r="B529" s="80"/>
      <c r="C529" s="239"/>
      <c r="D529" s="216"/>
      <c r="E529" s="204"/>
      <c r="F529" s="204"/>
      <c r="G529" s="204"/>
      <c r="H529" s="204"/>
      <c r="I529" s="204"/>
      <c r="J529" s="80"/>
      <c r="K529" s="205">
        <f t="shared" si="16"/>
        <v>8.777727273</v>
      </c>
      <c r="L529" s="80"/>
      <c r="M529" s="80"/>
      <c r="N529" s="80"/>
      <c r="O529" s="80"/>
      <c r="P529" s="80"/>
      <c r="Q529" s="80"/>
      <c r="R529" s="80"/>
      <c r="S529" s="205" t="str">
        <f t="shared" si="13"/>
        <v>#DIV/0!</v>
      </c>
      <c r="T529" s="80"/>
    </row>
    <row r="530" ht="15.75" customHeight="1">
      <c r="B530" s="80"/>
      <c r="C530" s="239"/>
      <c r="D530" s="216"/>
      <c r="E530" s="204"/>
      <c r="F530" s="204"/>
      <c r="G530" s="204"/>
      <c r="H530" s="204"/>
      <c r="I530" s="204"/>
      <c r="J530" s="80"/>
      <c r="K530" s="205">
        <f t="shared" si="16"/>
        <v>8.777727273</v>
      </c>
      <c r="L530" s="80"/>
      <c r="M530" s="80"/>
      <c r="N530" s="80"/>
      <c r="O530" s="80"/>
      <c r="P530" s="80"/>
      <c r="Q530" s="80"/>
      <c r="R530" s="80"/>
      <c r="S530" s="205" t="str">
        <f t="shared" si="13"/>
        <v>#DIV/0!</v>
      </c>
      <c r="T530" s="80"/>
    </row>
    <row r="531" ht="15.75" customHeight="1">
      <c r="B531" s="80"/>
      <c r="C531" s="239"/>
      <c r="D531" s="216"/>
      <c r="E531" s="204"/>
      <c r="F531" s="204"/>
      <c r="G531" s="204"/>
      <c r="H531" s="204"/>
      <c r="I531" s="204"/>
      <c r="J531" s="80"/>
      <c r="K531" s="205">
        <f t="shared" si="16"/>
        <v>8.777727273</v>
      </c>
      <c r="L531" s="80"/>
      <c r="M531" s="80"/>
      <c r="N531" s="80"/>
      <c r="O531" s="80"/>
      <c r="P531" s="80"/>
      <c r="Q531" s="80"/>
      <c r="R531" s="80"/>
      <c r="S531" s="205" t="str">
        <f t="shared" si="13"/>
        <v>#DIV/0!</v>
      </c>
      <c r="T531" s="80"/>
    </row>
    <row r="532" ht="15.75" customHeight="1">
      <c r="B532" s="80"/>
      <c r="C532" s="239"/>
      <c r="D532" s="216"/>
      <c r="E532" s="204"/>
      <c r="F532" s="204"/>
      <c r="G532" s="204"/>
      <c r="H532" s="204"/>
      <c r="I532" s="204"/>
      <c r="J532" s="80"/>
      <c r="K532" s="205">
        <f t="shared" si="16"/>
        <v>8.777727273</v>
      </c>
      <c r="L532" s="80"/>
      <c r="M532" s="80"/>
      <c r="N532" s="80"/>
      <c r="O532" s="80"/>
      <c r="P532" s="80"/>
      <c r="Q532" s="80"/>
      <c r="R532" s="80"/>
      <c r="S532" s="205" t="str">
        <f t="shared" si="13"/>
        <v>#DIV/0!</v>
      </c>
      <c r="T532" s="80"/>
    </row>
    <row r="533" ht="15.75" customHeight="1">
      <c r="B533" s="80"/>
      <c r="C533" s="239"/>
      <c r="D533" s="216"/>
      <c r="E533" s="204"/>
      <c r="F533" s="204"/>
      <c r="G533" s="204"/>
      <c r="H533" s="204"/>
      <c r="I533" s="204"/>
      <c r="J533" s="80"/>
      <c r="K533" s="205">
        <f t="shared" si="16"/>
        <v>8.777727273</v>
      </c>
      <c r="L533" s="80"/>
      <c r="M533" s="80"/>
      <c r="N533" s="80"/>
      <c r="O533" s="80"/>
      <c r="P533" s="80"/>
      <c r="Q533" s="80"/>
      <c r="R533" s="80"/>
      <c r="S533" s="205" t="str">
        <f t="shared" si="13"/>
        <v>#DIV/0!</v>
      </c>
      <c r="T533" s="80"/>
    </row>
    <row r="534" ht="15.75" customHeight="1">
      <c r="B534" s="80"/>
      <c r="C534" s="239"/>
      <c r="D534" s="216"/>
      <c r="E534" s="204"/>
      <c r="F534" s="204"/>
      <c r="G534" s="204"/>
      <c r="H534" s="204"/>
      <c r="I534" s="204"/>
      <c r="J534" s="80"/>
      <c r="K534" s="205">
        <f t="shared" si="16"/>
        <v>8.777727273</v>
      </c>
      <c r="L534" s="80"/>
      <c r="M534" s="80"/>
      <c r="N534" s="80"/>
      <c r="O534" s="80"/>
      <c r="P534" s="80"/>
      <c r="Q534" s="80"/>
      <c r="R534" s="80"/>
      <c r="S534" s="205" t="str">
        <f t="shared" si="13"/>
        <v>#DIV/0!</v>
      </c>
      <c r="T534" s="80"/>
    </row>
    <row r="535" ht="15.75" customHeight="1">
      <c r="B535" s="80"/>
      <c r="C535" s="239"/>
      <c r="D535" s="216"/>
      <c r="E535" s="204"/>
      <c r="F535" s="204"/>
      <c r="G535" s="204"/>
      <c r="H535" s="204"/>
      <c r="I535" s="204"/>
      <c r="J535" s="80"/>
      <c r="K535" s="205">
        <f t="shared" si="16"/>
        <v>8.777727273</v>
      </c>
      <c r="L535" s="80"/>
      <c r="M535" s="80"/>
      <c r="N535" s="80"/>
      <c r="O535" s="80"/>
      <c r="P535" s="80"/>
      <c r="Q535" s="80"/>
      <c r="R535" s="80"/>
      <c r="S535" s="205" t="str">
        <f t="shared" si="13"/>
        <v>#DIV/0!</v>
      </c>
      <c r="T535" s="80"/>
    </row>
    <row r="536" ht="15.75" customHeight="1">
      <c r="B536" s="80"/>
      <c r="C536" s="239"/>
      <c r="D536" s="216"/>
      <c r="E536" s="204"/>
      <c r="F536" s="204"/>
      <c r="G536" s="204"/>
      <c r="H536" s="204"/>
      <c r="I536" s="204"/>
      <c r="J536" s="80"/>
      <c r="K536" s="205">
        <f t="shared" si="16"/>
        <v>8.777727273</v>
      </c>
      <c r="L536" s="80"/>
      <c r="M536" s="80"/>
      <c r="N536" s="80"/>
      <c r="O536" s="80"/>
      <c r="P536" s="80"/>
      <c r="Q536" s="80"/>
      <c r="R536" s="80"/>
      <c r="S536" s="205" t="str">
        <f t="shared" si="13"/>
        <v>#DIV/0!</v>
      </c>
      <c r="T536" s="80"/>
    </row>
    <row r="537" ht="15.75" customHeight="1">
      <c r="B537" s="80"/>
      <c r="C537" s="239"/>
      <c r="D537" s="216"/>
      <c r="E537" s="204"/>
      <c r="F537" s="204"/>
      <c r="G537" s="204"/>
      <c r="H537" s="204"/>
      <c r="I537" s="204"/>
      <c r="J537" s="80"/>
      <c r="K537" s="205">
        <f t="shared" si="16"/>
        <v>8.777727273</v>
      </c>
      <c r="L537" s="80"/>
      <c r="M537" s="80"/>
      <c r="N537" s="80"/>
      <c r="O537" s="80"/>
      <c r="P537" s="80"/>
      <c r="Q537" s="80"/>
      <c r="R537" s="80"/>
      <c r="S537" s="205" t="str">
        <f t="shared" si="13"/>
        <v>#DIV/0!</v>
      </c>
      <c r="T537" s="80"/>
    </row>
    <row r="538" ht="15.75" customHeight="1">
      <c r="B538" s="80"/>
      <c r="C538" s="239"/>
      <c r="D538" s="216"/>
      <c r="E538" s="204"/>
      <c r="F538" s="204"/>
      <c r="G538" s="204"/>
      <c r="H538" s="204"/>
      <c r="I538" s="204"/>
      <c r="J538" s="80"/>
      <c r="K538" s="205">
        <f t="shared" si="16"/>
        <v>8.777727273</v>
      </c>
      <c r="L538" s="80"/>
      <c r="M538" s="80"/>
      <c r="N538" s="80"/>
      <c r="O538" s="80"/>
      <c r="P538" s="80"/>
      <c r="Q538" s="80"/>
      <c r="R538" s="80"/>
      <c r="S538" s="205" t="str">
        <f t="shared" si="13"/>
        <v>#DIV/0!</v>
      </c>
      <c r="T538" s="80"/>
    </row>
    <row r="539" ht="15.75" customHeight="1">
      <c r="B539" s="80"/>
      <c r="C539" s="239"/>
      <c r="D539" s="216"/>
      <c r="E539" s="204"/>
      <c r="F539" s="204"/>
      <c r="G539" s="204"/>
      <c r="H539" s="204"/>
      <c r="I539" s="204"/>
      <c r="J539" s="80"/>
      <c r="K539" s="205">
        <f t="shared" si="16"/>
        <v>8.777727273</v>
      </c>
      <c r="L539" s="80"/>
      <c r="M539" s="80"/>
      <c r="N539" s="80"/>
      <c r="O539" s="80"/>
      <c r="P539" s="80"/>
      <c r="Q539" s="80"/>
      <c r="R539" s="80"/>
      <c r="S539" s="205" t="str">
        <f t="shared" si="13"/>
        <v>#DIV/0!</v>
      </c>
      <c r="T539" s="80"/>
    </row>
    <row r="540" ht="15.75" customHeight="1">
      <c r="B540" s="80"/>
      <c r="C540" s="239"/>
      <c r="D540" s="216"/>
      <c r="E540" s="204"/>
      <c r="F540" s="204"/>
      <c r="G540" s="204"/>
      <c r="H540" s="204"/>
      <c r="I540" s="204"/>
      <c r="J540" s="80"/>
      <c r="K540" s="205">
        <f t="shared" si="16"/>
        <v>8.777727273</v>
      </c>
      <c r="L540" s="80"/>
      <c r="M540" s="80"/>
      <c r="N540" s="80"/>
      <c r="O540" s="80"/>
      <c r="P540" s="80"/>
      <c r="Q540" s="80"/>
      <c r="R540" s="80"/>
      <c r="S540" s="205" t="str">
        <f t="shared" si="13"/>
        <v>#DIV/0!</v>
      </c>
      <c r="T540" s="80"/>
    </row>
    <row r="541" ht="15.75" customHeight="1">
      <c r="B541" s="80"/>
      <c r="C541" s="239"/>
      <c r="D541" s="216"/>
      <c r="E541" s="204"/>
      <c r="F541" s="204"/>
      <c r="G541" s="204"/>
      <c r="H541" s="204"/>
      <c r="I541" s="204"/>
      <c r="J541" s="80"/>
      <c r="K541" s="205">
        <f t="shared" si="16"/>
        <v>8.777727273</v>
      </c>
      <c r="L541" s="80"/>
      <c r="M541" s="80"/>
      <c r="N541" s="80"/>
      <c r="O541" s="80"/>
      <c r="P541" s="80"/>
      <c r="Q541" s="80"/>
      <c r="R541" s="80"/>
      <c r="S541" s="205" t="str">
        <f t="shared" si="13"/>
        <v>#DIV/0!</v>
      </c>
      <c r="T541" s="80"/>
    </row>
    <row r="542" ht="15.75" customHeight="1">
      <c r="B542" s="80"/>
      <c r="C542" s="239"/>
      <c r="D542" s="216"/>
      <c r="E542" s="204"/>
      <c r="F542" s="204"/>
      <c r="G542" s="204"/>
      <c r="H542" s="204"/>
      <c r="I542" s="204"/>
      <c r="J542" s="80"/>
      <c r="K542" s="205">
        <f t="shared" si="16"/>
        <v>8.777727273</v>
      </c>
      <c r="L542" s="80"/>
      <c r="M542" s="80"/>
      <c r="N542" s="80"/>
      <c r="O542" s="80"/>
      <c r="P542" s="80"/>
      <c r="Q542" s="80"/>
      <c r="R542" s="80"/>
      <c r="S542" s="205" t="str">
        <f t="shared" si="13"/>
        <v>#DIV/0!</v>
      </c>
      <c r="T542" s="80"/>
    </row>
    <row r="543" ht="15.75" customHeight="1">
      <c r="B543" s="80"/>
      <c r="C543" s="239"/>
      <c r="D543" s="216"/>
      <c r="E543" s="204"/>
      <c r="F543" s="204"/>
      <c r="G543" s="204"/>
      <c r="H543" s="204"/>
      <c r="I543" s="204"/>
      <c r="J543" s="80"/>
      <c r="K543" s="205">
        <f t="shared" si="16"/>
        <v>8.777727273</v>
      </c>
      <c r="L543" s="80"/>
      <c r="M543" s="80"/>
      <c r="N543" s="80"/>
      <c r="O543" s="80"/>
      <c r="P543" s="80"/>
      <c r="Q543" s="80"/>
      <c r="R543" s="80"/>
      <c r="S543" s="205" t="str">
        <f t="shared" si="13"/>
        <v>#DIV/0!</v>
      </c>
      <c r="T543" s="80"/>
    </row>
    <row r="544" ht="15.75" customHeight="1">
      <c r="B544" s="80"/>
      <c r="C544" s="239"/>
      <c r="D544" s="216"/>
      <c r="E544" s="204"/>
      <c r="F544" s="204"/>
      <c r="G544" s="204"/>
      <c r="H544" s="204"/>
      <c r="I544" s="204"/>
      <c r="J544" s="80"/>
      <c r="K544" s="205">
        <f t="shared" si="16"/>
        <v>8.777727273</v>
      </c>
      <c r="L544" s="80"/>
      <c r="M544" s="80"/>
      <c r="N544" s="80"/>
      <c r="O544" s="80"/>
      <c r="P544" s="80"/>
      <c r="Q544" s="80"/>
      <c r="R544" s="80"/>
      <c r="S544" s="205" t="str">
        <f t="shared" si="13"/>
        <v>#DIV/0!</v>
      </c>
      <c r="T544" s="80"/>
    </row>
    <row r="545" ht="15.75" customHeight="1">
      <c r="B545" s="80"/>
      <c r="C545" s="239"/>
      <c r="D545" s="216"/>
      <c r="E545" s="204"/>
      <c r="F545" s="204"/>
      <c r="G545" s="204"/>
      <c r="H545" s="204"/>
      <c r="I545" s="204"/>
      <c r="J545" s="80"/>
      <c r="K545" s="205">
        <f t="shared" si="16"/>
        <v>8.777727273</v>
      </c>
      <c r="L545" s="80"/>
      <c r="M545" s="80"/>
      <c r="N545" s="80"/>
      <c r="O545" s="80"/>
      <c r="P545" s="80"/>
      <c r="Q545" s="80"/>
      <c r="R545" s="80"/>
      <c r="S545" s="205" t="str">
        <f t="shared" si="13"/>
        <v>#DIV/0!</v>
      </c>
      <c r="T545" s="80"/>
    </row>
    <row r="546" ht="15.75" customHeight="1">
      <c r="B546" s="80"/>
      <c r="C546" s="239"/>
      <c r="D546" s="216"/>
      <c r="E546" s="204"/>
      <c r="F546" s="204"/>
      <c r="G546" s="204"/>
      <c r="H546" s="204"/>
      <c r="I546" s="204"/>
      <c r="J546" s="80"/>
      <c r="K546" s="205">
        <f t="shared" si="16"/>
        <v>8.777727273</v>
      </c>
      <c r="L546" s="80"/>
      <c r="M546" s="80"/>
      <c r="N546" s="80"/>
      <c r="O546" s="80"/>
      <c r="P546" s="80"/>
      <c r="Q546" s="80"/>
      <c r="R546" s="80"/>
      <c r="S546" s="205" t="str">
        <f t="shared" si="13"/>
        <v>#DIV/0!</v>
      </c>
      <c r="T546" s="80"/>
    </row>
    <row r="547" ht="15.75" customHeight="1">
      <c r="B547" s="80"/>
      <c r="C547" s="239"/>
      <c r="D547" s="216"/>
      <c r="E547" s="204"/>
      <c r="F547" s="204"/>
      <c r="G547" s="204"/>
      <c r="H547" s="204"/>
      <c r="I547" s="204"/>
      <c r="J547" s="80"/>
      <c r="K547" s="205">
        <f t="shared" si="16"/>
        <v>8.777727273</v>
      </c>
      <c r="L547" s="80"/>
      <c r="M547" s="80"/>
      <c r="N547" s="80"/>
      <c r="O547" s="80"/>
      <c r="P547" s="80"/>
      <c r="Q547" s="80"/>
      <c r="R547" s="80"/>
      <c r="S547" s="205" t="str">
        <f t="shared" si="13"/>
        <v>#DIV/0!</v>
      </c>
      <c r="T547" s="80"/>
    </row>
    <row r="548" ht="15.75" customHeight="1">
      <c r="B548" s="80"/>
      <c r="C548" s="239"/>
      <c r="D548" s="216"/>
      <c r="E548" s="204"/>
      <c r="F548" s="204"/>
      <c r="G548" s="204"/>
      <c r="H548" s="204"/>
      <c r="I548" s="204"/>
      <c r="J548" s="80"/>
      <c r="K548" s="205">
        <f t="shared" si="16"/>
        <v>8.777727273</v>
      </c>
      <c r="L548" s="80"/>
      <c r="M548" s="80"/>
      <c r="N548" s="80"/>
      <c r="O548" s="80"/>
      <c r="P548" s="80"/>
      <c r="Q548" s="80"/>
      <c r="R548" s="80"/>
      <c r="S548" s="205" t="str">
        <f t="shared" si="13"/>
        <v>#DIV/0!</v>
      </c>
      <c r="T548" s="80"/>
    </row>
    <row r="549" ht="15.75" customHeight="1">
      <c r="B549" s="80"/>
      <c r="C549" s="239"/>
      <c r="D549" s="216"/>
      <c r="E549" s="204"/>
      <c r="F549" s="204"/>
      <c r="G549" s="204"/>
      <c r="H549" s="204"/>
      <c r="I549" s="204"/>
      <c r="J549" s="80"/>
      <c r="K549" s="205">
        <f t="shared" si="16"/>
        <v>8.777727273</v>
      </c>
      <c r="L549" s="80"/>
      <c r="M549" s="80"/>
      <c r="N549" s="80"/>
      <c r="O549" s="80"/>
      <c r="P549" s="80"/>
      <c r="Q549" s="80"/>
      <c r="R549" s="80"/>
      <c r="S549" s="205" t="str">
        <f t="shared" si="13"/>
        <v>#DIV/0!</v>
      </c>
      <c r="T549" s="80"/>
    </row>
    <row r="550" ht="15.75" customHeight="1">
      <c r="B550" s="80"/>
      <c r="C550" s="239"/>
      <c r="D550" s="216"/>
      <c r="E550" s="204"/>
      <c r="F550" s="204"/>
      <c r="G550" s="204"/>
      <c r="H550" s="204"/>
      <c r="I550" s="204"/>
      <c r="J550" s="80"/>
      <c r="K550" s="205">
        <f t="shared" si="16"/>
        <v>8.777727273</v>
      </c>
      <c r="L550" s="80"/>
      <c r="M550" s="80"/>
      <c r="N550" s="80"/>
      <c r="O550" s="80"/>
      <c r="P550" s="80"/>
      <c r="Q550" s="80"/>
      <c r="R550" s="80"/>
      <c r="S550" s="205" t="str">
        <f t="shared" si="13"/>
        <v>#DIV/0!</v>
      </c>
      <c r="T550" s="80"/>
    </row>
    <row r="551" ht="15.75" customHeight="1">
      <c r="B551" s="80"/>
      <c r="C551" s="239"/>
      <c r="D551" s="216"/>
      <c r="E551" s="204"/>
      <c r="F551" s="204"/>
      <c r="G551" s="204"/>
      <c r="H551" s="204"/>
      <c r="I551" s="204"/>
      <c r="J551" s="80"/>
      <c r="K551" s="205">
        <f t="shared" si="16"/>
        <v>8.777727273</v>
      </c>
      <c r="L551" s="80"/>
      <c r="M551" s="80"/>
      <c r="N551" s="80"/>
      <c r="O551" s="80"/>
      <c r="P551" s="80"/>
      <c r="Q551" s="80"/>
      <c r="R551" s="80"/>
      <c r="S551" s="205" t="str">
        <f t="shared" si="13"/>
        <v>#DIV/0!</v>
      </c>
      <c r="T551" s="80"/>
    </row>
    <row r="552" ht="15.75" customHeight="1">
      <c r="B552" s="80"/>
      <c r="C552" s="239"/>
      <c r="D552" s="216"/>
      <c r="E552" s="204"/>
      <c r="F552" s="204"/>
      <c r="G552" s="204"/>
      <c r="H552" s="204"/>
      <c r="I552" s="204"/>
      <c r="J552" s="80"/>
      <c r="K552" s="205">
        <f t="shared" si="16"/>
        <v>8.777727273</v>
      </c>
      <c r="L552" s="80"/>
      <c r="M552" s="80"/>
      <c r="N552" s="80"/>
      <c r="O552" s="80"/>
      <c r="P552" s="80"/>
      <c r="Q552" s="80"/>
      <c r="R552" s="80"/>
      <c r="S552" s="205" t="str">
        <f t="shared" si="13"/>
        <v>#DIV/0!</v>
      </c>
      <c r="T552" s="80"/>
    </row>
    <row r="553" ht="15.75" customHeight="1">
      <c r="B553" s="243" t="s">
        <v>4849</v>
      </c>
      <c r="C553" s="244"/>
      <c r="D553" s="216"/>
      <c r="E553" s="245"/>
      <c r="F553" s="245"/>
      <c r="G553" s="245"/>
      <c r="H553" s="245"/>
      <c r="I553" s="245"/>
      <c r="J553" s="246">
        <f>SUBTOTAL(101,HOSTELWORLD!$J$3:$J$552)</f>
        <v>8.777727273</v>
      </c>
      <c r="K553" s="205"/>
      <c r="L553" s="246">
        <f>SUBTOTAL(101,HOSTELWORLD!$L$3:$L$552)</f>
        <v>8.906605923</v>
      </c>
      <c r="M553" s="246">
        <f>SUBTOTAL(101,HOSTELWORLD!$M$3:$M$552)</f>
        <v>9.145454545</v>
      </c>
      <c r="N553" s="246">
        <f>SUBTOTAL(101,HOSTELWORLD!$N$3:$N$552)</f>
        <v>9.486363636</v>
      </c>
      <c r="O553" s="246">
        <f>SUBTOTAL(101,HOSTELWORLD!$O$3:$O$552)</f>
        <v>9.090909091</v>
      </c>
      <c r="P553" s="246">
        <f>SUBTOTAL(101,HOSTELWORLD!$P$3:$P$552)</f>
        <v>8.159090909</v>
      </c>
      <c r="Q553" s="246">
        <f>SUBTOTAL(101,HOSTELWORLD!$Q$3:$Q$552)</f>
        <v>8.390909091</v>
      </c>
      <c r="R553" s="246">
        <f>SUBTOTAL(101,HOSTELWORLD!$R$3:$R$552)</f>
        <v>8.273972603</v>
      </c>
      <c r="S553" s="244"/>
      <c r="T553" s="247">
        <f>SUBTOTAL(103,HOSTELWORLD!$T$3:$T$552)</f>
        <v>307</v>
      </c>
    </row>
    <row r="554" ht="15.75" customHeight="1">
      <c r="E554" s="198"/>
      <c r="F554" s="198"/>
      <c r="G554" s="198"/>
      <c r="H554" s="198"/>
      <c r="I554" s="198"/>
      <c r="S554" s="193"/>
    </row>
    <row r="555" ht="15.75" customHeight="1">
      <c r="E555" s="198"/>
      <c r="F555" s="198"/>
      <c r="G555" s="198"/>
      <c r="H555" s="198"/>
      <c r="I555" s="198"/>
      <c r="S555" s="193"/>
    </row>
    <row r="556" ht="15.75" customHeight="1">
      <c r="E556" s="198"/>
      <c r="F556" s="198"/>
      <c r="G556" s="198"/>
      <c r="H556" s="198"/>
      <c r="I556" s="198"/>
      <c r="S556" s="193"/>
    </row>
    <row r="557" ht="15.75" customHeight="1">
      <c r="E557" s="198"/>
      <c r="F557" s="198"/>
      <c r="G557" s="198"/>
      <c r="H557" s="198"/>
      <c r="I557" s="198"/>
      <c r="S557" s="193"/>
    </row>
    <row r="558" ht="15.75" customHeight="1">
      <c r="E558" s="198"/>
      <c r="F558" s="198"/>
      <c r="G558" s="198"/>
      <c r="H558" s="198"/>
      <c r="I558" s="198"/>
      <c r="S558" s="193"/>
    </row>
    <row r="559" ht="15.75" customHeight="1">
      <c r="E559" s="198"/>
      <c r="F559" s="198"/>
      <c r="G559" s="198"/>
      <c r="H559" s="198"/>
      <c r="I559" s="198"/>
      <c r="S559" s="193"/>
    </row>
    <row r="560" ht="15.75" customHeight="1">
      <c r="E560" s="198"/>
      <c r="F560" s="198"/>
      <c r="G560" s="198"/>
      <c r="H560" s="198"/>
      <c r="I560" s="198"/>
      <c r="S560" s="193"/>
    </row>
    <row r="561" ht="15.75" customHeight="1">
      <c r="E561" s="198"/>
      <c r="F561" s="198"/>
      <c r="G561" s="198"/>
      <c r="H561" s="198"/>
      <c r="I561" s="198"/>
      <c r="S561" s="193"/>
    </row>
    <row r="562" ht="15.75" customHeight="1">
      <c r="E562" s="198"/>
      <c r="F562" s="198"/>
      <c r="G562" s="198"/>
      <c r="H562" s="198"/>
      <c r="I562" s="198"/>
      <c r="S562" s="193"/>
    </row>
    <row r="563" ht="15.75" customHeight="1">
      <c r="E563" s="198"/>
      <c r="F563" s="198"/>
      <c r="G563" s="198"/>
      <c r="H563" s="198"/>
      <c r="I563" s="198"/>
      <c r="S563" s="193"/>
    </row>
    <row r="564" ht="15.75" customHeight="1">
      <c r="E564" s="198"/>
      <c r="F564" s="198"/>
      <c r="G564" s="198"/>
      <c r="H564" s="198"/>
      <c r="I564" s="198"/>
      <c r="S564" s="193"/>
    </row>
    <row r="565" ht="15.75" customHeight="1">
      <c r="E565" s="198"/>
      <c r="F565" s="198"/>
      <c r="G565" s="198"/>
      <c r="H565" s="198"/>
      <c r="I565" s="198"/>
      <c r="S565" s="193"/>
    </row>
    <row r="566" ht="15.75" customHeight="1">
      <c r="E566" s="198"/>
      <c r="F566" s="198"/>
      <c r="G566" s="198"/>
      <c r="H566" s="198"/>
      <c r="I566" s="198"/>
      <c r="S566" s="193"/>
    </row>
    <row r="567" ht="15.75" customHeight="1">
      <c r="E567" s="198"/>
      <c r="F567" s="198"/>
      <c r="G567" s="198"/>
      <c r="H567" s="198"/>
      <c r="I567" s="198"/>
      <c r="S567" s="193"/>
    </row>
    <row r="568" ht="15.75" customHeight="1">
      <c r="E568" s="198"/>
      <c r="F568" s="198"/>
      <c r="G568" s="198"/>
      <c r="H568" s="198"/>
      <c r="I568" s="198"/>
      <c r="S568" s="193"/>
    </row>
    <row r="569" ht="15.75" customHeight="1">
      <c r="E569" s="198"/>
      <c r="F569" s="198"/>
      <c r="G569" s="198"/>
      <c r="H569" s="198"/>
      <c r="I569" s="198"/>
      <c r="S569" s="193"/>
    </row>
    <row r="570" ht="15.75" customHeight="1">
      <c r="E570" s="198"/>
      <c r="F570" s="198"/>
      <c r="G570" s="198"/>
      <c r="H570" s="198"/>
      <c r="I570" s="198"/>
      <c r="S570" s="193"/>
    </row>
    <row r="571" ht="15.75" customHeight="1">
      <c r="E571" s="198"/>
      <c r="F571" s="198"/>
      <c r="G571" s="198"/>
      <c r="H571" s="198"/>
      <c r="I571" s="198"/>
      <c r="S571" s="193"/>
    </row>
    <row r="572" ht="15.75" customHeight="1">
      <c r="E572" s="198"/>
      <c r="F572" s="198"/>
      <c r="G572" s="198"/>
      <c r="H572" s="198"/>
      <c r="I572" s="198"/>
      <c r="S572" s="193"/>
    </row>
    <row r="573" ht="15.75" customHeight="1">
      <c r="E573" s="198"/>
      <c r="F573" s="198"/>
      <c r="G573" s="198"/>
      <c r="H573" s="198"/>
      <c r="I573" s="198"/>
      <c r="S573" s="193"/>
    </row>
    <row r="574" ht="15.75" customHeight="1">
      <c r="E574" s="198"/>
      <c r="F574" s="198"/>
      <c r="G574" s="198"/>
      <c r="H574" s="198"/>
      <c r="I574" s="198"/>
      <c r="S574" s="193"/>
    </row>
    <row r="575" ht="15.75" customHeight="1">
      <c r="E575" s="198"/>
      <c r="F575" s="198"/>
      <c r="G575" s="198"/>
      <c r="H575" s="198"/>
      <c r="I575" s="198"/>
      <c r="S575" s="193"/>
    </row>
    <row r="576" ht="15.75" customHeight="1">
      <c r="E576" s="198"/>
      <c r="F576" s="198"/>
      <c r="G576" s="198"/>
      <c r="H576" s="198"/>
      <c r="I576" s="198"/>
      <c r="S576" s="193"/>
    </row>
    <row r="577" ht="15.75" customHeight="1">
      <c r="E577" s="198"/>
      <c r="F577" s="198"/>
      <c r="G577" s="198"/>
      <c r="H577" s="198"/>
      <c r="I577" s="198"/>
      <c r="S577" s="193"/>
    </row>
    <row r="578" ht="15.75" customHeight="1">
      <c r="E578" s="198"/>
      <c r="F578" s="198"/>
      <c r="G578" s="198"/>
      <c r="H578" s="198"/>
      <c r="I578" s="198"/>
      <c r="S578" s="193"/>
    </row>
    <row r="579" ht="15.75" customHeight="1">
      <c r="E579" s="198"/>
      <c r="F579" s="198"/>
      <c r="G579" s="198"/>
      <c r="H579" s="198"/>
      <c r="I579" s="198"/>
      <c r="S579" s="193"/>
    </row>
    <row r="580" ht="15.75" customHeight="1">
      <c r="E580" s="198"/>
      <c r="F580" s="198"/>
      <c r="G580" s="198"/>
      <c r="H580" s="198"/>
      <c r="I580" s="198"/>
      <c r="S580" s="193"/>
    </row>
    <row r="581" ht="15.75" customHeight="1">
      <c r="E581" s="198"/>
      <c r="F581" s="198"/>
      <c r="G581" s="198"/>
      <c r="H581" s="198"/>
      <c r="I581" s="198"/>
      <c r="S581" s="193"/>
    </row>
    <row r="582" ht="15.75" customHeight="1">
      <c r="E582" s="198"/>
      <c r="F582" s="198"/>
      <c r="G582" s="198"/>
      <c r="H582" s="198"/>
      <c r="I582" s="198"/>
      <c r="S582" s="193"/>
    </row>
    <row r="583" ht="15.75" customHeight="1">
      <c r="E583" s="198"/>
      <c r="F583" s="198"/>
      <c r="G583" s="198"/>
      <c r="H583" s="198"/>
      <c r="I583" s="198"/>
      <c r="S583" s="193"/>
    </row>
    <row r="584" ht="15.75" customHeight="1">
      <c r="E584" s="198"/>
      <c r="F584" s="198"/>
      <c r="G584" s="198"/>
      <c r="H584" s="198"/>
      <c r="I584" s="198"/>
      <c r="S584" s="193"/>
    </row>
    <row r="585" ht="15.75" customHeight="1">
      <c r="E585" s="198"/>
      <c r="F585" s="198"/>
      <c r="G585" s="198"/>
      <c r="H585" s="198"/>
      <c r="I585" s="198"/>
      <c r="S585" s="193"/>
    </row>
    <row r="586" ht="15.75" customHeight="1">
      <c r="E586" s="198"/>
      <c r="F586" s="198"/>
      <c r="G586" s="198"/>
      <c r="H586" s="198"/>
      <c r="I586" s="198"/>
      <c r="S586" s="193"/>
    </row>
    <row r="587" ht="15.75" customHeight="1">
      <c r="E587" s="198"/>
      <c r="F587" s="198"/>
      <c r="G587" s="198"/>
      <c r="H587" s="198"/>
      <c r="I587" s="198"/>
      <c r="S587" s="193"/>
    </row>
    <row r="588" ht="15.75" customHeight="1">
      <c r="E588" s="198"/>
      <c r="F588" s="198"/>
      <c r="G588" s="198"/>
      <c r="H588" s="198"/>
      <c r="I588" s="198"/>
      <c r="S588" s="193"/>
    </row>
    <row r="589" ht="15.75" customHeight="1">
      <c r="E589" s="198"/>
      <c r="F589" s="198"/>
      <c r="G589" s="198"/>
      <c r="H589" s="198"/>
      <c r="I589" s="198"/>
      <c r="S589" s="193"/>
    </row>
    <row r="590" ht="15.75" customHeight="1">
      <c r="E590" s="198"/>
      <c r="F590" s="198"/>
      <c r="G590" s="198"/>
      <c r="H590" s="198"/>
      <c r="I590" s="198"/>
      <c r="S590" s="193"/>
    </row>
    <row r="591" ht="15.75" customHeight="1">
      <c r="E591" s="198"/>
      <c r="F591" s="198"/>
      <c r="G591" s="198"/>
      <c r="H591" s="198"/>
      <c r="I591" s="198"/>
      <c r="S591" s="193"/>
    </row>
    <row r="592" ht="15.75" customHeight="1">
      <c r="E592" s="198"/>
      <c r="F592" s="198"/>
      <c r="G592" s="198"/>
      <c r="H592" s="198"/>
      <c r="I592" s="198"/>
      <c r="S592" s="193"/>
    </row>
    <row r="593" ht="15.75" customHeight="1">
      <c r="E593" s="198"/>
      <c r="F593" s="198"/>
      <c r="G593" s="198"/>
      <c r="H593" s="198"/>
      <c r="I593" s="198"/>
      <c r="S593" s="193"/>
    </row>
    <row r="594" ht="15.75" customHeight="1">
      <c r="E594" s="198"/>
      <c r="F594" s="198"/>
      <c r="G594" s="198"/>
      <c r="H594" s="198"/>
      <c r="I594" s="198"/>
      <c r="S594" s="193"/>
    </row>
    <row r="595" ht="15.75" customHeight="1">
      <c r="E595" s="198"/>
      <c r="F595" s="198"/>
      <c r="G595" s="198"/>
      <c r="H595" s="198"/>
      <c r="I595" s="198"/>
      <c r="S595" s="193"/>
    </row>
    <row r="596" ht="15.75" customHeight="1">
      <c r="E596" s="198"/>
      <c r="F596" s="198"/>
      <c r="G596" s="198"/>
      <c r="H596" s="198"/>
      <c r="I596" s="198"/>
      <c r="S596" s="193"/>
    </row>
    <row r="597" ht="15.75" customHeight="1">
      <c r="E597" s="198"/>
      <c r="F597" s="198"/>
      <c r="G597" s="198"/>
      <c r="H597" s="198"/>
      <c r="I597" s="198"/>
      <c r="S597" s="193"/>
    </row>
    <row r="598" ht="15.75" customHeight="1">
      <c r="E598" s="198"/>
      <c r="F598" s="198"/>
      <c r="G598" s="198"/>
      <c r="H598" s="198"/>
      <c r="I598" s="198"/>
      <c r="S598" s="193"/>
    </row>
    <row r="599" ht="15.75" customHeight="1">
      <c r="E599" s="198"/>
      <c r="F599" s="198"/>
      <c r="G599" s="198"/>
      <c r="H599" s="198"/>
      <c r="I599" s="198"/>
      <c r="S599" s="193"/>
    </row>
    <row r="600" ht="15.75" customHeight="1">
      <c r="E600" s="198"/>
      <c r="F600" s="198"/>
      <c r="G600" s="198"/>
      <c r="H600" s="198"/>
      <c r="I600" s="198"/>
      <c r="S600" s="193"/>
    </row>
    <row r="601" ht="15.75" customHeight="1">
      <c r="E601" s="198"/>
      <c r="F601" s="198"/>
      <c r="G601" s="198"/>
      <c r="H601" s="198"/>
      <c r="I601" s="198"/>
      <c r="S601" s="193"/>
    </row>
    <row r="602" ht="15.75" customHeight="1">
      <c r="E602" s="198"/>
      <c r="F602" s="198"/>
      <c r="G602" s="198"/>
      <c r="H602" s="198"/>
      <c r="I602" s="198"/>
      <c r="S602" s="193"/>
    </row>
    <row r="603" ht="15.75" customHeight="1">
      <c r="E603" s="198"/>
      <c r="F603" s="198"/>
      <c r="G603" s="198"/>
      <c r="H603" s="198"/>
      <c r="I603" s="198"/>
      <c r="S603" s="193"/>
    </row>
    <row r="604" ht="15.75" customHeight="1">
      <c r="E604" s="198"/>
      <c r="F604" s="198"/>
      <c r="G604" s="198"/>
      <c r="H604" s="198"/>
      <c r="I604" s="198"/>
      <c r="S604" s="193"/>
    </row>
    <row r="605" ht="15.75" customHeight="1">
      <c r="E605" s="198"/>
      <c r="F605" s="198"/>
      <c r="G605" s="198"/>
      <c r="H605" s="198"/>
      <c r="I605" s="198"/>
      <c r="S605" s="193"/>
    </row>
    <row r="606" ht="15.75" customHeight="1">
      <c r="E606" s="198"/>
      <c r="F606" s="198"/>
      <c r="G606" s="198"/>
      <c r="H606" s="198"/>
      <c r="I606" s="198"/>
      <c r="S606" s="193"/>
    </row>
    <row r="607" ht="15.75" customHeight="1">
      <c r="E607" s="198"/>
      <c r="F607" s="198"/>
      <c r="G607" s="198"/>
      <c r="H607" s="198"/>
      <c r="I607" s="198"/>
      <c r="S607" s="193"/>
    </row>
    <row r="608" ht="15.75" customHeight="1">
      <c r="E608" s="198"/>
      <c r="F608" s="198"/>
      <c r="G608" s="198"/>
      <c r="H608" s="198"/>
      <c r="I608" s="198"/>
      <c r="S608" s="193"/>
    </row>
    <row r="609" ht="15.75" customHeight="1">
      <c r="E609" s="198"/>
      <c r="F609" s="198"/>
      <c r="G609" s="198"/>
      <c r="H609" s="198"/>
      <c r="I609" s="198"/>
      <c r="S609" s="193"/>
    </row>
    <row r="610" ht="15.75" customHeight="1">
      <c r="E610" s="198"/>
      <c r="F610" s="198"/>
      <c r="G610" s="198"/>
      <c r="H610" s="198"/>
      <c r="I610" s="198"/>
      <c r="S610" s="193"/>
    </row>
    <row r="611" ht="15.75" customHeight="1">
      <c r="E611" s="198"/>
      <c r="F611" s="198"/>
      <c r="G611" s="198"/>
      <c r="H611" s="198"/>
      <c r="I611" s="198"/>
      <c r="S611" s="193"/>
    </row>
    <row r="612" ht="15.75" customHeight="1">
      <c r="E612" s="198"/>
      <c r="F612" s="198"/>
      <c r="G612" s="198"/>
      <c r="H612" s="198"/>
      <c r="I612" s="198"/>
      <c r="S612" s="193"/>
    </row>
    <row r="613" ht="15.75" customHeight="1">
      <c r="E613" s="198"/>
      <c r="F613" s="198"/>
      <c r="G613" s="198"/>
      <c r="H613" s="198"/>
      <c r="I613" s="198"/>
      <c r="S613" s="193"/>
    </row>
    <row r="614" ht="15.75" customHeight="1">
      <c r="E614" s="198"/>
      <c r="F614" s="198"/>
      <c r="G614" s="198"/>
      <c r="H614" s="198"/>
      <c r="I614" s="198"/>
      <c r="S614" s="193"/>
    </row>
    <row r="615" ht="15.75" customHeight="1">
      <c r="E615" s="198"/>
      <c r="F615" s="198"/>
      <c r="G615" s="198"/>
      <c r="H615" s="198"/>
      <c r="I615" s="198"/>
      <c r="S615" s="193"/>
    </row>
    <row r="616" ht="15.75" customHeight="1">
      <c r="E616" s="198"/>
      <c r="F616" s="198"/>
      <c r="G616" s="198"/>
      <c r="H616" s="198"/>
      <c r="I616" s="198"/>
      <c r="S616" s="193"/>
    </row>
    <row r="617" ht="15.75" customHeight="1">
      <c r="E617" s="198"/>
      <c r="F617" s="198"/>
      <c r="G617" s="198"/>
      <c r="H617" s="198"/>
      <c r="I617" s="198"/>
      <c r="S617" s="193"/>
    </row>
    <row r="618" ht="15.75" customHeight="1">
      <c r="E618" s="198"/>
      <c r="F618" s="198"/>
      <c r="G618" s="198"/>
      <c r="H618" s="198"/>
      <c r="I618" s="198"/>
      <c r="S618" s="193"/>
    </row>
    <row r="619" ht="15.75" customHeight="1">
      <c r="E619" s="198"/>
      <c r="F619" s="198"/>
      <c r="G619" s="198"/>
      <c r="H619" s="198"/>
      <c r="I619" s="198"/>
      <c r="S619" s="193"/>
    </row>
    <row r="620" ht="15.75" customHeight="1">
      <c r="E620" s="198"/>
      <c r="F620" s="198"/>
      <c r="G620" s="198"/>
      <c r="H620" s="198"/>
      <c r="I620" s="198"/>
      <c r="S620" s="193"/>
    </row>
    <row r="621" ht="15.75" customHeight="1">
      <c r="E621" s="198"/>
      <c r="F621" s="198"/>
      <c r="G621" s="198"/>
      <c r="H621" s="198"/>
      <c r="I621" s="198"/>
      <c r="S621" s="193"/>
    </row>
    <row r="622" ht="15.75" customHeight="1">
      <c r="E622" s="198"/>
      <c r="F622" s="198"/>
      <c r="G622" s="198"/>
      <c r="H622" s="198"/>
      <c r="I622" s="198"/>
      <c r="S622" s="193"/>
    </row>
    <row r="623" ht="15.75" customHeight="1">
      <c r="E623" s="198"/>
      <c r="F623" s="198"/>
      <c r="G623" s="198"/>
      <c r="H623" s="198"/>
      <c r="I623" s="198"/>
      <c r="S623" s="193"/>
    </row>
    <row r="624" ht="15.75" customHeight="1">
      <c r="E624" s="198"/>
      <c r="F624" s="198"/>
      <c r="G624" s="198"/>
      <c r="H624" s="198"/>
      <c r="I624" s="198"/>
      <c r="S624" s="193"/>
    </row>
    <row r="625" ht="15.75" customHeight="1">
      <c r="E625" s="198"/>
      <c r="F625" s="198"/>
      <c r="G625" s="198"/>
      <c r="H625" s="198"/>
      <c r="I625" s="198"/>
      <c r="S625" s="193"/>
    </row>
    <row r="626" ht="15.75" customHeight="1">
      <c r="E626" s="198"/>
      <c r="F626" s="198"/>
      <c r="G626" s="198"/>
      <c r="H626" s="198"/>
      <c r="I626" s="198"/>
      <c r="S626" s="193"/>
    </row>
    <row r="627" ht="15.75" customHeight="1">
      <c r="E627" s="198"/>
      <c r="F627" s="198"/>
      <c r="G627" s="198"/>
      <c r="H627" s="198"/>
      <c r="I627" s="198"/>
      <c r="S627" s="193"/>
    </row>
    <row r="628" ht="15.75" customHeight="1">
      <c r="E628" s="198"/>
      <c r="F628" s="198"/>
      <c r="G628" s="198"/>
      <c r="H628" s="198"/>
      <c r="I628" s="198"/>
      <c r="S628" s="193"/>
    </row>
    <row r="629" ht="15.75" customHeight="1">
      <c r="E629" s="198"/>
      <c r="F629" s="198"/>
      <c r="G629" s="198"/>
      <c r="H629" s="198"/>
      <c r="I629" s="198"/>
      <c r="S629" s="193"/>
    </row>
    <row r="630" ht="15.75" customHeight="1">
      <c r="E630" s="198"/>
      <c r="F630" s="198"/>
      <c r="G630" s="198"/>
      <c r="H630" s="198"/>
      <c r="I630" s="198"/>
      <c r="S630" s="193"/>
    </row>
    <row r="631" ht="15.75" customHeight="1">
      <c r="E631" s="198"/>
      <c r="F631" s="198"/>
      <c r="G631" s="198"/>
      <c r="H631" s="198"/>
      <c r="I631" s="198"/>
      <c r="S631" s="193"/>
    </row>
    <row r="632" ht="15.75" customHeight="1">
      <c r="E632" s="198"/>
      <c r="F632" s="198"/>
      <c r="G632" s="198"/>
      <c r="H632" s="198"/>
      <c r="I632" s="198"/>
      <c r="S632" s="193"/>
    </row>
    <row r="633" ht="15.75" customHeight="1">
      <c r="E633" s="198"/>
      <c r="F633" s="198"/>
      <c r="G633" s="198"/>
      <c r="H633" s="198"/>
      <c r="I633" s="198"/>
      <c r="S633" s="193"/>
    </row>
    <row r="634" ht="15.75" customHeight="1">
      <c r="E634" s="198"/>
      <c r="F634" s="198"/>
      <c r="G634" s="198"/>
      <c r="H634" s="198"/>
      <c r="I634" s="198"/>
      <c r="S634" s="193"/>
    </row>
    <row r="635" ht="15.75" customHeight="1">
      <c r="E635" s="198"/>
      <c r="F635" s="198"/>
      <c r="G635" s="198"/>
      <c r="H635" s="198"/>
      <c r="I635" s="198"/>
      <c r="S635" s="193"/>
    </row>
    <row r="636" ht="15.75" customHeight="1">
      <c r="E636" s="198"/>
      <c r="F636" s="198"/>
      <c r="G636" s="198"/>
      <c r="H636" s="198"/>
      <c r="I636" s="198"/>
      <c r="S636" s="193"/>
    </row>
    <row r="637" ht="15.75" customHeight="1">
      <c r="E637" s="198"/>
      <c r="F637" s="198"/>
      <c r="G637" s="198"/>
      <c r="H637" s="198"/>
      <c r="I637" s="198"/>
      <c r="S637" s="193"/>
    </row>
    <row r="638" ht="15.75" customHeight="1">
      <c r="E638" s="198"/>
      <c r="F638" s="198"/>
      <c r="G638" s="198"/>
      <c r="H638" s="198"/>
      <c r="I638" s="198"/>
      <c r="S638" s="193"/>
    </row>
    <row r="639" ht="15.75" customHeight="1">
      <c r="E639" s="198"/>
      <c r="F639" s="198"/>
      <c r="G639" s="198"/>
      <c r="H639" s="198"/>
      <c r="I639" s="198"/>
      <c r="S639" s="193"/>
    </row>
    <row r="640" ht="15.75" customHeight="1">
      <c r="E640" s="198"/>
      <c r="F640" s="198"/>
      <c r="G640" s="198"/>
      <c r="H640" s="198"/>
      <c r="I640" s="198"/>
      <c r="S640" s="193"/>
    </row>
    <row r="641" ht="15.75" customHeight="1">
      <c r="E641" s="198"/>
      <c r="F641" s="198"/>
      <c r="G641" s="198"/>
      <c r="H641" s="198"/>
      <c r="I641" s="198"/>
      <c r="S641" s="193"/>
    </row>
    <row r="642" ht="15.75" customHeight="1">
      <c r="E642" s="198"/>
      <c r="F642" s="198"/>
      <c r="G642" s="198"/>
      <c r="H642" s="198"/>
      <c r="I642" s="198"/>
      <c r="S642" s="193"/>
    </row>
    <row r="643" ht="15.75" customHeight="1">
      <c r="E643" s="198"/>
      <c r="F643" s="198"/>
      <c r="G643" s="198"/>
      <c r="H643" s="198"/>
      <c r="I643" s="198"/>
      <c r="S643" s="193"/>
    </row>
    <row r="644" ht="15.75" customHeight="1">
      <c r="E644" s="198"/>
      <c r="F644" s="198"/>
      <c r="G644" s="198"/>
      <c r="H644" s="198"/>
      <c r="I644" s="198"/>
      <c r="S644" s="193"/>
    </row>
    <row r="645" ht="15.75" customHeight="1">
      <c r="E645" s="198"/>
      <c r="F645" s="198"/>
      <c r="G645" s="198"/>
      <c r="H645" s="198"/>
      <c r="I645" s="198"/>
      <c r="S645" s="193"/>
    </row>
    <row r="646" ht="15.75" customHeight="1">
      <c r="E646" s="198"/>
      <c r="F646" s="198"/>
      <c r="G646" s="198"/>
      <c r="H646" s="198"/>
      <c r="I646" s="198"/>
      <c r="S646" s="193"/>
    </row>
    <row r="647" ht="15.75" customHeight="1">
      <c r="E647" s="198"/>
      <c r="F647" s="198"/>
      <c r="G647" s="198"/>
      <c r="H647" s="198"/>
      <c r="I647" s="198"/>
      <c r="S647" s="193"/>
    </row>
    <row r="648" ht="15.75" customHeight="1">
      <c r="E648" s="198"/>
      <c r="F648" s="198"/>
      <c r="G648" s="198"/>
      <c r="H648" s="198"/>
      <c r="I648" s="198"/>
      <c r="S648" s="193"/>
    </row>
    <row r="649" ht="15.75" customHeight="1">
      <c r="E649" s="198"/>
      <c r="F649" s="198"/>
      <c r="G649" s="198"/>
      <c r="H649" s="198"/>
      <c r="I649" s="198"/>
      <c r="S649" s="193"/>
    </row>
    <row r="650" ht="15.75" customHeight="1">
      <c r="E650" s="198"/>
      <c r="F650" s="198"/>
      <c r="G650" s="198"/>
      <c r="H650" s="198"/>
      <c r="I650" s="198"/>
      <c r="S650" s="193"/>
    </row>
    <row r="651" ht="15.75" customHeight="1">
      <c r="E651" s="198"/>
      <c r="F651" s="198"/>
      <c r="G651" s="198"/>
      <c r="H651" s="198"/>
      <c r="I651" s="198"/>
      <c r="S651" s="193"/>
    </row>
    <row r="652" ht="15.75" customHeight="1">
      <c r="E652" s="198"/>
      <c r="F652" s="198"/>
      <c r="G652" s="198"/>
      <c r="H652" s="198"/>
      <c r="I652" s="198"/>
      <c r="S652" s="193"/>
    </row>
    <row r="653" ht="15.75" customHeight="1">
      <c r="E653" s="198"/>
      <c r="F653" s="198"/>
      <c r="G653" s="198"/>
      <c r="H653" s="198"/>
      <c r="I653" s="198"/>
      <c r="S653" s="193"/>
    </row>
    <row r="654" ht="15.75" customHeight="1">
      <c r="E654" s="198"/>
      <c r="F654" s="198"/>
      <c r="G654" s="198"/>
      <c r="H654" s="198"/>
      <c r="I654" s="198"/>
      <c r="S654" s="193"/>
    </row>
    <row r="655" ht="15.75" customHeight="1">
      <c r="E655" s="198"/>
      <c r="F655" s="198"/>
      <c r="G655" s="198"/>
      <c r="H655" s="198"/>
      <c r="I655" s="198"/>
      <c r="S655" s="193"/>
    </row>
    <row r="656" ht="15.75" customHeight="1">
      <c r="E656" s="198"/>
      <c r="F656" s="198"/>
      <c r="G656" s="198"/>
      <c r="H656" s="198"/>
      <c r="I656" s="198"/>
      <c r="S656" s="193"/>
    </row>
    <row r="657" ht="15.75" customHeight="1">
      <c r="E657" s="198"/>
      <c r="F657" s="198"/>
      <c r="G657" s="198"/>
      <c r="H657" s="198"/>
      <c r="I657" s="198"/>
      <c r="S657" s="193"/>
    </row>
    <row r="658" ht="15.75" customHeight="1">
      <c r="E658" s="198"/>
      <c r="F658" s="198"/>
      <c r="G658" s="198"/>
      <c r="H658" s="198"/>
      <c r="I658" s="198"/>
      <c r="S658" s="193"/>
    </row>
    <row r="659" ht="15.75" customHeight="1">
      <c r="E659" s="198"/>
      <c r="F659" s="198"/>
      <c r="G659" s="198"/>
      <c r="H659" s="198"/>
      <c r="I659" s="198"/>
      <c r="S659" s="193"/>
    </row>
    <row r="660" ht="15.75" customHeight="1">
      <c r="E660" s="198"/>
      <c r="F660" s="198"/>
      <c r="G660" s="198"/>
      <c r="H660" s="198"/>
      <c r="I660" s="198"/>
      <c r="S660" s="193"/>
    </row>
    <row r="661" ht="15.75" customHeight="1">
      <c r="E661" s="198"/>
      <c r="F661" s="198"/>
      <c r="G661" s="198"/>
      <c r="H661" s="198"/>
      <c r="I661" s="198"/>
      <c r="S661" s="193"/>
    </row>
    <row r="662" ht="15.75" customHeight="1">
      <c r="E662" s="198"/>
      <c r="F662" s="198"/>
      <c r="G662" s="198"/>
      <c r="H662" s="198"/>
      <c r="I662" s="198"/>
      <c r="S662" s="193"/>
    </row>
    <row r="663" ht="15.75" customHeight="1">
      <c r="E663" s="198"/>
      <c r="F663" s="198"/>
      <c r="G663" s="198"/>
      <c r="H663" s="198"/>
      <c r="I663" s="198"/>
      <c r="S663" s="193"/>
    </row>
    <row r="664" ht="15.75" customHeight="1">
      <c r="E664" s="198"/>
      <c r="F664" s="198"/>
      <c r="G664" s="198"/>
      <c r="H664" s="198"/>
      <c r="I664" s="198"/>
      <c r="S664" s="193"/>
    </row>
    <row r="665" ht="15.75" customHeight="1">
      <c r="E665" s="198"/>
      <c r="F665" s="198"/>
      <c r="G665" s="198"/>
      <c r="H665" s="198"/>
      <c r="I665" s="198"/>
      <c r="S665" s="193"/>
    </row>
    <row r="666" ht="15.75" customHeight="1">
      <c r="E666" s="198"/>
      <c r="F666" s="198"/>
      <c r="G666" s="198"/>
      <c r="H666" s="198"/>
      <c r="I666" s="198"/>
      <c r="S666" s="193"/>
    </row>
    <row r="667" ht="15.75" customHeight="1">
      <c r="E667" s="198"/>
      <c r="F667" s="198"/>
      <c r="G667" s="198"/>
      <c r="H667" s="198"/>
      <c r="I667" s="198"/>
      <c r="S667" s="193"/>
    </row>
    <row r="668" ht="15.75" customHeight="1">
      <c r="E668" s="198"/>
      <c r="F668" s="198"/>
      <c r="G668" s="198"/>
      <c r="H668" s="198"/>
      <c r="I668" s="198"/>
      <c r="S668" s="193"/>
    </row>
    <row r="669" ht="15.75" customHeight="1">
      <c r="E669" s="198"/>
      <c r="F669" s="198"/>
      <c r="G669" s="198"/>
      <c r="H669" s="198"/>
      <c r="I669" s="198"/>
      <c r="S669" s="193"/>
    </row>
    <row r="670" ht="15.75" customHeight="1">
      <c r="E670" s="198"/>
      <c r="F670" s="198"/>
      <c r="G670" s="198"/>
      <c r="H670" s="198"/>
      <c r="I670" s="198"/>
      <c r="S670" s="193"/>
    </row>
    <row r="671" ht="15.75" customHeight="1">
      <c r="E671" s="198"/>
      <c r="F671" s="198"/>
      <c r="G671" s="198"/>
      <c r="H671" s="198"/>
      <c r="I671" s="198"/>
      <c r="S671" s="193"/>
    </row>
    <row r="672" ht="15.75" customHeight="1">
      <c r="E672" s="198"/>
      <c r="F672" s="198"/>
      <c r="G672" s="198"/>
      <c r="H672" s="198"/>
      <c r="I672" s="198"/>
      <c r="S672" s="193"/>
    </row>
    <row r="673" ht="15.75" customHeight="1">
      <c r="E673" s="198"/>
      <c r="F673" s="198"/>
      <c r="G673" s="198"/>
      <c r="H673" s="198"/>
      <c r="I673" s="198"/>
      <c r="S673" s="193"/>
    </row>
    <row r="674" ht="15.75" customHeight="1">
      <c r="E674" s="198"/>
      <c r="F674" s="198"/>
      <c r="G674" s="198"/>
      <c r="H674" s="198"/>
      <c r="I674" s="198"/>
      <c r="S674" s="193"/>
    </row>
    <row r="675" ht="15.75" customHeight="1">
      <c r="E675" s="198"/>
      <c r="F675" s="198"/>
      <c r="G675" s="198"/>
      <c r="H675" s="198"/>
      <c r="I675" s="198"/>
      <c r="S675" s="193"/>
    </row>
    <row r="676" ht="15.75" customHeight="1">
      <c r="E676" s="198"/>
      <c r="F676" s="198"/>
      <c r="G676" s="198"/>
      <c r="H676" s="198"/>
      <c r="I676" s="198"/>
      <c r="S676" s="193"/>
    </row>
    <row r="677" ht="15.75" customHeight="1">
      <c r="E677" s="198"/>
      <c r="F677" s="198"/>
      <c r="G677" s="198"/>
      <c r="H677" s="198"/>
      <c r="I677" s="198"/>
      <c r="S677" s="193"/>
    </row>
    <row r="678" ht="15.75" customHeight="1">
      <c r="E678" s="198"/>
      <c r="F678" s="198"/>
      <c r="G678" s="198"/>
      <c r="H678" s="198"/>
      <c r="I678" s="198"/>
      <c r="S678" s="193"/>
    </row>
    <row r="679" ht="15.75" customHeight="1">
      <c r="E679" s="198"/>
      <c r="F679" s="198"/>
      <c r="G679" s="198"/>
      <c r="H679" s="198"/>
      <c r="I679" s="198"/>
      <c r="S679" s="193"/>
    </row>
    <row r="680" ht="15.75" customHeight="1">
      <c r="E680" s="198"/>
      <c r="F680" s="198"/>
      <c r="G680" s="198"/>
      <c r="H680" s="198"/>
      <c r="I680" s="198"/>
      <c r="S680" s="193"/>
    </row>
    <row r="681" ht="15.75" customHeight="1">
      <c r="E681" s="198"/>
      <c r="F681" s="198"/>
      <c r="G681" s="198"/>
      <c r="H681" s="198"/>
      <c r="I681" s="198"/>
      <c r="S681" s="193"/>
    </row>
    <row r="682" ht="15.75" customHeight="1">
      <c r="E682" s="198"/>
      <c r="F682" s="198"/>
      <c r="G682" s="198"/>
      <c r="H682" s="198"/>
      <c r="I682" s="198"/>
      <c r="S682" s="193"/>
    </row>
    <row r="683" ht="15.75" customHeight="1">
      <c r="E683" s="198"/>
      <c r="F683" s="198"/>
      <c r="G683" s="198"/>
      <c r="H683" s="198"/>
      <c r="I683" s="198"/>
      <c r="S683" s="193"/>
    </row>
    <row r="684" ht="15.75" customHeight="1">
      <c r="E684" s="198"/>
      <c r="F684" s="198"/>
      <c r="G684" s="198"/>
      <c r="H684" s="198"/>
      <c r="I684" s="198"/>
      <c r="S684" s="193"/>
    </row>
    <row r="685" ht="15.75" customHeight="1">
      <c r="E685" s="198"/>
      <c r="F685" s="198"/>
      <c r="G685" s="198"/>
      <c r="H685" s="198"/>
      <c r="I685" s="198"/>
      <c r="S685" s="193"/>
    </row>
    <row r="686" ht="15.75" customHeight="1">
      <c r="E686" s="198"/>
      <c r="F686" s="198"/>
      <c r="G686" s="198"/>
      <c r="H686" s="198"/>
      <c r="I686" s="198"/>
      <c r="S686" s="193"/>
    </row>
    <row r="687" ht="15.75" customHeight="1">
      <c r="E687" s="198"/>
      <c r="F687" s="198"/>
      <c r="G687" s="198"/>
      <c r="H687" s="198"/>
      <c r="I687" s="198"/>
      <c r="S687" s="193"/>
    </row>
    <row r="688" ht="15.75" customHeight="1">
      <c r="E688" s="198"/>
      <c r="F688" s="198"/>
      <c r="G688" s="198"/>
      <c r="H688" s="198"/>
      <c r="I688" s="198"/>
      <c r="S688" s="193"/>
    </row>
    <row r="689" ht="15.75" customHeight="1">
      <c r="E689" s="198"/>
      <c r="F689" s="198"/>
      <c r="G689" s="198"/>
      <c r="H689" s="198"/>
      <c r="I689" s="198"/>
      <c r="S689" s="193"/>
    </row>
    <row r="690" ht="15.75" customHeight="1">
      <c r="E690" s="198"/>
      <c r="F690" s="198"/>
      <c r="G690" s="198"/>
      <c r="H690" s="198"/>
      <c r="I690" s="198"/>
      <c r="S690" s="193"/>
    </row>
    <row r="691" ht="15.75" customHeight="1">
      <c r="E691" s="198"/>
      <c r="F691" s="198"/>
      <c r="G691" s="198"/>
      <c r="H691" s="198"/>
      <c r="I691" s="198"/>
      <c r="S691" s="193"/>
    </row>
    <row r="692" ht="15.75" customHeight="1">
      <c r="E692" s="198"/>
      <c r="F692" s="198"/>
      <c r="G692" s="198"/>
      <c r="H692" s="198"/>
      <c r="I692" s="198"/>
      <c r="S692" s="193"/>
    </row>
    <row r="693" ht="15.75" customHeight="1">
      <c r="E693" s="198"/>
      <c r="F693" s="198"/>
      <c r="G693" s="198"/>
      <c r="H693" s="198"/>
      <c r="I693" s="198"/>
      <c r="S693" s="193"/>
    </row>
    <row r="694" ht="15.75" customHeight="1">
      <c r="E694" s="198"/>
      <c r="F694" s="198"/>
      <c r="G694" s="198"/>
      <c r="H694" s="198"/>
      <c r="I694" s="198"/>
      <c r="S694" s="193"/>
    </row>
    <row r="695" ht="15.75" customHeight="1">
      <c r="E695" s="198"/>
      <c r="F695" s="198"/>
      <c r="G695" s="198"/>
      <c r="H695" s="198"/>
      <c r="I695" s="198"/>
      <c r="S695" s="193"/>
    </row>
    <row r="696" ht="15.75" customHeight="1">
      <c r="E696" s="198"/>
      <c r="F696" s="198"/>
      <c r="G696" s="198"/>
      <c r="H696" s="198"/>
      <c r="I696" s="198"/>
      <c r="S696" s="193"/>
    </row>
    <row r="697" ht="15.75" customHeight="1">
      <c r="E697" s="198"/>
      <c r="F697" s="198"/>
      <c r="G697" s="198"/>
      <c r="H697" s="198"/>
      <c r="I697" s="198"/>
      <c r="S697" s="193"/>
    </row>
    <row r="698" ht="15.75" customHeight="1">
      <c r="E698" s="198"/>
      <c r="F698" s="198"/>
      <c r="G698" s="198"/>
      <c r="H698" s="198"/>
      <c r="I698" s="198"/>
      <c r="S698" s="193"/>
    </row>
    <row r="699" ht="15.75" customHeight="1">
      <c r="E699" s="198"/>
      <c r="F699" s="198"/>
      <c r="G699" s="198"/>
      <c r="H699" s="198"/>
      <c r="I699" s="198"/>
      <c r="S699" s="193"/>
    </row>
    <row r="700" ht="15.75" customHeight="1">
      <c r="E700" s="198"/>
      <c r="F700" s="198"/>
      <c r="G700" s="198"/>
      <c r="H700" s="198"/>
      <c r="I700" s="198"/>
      <c r="S700" s="193"/>
    </row>
    <row r="701" ht="15.75" customHeight="1">
      <c r="E701" s="198"/>
      <c r="F701" s="198"/>
      <c r="G701" s="198"/>
      <c r="H701" s="198"/>
      <c r="I701" s="198"/>
      <c r="S701" s="193"/>
    </row>
    <row r="702" ht="15.75" customHeight="1">
      <c r="E702" s="198"/>
      <c r="F702" s="198"/>
      <c r="G702" s="198"/>
      <c r="H702" s="198"/>
      <c r="I702" s="198"/>
      <c r="S702" s="193"/>
    </row>
    <row r="703" ht="15.75" customHeight="1">
      <c r="E703" s="198"/>
      <c r="F703" s="198"/>
      <c r="G703" s="198"/>
      <c r="H703" s="198"/>
      <c r="I703" s="198"/>
      <c r="S703" s="193"/>
    </row>
    <row r="704" ht="15.75" customHeight="1">
      <c r="E704" s="198"/>
      <c r="F704" s="198"/>
      <c r="G704" s="198"/>
      <c r="H704" s="198"/>
      <c r="I704" s="198"/>
      <c r="S704" s="193"/>
    </row>
    <row r="705" ht="15.75" customHeight="1">
      <c r="E705" s="198"/>
      <c r="F705" s="198"/>
      <c r="G705" s="198"/>
      <c r="H705" s="198"/>
      <c r="I705" s="198"/>
      <c r="S705" s="193"/>
    </row>
    <row r="706" ht="15.75" customHeight="1">
      <c r="E706" s="198"/>
      <c r="F706" s="198"/>
      <c r="G706" s="198"/>
      <c r="H706" s="198"/>
      <c r="I706" s="198"/>
      <c r="S706" s="193"/>
    </row>
    <row r="707" ht="15.75" customHeight="1">
      <c r="E707" s="198"/>
      <c r="F707" s="198"/>
      <c r="G707" s="198"/>
      <c r="H707" s="198"/>
      <c r="I707" s="198"/>
      <c r="S707" s="193"/>
    </row>
    <row r="708" ht="15.75" customHeight="1">
      <c r="E708" s="198"/>
      <c r="F708" s="198"/>
      <c r="G708" s="198"/>
      <c r="H708" s="198"/>
      <c r="I708" s="198"/>
      <c r="S708" s="193"/>
    </row>
    <row r="709" ht="15.75" customHeight="1">
      <c r="E709" s="198"/>
      <c r="F709" s="198"/>
      <c r="G709" s="198"/>
      <c r="H709" s="198"/>
      <c r="I709" s="198"/>
      <c r="S709" s="193"/>
    </row>
    <row r="710" ht="15.75" customHeight="1">
      <c r="E710" s="198"/>
      <c r="F710" s="198"/>
      <c r="G710" s="198"/>
      <c r="H710" s="198"/>
      <c r="I710" s="198"/>
      <c r="S710" s="193"/>
    </row>
    <row r="711" ht="15.75" customHeight="1">
      <c r="E711" s="198"/>
      <c r="F711" s="198"/>
      <c r="G711" s="198"/>
      <c r="H711" s="198"/>
      <c r="I711" s="198"/>
      <c r="S711" s="193"/>
    </row>
    <row r="712" ht="15.75" customHeight="1">
      <c r="E712" s="198"/>
      <c r="F712" s="198"/>
      <c r="G712" s="198"/>
      <c r="H712" s="198"/>
      <c r="I712" s="198"/>
      <c r="S712" s="193"/>
    </row>
    <row r="713" ht="15.75" customHeight="1">
      <c r="E713" s="198"/>
      <c r="F713" s="198"/>
      <c r="G713" s="198"/>
      <c r="H713" s="198"/>
      <c r="I713" s="198"/>
      <c r="S713" s="193"/>
    </row>
    <row r="714" ht="15.75" customHeight="1">
      <c r="E714" s="198"/>
      <c r="F714" s="198"/>
      <c r="G714" s="198"/>
      <c r="H714" s="198"/>
      <c r="I714" s="198"/>
      <c r="S714" s="193"/>
    </row>
    <row r="715" ht="15.75" customHeight="1">
      <c r="E715" s="198"/>
      <c r="F715" s="198"/>
      <c r="G715" s="198"/>
      <c r="H715" s="198"/>
      <c r="I715" s="198"/>
      <c r="S715" s="193"/>
    </row>
    <row r="716" ht="15.75" customHeight="1">
      <c r="E716" s="198"/>
      <c r="F716" s="198"/>
      <c r="G716" s="198"/>
      <c r="H716" s="198"/>
      <c r="I716" s="198"/>
      <c r="S716" s="193"/>
    </row>
    <row r="717" ht="15.75" customHeight="1">
      <c r="E717" s="198"/>
      <c r="F717" s="198"/>
      <c r="G717" s="198"/>
      <c r="H717" s="198"/>
      <c r="I717" s="198"/>
      <c r="S717" s="193"/>
    </row>
    <row r="718" ht="15.75" customHeight="1">
      <c r="E718" s="198"/>
      <c r="F718" s="198"/>
      <c r="G718" s="198"/>
      <c r="H718" s="198"/>
      <c r="I718" s="198"/>
      <c r="S718" s="193"/>
    </row>
    <row r="719" ht="15.75" customHeight="1">
      <c r="E719" s="198"/>
      <c r="F719" s="198"/>
      <c r="G719" s="198"/>
      <c r="H719" s="198"/>
      <c r="I719" s="198"/>
      <c r="S719" s="193"/>
    </row>
    <row r="720" ht="15.75" customHeight="1">
      <c r="E720" s="198"/>
      <c r="F720" s="198"/>
      <c r="G720" s="198"/>
      <c r="H720" s="198"/>
      <c r="I720" s="198"/>
      <c r="S720" s="193"/>
    </row>
    <row r="721" ht="15.75" customHeight="1">
      <c r="E721" s="198"/>
      <c r="F721" s="198"/>
      <c r="G721" s="198"/>
      <c r="H721" s="198"/>
      <c r="I721" s="198"/>
      <c r="S721" s="193"/>
    </row>
    <row r="722" ht="15.75" customHeight="1">
      <c r="E722" s="198"/>
      <c r="F722" s="198"/>
      <c r="G722" s="198"/>
      <c r="H722" s="198"/>
      <c r="I722" s="198"/>
      <c r="S722" s="193"/>
    </row>
    <row r="723" ht="15.75" customHeight="1">
      <c r="E723" s="198"/>
      <c r="F723" s="198"/>
      <c r="G723" s="198"/>
      <c r="H723" s="198"/>
      <c r="I723" s="198"/>
      <c r="S723" s="193"/>
    </row>
    <row r="724" ht="15.75" customHeight="1">
      <c r="E724" s="198"/>
      <c r="F724" s="198"/>
      <c r="G724" s="198"/>
      <c r="H724" s="198"/>
      <c r="I724" s="198"/>
      <c r="S724" s="193"/>
    </row>
    <row r="725" ht="15.75" customHeight="1">
      <c r="E725" s="198"/>
      <c r="F725" s="198"/>
      <c r="G725" s="198"/>
      <c r="H725" s="198"/>
      <c r="I725" s="198"/>
      <c r="S725" s="193"/>
    </row>
    <row r="726" ht="15.75" customHeight="1">
      <c r="E726" s="198"/>
      <c r="F726" s="198"/>
      <c r="G726" s="198"/>
      <c r="H726" s="198"/>
      <c r="I726" s="198"/>
      <c r="S726" s="193"/>
    </row>
    <row r="727" ht="15.75" customHeight="1">
      <c r="E727" s="198"/>
      <c r="F727" s="198"/>
      <c r="G727" s="198"/>
      <c r="H727" s="198"/>
      <c r="I727" s="198"/>
      <c r="S727" s="193"/>
    </row>
    <row r="728" ht="15.75" customHeight="1">
      <c r="E728" s="198"/>
      <c r="F728" s="198"/>
      <c r="G728" s="198"/>
      <c r="H728" s="198"/>
      <c r="I728" s="198"/>
      <c r="S728" s="193"/>
    </row>
    <row r="729" ht="15.75" customHeight="1">
      <c r="E729" s="198"/>
      <c r="F729" s="198"/>
      <c r="G729" s="198"/>
      <c r="H729" s="198"/>
      <c r="I729" s="198"/>
      <c r="S729" s="193"/>
    </row>
    <row r="730" ht="15.75" customHeight="1">
      <c r="E730" s="198"/>
      <c r="F730" s="198"/>
      <c r="G730" s="198"/>
      <c r="H730" s="198"/>
      <c r="I730" s="198"/>
      <c r="S730" s="193"/>
    </row>
    <row r="731" ht="15.75" customHeight="1">
      <c r="E731" s="198"/>
      <c r="F731" s="198"/>
      <c r="G731" s="198"/>
      <c r="H731" s="198"/>
      <c r="I731" s="198"/>
      <c r="S731" s="193"/>
    </row>
    <row r="732" ht="15.75" customHeight="1">
      <c r="E732" s="198"/>
      <c r="F732" s="198"/>
      <c r="G732" s="198"/>
      <c r="H732" s="198"/>
      <c r="I732" s="198"/>
      <c r="S732" s="193"/>
    </row>
    <row r="733" ht="15.75" customHeight="1">
      <c r="E733" s="198"/>
      <c r="F733" s="198"/>
      <c r="G733" s="198"/>
      <c r="H733" s="198"/>
      <c r="I733" s="198"/>
      <c r="S733" s="193"/>
    </row>
    <row r="734" ht="15.75" customHeight="1">
      <c r="E734" s="198"/>
      <c r="F734" s="198"/>
      <c r="G734" s="198"/>
      <c r="H734" s="198"/>
      <c r="I734" s="198"/>
      <c r="S734" s="193"/>
    </row>
    <row r="735" ht="15.75" customHeight="1">
      <c r="E735" s="198"/>
      <c r="F735" s="198"/>
      <c r="G735" s="198"/>
      <c r="H735" s="198"/>
      <c r="I735" s="198"/>
      <c r="S735" s="193"/>
    </row>
    <row r="736" ht="15.75" customHeight="1">
      <c r="E736" s="198"/>
      <c r="F736" s="198"/>
      <c r="G736" s="198"/>
      <c r="H736" s="198"/>
      <c r="I736" s="198"/>
      <c r="S736" s="193"/>
    </row>
    <row r="737" ht="15.75" customHeight="1">
      <c r="E737" s="198"/>
      <c r="F737" s="198"/>
      <c r="G737" s="198"/>
      <c r="H737" s="198"/>
      <c r="I737" s="198"/>
      <c r="S737" s="193"/>
    </row>
    <row r="738" ht="15.75" customHeight="1">
      <c r="E738" s="198"/>
      <c r="F738" s="198"/>
      <c r="G738" s="198"/>
      <c r="H738" s="198"/>
      <c r="I738" s="198"/>
      <c r="S738" s="193"/>
    </row>
    <row r="739" ht="15.75" customHeight="1">
      <c r="E739" s="198"/>
      <c r="F739" s="198"/>
      <c r="G739" s="198"/>
      <c r="H739" s="198"/>
      <c r="I739" s="198"/>
      <c r="S739" s="193"/>
    </row>
    <row r="740" ht="15.75" customHeight="1">
      <c r="E740" s="198"/>
      <c r="F740" s="198"/>
      <c r="G740" s="198"/>
      <c r="H740" s="198"/>
      <c r="I740" s="198"/>
      <c r="S740" s="193"/>
    </row>
    <row r="741" ht="15.75" customHeight="1">
      <c r="E741" s="198"/>
      <c r="F741" s="198"/>
      <c r="G741" s="198"/>
      <c r="H741" s="198"/>
      <c r="I741" s="198"/>
      <c r="S741" s="193"/>
    </row>
    <row r="742" ht="15.75" customHeight="1">
      <c r="E742" s="198"/>
      <c r="F742" s="198"/>
      <c r="G742" s="198"/>
      <c r="H742" s="198"/>
      <c r="I742" s="198"/>
      <c r="S742" s="193"/>
    </row>
    <row r="743" ht="15.75" customHeight="1">
      <c r="E743" s="198"/>
      <c r="F743" s="198"/>
      <c r="G743" s="198"/>
      <c r="H743" s="198"/>
      <c r="I743" s="198"/>
      <c r="S743" s="193"/>
    </row>
    <row r="744" ht="15.75" customHeight="1">
      <c r="E744" s="198"/>
      <c r="F744" s="198"/>
      <c r="G744" s="198"/>
      <c r="H744" s="198"/>
      <c r="I744" s="198"/>
      <c r="S744" s="193"/>
    </row>
    <row r="745" ht="15.75" customHeight="1">
      <c r="E745" s="198"/>
      <c r="F745" s="198"/>
      <c r="G745" s="198"/>
      <c r="H745" s="198"/>
      <c r="I745" s="198"/>
      <c r="S745" s="193"/>
    </row>
    <row r="746" ht="15.75" customHeight="1">
      <c r="E746" s="198"/>
      <c r="F746" s="198"/>
      <c r="G746" s="198"/>
      <c r="H746" s="198"/>
      <c r="I746" s="198"/>
      <c r="S746" s="193"/>
    </row>
    <row r="747" ht="15.75" customHeight="1">
      <c r="E747" s="198"/>
      <c r="F747" s="198"/>
      <c r="G747" s="198"/>
      <c r="H747" s="198"/>
      <c r="I747" s="198"/>
      <c r="S747" s="193"/>
    </row>
    <row r="748" ht="15.75" customHeight="1">
      <c r="E748" s="198"/>
      <c r="F748" s="198"/>
      <c r="G748" s="198"/>
      <c r="H748" s="198"/>
      <c r="I748" s="198"/>
      <c r="S748" s="193"/>
    </row>
    <row r="749" ht="15.75" customHeight="1">
      <c r="E749" s="198"/>
      <c r="F749" s="198"/>
      <c r="G749" s="198"/>
      <c r="H749" s="198"/>
      <c r="I749" s="198"/>
      <c r="S749" s="193"/>
    </row>
    <row r="750" ht="15.75" customHeight="1">
      <c r="E750" s="198"/>
      <c r="F750" s="198"/>
      <c r="G750" s="198"/>
      <c r="H750" s="198"/>
      <c r="I750" s="198"/>
      <c r="S750" s="193"/>
    </row>
    <row r="751" ht="15.75" customHeight="1">
      <c r="E751" s="198"/>
      <c r="F751" s="198"/>
      <c r="G751" s="198"/>
      <c r="H751" s="198"/>
      <c r="I751" s="198"/>
      <c r="S751" s="193"/>
    </row>
    <row r="752" ht="15.75" customHeight="1">
      <c r="E752" s="198"/>
      <c r="F752" s="198"/>
      <c r="G752" s="198"/>
      <c r="H752" s="198"/>
      <c r="I752" s="198"/>
      <c r="S752" s="193"/>
    </row>
    <row r="753" ht="15.75" customHeight="1">
      <c r="E753" s="198"/>
      <c r="F753" s="198"/>
      <c r="G753" s="198"/>
      <c r="H753" s="198"/>
      <c r="I753" s="198"/>
      <c r="S753" s="193"/>
    </row>
    <row r="754" ht="15.75" customHeight="1">
      <c r="E754" s="198"/>
      <c r="F754" s="198"/>
      <c r="G754" s="198"/>
      <c r="H754" s="198"/>
      <c r="I754" s="198"/>
      <c r="S754" s="193"/>
    </row>
    <row r="755" ht="15.75" customHeight="1">
      <c r="E755" s="198"/>
      <c r="F755" s="198"/>
      <c r="G755" s="198"/>
      <c r="H755" s="198"/>
      <c r="I755" s="198"/>
      <c r="S755" s="193"/>
    </row>
    <row r="756" ht="15.75" customHeight="1">
      <c r="E756" s="198"/>
      <c r="F756" s="198"/>
      <c r="G756" s="198"/>
      <c r="H756" s="198"/>
      <c r="I756" s="198"/>
      <c r="S756" s="193"/>
    </row>
    <row r="757" ht="15.75" customHeight="1">
      <c r="E757" s="198"/>
      <c r="F757" s="198"/>
      <c r="G757" s="198"/>
      <c r="H757" s="198"/>
      <c r="I757" s="198"/>
      <c r="S757" s="193"/>
    </row>
    <row r="758" ht="15.75" customHeight="1">
      <c r="E758" s="198"/>
      <c r="F758" s="198"/>
      <c r="G758" s="198"/>
      <c r="H758" s="198"/>
      <c r="I758" s="198"/>
      <c r="S758" s="193"/>
    </row>
    <row r="759" ht="15.75" customHeight="1">
      <c r="E759" s="198"/>
      <c r="F759" s="198"/>
      <c r="G759" s="198"/>
      <c r="H759" s="198"/>
      <c r="I759" s="198"/>
      <c r="S759" s="193"/>
    </row>
    <row r="760" ht="15.75" customHeight="1">
      <c r="E760" s="198"/>
      <c r="F760" s="198"/>
      <c r="G760" s="198"/>
      <c r="H760" s="198"/>
      <c r="I760" s="198"/>
      <c r="S760" s="193"/>
    </row>
    <row r="761" ht="15.75" customHeight="1">
      <c r="E761" s="198"/>
      <c r="F761" s="198"/>
      <c r="G761" s="198"/>
      <c r="H761" s="198"/>
      <c r="I761" s="198"/>
      <c r="S761" s="193"/>
    </row>
    <row r="762" ht="15.75" customHeight="1">
      <c r="E762" s="198"/>
      <c r="F762" s="198"/>
      <c r="G762" s="198"/>
      <c r="H762" s="198"/>
      <c r="I762" s="198"/>
      <c r="S762" s="193"/>
    </row>
    <row r="763" ht="15.75" customHeight="1">
      <c r="E763" s="198"/>
      <c r="F763" s="198"/>
      <c r="G763" s="198"/>
      <c r="H763" s="198"/>
      <c r="I763" s="198"/>
      <c r="S763" s="193"/>
    </row>
    <row r="764" ht="15.75" customHeight="1">
      <c r="E764" s="198"/>
      <c r="F764" s="198"/>
      <c r="G764" s="198"/>
      <c r="H764" s="198"/>
      <c r="I764" s="198"/>
      <c r="S764" s="193"/>
    </row>
    <row r="765" ht="15.75" customHeight="1">
      <c r="E765" s="198"/>
      <c r="F765" s="198"/>
      <c r="G765" s="198"/>
      <c r="H765" s="198"/>
      <c r="I765" s="198"/>
      <c r="S765" s="193"/>
    </row>
    <row r="766" ht="15.75" customHeight="1">
      <c r="E766" s="198"/>
      <c r="F766" s="198"/>
      <c r="G766" s="198"/>
      <c r="H766" s="198"/>
      <c r="I766" s="198"/>
      <c r="S766" s="193"/>
    </row>
    <row r="767" ht="15.75" customHeight="1">
      <c r="E767" s="198"/>
      <c r="F767" s="198"/>
      <c r="G767" s="198"/>
      <c r="H767" s="198"/>
      <c r="I767" s="198"/>
      <c r="S767" s="193"/>
    </row>
    <row r="768" ht="15.75" customHeight="1">
      <c r="E768" s="198"/>
      <c r="F768" s="198"/>
      <c r="G768" s="198"/>
      <c r="H768" s="198"/>
      <c r="I768" s="198"/>
      <c r="S768" s="193"/>
    </row>
    <row r="769" ht="15.75" customHeight="1">
      <c r="E769" s="198"/>
      <c r="F769" s="198"/>
      <c r="G769" s="198"/>
      <c r="H769" s="198"/>
      <c r="I769" s="198"/>
      <c r="S769" s="193"/>
    </row>
    <row r="770" ht="15.75" customHeight="1">
      <c r="E770" s="198"/>
      <c r="F770" s="198"/>
      <c r="G770" s="198"/>
      <c r="H770" s="198"/>
      <c r="I770" s="198"/>
      <c r="S770" s="193"/>
    </row>
    <row r="771" ht="15.75" customHeight="1">
      <c r="E771" s="198"/>
      <c r="F771" s="198"/>
      <c r="G771" s="198"/>
      <c r="H771" s="198"/>
      <c r="I771" s="198"/>
      <c r="S771" s="193"/>
    </row>
    <row r="772" ht="15.75" customHeight="1">
      <c r="E772" s="198"/>
      <c r="F772" s="198"/>
      <c r="G772" s="198"/>
      <c r="H772" s="198"/>
      <c r="I772" s="198"/>
      <c r="S772" s="193"/>
    </row>
    <row r="773" ht="15.75" customHeight="1">
      <c r="E773" s="198"/>
      <c r="F773" s="198"/>
      <c r="G773" s="198"/>
      <c r="H773" s="198"/>
      <c r="I773" s="198"/>
      <c r="S773" s="193"/>
    </row>
    <row r="774" ht="15.75" customHeight="1">
      <c r="E774" s="198"/>
      <c r="F774" s="198"/>
      <c r="G774" s="198"/>
      <c r="H774" s="198"/>
      <c r="I774" s="198"/>
      <c r="S774" s="193"/>
    </row>
    <row r="775" ht="15.75" customHeight="1">
      <c r="E775" s="198"/>
      <c r="F775" s="198"/>
      <c r="G775" s="198"/>
      <c r="H775" s="198"/>
      <c r="I775" s="198"/>
      <c r="S775" s="193"/>
    </row>
    <row r="776" ht="15.75" customHeight="1">
      <c r="E776" s="198"/>
      <c r="F776" s="198"/>
      <c r="G776" s="198"/>
      <c r="H776" s="198"/>
      <c r="I776" s="198"/>
      <c r="S776" s="193"/>
    </row>
    <row r="777" ht="15.75" customHeight="1">
      <c r="E777" s="198"/>
      <c r="F777" s="198"/>
      <c r="G777" s="198"/>
      <c r="H777" s="198"/>
      <c r="I777" s="198"/>
      <c r="S777" s="193"/>
    </row>
    <row r="778" ht="15.75" customHeight="1">
      <c r="E778" s="198"/>
      <c r="F778" s="198"/>
      <c r="G778" s="198"/>
      <c r="H778" s="198"/>
      <c r="I778" s="198"/>
      <c r="S778" s="193"/>
    </row>
    <row r="779" ht="15.75" customHeight="1">
      <c r="E779" s="198"/>
      <c r="F779" s="198"/>
      <c r="G779" s="198"/>
      <c r="H779" s="198"/>
      <c r="I779" s="198"/>
      <c r="S779" s="193"/>
    </row>
    <row r="780" ht="15.75" customHeight="1">
      <c r="E780" s="198"/>
      <c r="F780" s="198"/>
      <c r="G780" s="198"/>
      <c r="H780" s="198"/>
      <c r="I780" s="198"/>
      <c r="S780" s="193"/>
    </row>
    <row r="781" ht="15.75" customHeight="1">
      <c r="E781" s="198"/>
      <c r="F781" s="198"/>
      <c r="G781" s="198"/>
      <c r="H781" s="198"/>
      <c r="I781" s="198"/>
      <c r="S781" s="193"/>
    </row>
    <row r="782" ht="15.75" customHeight="1">
      <c r="E782" s="198"/>
      <c r="F782" s="198"/>
      <c r="G782" s="198"/>
      <c r="H782" s="198"/>
      <c r="I782" s="198"/>
      <c r="S782" s="193"/>
    </row>
    <row r="783" ht="15.75" customHeight="1">
      <c r="E783" s="198"/>
      <c r="F783" s="198"/>
      <c r="G783" s="198"/>
      <c r="H783" s="198"/>
      <c r="I783" s="198"/>
      <c r="S783" s="193"/>
    </row>
    <row r="784" ht="15.75" customHeight="1">
      <c r="E784" s="198"/>
      <c r="F784" s="198"/>
      <c r="G784" s="198"/>
      <c r="H784" s="198"/>
      <c r="I784" s="198"/>
      <c r="S784" s="193"/>
    </row>
    <row r="785" ht="15.75" customHeight="1">
      <c r="E785" s="198"/>
      <c r="F785" s="198"/>
      <c r="G785" s="198"/>
      <c r="H785" s="198"/>
      <c r="I785" s="198"/>
      <c r="S785" s="193"/>
    </row>
    <row r="786" ht="15.75" customHeight="1">
      <c r="E786" s="198"/>
      <c r="F786" s="198"/>
      <c r="G786" s="198"/>
      <c r="H786" s="198"/>
      <c r="I786" s="198"/>
      <c r="S786" s="193"/>
    </row>
    <row r="787" ht="15.75" customHeight="1">
      <c r="E787" s="198"/>
      <c r="F787" s="198"/>
      <c r="G787" s="198"/>
      <c r="H787" s="198"/>
      <c r="I787" s="198"/>
      <c r="S787" s="193"/>
    </row>
    <row r="788" ht="15.75" customHeight="1">
      <c r="E788" s="198"/>
      <c r="F788" s="198"/>
      <c r="G788" s="198"/>
      <c r="H788" s="198"/>
      <c r="I788" s="198"/>
      <c r="S788" s="193"/>
    </row>
    <row r="789" ht="15.75" customHeight="1">
      <c r="E789" s="198"/>
      <c r="F789" s="198"/>
      <c r="G789" s="198"/>
      <c r="H789" s="198"/>
      <c r="I789" s="198"/>
      <c r="S789" s="193"/>
    </row>
    <row r="790" ht="15.75" customHeight="1">
      <c r="E790" s="198"/>
      <c r="F790" s="198"/>
      <c r="G790" s="198"/>
      <c r="H790" s="198"/>
      <c r="I790" s="198"/>
      <c r="S790" s="193"/>
    </row>
    <row r="791" ht="15.75" customHeight="1">
      <c r="E791" s="198"/>
      <c r="F791" s="198"/>
      <c r="G791" s="198"/>
      <c r="H791" s="198"/>
      <c r="I791" s="198"/>
      <c r="S791" s="193"/>
    </row>
    <row r="792" ht="15.75" customHeight="1">
      <c r="E792" s="198"/>
      <c r="F792" s="198"/>
      <c r="G792" s="198"/>
      <c r="H792" s="198"/>
      <c r="I792" s="198"/>
      <c r="S792" s="193"/>
    </row>
    <row r="793" ht="15.75" customHeight="1">
      <c r="E793" s="198"/>
      <c r="F793" s="198"/>
      <c r="G793" s="198"/>
      <c r="H793" s="198"/>
      <c r="I793" s="198"/>
      <c r="S793" s="193"/>
    </row>
    <row r="794" ht="15.75" customHeight="1">
      <c r="E794" s="198"/>
      <c r="F794" s="198"/>
      <c r="G794" s="198"/>
      <c r="H794" s="198"/>
      <c r="I794" s="198"/>
      <c r="S794" s="193"/>
    </row>
    <row r="795" ht="15.75" customHeight="1">
      <c r="E795" s="198"/>
      <c r="F795" s="198"/>
      <c r="G795" s="198"/>
      <c r="H795" s="198"/>
      <c r="I795" s="198"/>
      <c r="S795" s="193"/>
    </row>
    <row r="796" ht="15.75" customHeight="1">
      <c r="E796" s="198"/>
      <c r="F796" s="198"/>
      <c r="G796" s="198"/>
      <c r="H796" s="198"/>
      <c r="I796" s="198"/>
      <c r="S796" s="193"/>
    </row>
    <row r="797" ht="15.75" customHeight="1">
      <c r="E797" s="198"/>
      <c r="F797" s="198"/>
      <c r="G797" s="198"/>
      <c r="H797" s="198"/>
      <c r="I797" s="198"/>
      <c r="S797" s="193"/>
    </row>
    <row r="798" ht="15.75" customHeight="1">
      <c r="E798" s="198"/>
      <c r="F798" s="198"/>
      <c r="G798" s="198"/>
      <c r="H798" s="198"/>
      <c r="I798" s="198"/>
      <c r="S798" s="193"/>
    </row>
    <row r="799" ht="15.75" customHeight="1">
      <c r="E799" s="198"/>
      <c r="F799" s="198"/>
      <c r="G799" s="198"/>
      <c r="H799" s="198"/>
      <c r="I799" s="198"/>
      <c r="S799" s="193"/>
    </row>
    <row r="800" ht="15.75" customHeight="1">
      <c r="E800" s="198"/>
      <c r="F800" s="198"/>
      <c r="G800" s="198"/>
      <c r="H800" s="198"/>
      <c r="I800" s="198"/>
      <c r="S800" s="193"/>
    </row>
    <row r="801" ht="15.75" customHeight="1">
      <c r="E801" s="198"/>
      <c r="F801" s="198"/>
      <c r="G801" s="198"/>
      <c r="H801" s="198"/>
      <c r="I801" s="198"/>
      <c r="S801" s="193"/>
    </row>
    <row r="802" ht="15.75" customHeight="1">
      <c r="E802" s="198"/>
      <c r="F802" s="198"/>
      <c r="G802" s="198"/>
      <c r="H802" s="198"/>
      <c r="I802" s="198"/>
      <c r="S802" s="193"/>
    </row>
    <row r="803" ht="15.75" customHeight="1">
      <c r="E803" s="198"/>
      <c r="F803" s="198"/>
      <c r="G803" s="198"/>
      <c r="H803" s="198"/>
      <c r="I803" s="198"/>
      <c r="S803" s="193"/>
    </row>
    <row r="804" ht="15.75" customHeight="1">
      <c r="E804" s="198"/>
      <c r="F804" s="198"/>
      <c r="G804" s="198"/>
      <c r="H804" s="198"/>
      <c r="I804" s="198"/>
      <c r="S804" s="193"/>
    </row>
    <row r="805" ht="15.75" customHeight="1">
      <c r="E805" s="198"/>
      <c r="F805" s="198"/>
      <c r="G805" s="198"/>
      <c r="H805" s="198"/>
      <c r="I805" s="198"/>
      <c r="S805" s="193"/>
    </row>
    <row r="806" ht="15.75" customHeight="1">
      <c r="E806" s="198"/>
      <c r="F806" s="198"/>
      <c r="G806" s="198"/>
      <c r="H806" s="198"/>
      <c r="I806" s="198"/>
      <c r="S806" s="193"/>
    </row>
    <row r="807" ht="15.75" customHeight="1">
      <c r="E807" s="198"/>
      <c r="F807" s="198"/>
      <c r="G807" s="198"/>
      <c r="H807" s="198"/>
      <c r="I807" s="198"/>
      <c r="S807" s="193"/>
    </row>
    <row r="808" ht="15.75" customHeight="1">
      <c r="E808" s="198"/>
      <c r="F808" s="198"/>
      <c r="G808" s="198"/>
      <c r="H808" s="198"/>
      <c r="I808" s="198"/>
      <c r="S808" s="193"/>
    </row>
    <row r="809" ht="15.75" customHeight="1">
      <c r="E809" s="198"/>
      <c r="F809" s="198"/>
      <c r="G809" s="198"/>
      <c r="H809" s="198"/>
      <c r="I809" s="198"/>
      <c r="S809" s="193"/>
    </row>
    <row r="810" ht="15.75" customHeight="1">
      <c r="E810" s="198"/>
      <c r="F810" s="198"/>
      <c r="G810" s="198"/>
      <c r="H810" s="198"/>
      <c r="I810" s="198"/>
      <c r="S810" s="193"/>
    </row>
    <row r="811" ht="15.75" customHeight="1">
      <c r="E811" s="198"/>
      <c r="F811" s="198"/>
      <c r="G811" s="198"/>
      <c r="H811" s="198"/>
      <c r="I811" s="198"/>
      <c r="S811" s="193"/>
    </row>
    <row r="812" ht="15.75" customHeight="1">
      <c r="E812" s="198"/>
      <c r="F812" s="198"/>
      <c r="G812" s="198"/>
      <c r="H812" s="198"/>
      <c r="I812" s="198"/>
      <c r="S812" s="193"/>
    </row>
    <row r="813" ht="15.75" customHeight="1">
      <c r="E813" s="198"/>
      <c r="F813" s="198"/>
      <c r="G813" s="198"/>
      <c r="H813" s="198"/>
      <c r="I813" s="198"/>
      <c r="S813" s="193"/>
    </row>
    <row r="814" ht="15.75" customHeight="1">
      <c r="E814" s="198"/>
      <c r="F814" s="198"/>
      <c r="G814" s="198"/>
      <c r="H814" s="198"/>
      <c r="I814" s="198"/>
      <c r="S814" s="193"/>
    </row>
    <row r="815" ht="15.75" customHeight="1">
      <c r="E815" s="198"/>
      <c r="F815" s="198"/>
      <c r="G815" s="198"/>
      <c r="H815" s="198"/>
      <c r="I815" s="198"/>
      <c r="S815" s="193"/>
    </row>
    <row r="816" ht="15.75" customHeight="1">
      <c r="E816" s="198"/>
      <c r="F816" s="198"/>
      <c r="G816" s="198"/>
      <c r="H816" s="198"/>
      <c r="I816" s="198"/>
      <c r="S816" s="193"/>
    </row>
    <row r="817" ht="15.75" customHeight="1">
      <c r="E817" s="198"/>
      <c r="F817" s="198"/>
      <c r="G817" s="198"/>
      <c r="H817" s="198"/>
      <c r="I817" s="198"/>
      <c r="S817" s="193"/>
    </row>
    <row r="818" ht="15.75" customHeight="1">
      <c r="E818" s="198"/>
      <c r="F818" s="198"/>
      <c r="G818" s="198"/>
      <c r="H818" s="198"/>
      <c r="I818" s="198"/>
      <c r="S818" s="193"/>
    </row>
    <row r="819" ht="15.75" customHeight="1">
      <c r="E819" s="198"/>
      <c r="F819" s="198"/>
      <c r="G819" s="198"/>
      <c r="H819" s="198"/>
      <c r="I819" s="198"/>
      <c r="S819" s="193"/>
    </row>
    <row r="820" ht="15.75" customHeight="1">
      <c r="E820" s="198"/>
      <c r="F820" s="198"/>
      <c r="G820" s="198"/>
      <c r="H820" s="198"/>
      <c r="I820" s="198"/>
      <c r="S820" s="193"/>
    </row>
    <row r="821" ht="15.75" customHeight="1">
      <c r="E821" s="198"/>
      <c r="F821" s="198"/>
      <c r="G821" s="198"/>
      <c r="H821" s="198"/>
      <c r="I821" s="198"/>
      <c r="S821" s="193"/>
    </row>
    <row r="822" ht="15.75" customHeight="1">
      <c r="E822" s="198"/>
      <c r="F822" s="198"/>
      <c r="G822" s="198"/>
      <c r="H822" s="198"/>
      <c r="I822" s="198"/>
      <c r="S822" s="193"/>
    </row>
    <row r="823" ht="15.75" customHeight="1">
      <c r="E823" s="198"/>
      <c r="F823" s="198"/>
      <c r="G823" s="198"/>
      <c r="H823" s="198"/>
      <c r="I823" s="198"/>
      <c r="S823" s="193"/>
    </row>
    <row r="824" ht="15.75" customHeight="1">
      <c r="E824" s="198"/>
      <c r="F824" s="198"/>
      <c r="G824" s="198"/>
      <c r="H824" s="198"/>
      <c r="I824" s="198"/>
      <c r="S824" s="193"/>
    </row>
    <row r="825" ht="15.75" customHeight="1">
      <c r="E825" s="198"/>
      <c r="F825" s="198"/>
      <c r="G825" s="198"/>
      <c r="H825" s="198"/>
      <c r="I825" s="198"/>
      <c r="S825" s="193"/>
    </row>
    <row r="826" ht="15.75" customHeight="1">
      <c r="E826" s="198"/>
      <c r="F826" s="198"/>
      <c r="G826" s="198"/>
      <c r="H826" s="198"/>
      <c r="I826" s="198"/>
      <c r="S826" s="193"/>
    </row>
    <row r="827" ht="15.75" customHeight="1">
      <c r="E827" s="198"/>
      <c r="F827" s="198"/>
      <c r="G827" s="198"/>
      <c r="H827" s="198"/>
      <c r="I827" s="198"/>
      <c r="S827" s="193"/>
    </row>
    <row r="828" ht="15.75" customHeight="1">
      <c r="E828" s="198"/>
      <c r="F828" s="198"/>
      <c r="G828" s="198"/>
      <c r="H828" s="198"/>
      <c r="I828" s="198"/>
      <c r="S828" s="193"/>
    </row>
    <row r="829" ht="15.75" customHeight="1">
      <c r="E829" s="198"/>
      <c r="F829" s="198"/>
      <c r="G829" s="198"/>
      <c r="H829" s="198"/>
      <c r="I829" s="198"/>
      <c r="S829" s="193"/>
    </row>
    <row r="830" ht="15.75" customHeight="1">
      <c r="E830" s="198"/>
      <c r="F830" s="198"/>
      <c r="G830" s="198"/>
      <c r="H830" s="198"/>
      <c r="I830" s="198"/>
      <c r="S830" s="193"/>
    </row>
    <row r="831" ht="15.75" customHeight="1">
      <c r="E831" s="198"/>
      <c r="F831" s="198"/>
      <c r="G831" s="198"/>
      <c r="H831" s="198"/>
      <c r="I831" s="198"/>
      <c r="S831" s="193"/>
    </row>
    <row r="832" ht="15.75" customHeight="1">
      <c r="E832" s="198"/>
      <c r="F832" s="198"/>
      <c r="G832" s="198"/>
      <c r="H832" s="198"/>
      <c r="I832" s="198"/>
      <c r="S832" s="193"/>
    </row>
    <row r="833" ht="15.75" customHeight="1">
      <c r="E833" s="198"/>
      <c r="F833" s="198"/>
      <c r="G833" s="198"/>
      <c r="H833" s="198"/>
      <c r="I833" s="198"/>
      <c r="S833" s="193"/>
    </row>
    <row r="834" ht="15.75" customHeight="1">
      <c r="E834" s="198"/>
      <c r="F834" s="198"/>
      <c r="G834" s="198"/>
      <c r="H834" s="198"/>
      <c r="I834" s="198"/>
      <c r="S834" s="193"/>
    </row>
    <row r="835" ht="15.75" customHeight="1">
      <c r="E835" s="198"/>
      <c r="F835" s="198"/>
      <c r="G835" s="198"/>
      <c r="H835" s="198"/>
      <c r="I835" s="198"/>
      <c r="S835" s="193"/>
    </row>
    <row r="836" ht="15.75" customHeight="1">
      <c r="E836" s="198"/>
      <c r="F836" s="198"/>
      <c r="G836" s="198"/>
      <c r="H836" s="198"/>
      <c r="I836" s="198"/>
      <c r="S836" s="193"/>
    </row>
    <row r="837" ht="15.75" customHeight="1">
      <c r="E837" s="198"/>
      <c r="F837" s="198"/>
      <c r="G837" s="198"/>
      <c r="H837" s="198"/>
      <c r="I837" s="198"/>
      <c r="S837" s="193"/>
    </row>
    <row r="838" ht="15.75" customHeight="1">
      <c r="E838" s="198"/>
      <c r="F838" s="198"/>
      <c r="G838" s="198"/>
      <c r="H838" s="198"/>
      <c r="I838" s="198"/>
      <c r="S838" s="193"/>
    </row>
    <row r="839" ht="15.75" customHeight="1">
      <c r="E839" s="198"/>
      <c r="F839" s="198"/>
      <c r="G839" s="198"/>
      <c r="H839" s="198"/>
      <c r="I839" s="198"/>
      <c r="S839" s="193"/>
    </row>
    <row r="840" ht="15.75" customHeight="1">
      <c r="E840" s="198"/>
      <c r="F840" s="198"/>
      <c r="G840" s="198"/>
      <c r="H840" s="198"/>
      <c r="I840" s="198"/>
      <c r="S840" s="193"/>
    </row>
    <row r="841" ht="15.75" customHeight="1">
      <c r="E841" s="198"/>
      <c r="F841" s="198"/>
      <c r="G841" s="198"/>
      <c r="H841" s="198"/>
      <c r="I841" s="198"/>
      <c r="S841" s="193"/>
    </row>
    <row r="842" ht="15.75" customHeight="1">
      <c r="E842" s="198"/>
      <c r="F842" s="198"/>
      <c r="G842" s="198"/>
      <c r="H842" s="198"/>
      <c r="I842" s="198"/>
      <c r="S842" s="193"/>
    </row>
    <row r="843" ht="15.75" customHeight="1">
      <c r="E843" s="198"/>
      <c r="F843" s="198"/>
      <c r="G843" s="198"/>
      <c r="H843" s="198"/>
      <c r="I843" s="198"/>
      <c r="S843" s="193"/>
    </row>
    <row r="844" ht="15.75" customHeight="1">
      <c r="E844" s="198"/>
      <c r="F844" s="198"/>
      <c r="G844" s="198"/>
      <c r="H844" s="198"/>
      <c r="I844" s="198"/>
      <c r="S844" s="193"/>
    </row>
    <row r="845" ht="15.75" customHeight="1">
      <c r="E845" s="198"/>
      <c r="F845" s="198"/>
      <c r="G845" s="198"/>
      <c r="H845" s="198"/>
      <c r="I845" s="198"/>
      <c r="S845" s="193"/>
    </row>
    <row r="846" ht="15.75" customHeight="1">
      <c r="E846" s="198"/>
      <c r="F846" s="198"/>
      <c r="G846" s="198"/>
      <c r="H846" s="198"/>
      <c r="I846" s="198"/>
      <c r="S846" s="193"/>
    </row>
    <row r="847" ht="15.75" customHeight="1">
      <c r="E847" s="198"/>
      <c r="F847" s="198"/>
      <c r="G847" s="198"/>
      <c r="H847" s="198"/>
      <c r="I847" s="198"/>
      <c r="S847" s="193"/>
    </row>
    <row r="848" ht="15.75" customHeight="1">
      <c r="E848" s="198"/>
      <c r="F848" s="198"/>
      <c r="G848" s="198"/>
      <c r="H848" s="198"/>
      <c r="I848" s="198"/>
      <c r="S848" s="193"/>
    </row>
    <row r="849" ht="15.75" customHeight="1">
      <c r="E849" s="198"/>
      <c r="F849" s="198"/>
      <c r="G849" s="198"/>
      <c r="H849" s="198"/>
      <c r="I849" s="198"/>
      <c r="S849" s="193"/>
    </row>
    <row r="850" ht="15.75" customHeight="1">
      <c r="E850" s="198"/>
      <c r="F850" s="198"/>
      <c r="G850" s="198"/>
      <c r="H850" s="198"/>
      <c r="I850" s="198"/>
      <c r="S850" s="193"/>
    </row>
    <row r="851" ht="15.75" customHeight="1">
      <c r="E851" s="198"/>
      <c r="F851" s="198"/>
      <c r="G851" s="198"/>
      <c r="H851" s="198"/>
      <c r="I851" s="198"/>
      <c r="S851" s="193"/>
    </row>
    <row r="852" ht="15.75" customHeight="1">
      <c r="E852" s="198"/>
      <c r="F852" s="198"/>
      <c r="G852" s="198"/>
      <c r="H852" s="198"/>
      <c r="I852" s="198"/>
      <c r="S852" s="193"/>
    </row>
    <row r="853" ht="15.75" customHeight="1">
      <c r="E853" s="198"/>
      <c r="F853" s="198"/>
      <c r="G853" s="198"/>
      <c r="H853" s="198"/>
      <c r="I853" s="198"/>
      <c r="S853" s="193"/>
    </row>
    <row r="854" ht="15.75" customHeight="1">
      <c r="E854" s="198"/>
      <c r="F854" s="198"/>
      <c r="G854" s="198"/>
      <c r="H854" s="198"/>
      <c r="I854" s="198"/>
      <c r="S854" s="193"/>
    </row>
    <row r="855" ht="15.75" customHeight="1">
      <c r="E855" s="198"/>
      <c r="F855" s="198"/>
      <c r="G855" s="198"/>
      <c r="H855" s="198"/>
      <c r="I855" s="198"/>
      <c r="S855" s="193"/>
    </row>
    <row r="856" ht="15.75" customHeight="1">
      <c r="E856" s="198"/>
      <c r="F856" s="198"/>
      <c r="G856" s="198"/>
      <c r="H856" s="198"/>
      <c r="I856" s="198"/>
      <c r="S856" s="193"/>
    </row>
    <row r="857" ht="15.75" customHeight="1">
      <c r="E857" s="198"/>
      <c r="F857" s="198"/>
      <c r="G857" s="198"/>
      <c r="H857" s="198"/>
      <c r="I857" s="198"/>
      <c r="S857" s="193"/>
    </row>
    <row r="858" ht="15.75" customHeight="1">
      <c r="E858" s="198"/>
      <c r="F858" s="198"/>
      <c r="G858" s="198"/>
      <c r="H858" s="198"/>
      <c r="I858" s="198"/>
      <c r="S858" s="193"/>
    </row>
    <row r="859" ht="15.75" customHeight="1">
      <c r="E859" s="198"/>
      <c r="F859" s="198"/>
      <c r="G859" s="198"/>
      <c r="H859" s="198"/>
      <c r="I859" s="198"/>
      <c r="S859" s="193"/>
    </row>
    <row r="860" ht="15.75" customHeight="1">
      <c r="E860" s="198"/>
      <c r="F860" s="198"/>
      <c r="G860" s="198"/>
      <c r="H860" s="198"/>
      <c r="I860" s="198"/>
      <c r="S860" s="193"/>
    </row>
    <row r="861" ht="15.75" customHeight="1">
      <c r="E861" s="198"/>
      <c r="F861" s="198"/>
      <c r="G861" s="198"/>
      <c r="H861" s="198"/>
      <c r="I861" s="198"/>
      <c r="S861" s="193"/>
    </row>
    <row r="862" ht="15.75" customHeight="1">
      <c r="E862" s="198"/>
      <c r="F862" s="198"/>
      <c r="G862" s="198"/>
      <c r="H862" s="198"/>
      <c r="I862" s="198"/>
      <c r="S862" s="193"/>
    </row>
    <row r="863" ht="15.75" customHeight="1">
      <c r="E863" s="198"/>
      <c r="F863" s="198"/>
      <c r="G863" s="198"/>
      <c r="H863" s="198"/>
      <c r="I863" s="198"/>
      <c r="S863" s="193"/>
    </row>
    <row r="864" ht="15.75" customHeight="1">
      <c r="E864" s="198"/>
      <c r="F864" s="198"/>
      <c r="G864" s="198"/>
      <c r="H864" s="198"/>
      <c r="I864" s="198"/>
      <c r="S864" s="193"/>
    </row>
    <row r="865" ht="15.75" customHeight="1">
      <c r="E865" s="198"/>
      <c r="F865" s="198"/>
      <c r="G865" s="198"/>
      <c r="H865" s="198"/>
      <c r="I865" s="198"/>
      <c r="S865" s="193"/>
    </row>
    <row r="866" ht="15.75" customHeight="1">
      <c r="E866" s="198"/>
      <c r="F866" s="198"/>
      <c r="G866" s="198"/>
      <c r="H866" s="198"/>
      <c r="I866" s="198"/>
      <c r="S866" s="193"/>
    </row>
    <row r="867" ht="15.75" customHeight="1">
      <c r="E867" s="198"/>
      <c r="F867" s="198"/>
      <c r="G867" s="198"/>
      <c r="H867" s="198"/>
      <c r="I867" s="198"/>
      <c r="S867" s="193"/>
    </row>
    <row r="868" ht="15.75" customHeight="1">
      <c r="E868" s="198"/>
      <c r="F868" s="198"/>
      <c r="G868" s="198"/>
      <c r="H868" s="198"/>
      <c r="I868" s="198"/>
      <c r="S868" s="193"/>
    </row>
    <row r="869" ht="15.75" customHeight="1">
      <c r="E869" s="198"/>
      <c r="F869" s="198"/>
      <c r="G869" s="198"/>
      <c r="H869" s="198"/>
      <c r="I869" s="198"/>
      <c r="S869" s="193"/>
    </row>
    <row r="870" ht="15.75" customHeight="1">
      <c r="E870" s="198"/>
      <c r="F870" s="198"/>
      <c r="G870" s="198"/>
      <c r="H870" s="198"/>
      <c r="I870" s="198"/>
      <c r="S870" s="193"/>
    </row>
    <row r="871" ht="15.75" customHeight="1">
      <c r="E871" s="198"/>
      <c r="F871" s="198"/>
      <c r="G871" s="198"/>
      <c r="H871" s="198"/>
      <c r="I871" s="198"/>
      <c r="S871" s="193"/>
    </row>
    <row r="872" ht="15.75" customHeight="1">
      <c r="E872" s="198"/>
      <c r="F872" s="198"/>
      <c r="G872" s="198"/>
      <c r="H872" s="198"/>
      <c r="I872" s="198"/>
      <c r="S872" s="193"/>
    </row>
    <row r="873" ht="15.75" customHeight="1">
      <c r="E873" s="198"/>
      <c r="F873" s="198"/>
      <c r="G873" s="198"/>
      <c r="H873" s="198"/>
      <c r="I873" s="198"/>
      <c r="S873" s="193"/>
    </row>
    <row r="874" ht="15.75" customHeight="1">
      <c r="E874" s="198"/>
      <c r="F874" s="198"/>
      <c r="G874" s="198"/>
      <c r="H874" s="198"/>
      <c r="I874" s="198"/>
      <c r="S874" s="193"/>
    </row>
    <row r="875" ht="15.75" customHeight="1">
      <c r="E875" s="198"/>
      <c r="F875" s="198"/>
      <c r="G875" s="198"/>
      <c r="H875" s="198"/>
      <c r="I875" s="198"/>
      <c r="S875" s="193"/>
    </row>
    <row r="876" ht="15.75" customHeight="1">
      <c r="E876" s="198"/>
      <c r="F876" s="198"/>
      <c r="G876" s="198"/>
      <c r="H876" s="198"/>
      <c r="I876" s="198"/>
      <c r="S876" s="193"/>
    </row>
    <row r="877" ht="15.75" customHeight="1">
      <c r="E877" s="198"/>
      <c r="F877" s="198"/>
      <c r="G877" s="198"/>
      <c r="H877" s="198"/>
      <c r="I877" s="198"/>
      <c r="S877" s="193"/>
    </row>
    <row r="878" ht="15.75" customHeight="1">
      <c r="E878" s="198"/>
      <c r="F878" s="198"/>
      <c r="G878" s="198"/>
      <c r="H878" s="198"/>
      <c r="I878" s="198"/>
      <c r="S878" s="193"/>
    </row>
    <row r="879" ht="15.75" customHeight="1">
      <c r="E879" s="198"/>
      <c r="F879" s="198"/>
      <c r="G879" s="198"/>
      <c r="H879" s="198"/>
      <c r="I879" s="198"/>
      <c r="S879" s="193"/>
    </row>
    <row r="880" ht="15.75" customHeight="1">
      <c r="E880" s="198"/>
      <c r="F880" s="198"/>
      <c r="G880" s="198"/>
      <c r="H880" s="198"/>
      <c r="I880" s="198"/>
      <c r="S880" s="193"/>
    </row>
    <row r="881" ht="15.75" customHeight="1">
      <c r="E881" s="198"/>
      <c r="F881" s="198"/>
      <c r="G881" s="198"/>
      <c r="H881" s="198"/>
      <c r="I881" s="198"/>
      <c r="S881" s="193"/>
    </row>
    <row r="882" ht="15.75" customHeight="1">
      <c r="E882" s="198"/>
      <c r="F882" s="198"/>
      <c r="G882" s="198"/>
      <c r="H882" s="198"/>
      <c r="I882" s="198"/>
      <c r="S882" s="193"/>
    </row>
    <row r="883" ht="15.75" customHeight="1">
      <c r="E883" s="198"/>
      <c r="F883" s="198"/>
      <c r="G883" s="198"/>
      <c r="H883" s="198"/>
      <c r="I883" s="198"/>
      <c r="S883" s="193"/>
    </row>
    <row r="884" ht="15.75" customHeight="1">
      <c r="E884" s="198"/>
      <c r="F884" s="198"/>
      <c r="G884" s="198"/>
      <c r="H884" s="198"/>
      <c r="I884" s="198"/>
      <c r="S884" s="193"/>
    </row>
    <row r="885" ht="15.75" customHeight="1">
      <c r="E885" s="198"/>
      <c r="F885" s="198"/>
      <c r="G885" s="198"/>
      <c r="H885" s="198"/>
      <c r="I885" s="198"/>
      <c r="S885" s="193"/>
    </row>
    <row r="886" ht="15.75" customHeight="1">
      <c r="E886" s="198"/>
      <c r="F886" s="198"/>
      <c r="G886" s="198"/>
      <c r="H886" s="198"/>
      <c r="I886" s="198"/>
      <c r="S886" s="193"/>
    </row>
    <row r="887" ht="15.75" customHeight="1">
      <c r="E887" s="198"/>
      <c r="F887" s="198"/>
      <c r="G887" s="198"/>
      <c r="H887" s="198"/>
      <c r="I887" s="198"/>
      <c r="S887" s="193"/>
    </row>
    <row r="888" ht="15.75" customHeight="1">
      <c r="E888" s="198"/>
      <c r="F888" s="198"/>
      <c r="G888" s="198"/>
      <c r="H888" s="198"/>
      <c r="I888" s="198"/>
      <c r="S888" s="193"/>
    </row>
    <row r="889" ht="15.75" customHeight="1">
      <c r="E889" s="198"/>
      <c r="F889" s="198"/>
      <c r="G889" s="198"/>
      <c r="H889" s="198"/>
      <c r="I889" s="198"/>
      <c r="S889" s="193"/>
    </row>
    <row r="890" ht="15.75" customHeight="1">
      <c r="E890" s="198"/>
      <c r="F890" s="198"/>
      <c r="G890" s="198"/>
      <c r="H890" s="198"/>
      <c r="I890" s="198"/>
      <c r="S890" s="193"/>
    </row>
    <row r="891" ht="15.75" customHeight="1">
      <c r="E891" s="198"/>
      <c r="F891" s="198"/>
      <c r="G891" s="198"/>
      <c r="H891" s="198"/>
      <c r="I891" s="198"/>
      <c r="S891" s="193"/>
    </row>
    <row r="892" ht="15.75" customHeight="1">
      <c r="E892" s="198"/>
      <c r="F892" s="198"/>
      <c r="G892" s="198"/>
      <c r="H892" s="198"/>
      <c r="I892" s="198"/>
      <c r="S892" s="193"/>
    </row>
    <row r="893" ht="15.75" customHeight="1">
      <c r="E893" s="198"/>
      <c r="F893" s="198"/>
      <c r="G893" s="198"/>
      <c r="H893" s="198"/>
      <c r="I893" s="198"/>
      <c r="S893" s="193"/>
    </row>
    <row r="894" ht="15.75" customHeight="1">
      <c r="E894" s="198"/>
      <c r="F894" s="198"/>
      <c r="G894" s="198"/>
      <c r="H894" s="198"/>
      <c r="I894" s="198"/>
      <c r="S894" s="193"/>
    </row>
    <row r="895" ht="15.75" customHeight="1">
      <c r="E895" s="198"/>
      <c r="F895" s="198"/>
      <c r="G895" s="198"/>
      <c r="H895" s="198"/>
      <c r="I895" s="198"/>
      <c r="S895" s="193"/>
    </row>
    <row r="896" ht="15.75" customHeight="1">
      <c r="E896" s="198"/>
      <c r="F896" s="198"/>
      <c r="G896" s="198"/>
      <c r="H896" s="198"/>
      <c r="I896" s="198"/>
      <c r="S896" s="193"/>
    </row>
    <row r="897" ht="15.75" customHeight="1">
      <c r="E897" s="198"/>
      <c r="F897" s="198"/>
      <c r="G897" s="198"/>
      <c r="H897" s="198"/>
      <c r="I897" s="198"/>
      <c r="S897" s="193"/>
    </row>
    <row r="898" ht="15.75" customHeight="1">
      <c r="E898" s="198"/>
      <c r="F898" s="198"/>
      <c r="G898" s="198"/>
      <c r="H898" s="198"/>
      <c r="I898" s="198"/>
      <c r="S898" s="193"/>
    </row>
    <row r="899" ht="15.75" customHeight="1">
      <c r="E899" s="198"/>
      <c r="F899" s="198"/>
      <c r="G899" s="198"/>
      <c r="H899" s="198"/>
      <c r="I899" s="198"/>
      <c r="S899" s="193"/>
    </row>
    <row r="900" ht="15.75" customHeight="1">
      <c r="E900" s="198"/>
      <c r="F900" s="198"/>
      <c r="G900" s="198"/>
      <c r="H900" s="198"/>
      <c r="I900" s="198"/>
      <c r="S900" s="193"/>
    </row>
    <row r="901" ht="15.75" customHeight="1">
      <c r="E901" s="198"/>
      <c r="F901" s="198"/>
      <c r="G901" s="198"/>
      <c r="H901" s="198"/>
      <c r="I901" s="198"/>
      <c r="S901" s="193"/>
    </row>
    <row r="902" ht="15.75" customHeight="1">
      <c r="E902" s="198"/>
      <c r="F902" s="198"/>
      <c r="G902" s="198"/>
      <c r="H902" s="198"/>
      <c r="I902" s="198"/>
      <c r="S902" s="193"/>
    </row>
    <row r="903" ht="15.75" customHeight="1">
      <c r="E903" s="198"/>
      <c r="F903" s="198"/>
      <c r="G903" s="198"/>
      <c r="H903" s="198"/>
      <c r="I903" s="198"/>
      <c r="S903" s="193"/>
    </row>
    <row r="904" ht="15.75" customHeight="1">
      <c r="E904" s="198"/>
      <c r="F904" s="198"/>
      <c r="G904" s="198"/>
      <c r="H904" s="198"/>
      <c r="I904" s="198"/>
      <c r="S904" s="193"/>
    </row>
    <row r="905" ht="15.75" customHeight="1">
      <c r="E905" s="198"/>
      <c r="F905" s="198"/>
      <c r="G905" s="198"/>
      <c r="H905" s="198"/>
      <c r="I905" s="198"/>
      <c r="S905" s="193"/>
    </row>
    <row r="906" ht="15.75" customHeight="1">
      <c r="E906" s="198"/>
      <c r="F906" s="198"/>
      <c r="G906" s="198"/>
      <c r="H906" s="198"/>
      <c r="I906" s="198"/>
      <c r="S906" s="193"/>
    </row>
    <row r="907" ht="15.75" customHeight="1">
      <c r="E907" s="198"/>
      <c r="F907" s="198"/>
      <c r="G907" s="198"/>
      <c r="H907" s="198"/>
      <c r="I907" s="198"/>
      <c r="S907" s="193"/>
    </row>
    <row r="908" ht="15.75" customHeight="1">
      <c r="E908" s="198"/>
      <c r="F908" s="198"/>
      <c r="G908" s="198"/>
      <c r="H908" s="198"/>
      <c r="I908" s="198"/>
      <c r="S908" s="193"/>
    </row>
    <row r="909" ht="15.75" customHeight="1">
      <c r="E909" s="198"/>
      <c r="F909" s="198"/>
      <c r="G909" s="198"/>
      <c r="H909" s="198"/>
      <c r="I909" s="198"/>
      <c r="S909" s="193"/>
    </row>
    <row r="910" ht="15.75" customHeight="1">
      <c r="E910" s="198"/>
      <c r="F910" s="198"/>
      <c r="G910" s="198"/>
      <c r="H910" s="198"/>
      <c r="I910" s="198"/>
      <c r="S910" s="193"/>
    </row>
    <row r="911" ht="15.75" customHeight="1">
      <c r="E911" s="198"/>
      <c r="F911" s="198"/>
      <c r="G911" s="198"/>
      <c r="H911" s="198"/>
      <c r="I911" s="198"/>
      <c r="S911" s="193"/>
    </row>
    <row r="912" ht="15.75" customHeight="1">
      <c r="E912" s="198"/>
      <c r="F912" s="198"/>
      <c r="G912" s="198"/>
      <c r="H912" s="198"/>
      <c r="I912" s="198"/>
      <c r="S912" s="193"/>
    </row>
    <row r="913" ht="15.75" customHeight="1">
      <c r="E913" s="198"/>
      <c r="F913" s="198"/>
      <c r="G913" s="198"/>
      <c r="H913" s="198"/>
      <c r="I913" s="198"/>
      <c r="S913" s="193"/>
    </row>
    <row r="914" ht="15.75" customHeight="1">
      <c r="E914" s="198"/>
      <c r="F914" s="198"/>
      <c r="G914" s="198"/>
      <c r="H914" s="198"/>
      <c r="I914" s="198"/>
      <c r="S914" s="193"/>
    </row>
    <row r="915" ht="15.75" customHeight="1">
      <c r="E915" s="198"/>
      <c r="F915" s="198"/>
      <c r="G915" s="198"/>
      <c r="H915" s="198"/>
      <c r="I915" s="198"/>
      <c r="S915" s="193"/>
    </row>
    <row r="916" ht="15.75" customHeight="1">
      <c r="E916" s="198"/>
      <c r="F916" s="198"/>
      <c r="G916" s="198"/>
      <c r="H916" s="198"/>
      <c r="I916" s="198"/>
      <c r="S916" s="193"/>
    </row>
    <row r="917" ht="15.75" customHeight="1">
      <c r="E917" s="198"/>
      <c r="F917" s="198"/>
      <c r="G917" s="198"/>
      <c r="H917" s="198"/>
      <c r="I917" s="198"/>
      <c r="S917" s="193"/>
    </row>
    <row r="918" ht="15.75" customHeight="1">
      <c r="E918" s="198"/>
      <c r="F918" s="198"/>
      <c r="G918" s="198"/>
      <c r="H918" s="198"/>
      <c r="I918" s="198"/>
      <c r="S918" s="193"/>
    </row>
    <row r="919" ht="15.75" customHeight="1">
      <c r="E919" s="198"/>
      <c r="F919" s="198"/>
      <c r="G919" s="198"/>
      <c r="H919" s="198"/>
      <c r="I919" s="198"/>
      <c r="S919" s="193"/>
    </row>
    <row r="920" ht="15.75" customHeight="1">
      <c r="E920" s="198"/>
      <c r="F920" s="198"/>
      <c r="G920" s="198"/>
      <c r="H920" s="198"/>
      <c r="I920" s="198"/>
      <c r="S920" s="193"/>
    </row>
    <row r="921" ht="15.75" customHeight="1">
      <c r="E921" s="198"/>
      <c r="F921" s="198"/>
      <c r="G921" s="198"/>
      <c r="H921" s="198"/>
      <c r="I921" s="198"/>
      <c r="S921" s="193"/>
    </row>
    <row r="922" ht="15.75" customHeight="1">
      <c r="E922" s="198"/>
      <c r="F922" s="198"/>
      <c r="G922" s="198"/>
      <c r="H922" s="198"/>
      <c r="I922" s="198"/>
      <c r="S922" s="193"/>
    </row>
    <row r="923" ht="15.75" customHeight="1">
      <c r="E923" s="198"/>
      <c r="F923" s="198"/>
      <c r="G923" s="198"/>
      <c r="H923" s="198"/>
      <c r="I923" s="198"/>
      <c r="S923" s="193"/>
    </row>
    <row r="924" ht="15.75" customHeight="1">
      <c r="E924" s="198"/>
      <c r="F924" s="198"/>
      <c r="G924" s="198"/>
      <c r="H924" s="198"/>
      <c r="I924" s="198"/>
      <c r="S924" s="193"/>
    </row>
    <row r="925" ht="15.75" customHeight="1">
      <c r="E925" s="198"/>
      <c r="F925" s="198"/>
      <c r="G925" s="198"/>
      <c r="H925" s="198"/>
      <c r="I925" s="198"/>
      <c r="S925" s="193"/>
    </row>
    <row r="926" ht="15.75" customHeight="1">
      <c r="E926" s="198"/>
      <c r="F926" s="198"/>
      <c r="G926" s="198"/>
      <c r="H926" s="198"/>
      <c r="I926" s="198"/>
      <c r="S926" s="193"/>
    </row>
    <row r="927" ht="15.75" customHeight="1">
      <c r="E927" s="198"/>
      <c r="F927" s="198"/>
      <c r="G927" s="198"/>
      <c r="H927" s="198"/>
      <c r="I927" s="198"/>
      <c r="S927" s="193"/>
    </row>
    <row r="928" ht="15.75" customHeight="1">
      <c r="E928" s="198"/>
      <c r="F928" s="198"/>
      <c r="G928" s="198"/>
      <c r="H928" s="198"/>
      <c r="I928" s="198"/>
      <c r="S928" s="193"/>
    </row>
    <row r="929" ht="15.75" customHeight="1">
      <c r="E929" s="198"/>
      <c r="F929" s="198"/>
      <c r="G929" s="198"/>
      <c r="H929" s="198"/>
      <c r="I929" s="198"/>
      <c r="S929" s="193"/>
    </row>
    <row r="930" ht="15.75" customHeight="1">
      <c r="E930" s="198"/>
      <c r="F930" s="198"/>
      <c r="G930" s="198"/>
      <c r="H930" s="198"/>
      <c r="I930" s="198"/>
      <c r="S930" s="193"/>
    </row>
    <row r="931" ht="15.75" customHeight="1">
      <c r="E931" s="198"/>
      <c r="F931" s="198"/>
      <c r="G931" s="198"/>
      <c r="H931" s="198"/>
      <c r="I931" s="198"/>
      <c r="S931" s="193"/>
    </row>
    <row r="932" ht="15.75" customHeight="1">
      <c r="E932" s="198"/>
      <c r="F932" s="198"/>
      <c r="G932" s="198"/>
      <c r="H932" s="198"/>
      <c r="I932" s="198"/>
      <c r="S932" s="193"/>
    </row>
    <row r="933" ht="15.75" customHeight="1">
      <c r="E933" s="198"/>
      <c r="F933" s="198"/>
      <c r="G933" s="198"/>
      <c r="H933" s="198"/>
      <c r="I933" s="198"/>
      <c r="S933" s="193"/>
    </row>
    <row r="934" ht="15.75" customHeight="1">
      <c r="E934" s="198"/>
      <c r="F934" s="198"/>
      <c r="G934" s="198"/>
      <c r="H934" s="198"/>
      <c r="I934" s="198"/>
      <c r="S934" s="193"/>
    </row>
    <row r="935" ht="15.75" customHeight="1">
      <c r="E935" s="198"/>
      <c r="F935" s="198"/>
      <c r="G935" s="198"/>
      <c r="H935" s="198"/>
      <c r="I935" s="198"/>
      <c r="S935" s="193"/>
    </row>
    <row r="936" ht="15.75" customHeight="1">
      <c r="E936" s="198"/>
      <c r="F936" s="198"/>
      <c r="G936" s="198"/>
      <c r="H936" s="198"/>
      <c r="I936" s="198"/>
      <c r="S936" s="193"/>
    </row>
    <row r="937" ht="15.75" customHeight="1">
      <c r="E937" s="198"/>
      <c r="F937" s="198"/>
      <c r="G937" s="198"/>
      <c r="H937" s="198"/>
      <c r="I937" s="198"/>
      <c r="S937" s="193"/>
    </row>
    <row r="938" ht="15.75" customHeight="1">
      <c r="E938" s="198"/>
      <c r="F938" s="198"/>
      <c r="G938" s="198"/>
      <c r="H938" s="198"/>
      <c r="I938" s="198"/>
      <c r="S938" s="193"/>
    </row>
    <row r="939" ht="15.75" customHeight="1">
      <c r="E939" s="198"/>
      <c r="F939" s="198"/>
      <c r="G939" s="198"/>
      <c r="H939" s="198"/>
      <c r="I939" s="198"/>
      <c r="S939" s="193"/>
    </row>
    <row r="940" ht="15.75" customHeight="1">
      <c r="E940" s="198"/>
      <c r="F940" s="198"/>
      <c r="G940" s="198"/>
      <c r="H940" s="198"/>
      <c r="I940" s="198"/>
      <c r="S940" s="193"/>
    </row>
    <row r="941" ht="15.75" customHeight="1">
      <c r="E941" s="198"/>
      <c r="F941" s="198"/>
      <c r="G941" s="198"/>
      <c r="H941" s="198"/>
      <c r="I941" s="198"/>
      <c r="S941" s="193"/>
    </row>
    <row r="942" ht="15.75" customHeight="1">
      <c r="E942" s="198"/>
      <c r="F942" s="198"/>
      <c r="G942" s="198"/>
      <c r="H942" s="198"/>
      <c r="I942" s="198"/>
      <c r="S942" s="193"/>
    </row>
    <row r="943" ht="15.75" customHeight="1">
      <c r="E943" s="198"/>
      <c r="F943" s="198"/>
      <c r="G943" s="198"/>
      <c r="H943" s="198"/>
      <c r="I943" s="198"/>
      <c r="S943" s="193"/>
    </row>
    <row r="944" ht="15.75" customHeight="1">
      <c r="E944" s="198"/>
      <c r="F944" s="198"/>
      <c r="G944" s="198"/>
      <c r="H944" s="198"/>
      <c r="I944" s="198"/>
      <c r="S944" s="193"/>
    </row>
    <row r="945" ht="15.75" customHeight="1">
      <c r="E945" s="198"/>
      <c r="F945" s="198"/>
      <c r="G945" s="198"/>
      <c r="H945" s="198"/>
      <c r="I945" s="198"/>
      <c r="S945" s="193"/>
    </row>
    <row r="946" ht="15.75" customHeight="1">
      <c r="E946" s="198"/>
      <c r="F946" s="198"/>
      <c r="G946" s="198"/>
      <c r="H946" s="198"/>
      <c r="I946" s="198"/>
      <c r="S946" s="193"/>
    </row>
    <row r="947" ht="15.75" customHeight="1">
      <c r="E947" s="198"/>
      <c r="F947" s="198"/>
      <c r="G947" s="198"/>
      <c r="H947" s="198"/>
      <c r="I947" s="198"/>
      <c r="S947" s="193"/>
    </row>
    <row r="948" ht="15.75" customHeight="1">
      <c r="E948" s="198"/>
      <c r="F948" s="198"/>
      <c r="G948" s="198"/>
      <c r="H948" s="198"/>
      <c r="I948" s="198"/>
      <c r="S948" s="193"/>
    </row>
    <row r="949" ht="15.75" customHeight="1">
      <c r="E949" s="198"/>
      <c r="F949" s="198"/>
      <c r="G949" s="198"/>
      <c r="H949" s="198"/>
      <c r="I949" s="198"/>
      <c r="S949" s="193"/>
    </row>
    <row r="950" ht="15.75" customHeight="1">
      <c r="E950" s="198"/>
      <c r="F950" s="198"/>
      <c r="G950" s="198"/>
      <c r="H950" s="198"/>
      <c r="I950" s="198"/>
      <c r="S950" s="193"/>
    </row>
    <row r="951" ht="15.75" customHeight="1">
      <c r="E951" s="198"/>
      <c r="F951" s="198"/>
      <c r="G951" s="198"/>
      <c r="H951" s="198"/>
      <c r="I951" s="198"/>
      <c r="S951" s="193"/>
    </row>
    <row r="952" ht="15.75" customHeight="1">
      <c r="E952" s="198"/>
      <c r="F952" s="198"/>
      <c r="G952" s="198"/>
      <c r="H952" s="198"/>
      <c r="I952" s="198"/>
      <c r="S952" s="193"/>
    </row>
    <row r="953" ht="15.75" customHeight="1">
      <c r="E953" s="198"/>
      <c r="F953" s="198"/>
      <c r="G953" s="198"/>
      <c r="H953" s="198"/>
      <c r="I953" s="198"/>
      <c r="S953" s="193"/>
    </row>
    <row r="954" ht="15.75" customHeight="1">
      <c r="E954" s="198"/>
      <c r="F954" s="198"/>
      <c r="G954" s="198"/>
      <c r="H954" s="198"/>
      <c r="I954" s="198"/>
      <c r="S954" s="193"/>
    </row>
    <row r="955" ht="15.75" customHeight="1">
      <c r="E955" s="198"/>
      <c r="F955" s="198"/>
      <c r="G955" s="198"/>
      <c r="H955" s="198"/>
      <c r="I955" s="198"/>
      <c r="S955" s="193"/>
    </row>
    <row r="956" ht="15.75" customHeight="1">
      <c r="E956" s="198"/>
      <c r="F956" s="198"/>
      <c r="G956" s="198"/>
      <c r="H956" s="198"/>
      <c r="I956" s="198"/>
      <c r="S956" s="193"/>
    </row>
    <row r="957" ht="15.75" customHeight="1">
      <c r="E957" s="198"/>
      <c r="F957" s="198"/>
      <c r="G957" s="198"/>
      <c r="H957" s="198"/>
      <c r="I957" s="198"/>
      <c r="S957" s="193"/>
    </row>
    <row r="958" ht="15.75" customHeight="1">
      <c r="E958" s="198"/>
      <c r="F958" s="198"/>
      <c r="G958" s="198"/>
      <c r="H958" s="198"/>
      <c r="I958" s="198"/>
      <c r="S958" s="193"/>
    </row>
    <row r="959" ht="15.75" customHeight="1">
      <c r="E959" s="198"/>
      <c r="F959" s="198"/>
      <c r="G959" s="198"/>
      <c r="H959" s="198"/>
      <c r="I959" s="198"/>
      <c r="S959" s="193"/>
    </row>
    <row r="960" ht="15.75" customHeight="1">
      <c r="E960" s="198"/>
      <c r="F960" s="198"/>
      <c r="G960" s="198"/>
      <c r="H960" s="198"/>
      <c r="I960" s="198"/>
      <c r="S960" s="193"/>
    </row>
    <row r="961" ht="15.75" customHeight="1">
      <c r="E961" s="198"/>
      <c r="F961" s="198"/>
      <c r="G961" s="198"/>
      <c r="H961" s="198"/>
      <c r="I961" s="198"/>
      <c r="S961" s="193"/>
    </row>
    <row r="962" ht="15.75" customHeight="1">
      <c r="E962" s="198"/>
      <c r="F962" s="198"/>
      <c r="G962" s="198"/>
      <c r="H962" s="198"/>
      <c r="I962" s="198"/>
      <c r="S962" s="193"/>
    </row>
    <row r="963" ht="15.75" customHeight="1">
      <c r="E963" s="198"/>
      <c r="F963" s="198"/>
      <c r="G963" s="198"/>
      <c r="H963" s="198"/>
      <c r="I963" s="198"/>
      <c r="S963" s="193"/>
    </row>
    <row r="964" ht="15.75" customHeight="1">
      <c r="E964" s="198"/>
      <c r="F964" s="198"/>
      <c r="G964" s="198"/>
      <c r="H964" s="198"/>
      <c r="I964" s="198"/>
      <c r="S964" s="193"/>
    </row>
    <row r="965" ht="15.75" customHeight="1">
      <c r="E965" s="198"/>
      <c r="F965" s="198"/>
      <c r="G965" s="198"/>
      <c r="H965" s="198"/>
      <c r="I965" s="198"/>
      <c r="S965" s="193"/>
    </row>
    <row r="966" ht="15.75" customHeight="1">
      <c r="E966" s="198"/>
      <c r="F966" s="198"/>
      <c r="G966" s="198"/>
      <c r="H966" s="198"/>
      <c r="I966" s="198"/>
      <c r="S966" s="193"/>
    </row>
    <row r="967" ht="15.75" customHeight="1">
      <c r="E967" s="198"/>
      <c r="F967" s="198"/>
      <c r="G967" s="198"/>
      <c r="H967" s="198"/>
      <c r="I967" s="198"/>
      <c r="S967" s="193"/>
    </row>
    <row r="968" ht="15.75" customHeight="1">
      <c r="E968" s="198"/>
      <c r="F968" s="198"/>
      <c r="G968" s="198"/>
      <c r="H968" s="198"/>
      <c r="I968" s="198"/>
      <c r="S968" s="193"/>
    </row>
    <row r="969" ht="15.75" customHeight="1">
      <c r="E969" s="198"/>
      <c r="F969" s="198"/>
      <c r="G969" s="198"/>
      <c r="H969" s="198"/>
      <c r="I969" s="198"/>
      <c r="S969" s="193"/>
    </row>
    <row r="970" ht="15.75" customHeight="1">
      <c r="E970" s="198"/>
      <c r="F970" s="198"/>
      <c r="G970" s="198"/>
      <c r="H970" s="198"/>
      <c r="I970" s="198"/>
      <c r="S970" s="193"/>
    </row>
    <row r="971" ht="15.75" customHeight="1">
      <c r="E971" s="198"/>
      <c r="F971" s="198"/>
      <c r="G971" s="198"/>
      <c r="H971" s="198"/>
      <c r="I971" s="198"/>
      <c r="S971" s="193"/>
    </row>
    <row r="972" ht="15.75" customHeight="1">
      <c r="E972" s="198"/>
      <c r="F972" s="198"/>
      <c r="G972" s="198"/>
      <c r="H972" s="198"/>
      <c r="I972" s="198"/>
      <c r="S972" s="193"/>
    </row>
    <row r="973" ht="15.75" customHeight="1">
      <c r="E973" s="198"/>
      <c r="F973" s="198"/>
      <c r="G973" s="198"/>
      <c r="H973" s="198"/>
      <c r="I973" s="198"/>
      <c r="S973" s="193"/>
    </row>
    <row r="974" ht="15.75" customHeight="1">
      <c r="E974" s="198"/>
      <c r="F974" s="198"/>
      <c r="G974" s="198"/>
      <c r="H974" s="198"/>
      <c r="I974" s="198"/>
      <c r="S974" s="193"/>
    </row>
    <row r="975" ht="15.75" customHeight="1">
      <c r="E975" s="198"/>
      <c r="F975" s="198"/>
      <c r="G975" s="198"/>
      <c r="H975" s="198"/>
      <c r="I975" s="198"/>
      <c r="S975" s="193"/>
    </row>
    <row r="976" ht="15.75" customHeight="1">
      <c r="E976" s="198"/>
      <c r="F976" s="198"/>
      <c r="G976" s="198"/>
      <c r="H976" s="198"/>
      <c r="I976" s="198"/>
      <c r="S976" s="193"/>
    </row>
    <row r="977" ht="15.75" customHeight="1">
      <c r="E977" s="198"/>
      <c r="F977" s="198"/>
      <c r="G977" s="198"/>
      <c r="H977" s="198"/>
      <c r="I977" s="198"/>
      <c r="S977" s="193"/>
    </row>
    <row r="978" ht="15.75" customHeight="1">
      <c r="E978" s="198"/>
      <c r="F978" s="198"/>
      <c r="G978" s="198"/>
      <c r="H978" s="198"/>
      <c r="I978" s="198"/>
      <c r="S978" s="193"/>
    </row>
    <row r="979" ht="15.75" customHeight="1">
      <c r="E979" s="198"/>
      <c r="F979" s="198"/>
      <c r="G979" s="198"/>
      <c r="H979" s="198"/>
      <c r="I979" s="198"/>
      <c r="S979" s="193"/>
    </row>
    <row r="980" ht="15.75" customHeight="1">
      <c r="E980" s="198"/>
      <c r="F980" s="198"/>
      <c r="G980" s="198"/>
      <c r="H980" s="198"/>
      <c r="I980" s="198"/>
      <c r="S980" s="193"/>
    </row>
    <row r="981" ht="15.75" customHeight="1">
      <c r="E981" s="198"/>
      <c r="F981" s="198"/>
      <c r="G981" s="198"/>
      <c r="H981" s="198"/>
      <c r="I981" s="198"/>
      <c r="S981" s="193"/>
    </row>
    <row r="982" ht="15.75" customHeight="1">
      <c r="E982" s="198"/>
      <c r="F982" s="198"/>
      <c r="G982" s="198"/>
      <c r="H982" s="198"/>
      <c r="I982" s="198"/>
      <c r="S982" s="193"/>
    </row>
    <row r="983" ht="15.75" customHeight="1">
      <c r="E983" s="198"/>
      <c r="F983" s="198"/>
      <c r="G983" s="198"/>
      <c r="H983" s="198"/>
      <c r="I983" s="198"/>
      <c r="S983" s="193"/>
    </row>
    <row r="984" ht="15.75" customHeight="1">
      <c r="E984" s="198"/>
      <c r="F984" s="198"/>
      <c r="G984" s="198"/>
      <c r="H984" s="198"/>
      <c r="I984" s="198"/>
      <c r="S984" s="193"/>
    </row>
    <row r="985" ht="15.75" customHeight="1">
      <c r="E985" s="198"/>
      <c r="F985" s="198"/>
      <c r="G985" s="198"/>
      <c r="H985" s="198"/>
      <c r="I985" s="198"/>
      <c r="S985" s="193"/>
    </row>
    <row r="986" ht="15.75" customHeight="1">
      <c r="E986" s="198"/>
      <c r="F986" s="198"/>
      <c r="G986" s="198"/>
      <c r="H986" s="198"/>
      <c r="I986" s="198"/>
      <c r="S986" s="193"/>
    </row>
    <row r="987" ht="15.75" customHeight="1">
      <c r="E987" s="198"/>
      <c r="F987" s="198"/>
      <c r="G987" s="198"/>
      <c r="H987" s="198"/>
      <c r="I987" s="198"/>
      <c r="S987" s="193"/>
    </row>
    <row r="988" ht="15.75" customHeight="1">
      <c r="E988" s="198"/>
      <c r="F988" s="198"/>
      <c r="G988" s="198"/>
      <c r="H988" s="198"/>
      <c r="I988" s="198"/>
      <c r="S988" s="193"/>
    </row>
    <row r="989" ht="15.75" customHeight="1">
      <c r="E989" s="198"/>
      <c r="F989" s="198"/>
      <c r="G989" s="198"/>
      <c r="H989" s="198"/>
      <c r="I989" s="198"/>
      <c r="S989" s="193"/>
    </row>
    <row r="990" ht="15.75" customHeight="1">
      <c r="E990" s="198"/>
      <c r="F990" s="198"/>
      <c r="G990" s="198"/>
      <c r="H990" s="198"/>
      <c r="I990" s="198"/>
      <c r="S990" s="193"/>
    </row>
    <row r="991" ht="15.75" customHeight="1">
      <c r="E991" s="198"/>
      <c r="F991" s="198"/>
      <c r="G991" s="198"/>
      <c r="H991" s="198"/>
      <c r="I991" s="198"/>
      <c r="S991" s="193"/>
    </row>
    <row r="992" ht="15.75" customHeight="1">
      <c r="E992" s="198"/>
      <c r="F992" s="198"/>
      <c r="G992" s="198"/>
      <c r="H992" s="198"/>
      <c r="I992" s="198"/>
      <c r="S992" s="193"/>
    </row>
    <row r="993" ht="15.75" customHeight="1">
      <c r="E993" s="198"/>
      <c r="F993" s="198"/>
      <c r="G993" s="198"/>
      <c r="H993" s="198"/>
      <c r="I993" s="198"/>
      <c r="S993" s="193"/>
    </row>
    <row r="994" ht="15.75" customHeight="1">
      <c r="E994" s="198"/>
      <c r="F994" s="198"/>
      <c r="G994" s="198"/>
      <c r="H994" s="198"/>
      <c r="I994" s="198"/>
      <c r="S994" s="193"/>
    </row>
    <row r="995" ht="15.75" customHeight="1">
      <c r="E995" s="198"/>
      <c r="F995" s="198"/>
      <c r="G995" s="198"/>
      <c r="H995" s="198"/>
      <c r="I995" s="198"/>
      <c r="S995" s="193"/>
    </row>
    <row r="996" ht="15.75" customHeight="1">
      <c r="E996" s="198"/>
      <c r="F996" s="198"/>
      <c r="G996" s="198"/>
      <c r="H996" s="198"/>
      <c r="I996" s="198"/>
      <c r="S996" s="193"/>
    </row>
    <row r="997" ht="15.75" customHeight="1">
      <c r="E997" s="198"/>
      <c r="F997" s="198"/>
      <c r="G997" s="198"/>
      <c r="H997" s="198"/>
      <c r="I997" s="198"/>
      <c r="S997" s="193"/>
    </row>
    <row r="998" ht="15.75" customHeight="1">
      <c r="E998" s="198"/>
      <c r="F998" s="198"/>
      <c r="G998" s="198"/>
      <c r="H998" s="198"/>
      <c r="I998" s="198"/>
      <c r="S998" s="193"/>
    </row>
    <row r="999" ht="15.75" customHeight="1">
      <c r="E999" s="198"/>
      <c r="F999" s="198"/>
      <c r="G999" s="198"/>
      <c r="H999" s="198"/>
      <c r="I999" s="198"/>
      <c r="S999" s="193"/>
    </row>
    <row r="1000" ht="15.75" customHeight="1">
      <c r="E1000" s="198"/>
      <c r="F1000" s="198"/>
      <c r="G1000" s="198"/>
      <c r="H1000" s="198"/>
      <c r="I1000" s="198"/>
      <c r="S1000" s="193"/>
    </row>
  </sheetData>
  <conditionalFormatting sqref="J18">
    <cfRule type="colorScale" priority="1">
      <colorScale>
        <cfvo type="min"/>
        <cfvo type="percentile" val="50"/>
        <cfvo type="max"/>
        <color rgb="FFF8696B"/>
        <color rgb="FFFFEB84"/>
        <color rgb="FF63BE7B"/>
      </colorScale>
    </cfRule>
  </conditionalFormatting>
  <conditionalFormatting sqref="J3:K4 J5:J17 J19:J37 K5:K319">
    <cfRule type="colorScale" priority="2">
      <colorScale>
        <cfvo type="min"/>
        <cfvo type="percentile" val="50"/>
        <cfvo type="max"/>
        <color rgb="FFF8696B"/>
        <color rgb="FFFFEB84"/>
        <color rgb="FF63BE7B"/>
      </colorScale>
    </cfRule>
  </conditionalFormatting>
  <conditionalFormatting sqref="K320:K552">
    <cfRule type="colorScale" priority="3">
      <colorScale>
        <cfvo type="min"/>
        <cfvo type="percentile" val="50"/>
        <cfvo type="max"/>
        <color rgb="FFF8696B"/>
        <color rgb="FFFFEB84"/>
        <color rgb="FF63BE7B"/>
      </colorScale>
    </cfRule>
  </conditionalFormatting>
  <conditionalFormatting sqref="L3:L17 L19">
    <cfRule type="colorScale" priority="4">
      <colorScale>
        <cfvo type="min"/>
        <cfvo type="percentile" val="50"/>
        <cfvo type="max"/>
        <color rgb="FFF8696B"/>
        <color rgb="FFFFEB84"/>
        <color rgb="FF63BE7B"/>
      </colorScale>
    </cfRule>
  </conditionalFormatting>
  <conditionalFormatting sqref="L18">
    <cfRule type="colorScale" priority="5">
      <colorScale>
        <cfvo type="min"/>
        <cfvo type="percentile" val="50"/>
        <cfvo type="max"/>
        <color rgb="FFF8696B"/>
        <color rgb="FFFFEB84"/>
        <color rgb="FF63BE7B"/>
      </colorScale>
    </cfRule>
  </conditionalFormatting>
  <conditionalFormatting sqref="L20:L37">
    <cfRule type="colorScale" priority="6">
      <colorScale>
        <cfvo type="min"/>
        <cfvo type="percentile" val="50"/>
        <cfvo type="max"/>
        <color rgb="FFF8696B"/>
        <color rgb="FFFFEB84"/>
        <color rgb="FF63BE7B"/>
      </colorScale>
    </cfRule>
  </conditionalFormatting>
  <conditionalFormatting sqref="L553:R553">
    <cfRule type="colorScale" priority="7">
      <colorScale>
        <cfvo type="min"/>
        <cfvo type="percentile" val="50"/>
        <cfvo type="max"/>
        <color rgb="FFF8696B"/>
        <color rgb="FFFFEB84"/>
        <color rgb="FF63BE7B"/>
      </colorScale>
    </cfRule>
  </conditionalFormatting>
  <conditionalFormatting sqref="M3:M17 M19">
    <cfRule type="colorScale" priority="8">
      <colorScale>
        <cfvo type="min"/>
        <cfvo type="percentile" val="50"/>
        <cfvo type="max"/>
        <color rgb="FFF8696B"/>
        <color rgb="FFFFEB84"/>
        <color rgb="FF63BE7B"/>
      </colorScale>
    </cfRule>
  </conditionalFormatting>
  <conditionalFormatting sqref="M18">
    <cfRule type="colorScale" priority="9">
      <colorScale>
        <cfvo type="min"/>
        <cfvo type="percentile" val="50"/>
        <cfvo type="max"/>
        <color rgb="FFF8696B"/>
        <color rgb="FFFFEB84"/>
        <color rgb="FF63BE7B"/>
      </colorScale>
    </cfRule>
  </conditionalFormatting>
  <conditionalFormatting sqref="M20:M37">
    <cfRule type="colorScale" priority="10">
      <colorScale>
        <cfvo type="min"/>
        <cfvo type="percentile" val="50"/>
        <cfvo type="max"/>
        <color rgb="FFF8696B"/>
        <color rgb="FFFFEB84"/>
        <color rgb="FF63BE7B"/>
      </colorScale>
    </cfRule>
  </conditionalFormatting>
  <conditionalFormatting sqref="N3:N17 N19">
    <cfRule type="colorScale" priority="11">
      <colorScale>
        <cfvo type="min"/>
        <cfvo type="percentile" val="50"/>
        <cfvo type="max"/>
        <color rgb="FFF8696B"/>
        <color rgb="FFFFEB84"/>
        <color rgb="FF63BE7B"/>
      </colorScale>
    </cfRule>
  </conditionalFormatting>
  <conditionalFormatting sqref="N18">
    <cfRule type="colorScale" priority="12">
      <colorScale>
        <cfvo type="min"/>
        <cfvo type="percentile" val="50"/>
        <cfvo type="max"/>
        <color rgb="FFF8696B"/>
        <color rgb="FFFFEB84"/>
        <color rgb="FF63BE7B"/>
      </colorScale>
    </cfRule>
  </conditionalFormatting>
  <conditionalFormatting sqref="N20:N37">
    <cfRule type="colorScale" priority="13">
      <colorScale>
        <cfvo type="min"/>
        <cfvo type="percentile" val="50"/>
        <cfvo type="max"/>
        <color rgb="FFF8696B"/>
        <color rgb="FFFFEB84"/>
        <color rgb="FF63BE7B"/>
      </colorScale>
    </cfRule>
  </conditionalFormatting>
  <conditionalFormatting sqref="O3:O17 O19">
    <cfRule type="colorScale" priority="14">
      <colorScale>
        <cfvo type="min"/>
        <cfvo type="percentile" val="50"/>
        <cfvo type="max"/>
        <color rgb="FFF8696B"/>
        <color rgb="FFFFEB84"/>
        <color rgb="FF63BE7B"/>
      </colorScale>
    </cfRule>
  </conditionalFormatting>
  <conditionalFormatting sqref="O18">
    <cfRule type="colorScale" priority="15">
      <colorScale>
        <cfvo type="min"/>
        <cfvo type="percentile" val="50"/>
        <cfvo type="max"/>
        <color rgb="FFF8696B"/>
        <color rgb="FFFFEB84"/>
        <color rgb="FF63BE7B"/>
      </colorScale>
    </cfRule>
  </conditionalFormatting>
  <conditionalFormatting sqref="O20:O37">
    <cfRule type="colorScale" priority="16">
      <colorScale>
        <cfvo type="min"/>
        <cfvo type="percentile" val="50"/>
        <cfvo type="max"/>
        <color rgb="FFF8696B"/>
        <color rgb="FFFFEB84"/>
        <color rgb="FF63BE7B"/>
      </colorScale>
    </cfRule>
  </conditionalFormatting>
  <conditionalFormatting sqref="P3:P17 P19">
    <cfRule type="colorScale" priority="17">
      <colorScale>
        <cfvo type="min"/>
        <cfvo type="percentile" val="50"/>
        <cfvo type="max"/>
        <color rgb="FFF8696B"/>
        <color rgb="FFFFEB84"/>
        <color rgb="FF63BE7B"/>
      </colorScale>
    </cfRule>
  </conditionalFormatting>
  <conditionalFormatting sqref="P18">
    <cfRule type="colorScale" priority="18">
      <colorScale>
        <cfvo type="min"/>
        <cfvo type="percentile" val="50"/>
        <cfvo type="max"/>
        <color rgb="FFF8696B"/>
        <color rgb="FFFFEB84"/>
        <color rgb="FF63BE7B"/>
      </colorScale>
    </cfRule>
  </conditionalFormatting>
  <conditionalFormatting sqref="P20:P37">
    <cfRule type="colorScale" priority="19">
      <colorScale>
        <cfvo type="min"/>
        <cfvo type="percentile" val="50"/>
        <cfvo type="max"/>
        <color rgb="FFF8696B"/>
        <color rgb="FFFFEB84"/>
        <color rgb="FF63BE7B"/>
      </colorScale>
    </cfRule>
  </conditionalFormatting>
  <conditionalFormatting sqref="Q3:Q17 Q19:Q37">
    <cfRule type="colorScale" priority="20">
      <colorScale>
        <cfvo type="min"/>
        <cfvo type="percentile" val="50"/>
        <cfvo type="max"/>
        <color rgb="FFF8696B"/>
        <color rgb="FFFFEB84"/>
        <color rgb="FF63BE7B"/>
      </colorScale>
    </cfRule>
  </conditionalFormatting>
  <conditionalFormatting sqref="Q18">
    <cfRule type="colorScale" priority="21">
      <colorScale>
        <cfvo type="min"/>
        <cfvo type="percentile" val="50"/>
        <cfvo type="max"/>
        <color rgb="FFF8696B"/>
        <color rgb="FFFFEB84"/>
        <color rgb="FF63BE7B"/>
      </colorScale>
    </cfRule>
  </conditionalFormatting>
  <conditionalFormatting sqref="R3:R17 R19:R37">
    <cfRule type="colorScale" priority="22">
      <colorScale>
        <cfvo type="min"/>
        <cfvo type="percentile" val="50"/>
        <cfvo type="max"/>
        <color rgb="FFF8696B"/>
        <color rgb="FFFFEB84"/>
        <color rgb="FF63BE7B"/>
      </colorScale>
    </cfRule>
  </conditionalFormatting>
  <conditionalFormatting sqref="R18">
    <cfRule type="colorScale" priority="23">
      <colorScale>
        <cfvo type="min"/>
        <cfvo type="percentile" val="50"/>
        <cfvo type="max"/>
        <color rgb="FFF8696B"/>
        <color rgb="FFFFEB84"/>
        <color rgb="FF63BE7B"/>
      </colorScale>
    </cfRule>
  </conditionalFormatting>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B083"/>
    <pageSetUpPr/>
  </sheetPr>
  <sheetViews>
    <sheetView workbookViewId="0"/>
  </sheetViews>
  <sheetFormatPr customHeight="1" defaultColWidth="14.43" defaultRowHeight="15.0"/>
  <cols>
    <col customWidth="1" min="1" max="1" width="30.0"/>
    <col customWidth="1" min="2" max="2" width="24.0"/>
    <col customWidth="1" min="3" max="3" width="7.86"/>
    <col customWidth="1" min="4" max="4" width="6.86"/>
    <col customWidth="1" min="5" max="5" width="5.14"/>
    <col customWidth="1" min="6" max="6" width="9.86"/>
    <col customWidth="1" min="7" max="7" width="14.0"/>
    <col customWidth="1" min="8" max="26" width="11.43"/>
  </cols>
  <sheetData>
    <row r="1">
      <c r="B1" s="193"/>
      <c r="C1" s="193"/>
      <c r="D1" s="193"/>
    </row>
    <row r="2">
      <c r="B2" s="193"/>
      <c r="C2" s="193"/>
      <c r="D2" s="193"/>
    </row>
    <row r="3">
      <c r="B3" s="193" t="s">
        <v>4852</v>
      </c>
      <c r="C3" s="193"/>
      <c r="D3" s="193"/>
      <c r="E3" s="193"/>
      <c r="F3" s="193"/>
      <c r="G3" s="193"/>
    </row>
    <row r="4">
      <c r="B4" s="193" t="s">
        <v>60</v>
      </c>
      <c r="C4" s="193" t="s">
        <v>45</v>
      </c>
      <c r="D4" s="194" t="s">
        <v>261</v>
      </c>
      <c r="F4" s="194" t="s">
        <v>4854</v>
      </c>
      <c r="G4" s="193" t="s">
        <v>4856</v>
      </c>
    </row>
    <row r="5">
      <c r="A5" s="195" t="s">
        <v>4857</v>
      </c>
      <c r="D5" s="194" t="s">
        <v>332</v>
      </c>
      <c r="E5" s="194" t="s">
        <v>428</v>
      </c>
      <c r="G5" s="193"/>
    </row>
    <row r="6">
      <c r="A6" s="197" t="s">
        <v>4858</v>
      </c>
      <c r="B6" s="193">
        <v>9.563636363636364</v>
      </c>
      <c r="C6" s="193">
        <v>9.4</v>
      </c>
      <c r="D6" s="194">
        <v>10.0</v>
      </c>
      <c r="E6" s="194">
        <v>10.0</v>
      </c>
      <c r="F6" s="194">
        <v>10.0</v>
      </c>
      <c r="G6" s="193">
        <v>9.614285714285716</v>
      </c>
    </row>
    <row r="7">
      <c r="A7" s="197" t="s">
        <v>4864</v>
      </c>
      <c r="B7" s="193">
        <v>9.636363636363637</v>
      </c>
      <c r="C7" s="193">
        <v>10.0</v>
      </c>
      <c r="D7" s="194">
        <v>10.0</v>
      </c>
      <c r="E7" s="194">
        <v>10.0</v>
      </c>
      <c r="F7" s="194">
        <v>10.0</v>
      </c>
      <c r="G7" s="193">
        <v>9.714285714285714</v>
      </c>
    </row>
    <row r="8">
      <c r="A8" s="197" t="s">
        <v>5589</v>
      </c>
      <c r="B8" s="193">
        <v>9.818181818181818</v>
      </c>
      <c r="C8" s="193">
        <v>10.0</v>
      </c>
      <c r="D8" s="194">
        <v>10.0</v>
      </c>
      <c r="E8" s="194">
        <v>10.0</v>
      </c>
      <c r="F8" s="194">
        <v>10.0</v>
      </c>
      <c r="G8" s="193">
        <v>9.857142857142858</v>
      </c>
    </row>
    <row r="9">
      <c r="A9" s="197" t="s">
        <v>4860</v>
      </c>
      <c r="B9" s="193">
        <v>9.818181818181818</v>
      </c>
      <c r="C9" s="193">
        <v>8.0</v>
      </c>
      <c r="D9" s="194">
        <v>10.0</v>
      </c>
      <c r="E9" s="194">
        <v>10.0</v>
      </c>
      <c r="F9" s="194">
        <v>10.0</v>
      </c>
      <c r="G9" s="193">
        <v>9.714285714285714</v>
      </c>
    </row>
    <row r="10">
      <c r="A10" s="197" t="s">
        <v>4859</v>
      </c>
      <c r="B10" s="193">
        <v>9.818181818181818</v>
      </c>
      <c r="C10" s="193">
        <v>8.0</v>
      </c>
      <c r="D10" s="194">
        <v>10.0</v>
      </c>
      <c r="E10" s="194">
        <v>10.0</v>
      </c>
      <c r="F10" s="194">
        <v>10.0</v>
      </c>
      <c r="G10" s="193">
        <v>9.714285714285714</v>
      </c>
    </row>
    <row r="11">
      <c r="A11" s="197" t="s">
        <v>5590</v>
      </c>
      <c r="B11" s="193">
        <v>9.272727272727273</v>
      </c>
      <c r="C11" s="193">
        <v>10.0</v>
      </c>
      <c r="D11" s="194">
        <v>10.0</v>
      </c>
      <c r="E11" s="194">
        <v>10.0</v>
      </c>
      <c r="F11" s="194">
        <v>10.0</v>
      </c>
      <c r="G11" s="193">
        <v>9.428571428571429</v>
      </c>
    </row>
    <row r="12">
      <c r="A12" s="197" t="s">
        <v>4862</v>
      </c>
      <c r="B12" s="193">
        <v>9.272727272727273</v>
      </c>
      <c r="C12" s="193">
        <v>10.0</v>
      </c>
      <c r="D12" s="194">
        <v>10.0</v>
      </c>
      <c r="E12" s="194">
        <v>10.0</v>
      </c>
      <c r="F12" s="194">
        <v>10.0</v>
      </c>
      <c r="G12" s="193">
        <v>9.428571428571429</v>
      </c>
    </row>
    <row r="13">
      <c r="A13" s="197" t="s">
        <v>4863</v>
      </c>
      <c r="B13" s="193">
        <v>9.272727272727273</v>
      </c>
      <c r="C13" s="193">
        <v>10.0</v>
      </c>
      <c r="D13" s="194">
        <v>10.0</v>
      </c>
      <c r="E13" s="194">
        <v>10.0</v>
      </c>
      <c r="F13" s="194">
        <v>10.0</v>
      </c>
      <c r="G13" s="193">
        <v>9.428571428571429</v>
      </c>
    </row>
    <row r="14">
      <c r="B14" s="193"/>
      <c r="C14" s="193"/>
      <c r="D14" s="193"/>
    </row>
    <row r="15">
      <c r="B15" s="193"/>
      <c r="C15" s="193"/>
      <c r="D15" s="193"/>
    </row>
    <row r="16">
      <c r="B16" s="193"/>
      <c r="C16" s="193"/>
      <c r="D16" s="193"/>
    </row>
    <row r="17">
      <c r="B17" s="193"/>
      <c r="C17" s="193"/>
      <c r="D17" s="193"/>
    </row>
    <row r="18">
      <c r="B18" s="193"/>
      <c r="C18" s="193"/>
      <c r="D18" s="193"/>
    </row>
    <row r="19">
      <c r="B19" s="193"/>
      <c r="C19" s="193"/>
      <c r="D19" s="193"/>
    </row>
    <row r="20">
      <c r="B20" s="193"/>
      <c r="C20" s="193"/>
      <c r="D20" s="193"/>
    </row>
    <row r="21" ht="15.75" customHeight="1">
      <c r="B21" s="193"/>
      <c r="C21" s="193"/>
      <c r="D21" s="193"/>
    </row>
    <row r="22" ht="15.75" customHeight="1">
      <c r="B22" s="193"/>
      <c r="C22" s="193"/>
      <c r="D22" s="193"/>
    </row>
    <row r="23" ht="15.75" customHeight="1">
      <c r="B23" s="193"/>
      <c r="C23" s="193"/>
      <c r="D23" s="193"/>
    </row>
    <row r="24" ht="15.75" customHeight="1">
      <c r="B24" s="193"/>
      <c r="C24" s="193"/>
      <c r="D24" s="193"/>
    </row>
    <row r="25" ht="15.75" customHeight="1">
      <c r="B25" s="193"/>
      <c r="C25" s="193"/>
      <c r="D25" s="193"/>
    </row>
    <row r="26" ht="15.75" customHeight="1">
      <c r="B26" s="193"/>
      <c r="C26" s="193"/>
      <c r="D26" s="193"/>
    </row>
    <row r="27" ht="15.75" customHeight="1">
      <c r="B27" s="193"/>
      <c r="C27" s="193"/>
      <c r="D27" s="193"/>
    </row>
    <row r="28" ht="15.75" customHeight="1">
      <c r="B28" s="193"/>
      <c r="C28" s="193"/>
      <c r="D28" s="193"/>
    </row>
    <row r="29" ht="15.75" customHeight="1">
      <c r="B29" s="193"/>
      <c r="C29" s="193"/>
      <c r="D29" s="193"/>
    </row>
    <row r="30" ht="15.75" customHeight="1">
      <c r="B30" s="193"/>
      <c r="C30" s="193"/>
      <c r="D30" s="193"/>
    </row>
    <row r="31" ht="15.75" customHeight="1">
      <c r="B31" s="193"/>
      <c r="C31" s="193"/>
      <c r="D31" s="193"/>
    </row>
    <row r="32" ht="15.75" customHeight="1">
      <c r="B32" s="193"/>
      <c r="C32" s="193"/>
      <c r="D32" s="193"/>
    </row>
    <row r="33" ht="15.75" customHeight="1">
      <c r="B33" s="193"/>
      <c r="C33" s="193"/>
      <c r="D33" s="193"/>
    </row>
    <row r="34" ht="15.75" customHeight="1">
      <c r="B34" s="193"/>
      <c r="C34" s="193"/>
      <c r="D34" s="193"/>
    </row>
    <row r="35" ht="15.75" customHeight="1">
      <c r="B35" s="193"/>
      <c r="C35" s="193"/>
      <c r="D35" s="193"/>
    </row>
    <row r="36" ht="15.75" customHeight="1">
      <c r="B36" s="193"/>
      <c r="C36" s="193"/>
      <c r="D36" s="193"/>
    </row>
    <row r="37" ht="15.75" customHeight="1">
      <c r="B37" s="193"/>
      <c r="C37" s="193"/>
      <c r="D37" s="193"/>
    </row>
    <row r="38" ht="15.75" customHeight="1">
      <c r="B38" s="193"/>
      <c r="C38" s="193"/>
      <c r="D38" s="193"/>
    </row>
    <row r="39" ht="15.75" customHeight="1">
      <c r="B39" s="193"/>
      <c r="C39" s="193"/>
      <c r="D39" s="193"/>
    </row>
    <row r="40" ht="15.75" customHeight="1">
      <c r="B40" s="193"/>
      <c r="C40" s="193"/>
      <c r="D40" s="193"/>
    </row>
    <row r="41" ht="15.75" customHeight="1">
      <c r="B41" s="193"/>
      <c r="C41" s="193"/>
      <c r="D41" s="193"/>
    </row>
    <row r="42" ht="15.75" customHeight="1">
      <c r="B42" s="193"/>
      <c r="C42" s="193"/>
      <c r="D42" s="193"/>
    </row>
    <row r="43" ht="15.75" customHeight="1">
      <c r="B43" s="193"/>
      <c r="C43" s="193"/>
      <c r="D43" s="193"/>
    </row>
    <row r="44" ht="15.75" customHeight="1">
      <c r="B44" s="193"/>
      <c r="C44" s="193"/>
      <c r="D44" s="193"/>
    </row>
    <row r="45" ht="15.75" customHeight="1">
      <c r="B45" s="193"/>
      <c r="C45" s="193"/>
      <c r="D45" s="193"/>
    </row>
    <row r="46" ht="15.75" customHeight="1">
      <c r="B46" s="193"/>
      <c r="C46" s="193"/>
      <c r="D46" s="193"/>
    </row>
    <row r="47" ht="15.75" customHeight="1">
      <c r="B47" s="193"/>
      <c r="C47" s="193"/>
      <c r="D47" s="193"/>
    </row>
    <row r="48" ht="15.75" customHeight="1">
      <c r="B48" s="193"/>
      <c r="C48" s="193"/>
      <c r="D48" s="193"/>
    </row>
    <row r="49" ht="15.75" customHeight="1">
      <c r="B49" s="193"/>
      <c r="C49" s="193"/>
      <c r="D49" s="193"/>
    </row>
    <row r="50" ht="15.75" customHeight="1">
      <c r="B50" s="193"/>
      <c r="C50" s="193"/>
      <c r="D50" s="193"/>
    </row>
    <row r="51" ht="15.75" customHeight="1">
      <c r="B51" s="193"/>
      <c r="C51" s="193"/>
      <c r="D51" s="193"/>
    </row>
    <row r="52" ht="15.75" customHeight="1">
      <c r="B52" s="193"/>
      <c r="C52" s="193"/>
      <c r="D52" s="193"/>
    </row>
    <row r="53" ht="15.75" customHeight="1">
      <c r="B53" s="193"/>
      <c r="C53" s="193"/>
      <c r="D53" s="193"/>
    </row>
    <row r="54" ht="15.75" customHeight="1">
      <c r="B54" s="193"/>
      <c r="C54" s="193"/>
      <c r="D54" s="193"/>
    </row>
    <row r="55" ht="15.75" customHeight="1">
      <c r="B55" s="193"/>
      <c r="C55" s="193"/>
      <c r="D55" s="193"/>
    </row>
    <row r="56" ht="15.75" customHeight="1">
      <c r="B56" s="193"/>
      <c r="C56" s="193"/>
      <c r="D56" s="193"/>
    </row>
    <row r="57" ht="15.75" customHeight="1">
      <c r="B57" s="193"/>
      <c r="C57" s="193"/>
      <c r="D57" s="193"/>
    </row>
    <row r="58" ht="15.75" customHeight="1">
      <c r="B58" s="193"/>
      <c r="C58" s="193"/>
      <c r="D58" s="193"/>
    </row>
    <row r="59" ht="15.75" customHeight="1">
      <c r="B59" s="193"/>
      <c r="C59" s="193"/>
      <c r="D59" s="193"/>
    </row>
    <row r="60" ht="15.75" customHeight="1">
      <c r="B60" s="193"/>
      <c r="C60" s="193"/>
      <c r="D60" s="193"/>
    </row>
    <row r="61" ht="15.75" customHeight="1">
      <c r="B61" s="193"/>
      <c r="C61" s="193"/>
      <c r="D61" s="193"/>
    </row>
    <row r="62" ht="15.75" customHeight="1">
      <c r="B62" s="193"/>
      <c r="C62" s="193"/>
      <c r="D62" s="193"/>
    </row>
    <row r="63" ht="15.75" customHeight="1">
      <c r="B63" s="193"/>
      <c r="C63" s="193"/>
      <c r="D63" s="193"/>
    </row>
    <row r="64" ht="15.75" customHeight="1">
      <c r="B64" s="193"/>
      <c r="C64" s="193"/>
      <c r="D64" s="193"/>
    </row>
    <row r="65" ht="15.75" customHeight="1">
      <c r="B65" s="193"/>
      <c r="C65" s="193"/>
      <c r="D65" s="193"/>
    </row>
    <row r="66" ht="15.75" customHeight="1">
      <c r="B66" s="193"/>
      <c r="C66" s="193"/>
      <c r="D66" s="193"/>
    </row>
    <row r="67" ht="15.75" customHeight="1">
      <c r="B67" s="193"/>
      <c r="C67" s="193"/>
      <c r="D67" s="193"/>
    </row>
    <row r="68" ht="15.75" customHeight="1">
      <c r="B68" s="193"/>
      <c r="C68" s="193"/>
      <c r="D68" s="193"/>
    </row>
    <row r="69" ht="15.75" customHeight="1">
      <c r="B69" s="193"/>
      <c r="C69" s="193"/>
      <c r="D69" s="193"/>
    </row>
    <row r="70" ht="15.75" customHeight="1">
      <c r="B70" s="193"/>
      <c r="C70" s="193"/>
      <c r="D70" s="193"/>
    </row>
    <row r="71" ht="15.75" customHeight="1">
      <c r="B71" s="193"/>
      <c r="C71" s="193"/>
      <c r="D71" s="193"/>
    </row>
    <row r="72" ht="15.75" customHeight="1">
      <c r="B72" s="193"/>
      <c r="C72" s="193"/>
      <c r="D72" s="193"/>
    </row>
    <row r="73" ht="15.75" customHeight="1">
      <c r="B73" s="193"/>
      <c r="C73" s="193"/>
      <c r="D73" s="193"/>
    </row>
    <row r="74" ht="15.75" customHeight="1">
      <c r="B74" s="193"/>
      <c r="C74" s="193"/>
      <c r="D74" s="193"/>
    </row>
    <row r="75" ht="15.75" customHeight="1">
      <c r="B75" s="193"/>
      <c r="C75" s="193"/>
      <c r="D75" s="193"/>
    </row>
    <row r="76" ht="15.75" customHeight="1">
      <c r="B76" s="193"/>
      <c r="C76" s="193"/>
      <c r="D76" s="193"/>
    </row>
    <row r="77" ht="15.75" customHeight="1">
      <c r="B77" s="193"/>
      <c r="C77" s="193"/>
      <c r="D77" s="193"/>
    </row>
    <row r="78" ht="15.75" customHeight="1">
      <c r="B78" s="193"/>
      <c r="C78" s="193"/>
      <c r="D78" s="193"/>
    </row>
    <row r="79" ht="15.75" customHeight="1">
      <c r="B79" s="193"/>
      <c r="C79" s="193"/>
      <c r="D79" s="193"/>
    </row>
    <row r="80" ht="15.75" customHeight="1">
      <c r="B80" s="193"/>
      <c r="C80" s="193"/>
      <c r="D80" s="193"/>
    </row>
    <row r="81" ht="15.75" customHeight="1">
      <c r="B81" s="193"/>
      <c r="C81" s="193"/>
      <c r="D81" s="193"/>
    </row>
    <row r="82" ht="15.75" customHeight="1">
      <c r="B82" s="193"/>
      <c r="C82" s="193"/>
      <c r="D82" s="193"/>
    </row>
    <row r="83" ht="15.75" customHeight="1">
      <c r="B83" s="193"/>
      <c r="C83" s="193"/>
      <c r="D83" s="193"/>
    </row>
    <row r="84" ht="15.75" customHeight="1">
      <c r="B84" s="193"/>
      <c r="C84" s="193"/>
      <c r="D84" s="193"/>
    </row>
    <row r="85" ht="15.75" customHeight="1">
      <c r="B85" s="193"/>
      <c r="C85" s="193"/>
      <c r="D85" s="193"/>
    </row>
    <row r="86" ht="15.75" customHeight="1">
      <c r="B86" s="193"/>
      <c r="C86" s="193"/>
      <c r="D86" s="193"/>
    </row>
    <row r="87" ht="15.75" customHeight="1">
      <c r="B87" s="193"/>
      <c r="C87" s="193"/>
      <c r="D87" s="193"/>
    </row>
    <row r="88" ht="15.75" customHeight="1">
      <c r="B88" s="193"/>
      <c r="C88" s="193"/>
      <c r="D88" s="193"/>
    </row>
    <row r="89" ht="15.75" customHeight="1">
      <c r="B89" s="193"/>
      <c r="C89" s="193"/>
      <c r="D89" s="193"/>
    </row>
    <row r="90" ht="15.75" customHeight="1">
      <c r="B90" s="193"/>
      <c r="C90" s="193"/>
      <c r="D90" s="193"/>
    </row>
    <row r="91" ht="15.75" customHeight="1">
      <c r="B91" s="193"/>
      <c r="C91" s="193"/>
      <c r="D91" s="193"/>
    </row>
    <row r="92" ht="15.75" customHeight="1">
      <c r="B92" s="193"/>
      <c r="C92" s="193"/>
      <c r="D92" s="193"/>
    </row>
    <row r="93" ht="15.75" customHeight="1">
      <c r="B93" s="193"/>
      <c r="C93" s="193"/>
      <c r="D93" s="193"/>
    </row>
    <row r="94" ht="15.75" customHeight="1">
      <c r="B94" s="193"/>
      <c r="C94" s="193"/>
      <c r="D94" s="193"/>
    </row>
    <row r="95" ht="15.75" customHeight="1">
      <c r="B95" s="193"/>
      <c r="C95" s="193"/>
      <c r="D95" s="193"/>
    </row>
    <row r="96" ht="15.75" customHeight="1">
      <c r="B96" s="193"/>
      <c r="C96" s="193"/>
      <c r="D96" s="193"/>
    </row>
    <row r="97" ht="15.75" customHeight="1">
      <c r="B97" s="193"/>
      <c r="C97" s="193"/>
      <c r="D97" s="193"/>
    </row>
    <row r="98" ht="15.75" customHeight="1">
      <c r="B98" s="193"/>
      <c r="C98" s="193"/>
      <c r="D98" s="193"/>
    </row>
    <row r="99" ht="15.75" customHeight="1">
      <c r="B99" s="193"/>
      <c r="C99" s="193"/>
      <c r="D99" s="193"/>
    </row>
    <row r="100" ht="15.75" customHeight="1">
      <c r="B100" s="193"/>
      <c r="C100" s="193"/>
      <c r="D100" s="193"/>
    </row>
    <row r="101" ht="15.75" customHeight="1">
      <c r="B101" s="193"/>
      <c r="C101" s="193"/>
      <c r="D101" s="193"/>
    </row>
    <row r="102" ht="15.75" customHeight="1">
      <c r="B102" s="193"/>
      <c r="C102" s="193"/>
      <c r="D102" s="193"/>
    </row>
    <row r="103" ht="15.75" customHeight="1">
      <c r="B103" s="193"/>
      <c r="C103" s="193"/>
      <c r="D103" s="193"/>
    </row>
    <row r="104" ht="15.75" customHeight="1">
      <c r="B104" s="193"/>
      <c r="C104" s="193"/>
      <c r="D104" s="193"/>
    </row>
    <row r="105" ht="15.75" customHeight="1">
      <c r="B105" s="193"/>
      <c r="C105" s="193"/>
      <c r="D105" s="193"/>
    </row>
    <row r="106" ht="15.75" customHeight="1">
      <c r="B106" s="193"/>
      <c r="C106" s="193"/>
      <c r="D106" s="193"/>
    </row>
    <row r="107" ht="15.75" customHeight="1">
      <c r="B107" s="193"/>
      <c r="C107" s="193"/>
      <c r="D107" s="193"/>
    </row>
    <row r="108" ht="15.75" customHeight="1">
      <c r="B108" s="193"/>
      <c r="C108" s="193"/>
      <c r="D108" s="193"/>
    </row>
    <row r="109" ht="15.75" customHeight="1">
      <c r="B109" s="193"/>
      <c r="C109" s="193"/>
      <c r="D109" s="193"/>
    </row>
    <row r="110" ht="15.75" customHeight="1">
      <c r="B110" s="193"/>
      <c r="C110" s="193"/>
      <c r="D110" s="193"/>
    </row>
    <row r="111" ht="15.75" customHeight="1">
      <c r="B111" s="193"/>
      <c r="C111" s="193"/>
      <c r="D111" s="193"/>
    </row>
    <row r="112" ht="15.75" customHeight="1">
      <c r="B112" s="193"/>
      <c r="C112" s="193"/>
      <c r="D112" s="193"/>
    </row>
    <row r="113" ht="15.75" customHeight="1">
      <c r="B113" s="193"/>
      <c r="C113" s="193"/>
      <c r="D113" s="193"/>
    </row>
    <row r="114" ht="15.75" customHeight="1">
      <c r="B114" s="193"/>
      <c r="C114" s="193"/>
      <c r="D114" s="193"/>
    </row>
    <row r="115" ht="15.75" customHeight="1">
      <c r="B115" s="193"/>
      <c r="C115" s="193"/>
      <c r="D115" s="193"/>
    </row>
    <row r="116" ht="15.75" customHeight="1">
      <c r="B116" s="193"/>
      <c r="C116" s="193"/>
      <c r="D116" s="193"/>
    </row>
    <row r="117" ht="15.75" customHeight="1">
      <c r="B117" s="193"/>
      <c r="C117" s="193"/>
      <c r="D117" s="193"/>
    </row>
    <row r="118" ht="15.75" customHeight="1">
      <c r="B118" s="193"/>
      <c r="C118" s="193"/>
      <c r="D118" s="193"/>
    </row>
    <row r="119" ht="15.75" customHeight="1">
      <c r="B119" s="193"/>
      <c r="C119" s="193"/>
      <c r="D119" s="193"/>
    </row>
    <row r="120" ht="15.75" customHeight="1">
      <c r="B120" s="193"/>
      <c r="C120" s="193"/>
      <c r="D120" s="193"/>
    </row>
    <row r="121" ht="15.75" customHeight="1">
      <c r="B121" s="193"/>
      <c r="C121" s="193"/>
      <c r="D121" s="193"/>
    </row>
    <row r="122" ht="15.75" customHeight="1">
      <c r="B122" s="193"/>
      <c r="C122" s="193"/>
      <c r="D122" s="193"/>
    </row>
    <row r="123" ht="15.75" customHeight="1">
      <c r="B123" s="193"/>
      <c r="C123" s="193"/>
      <c r="D123" s="193"/>
    </row>
    <row r="124" ht="15.75" customHeight="1">
      <c r="B124" s="193"/>
      <c r="C124" s="193"/>
      <c r="D124" s="193"/>
    </row>
    <row r="125" ht="15.75" customHeight="1">
      <c r="B125" s="193"/>
      <c r="C125" s="193"/>
      <c r="D125" s="193"/>
    </row>
    <row r="126" ht="15.75" customHeight="1">
      <c r="B126" s="193"/>
      <c r="C126" s="193"/>
      <c r="D126" s="193"/>
    </row>
    <row r="127" ht="15.75" customHeight="1">
      <c r="B127" s="193"/>
      <c r="C127" s="193"/>
      <c r="D127" s="193"/>
    </row>
    <row r="128" ht="15.75" customHeight="1">
      <c r="B128" s="193"/>
      <c r="C128" s="193"/>
      <c r="D128" s="193"/>
    </row>
    <row r="129" ht="15.75" customHeight="1">
      <c r="B129" s="193"/>
      <c r="C129" s="193"/>
      <c r="D129" s="193"/>
    </row>
    <row r="130" ht="15.75" customHeight="1">
      <c r="B130" s="193"/>
      <c r="C130" s="193"/>
      <c r="D130" s="193"/>
    </row>
    <row r="131" ht="15.75" customHeight="1">
      <c r="B131" s="193"/>
      <c r="C131" s="193"/>
      <c r="D131" s="193"/>
    </row>
    <row r="132" ht="15.75" customHeight="1">
      <c r="B132" s="193"/>
      <c r="C132" s="193"/>
      <c r="D132" s="193"/>
    </row>
    <row r="133" ht="15.75" customHeight="1">
      <c r="B133" s="193"/>
      <c r="C133" s="193"/>
      <c r="D133" s="193"/>
    </row>
    <row r="134" ht="15.75" customHeight="1">
      <c r="B134" s="193"/>
      <c r="C134" s="193"/>
      <c r="D134" s="193"/>
    </row>
    <row r="135" ht="15.75" customHeight="1">
      <c r="B135" s="193"/>
      <c r="C135" s="193"/>
      <c r="D135" s="193"/>
    </row>
    <row r="136" ht="15.75" customHeight="1">
      <c r="B136" s="193"/>
      <c r="C136" s="193"/>
      <c r="D136" s="193"/>
    </row>
    <row r="137" ht="15.75" customHeight="1">
      <c r="B137" s="193"/>
      <c r="C137" s="193"/>
      <c r="D137" s="193"/>
    </row>
    <row r="138" ht="15.75" customHeight="1">
      <c r="B138" s="193"/>
      <c r="C138" s="193"/>
      <c r="D138" s="193"/>
    </row>
    <row r="139" ht="15.75" customHeight="1">
      <c r="B139" s="193"/>
      <c r="C139" s="193"/>
      <c r="D139" s="193"/>
    </row>
    <row r="140" ht="15.75" customHeight="1">
      <c r="B140" s="193"/>
      <c r="C140" s="193"/>
      <c r="D140" s="193"/>
    </row>
    <row r="141" ht="15.75" customHeight="1">
      <c r="B141" s="193"/>
      <c r="C141" s="193"/>
      <c r="D141" s="193"/>
    </row>
    <row r="142" ht="15.75" customHeight="1">
      <c r="B142" s="193"/>
      <c r="C142" s="193"/>
      <c r="D142" s="193"/>
    </row>
    <row r="143" ht="15.75" customHeight="1">
      <c r="B143" s="193"/>
      <c r="C143" s="193"/>
      <c r="D143" s="193"/>
    </row>
    <row r="144" ht="15.75" customHeight="1">
      <c r="B144" s="193"/>
      <c r="C144" s="193"/>
      <c r="D144" s="193"/>
    </row>
    <row r="145" ht="15.75" customHeight="1">
      <c r="B145" s="193"/>
      <c r="C145" s="193"/>
      <c r="D145" s="193"/>
    </row>
    <row r="146" ht="15.75" customHeight="1">
      <c r="B146" s="193"/>
      <c r="C146" s="193"/>
      <c r="D146" s="193"/>
    </row>
    <row r="147" ht="15.75" customHeight="1">
      <c r="B147" s="193"/>
      <c r="C147" s="193"/>
      <c r="D147" s="193"/>
    </row>
    <row r="148" ht="15.75" customHeight="1">
      <c r="B148" s="193"/>
      <c r="C148" s="193"/>
      <c r="D148" s="193"/>
    </row>
    <row r="149" ht="15.75" customHeight="1">
      <c r="B149" s="193"/>
      <c r="C149" s="193"/>
      <c r="D149" s="193"/>
    </row>
    <row r="150" ht="15.75" customHeight="1">
      <c r="B150" s="193"/>
      <c r="C150" s="193"/>
      <c r="D150" s="193"/>
    </row>
    <row r="151" ht="15.75" customHeight="1">
      <c r="B151" s="193"/>
      <c r="C151" s="193"/>
      <c r="D151" s="193"/>
    </row>
    <row r="152" ht="15.75" customHeight="1">
      <c r="B152" s="193"/>
      <c r="C152" s="193"/>
      <c r="D152" s="193"/>
    </row>
    <row r="153" ht="15.75" customHeight="1">
      <c r="B153" s="193"/>
      <c r="C153" s="193"/>
      <c r="D153" s="193"/>
    </row>
    <row r="154" ht="15.75" customHeight="1">
      <c r="B154" s="193"/>
      <c r="C154" s="193"/>
      <c r="D154" s="193"/>
    </row>
    <row r="155" ht="15.75" customHeight="1">
      <c r="B155" s="193"/>
      <c r="C155" s="193"/>
      <c r="D155" s="193"/>
    </row>
    <row r="156" ht="15.75" customHeight="1">
      <c r="B156" s="193"/>
      <c r="C156" s="193"/>
      <c r="D156" s="193"/>
    </row>
    <row r="157" ht="15.75" customHeight="1">
      <c r="B157" s="193"/>
      <c r="C157" s="193"/>
      <c r="D157" s="193"/>
    </row>
    <row r="158" ht="15.75" customHeight="1">
      <c r="B158" s="193"/>
      <c r="C158" s="193"/>
      <c r="D158" s="193"/>
    </row>
    <row r="159" ht="15.75" customHeight="1">
      <c r="B159" s="193"/>
      <c r="C159" s="193"/>
      <c r="D159" s="193"/>
    </row>
    <row r="160" ht="15.75" customHeight="1">
      <c r="B160" s="193"/>
      <c r="C160" s="193"/>
      <c r="D160" s="193"/>
    </row>
    <row r="161" ht="15.75" customHeight="1">
      <c r="B161" s="193"/>
      <c r="C161" s="193"/>
      <c r="D161" s="193"/>
    </row>
    <row r="162" ht="15.75" customHeight="1">
      <c r="B162" s="193"/>
      <c r="C162" s="193"/>
      <c r="D162" s="193"/>
    </row>
    <row r="163" ht="15.75" customHeight="1">
      <c r="B163" s="193"/>
      <c r="C163" s="193"/>
      <c r="D163" s="193"/>
    </row>
    <row r="164" ht="15.75" customHeight="1">
      <c r="B164" s="193"/>
      <c r="C164" s="193"/>
      <c r="D164" s="193"/>
    </row>
    <row r="165" ht="15.75" customHeight="1">
      <c r="B165" s="193"/>
      <c r="C165" s="193"/>
      <c r="D165" s="193"/>
    </row>
    <row r="166" ht="15.75" customHeight="1">
      <c r="B166" s="193"/>
      <c r="C166" s="193"/>
      <c r="D166" s="193"/>
    </row>
    <row r="167" ht="15.75" customHeight="1">
      <c r="B167" s="193"/>
      <c r="C167" s="193"/>
      <c r="D167" s="193"/>
    </row>
    <row r="168" ht="15.75" customHeight="1">
      <c r="B168" s="193"/>
      <c r="C168" s="193"/>
      <c r="D168" s="193"/>
    </row>
    <row r="169" ht="15.75" customHeight="1">
      <c r="B169" s="193"/>
      <c r="C169" s="193"/>
      <c r="D169" s="193"/>
    </row>
    <row r="170" ht="15.75" customHeight="1">
      <c r="B170" s="193"/>
      <c r="C170" s="193"/>
      <c r="D170" s="193"/>
    </row>
    <row r="171" ht="15.75" customHeight="1">
      <c r="B171" s="193"/>
      <c r="C171" s="193"/>
      <c r="D171" s="193"/>
    </row>
    <row r="172" ht="15.75" customHeight="1">
      <c r="B172" s="193"/>
      <c r="C172" s="193"/>
      <c r="D172" s="193"/>
    </row>
    <row r="173" ht="15.75" customHeight="1">
      <c r="B173" s="193"/>
      <c r="C173" s="193"/>
      <c r="D173" s="193"/>
    </row>
    <row r="174" ht="15.75" customHeight="1">
      <c r="B174" s="193"/>
      <c r="C174" s="193"/>
      <c r="D174" s="193"/>
    </row>
    <row r="175" ht="15.75" customHeight="1">
      <c r="B175" s="193"/>
      <c r="C175" s="193"/>
      <c r="D175" s="193"/>
    </row>
    <row r="176" ht="15.75" customHeight="1">
      <c r="B176" s="193"/>
      <c r="C176" s="193"/>
      <c r="D176" s="193"/>
    </row>
    <row r="177" ht="15.75" customHeight="1">
      <c r="B177" s="193"/>
      <c r="C177" s="193"/>
      <c r="D177" s="193"/>
    </row>
    <row r="178" ht="15.75" customHeight="1">
      <c r="B178" s="193"/>
      <c r="C178" s="193"/>
      <c r="D178" s="193"/>
    </row>
    <row r="179" ht="15.75" customHeight="1">
      <c r="B179" s="193"/>
      <c r="C179" s="193"/>
      <c r="D179" s="193"/>
    </row>
    <row r="180" ht="15.75" customHeight="1">
      <c r="B180" s="193"/>
      <c r="C180" s="193"/>
      <c r="D180" s="193"/>
    </row>
    <row r="181" ht="15.75" customHeight="1">
      <c r="B181" s="193"/>
      <c r="C181" s="193"/>
      <c r="D181" s="193"/>
    </row>
    <row r="182" ht="15.75" customHeight="1">
      <c r="B182" s="193"/>
      <c r="C182" s="193"/>
      <c r="D182" s="193"/>
    </row>
    <row r="183" ht="15.75" customHeight="1">
      <c r="B183" s="193"/>
      <c r="C183" s="193"/>
      <c r="D183" s="193"/>
    </row>
    <row r="184" ht="15.75" customHeight="1">
      <c r="B184" s="193"/>
      <c r="C184" s="193"/>
      <c r="D184" s="193"/>
    </row>
    <row r="185" ht="15.75" customHeight="1">
      <c r="B185" s="193"/>
      <c r="C185" s="193"/>
      <c r="D185" s="193"/>
    </row>
    <row r="186" ht="15.75" customHeight="1">
      <c r="B186" s="193"/>
      <c r="C186" s="193"/>
      <c r="D186" s="193"/>
    </row>
    <row r="187" ht="15.75" customHeight="1">
      <c r="B187" s="193"/>
      <c r="C187" s="193"/>
      <c r="D187" s="193"/>
    </row>
    <row r="188" ht="15.75" customHeight="1">
      <c r="B188" s="193"/>
      <c r="C188" s="193"/>
      <c r="D188" s="193"/>
    </row>
    <row r="189" ht="15.75" customHeight="1">
      <c r="B189" s="193"/>
      <c r="C189" s="193"/>
      <c r="D189" s="193"/>
    </row>
    <row r="190" ht="15.75" customHeight="1">
      <c r="B190" s="193"/>
      <c r="C190" s="193"/>
      <c r="D190" s="193"/>
    </row>
    <row r="191" ht="15.75" customHeight="1">
      <c r="B191" s="193"/>
      <c r="C191" s="193"/>
      <c r="D191" s="193"/>
    </row>
    <row r="192" ht="15.75" customHeight="1">
      <c r="B192" s="193"/>
      <c r="C192" s="193"/>
      <c r="D192" s="193"/>
    </row>
    <row r="193" ht="15.75" customHeight="1">
      <c r="B193" s="193"/>
      <c r="C193" s="193"/>
      <c r="D193" s="193"/>
    </row>
    <row r="194" ht="15.75" customHeight="1">
      <c r="B194" s="193"/>
      <c r="C194" s="193"/>
      <c r="D194" s="193"/>
    </row>
    <row r="195" ht="15.75" customHeight="1">
      <c r="B195" s="193"/>
      <c r="C195" s="193"/>
      <c r="D195" s="193"/>
    </row>
    <row r="196" ht="15.75" customHeight="1">
      <c r="B196" s="193"/>
      <c r="C196" s="193"/>
      <c r="D196" s="193"/>
    </row>
    <row r="197" ht="15.75" customHeight="1">
      <c r="B197" s="193"/>
      <c r="C197" s="193"/>
      <c r="D197" s="193"/>
    </row>
    <row r="198" ht="15.75" customHeight="1">
      <c r="B198" s="193"/>
      <c r="C198" s="193"/>
      <c r="D198" s="193"/>
    </row>
    <row r="199" ht="15.75" customHeight="1">
      <c r="B199" s="193"/>
      <c r="C199" s="193"/>
      <c r="D199" s="193"/>
    </row>
    <row r="200" ht="15.75" customHeight="1">
      <c r="B200" s="193"/>
      <c r="C200" s="193"/>
      <c r="D200" s="193"/>
    </row>
    <row r="201" ht="15.75" customHeight="1">
      <c r="B201" s="193"/>
      <c r="C201" s="193"/>
      <c r="D201" s="193"/>
    </row>
    <row r="202" ht="15.75" customHeight="1">
      <c r="B202" s="193"/>
      <c r="C202" s="193"/>
      <c r="D202" s="193"/>
    </row>
    <row r="203" ht="15.75" customHeight="1">
      <c r="B203" s="193"/>
      <c r="C203" s="193"/>
      <c r="D203" s="193"/>
    </row>
    <row r="204" ht="15.75" customHeight="1">
      <c r="B204" s="193"/>
      <c r="C204" s="193"/>
      <c r="D204" s="193"/>
    </row>
    <row r="205" ht="15.75" customHeight="1">
      <c r="B205" s="193"/>
      <c r="C205" s="193"/>
      <c r="D205" s="193"/>
    </row>
    <row r="206" ht="15.75" customHeight="1">
      <c r="B206" s="193"/>
      <c r="C206" s="193"/>
      <c r="D206" s="193"/>
    </row>
    <row r="207" ht="15.75" customHeight="1">
      <c r="B207" s="193"/>
      <c r="C207" s="193"/>
      <c r="D207" s="193"/>
    </row>
    <row r="208" ht="15.75" customHeight="1">
      <c r="B208" s="193"/>
      <c r="C208" s="193"/>
      <c r="D208" s="193"/>
    </row>
    <row r="209" ht="15.75" customHeight="1">
      <c r="B209" s="193"/>
      <c r="C209" s="193"/>
      <c r="D209" s="193"/>
    </row>
    <row r="210" ht="15.75" customHeight="1">
      <c r="B210" s="193"/>
      <c r="C210" s="193"/>
      <c r="D210" s="193"/>
    </row>
    <row r="211" ht="15.75" customHeight="1">
      <c r="B211" s="193"/>
      <c r="C211" s="193"/>
      <c r="D211" s="193"/>
    </row>
    <row r="212" ht="15.75" customHeight="1">
      <c r="B212" s="193"/>
      <c r="C212" s="193"/>
      <c r="D212" s="193"/>
    </row>
    <row r="213" ht="15.75" customHeight="1">
      <c r="B213" s="193"/>
      <c r="C213" s="193"/>
      <c r="D213" s="193"/>
    </row>
    <row r="214" ht="15.75" customHeight="1">
      <c r="B214" s="193"/>
      <c r="C214" s="193"/>
      <c r="D214" s="193"/>
    </row>
    <row r="215" ht="15.75" customHeight="1">
      <c r="B215" s="193"/>
      <c r="C215" s="193"/>
      <c r="D215" s="193"/>
    </row>
    <row r="216" ht="15.75" customHeight="1">
      <c r="B216" s="193"/>
      <c r="C216" s="193"/>
      <c r="D216" s="193"/>
    </row>
    <row r="217" ht="15.75" customHeight="1">
      <c r="B217" s="193"/>
      <c r="C217" s="193"/>
      <c r="D217" s="193"/>
    </row>
    <row r="218" ht="15.75" customHeight="1">
      <c r="B218" s="193"/>
      <c r="C218" s="193"/>
      <c r="D218" s="193"/>
    </row>
    <row r="219" ht="15.75" customHeight="1">
      <c r="B219" s="193"/>
      <c r="C219" s="193"/>
      <c r="D219" s="193"/>
    </row>
    <row r="220" ht="15.75" customHeight="1">
      <c r="B220" s="193"/>
      <c r="C220" s="193"/>
      <c r="D220" s="193"/>
    </row>
    <row r="221" ht="15.75" customHeight="1">
      <c r="B221" s="193"/>
      <c r="C221" s="193"/>
      <c r="D221" s="193"/>
    </row>
    <row r="222" ht="15.75" customHeight="1">
      <c r="B222" s="193"/>
      <c r="C222" s="193"/>
      <c r="D222" s="193"/>
    </row>
    <row r="223" ht="15.75" customHeight="1">
      <c r="B223" s="193"/>
      <c r="C223" s="193"/>
      <c r="D223" s="193"/>
    </row>
    <row r="224" ht="15.75" customHeight="1">
      <c r="B224" s="193"/>
      <c r="C224" s="193"/>
      <c r="D224" s="193"/>
    </row>
    <row r="225" ht="15.75" customHeight="1">
      <c r="B225" s="193"/>
      <c r="C225" s="193"/>
      <c r="D225" s="193"/>
    </row>
    <row r="226" ht="15.75" customHeight="1">
      <c r="B226" s="193"/>
      <c r="C226" s="193"/>
      <c r="D226" s="193"/>
    </row>
    <row r="227" ht="15.75" customHeight="1">
      <c r="B227" s="193"/>
      <c r="C227" s="193"/>
      <c r="D227" s="193"/>
    </row>
    <row r="228" ht="15.75" customHeight="1">
      <c r="B228" s="193"/>
      <c r="C228" s="193"/>
      <c r="D228" s="193"/>
    </row>
    <row r="229" ht="15.75" customHeight="1">
      <c r="B229" s="193"/>
      <c r="C229" s="193"/>
      <c r="D229" s="193"/>
    </row>
    <row r="230" ht="15.75" customHeight="1">
      <c r="B230" s="193"/>
      <c r="C230" s="193"/>
      <c r="D230" s="193"/>
    </row>
    <row r="231" ht="15.75" customHeight="1">
      <c r="B231" s="193"/>
      <c r="C231" s="193"/>
      <c r="D231" s="193"/>
    </row>
    <row r="232" ht="15.75" customHeight="1">
      <c r="B232" s="193"/>
      <c r="C232" s="193"/>
      <c r="D232" s="193"/>
    </row>
    <row r="233" ht="15.75" customHeight="1">
      <c r="B233" s="193"/>
      <c r="C233" s="193"/>
      <c r="D233" s="193"/>
    </row>
    <row r="234" ht="15.75" customHeight="1">
      <c r="B234" s="193"/>
      <c r="C234" s="193"/>
      <c r="D234" s="193"/>
    </row>
    <row r="235" ht="15.75" customHeight="1">
      <c r="B235" s="193"/>
      <c r="C235" s="193"/>
      <c r="D235" s="193"/>
    </row>
    <row r="236" ht="15.75" customHeight="1">
      <c r="B236" s="193"/>
      <c r="C236" s="193"/>
      <c r="D236" s="193"/>
    </row>
    <row r="237" ht="15.75" customHeight="1">
      <c r="B237" s="193"/>
      <c r="C237" s="193"/>
      <c r="D237" s="193"/>
    </row>
    <row r="238" ht="15.75" customHeight="1">
      <c r="B238" s="193"/>
      <c r="C238" s="193"/>
      <c r="D238" s="193"/>
    </row>
    <row r="239" ht="15.75" customHeight="1">
      <c r="B239" s="193"/>
      <c r="C239" s="193"/>
      <c r="D239" s="193"/>
    </row>
    <row r="240" ht="15.75" customHeight="1">
      <c r="B240" s="193"/>
      <c r="C240" s="193"/>
      <c r="D240" s="193"/>
    </row>
    <row r="241" ht="15.75" customHeight="1">
      <c r="B241" s="193"/>
      <c r="C241" s="193"/>
      <c r="D241" s="193"/>
    </row>
    <row r="242" ht="15.75" customHeight="1">
      <c r="B242" s="193"/>
      <c r="C242" s="193"/>
      <c r="D242" s="193"/>
    </row>
    <row r="243" ht="15.75" customHeight="1">
      <c r="B243" s="193"/>
      <c r="C243" s="193"/>
      <c r="D243" s="193"/>
    </row>
    <row r="244" ht="15.75" customHeight="1">
      <c r="B244" s="193"/>
      <c r="C244" s="193"/>
      <c r="D244" s="193"/>
    </row>
    <row r="245" ht="15.75" customHeight="1">
      <c r="B245" s="193"/>
      <c r="C245" s="193"/>
      <c r="D245" s="193"/>
    </row>
    <row r="246" ht="15.75" customHeight="1">
      <c r="B246" s="193"/>
      <c r="C246" s="193"/>
      <c r="D246" s="193"/>
    </row>
    <row r="247" ht="15.75" customHeight="1">
      <c r="B247" s="193"/>
      <c r="C247" s="193"/>
      <c r="D247" s="193"/>
    </row>
    <row r="248" ht="15.75" customHeight="1">
      <c r="B248" s="193"/>
      <c r="C248" s="193"/>
      <c r="D248" s="193"/>
    </row>
    <row r="249" ht="15.75" customHeight="1">
      <c r="B249" s="193"/>
      <c r="C249" s="193"/>
      <c r="D249" s="193"/>
    </row>
    <row r="250" ht="15.75" customHeight="1">
      <c r="B250" s="193"/>
      <c r="C250" s="193"/>
      <c r="D250" s="193"/>
    </row>
    <row r="251" ht="15.75" customHeight="1">
      <c r="B251" s="193"/>
      <c r="C251" s="193"/>
      <c r="D251" s="193"/>
    </row>
    <row r="252" ht="15.75" customHeight="1">
      <c r="B252" s="193"/>
      <c r="C252" s="193"/>
      <c r="D252" s="193"/>
    </row>
    <row r="253" ht="15.75" customHeight="1">
      <c r="B253" s="193"/>
      <c r="C253" s="193"/>
      <c r="D253" s="193"/>
    </row>
    <row r="254" ht="15.75" customHeight="1">
      <c r="B254" s="193"/>
      <c r="C254" s="193"/>
      <c r="D254" s="193"/>
    </row>
    <row r="255" ht="15.75" customHeight="1">
      <c r="B255" s="193"/>
      <c r="C255" s="193"/>
      <c r="D255" s="193"/>
    </row>
    <row r="256" ht="15.75" customHeight="1">
      <c r="B256" s="193"/>
      <c r="C256" s="193"/>
      <c r="D256" s="193"/>
    </row>
    <row r="257" ht="15.75" customHeight="1">
      <c r="B257" s="193"/>
      <c r="C257" s="193"/>
      <c r="D257" s="193"/>
    </row>
    <row r="258" ht="15.75" customHeight="1">
      <c r="B258" s="193"/>
      <c r="C258" s="193"/>
      <c r="D258" s="193"/>
    </row>
    <row r="259" ht="15.75" customHeight="1">
      <c r="B259" s="193"/>
      <c r="C259" s="193"/>
      <c r="D259" s="193"/>
    </row>
    <row r="260" ht="15.75" customHeight="1">
      <c r="B260" s="193"/>
      <c r="C260" s="193"/>
      <c r="D260" s="193"/>
    </row>
    <row r="261" ht="15.75" customHeight="1">
      <c r="B261" s="193"/>
      <c r="C261" s="193"/>
      <c r="D261" s="193"/>
    </row>
    <row r="262" ht="15.75" customHeight="1">
      <c r="B262" s="193"/>
      <c r="C262" s="193"/>
      <c r="D262" s="193"/>
    </row>
    <row r="263" ht="15.75" customHeight="1">
      <c r="B263" s="193"/>
      <c r="C263" s="193"/>
      <c r="D263" s="193"/>
    </row>
    <row r="264" ht="15.75" customHeight="1">
      <c r="B264" s="193"/>
      <c r="C264" s="193"/>
      <c r="D264" s="193"/>
    </row>
    <row r="265" ht="15.75" customHeight="1">
      <c r="B265" s="193"/>
      <c r="C265" s="193"/>
      <c r="D265" s="193"/>
    </row>
    <row r="266" ht="15.75" customHeight="1">
      <c r="B266" s="193"/>
      <c r="C266" s="193"/>
      <c r="D266" s="193"/>
    </row>
    <row r="267" ht="15.75" customHeight="1">
      <c r="B267" s="193"/>
      <c r="C267" s="193"/>
      <c r="D267" s="193"/>
    </row>
    <row r="268" ht="15.75" customHeight="1">
      <c r="B268" s="193"/>
      <c r="C268" s="193"/>
      <c r="D268" s="193"/>
    </row>
    <row r="269" ht="15.75" customHeight="1">
      <c r="B269" s="193"/>
      <c r="C269" s="193"/>
      <c r="D269" s="193"/>
    </row>
    <row r="270" ht="15.75" customHeight="1">
      <c r="B270" s="193"/>
      <c r="C270" s="193"/>
      <c r="D270" s="193"/>
    </row>
    <row r="271" ht="15.75" customHeight="1">
      <c r="B271" s="193"/>
      <c r="C271" s="193"/>
      <c r="D271" s="193"/>
    </row>
    <row r="272" ht="15.75" customHeight="1">
      <c r="B272" s="193"/>
      <c r="C272" s="193"/>
      <c r="D272" s="193"/>
    </row>
    <row r="273" ht="15.75" customHeight="1">
      <c r="B273" s="193"/>
      <c r="C273" s="193"/>
      <c r="D273" s="193"/>
    </row>
    <row r="274" ht="15.75" customHeight="1">
      <c r="B274" s="193"/>
      <c r="C274" s="193"/>
      <c r="D274" s="193"/>
    </row>
    <row r="275" ht="15.75" customHeight="1">
      <c r="B275" s="193"/>
      <c r="C275" s="193"/>
      <c r="D275" s="193"/>
    </row>
    <row r="276" ht="15.75" customHeight="1">
      <c r="B276" s="193"/>
      <c r="C276" s="193"/>
      <c r="D276" s="193"/>
    </row>
    <row r="277" ht="15.75" customHeight="1">
      <c r="B277" s="193"/>
      <c r="C277" s="193"/>
      <c r="D277" s="193"/>
    </row>
    <row r="278" ht="15.75" customHeight="1">
      <c r="B278" s="193"/>
      <c r="C278" s="193"/>
      <c r="D278" s="193"/>
    </row>
    <row r="279" ht="15.75" customHeight="1">
      <c r="B279" s="193"/>
      <c r="C279" s="193"/>
      <c r="D279" s="193"/>
    </row>
    <row r="280" ht="15.75" customHeight="1">
      <c r="B280" s="193"/>
      <c r="C280" s="193"/>
      <c r="D280" s="193"/>
    </row>
    <row r="281" ht="15.75" customHeight="1">
      <c r="B281" s="193"/>
      <c r="C281" s="193"/>
      <c r="D281" s="193"/>
    </row>
    <row r="282" ht="15.75" customHeight="1">
      <c r="B282" s="193"/>
      <c r="C282" s="193"/>
      <c r="D282" s="193"/>
    </row>
    <row r="283" ht="15.75" customHeight="1">
      <c r="B283" s="193"/>
      <c r="C283" s="193"/>
      <c r="D283" s="193"/>
    </row>
    <row r="284" ht="15.75" customHeight="1">
      <c r="B284" s="193"/>
      <c r="C284" s="193"/>
      <c r="D284" s="193"/>
    </row>
    <row r="285" ht="15.75" customHeight="1">
      <c r="B285" s="193"/>
      <c r="C285" s="193"/>
      <c r="D285" s="193"/>
    </row>
    <row r="286" ht="15.75" customHeight="1">
      <c r="B286" s="193"/>
      <c r="C286" s="193"/>
      <c r="D286" s="193"/>
    </row>
    <row r="287" ht="15.75" customHeight="1">
      <c r="B287" s="193"/>
      <c r="C287" s="193"/>
      <c r="D287" s="193"/>
    </row>
    <row r="288" ht="15.75" customHeight="1">
      <c r="B288" s="193"/>
      <c r="C288" s="193"/>
      <c r="D288" s="193"/>
    </row>
    <row r="289" ht="15.75" customHeight="1">
      <c r="B289" s="193"/>
      <c r="C289" s="193"/>
      <c r="D289" s="193"/>
    </row>
    <row r="290" ht="15.75" customHeight="1">
      <c r="B290" s="193"/>
      <c r="C290" s="193"/>
      <c r="D290" s="193"/>
    </row>
    <row r="291" ht="15.75" customHeight="1">
      <c r="B291" s="193"/>
      <c r="C291" s="193"/>
      <c r="D291" s="193"/>
    </row>
    <row r="292" ht="15.75" customHeight="1">
      <c r="B292" s="193"/>
      <c r="C292" s="193"/>
      <c r="D292" s="193"/>
    </row>
    <row r="293" ht="15.75" customHeight="1">
      <c r="B293" s="193"/>
      <c r="C293" s="193"/>
      <c r="D293" s="193"/>
    </row>
    <row r="294" ht="15.75" customHeight="1">
      <c r="B294" s="193"/>
      <c r="C294" s="193"/>
      <c r="D294" s="193"/>
    </row>
    <row r="295" ht="15.75" customHeight="1">
      <c r="B295" s="193"/>
      <c r="C295" s="193"/>
      <c r="D295" s="193"/>
    </row>
    <row r="296" ht="15.75" customHeight="1">
      <c r="B296" s="193"/>
      <c r="C296" s="193"/>
      <c r="D296" s="193"/>
    </row>
    <row r="297" ht="15.75" customHeight="1">
      <c r="B297" s="193"/>
      <c r="C297" s="193"/>
      <c r="D297" s="193"/>
    </row>
    <row r="298" ht="15.75" customHeight="1">
      <c r="B298" s="193"/>
      <c r="C298" s="193"/>
      <c r="D298" s="193"/>
    </row>
    <row r="299" ht="15.75" customHeight="1">
      <c r="B299" s="193"/>
      <c r="C299" s="193"/>
      <c r="D299" s="193"/>
    </row>
    <row r="300" ht="15.75" customHeight="1">
      <c r="B300" s="193"/>
      <c r="C300" s="193"/>
      <c r="D300" s="193"/>
    </row>
    <row r="301" ht="15.75" customHeight="1">
      <c r="B301" s="193"/>
      <c r="C301" s="193"/>
      <c r="D301" s="193"/>
    </row>
    <row r="302" ht="15.75" customHeight="1">
      <c r="B302" s="193"/>
      <c r="C302" s="193"/>
      <c r="D302" s="193"/>
    </row>
    <row r="303" ht="15.75" customHeight="1">
      <c r="B303" s="193"/>
      <c r="C303" s="193"/>
      <c r="D303" s="193"/>
    </row>
    <row r="304" ht="15.75" customHeight="1">
      <c r="B304" s="193"/>
      <c r="C304" s="193"/>
      <c r="D304" s="193"/>
    </row>
    <row r="305" ht="15.75" customHeight="1">
      <c r="B305" s="193"/>
      <c r="C305" s="193"/>
      <c r="D305" s="193"/>
    </row>
    <row r="306" ht="15.75" customHeight="1">
      <c r="B306" s="193"/>
      <c r="C306" s="193"/>
      <c r="D306" s="193"/>
    </row>
    <row r="307" ht="15.75" customHeight="1">
      <c r="B307" s="193"/>
      <c r="C307" s="193"/>
      <c r="D307" s="193"/>
    </row>
    <row r="308" ht="15.75" customHeight="1">
      <c r="B308" s="193"/>
      <c r="C308" s="193"/>
      <c r="D308" s="193"/>
    </row>
    <row r="309" ht="15.75" customHeight="1">
      <c r="B309" s="193"/>
      <c r="C309" s="193"/>
      <c r="D309" s="193"/>
    </row>
    <row r="310" ht="15.75" customHeight="1">
      <c r="B310" s="193"/>
      <c r="C310" s="193"/>
      <c r="D310" s="193"/>
    </row>
    <row r="311" ht="15.75" customHeight="1">
      <c r="B311" s="193"/>
      <c r="C311" s="193"/>
      <c r="D311" s="193"/>
    </row>
    <row r="312" ht="15.75" customHeight="1">
      <c r="B312" s="193"/>
      <c r="C312" s="193"/>
      <c r="D312" s="193"/>
    </row>
    <row r="313" ht="15.75" customHeight="1">
      <c r="B313" s="193"/>
      <c r="C313" s="193"/>
      <c r="D313" s="193"/>
    </row>
    <row r="314" ht="15.75" customHeight="1">
      <c r="B314" s="193"/>
      <c r="C314" s="193"/>
      <c r="D314" s="193"/>
    </row>
    <row r="315" ht="15.75" customHeight="1">
      <c r="B315" s="193"/>
      <c r="C315" s="193"/>
      <c r="D315" s="193"/>
    </row>
    <row r="316" ht="15.75" customHeight="1">
      <c r="B316" s="193"/>
      <c r="C316" s="193"/>
      <c r="D316" s="193"/>
    </row>
    <row r="317" ht="15.75" customHeight="1">
      <c r="B317" s="193"/>
      <c r="C317" s="193"/>
      <c r="D317" s="193"/>
    </row>
    <row r="318" ht="15.75" customHeight="1">
      <c r="B318" s="193"/>
      <c r="C318" s="193"/>
      <c r="D318" s="193"/>
    </row>
    <row r="319" ht="15.75" customHeight="1">
      <c r="B319" s="193"/>
      <c r="C319" s="193"/>
      <c r="D319" s="193"/>
    </row>
    <row r="320" ht="15.75" customHeight="1">
      <c r="B320" s="193"/>
      <c r="C320" s="193"/>
      <c r="D320" s="193"/>
    </row>
    <row r="321" ht="15.75" customHeight="1">
      <c r="B321" s="193"/>
      <c r="C321" s="193"/>
      <c r="D321" s="193"/>
    </row>
    <row r="322" ht="15.75" customHeight="1">
      <c r="B322" s="193"/>
      <c r="C322" s="193"/>
      <c r="D322" s="193"/>
    </row>
    <row r="323" ht="15.75" customHeight="1">
      <c r="B323" s="193"/>
      <c r="C323" s="193"/>
      <c r="D323" s="193"/>
    </row>
    <row r="324" ht="15.75" customHeight="1">
      <c r="B324" s="193"/>
      <c r="C324" s="193"/>
      <c r="D324" s="193"/>
    </row>
    <row r="325" ht="15.75" customHeight="1">
      <c r="B325" s="193"/>
      <c r="C325" s="193"/>
      <c r="D325" s="193"/>
    </row>
    <row r="326" ht="15.75" customHeight="1">
      <c r="B326" s="193"/>
      <c r="C326" s="193"/>
      <c r="D326" s="193"/>
    </row>
    <row r="327" ht="15.75" customHeight="1">
      <c r="B327" s="193"/>
      <c r="C327" s="193"/>
      <c r="D327" s="193"/>
    </row>
    <row r="328" ht="15.75" customHeight="1">
      <c r="B328" s="193"/>
      <c r="C328" s="193"/>
      <c r="D328" s="193"/>
    </row>
    <row r="329" ht="15.75" customHeight="1">
      <c r="B329" s="193"/>
      <c r="C329" s="193"/>
      <c r="D329" s="193"/>
    </row>
    <row r="330" ht="15.75" customHeight="1">
      <c r="B330" s="193"/>
      <c r="C330" s="193"/>
      <c r="D330" s="193"/>
    </row>
    <row r="331" ht="15.75" customHeight="1">
      <c r="B331" s="193"/>
      <c r="C331" s="193"/>
      <c r="D331" s="193"/>
    </row>
    <row r="332" ht="15.75" customHeight="1">
      <c r="B332" s="193"/>
      <c r="C332" s="193"/>
      <c r="D332" s="193"/>
    </row>
    <row r="333" ht="15.75" customHeight="1">
      <c r="B333" s="193"/>
      <c r="C333" s="193"/>
      <c r="D333" s="193"/>
    </row>
    <row r="334" ht="15.75" customHeight="1">
      <c r="B334" s="193"/>
      <c r="C334" s="193"/>
      <c r="D334" s="193"/>
    </row>
    <row r="335" ht="15.75" customHeight="1">
      <c r="B335" s="193"/>
      <c r="C335" s="193"/>
      <c r="D335" s="193"/>
    </row>
    <row r="336" ht="15.75" customHeight="1">
      <c r="B336" s="193"/>
      <c r="C336" s="193"/>
      <c r="D336" s="193"/>
    </row>
    <row r="337" ht="15.75" customHeight="1">
      <c r="B337" s="193"/>
      <c r="C337" s="193"/>
      <c r="D337" s="193"/>
    </row>
    <row r="338" ht="15.75" customHeight="1">
      <c r="B338" s="193"/>
      <c r="C338" s="193"/>
      <c r="D338" s="193"/>
    </row>
    <row r="339" ht="15.75" customHeight="1">
      <c r="B339" s="193"/>
      <c r="C339" s="193"/>
      <c r="D339" s="193"/>
    </row>
    <row r="340" ht="15.75" customHeight="1">
      <c r="B340" s="193"/>
      <c r="C340" s="193"/>
      <c r="D340" s="193"/>
    </row>
    <row r="341" ht="15.75" customHeight="1">
      <c r="B341" s="193"/>
      <c r="C341" s="193"/>
      <c r="D341" s="193"/>
    </row>
    <row r="342" ht="15.75" customHeight="1">
      <c r="B342" s="193"/>
      <c r="C342" s="193"/>
      <c r="D342" s="193"/>
    </row>
    <row r="343" ht="15.75" customHeight="1">
      <c r="B343" s="193"/>
      <c r="C343" s="193"/>
      <c r="D343" s="193"/>
    </row>
    <row r="344" ht="15.75" customHeight="1">
      <c r="B344" s="193"/>
      <c r="C344" s="193"/>
      <c r="D344" s="193"/>
    </row>
    <row r="345" ht="15.75" customHeight="1">
      <c r="B345" s="193"/>
      <c r="C345" s="193"/>
      <c r="D345" s="193"/>
    </row>
    <row r="346" ht="15.75" customHeight="1">
      <c r="B346" s="193"/>
      <c r="C346" s="193"/>
      <c r="D346" s="193"/>
    </row>
    <row r="347" ht="15.75" customHeight="1">
      <c r="B347" s="193"/>
      <c r="C347" s="193"/>
      <c r="D347" s="193"/>
    </row>
    <row r="348" ht="15.75" customHeight="1">
      <c r="B348" s="193"/>
      <c r="C348" s="193"/>
      <c r="D348" s="193"/>
    </row>
    <row r="349" ht="15.75" customHeight="1">
      <c r="B349" s="193"/>
      <c r="C349" s="193"/>
      <c r="D349" s="193"/>
    </row>
    <row r="350" ht="15.75" customHeight="1">
      <c r="B350" s="193"/>
      <c r="C350" s="193"/>
      <c r="D350" s="193"/>
    </row>
    <row r="351" ht="15.75" customHeight="1">
      <c r="B351" s="193"/>
      <c r="C351" s="193"/>
      <c r="D351" s="193"/>
    </row>
    <row r="352" ht="15.75" customHeight="1">
      <c r="B352" s="193"/>
      <c r="C352" s="193"/>
      <c r="D352" s="193"/>
    </row>
    <row r="353" ht="15.75" customHeight="1">
      <c r="B353" s="193"/>
      <c r="C353" s="193"/>
      <c r="D353" s="193"/>
    </row>
    <row r="354" ht="15.75" customHeight="1">
      <c r="B354" s="193"/>
      <c r="C354" s="193"/>
      <c r="D354" s="193"/>
    </row>
    <row r="355" ht="15.75" customHeight="1">
      <c r="B355" s="193"/>
      <c r="C355" s="193"/>
      <c r="D355" s="193"/>
    </row>
    <row r="356" ht="15.75" customHeight="1">
      <c r="B356" s="193"/>
      <c r="C356" s="193"/>
      <c r="D356" s="193"/>
    </row>
    <row r="357" ht="15.75" customHeight="1">
      <c r="B357" s="193"/>
      <c r="C357" s="193"/>
      <c r="D357" s="193"/>
    </row>
    <row r="358" ht="15.75" customHeight="1">
      <c r="B358" s="193"/>
      <c r="C358" s="193"/>
      <c r="D358" s="193"/>
    </row>
    <row r="359" ht="15.75" customHeight="1">
      <c r="B359" s="193"/>
      <c r="C359" s="193"/>
      <c r="D359" s="193"/>
    </row>
    <row r="360" ht="15.75" customHeight="1">
      <c r="B360" s="193"/>
      <c r="C360" s="193"/>
      <c r="D360" s="193"/>
    </row>
    <row r="361" ht="15.75" customHeight="1">
      <c r="B361" s="193"/>
      <c r="C361" s="193"/>
      <c r="D361" s="193"/>
    </row>
    <row r="362" ht="15.75" customHeight="1">
      <c r="B362" s="193"/>
      <c r="C362" s="193"/>
      <c r="D362" s="193"/>
    </row>
    <row r="363" ht="15.75" customHeight="1">
      <c r="B363" s="193"/>
      <c r="C363" s="193"/>
      <c r="D363" s="193"/>
    </row>
    <row r="364" ht="15.75" customHeight="1">
      <c r="B364" s="193"/>
      <c r="C364" s="193"/>
      <c r="D364" s="193"/>
    </row>
    <row r="365" ht="15.75" customHeight="1">
      <c r="B365" s="193"/>
      <c r="C365" s="193"/>
      <c r="D365" s="193"/>
    </row>
    <row r="366" ht="15.75" customHeight="1">
      <c r="B366" s="193"/>
      <c r="C366" s="193"/>
      <c r="D366" s="193"/>
    </row>
    <row r="367" ht="15.75" customHeight="1">
      <c r="B367" s="193"/>
      <c r="C367" s="193"/>
      <c r="D367" s="193"/>
    </row>
    <row r="368" ht="15.75" customHeight="1">
      <c r="B368" s="193"/>
      <c r="C368" s="193"/>
      <c r="D368" s="193"/>
    </row>
    <row r="369" ht="15.75" customHeight="1">
      <c r="B369" s="193"/>
      <c r="C369" s="193"/>
      <c r="D369" s="193"/>
    </row>
    <row r="370" ht="15.75" customHeight="1">
      <c r="B370" s="193"/>
      <c r="C370" s="193"/>
      <c r="D370" s="193"/>
    </row>
    <row r="371" ht="15.75" customHeight="1">
      <c r="B371" s="193"/>
      <c r="C371" s="193"/>
      <c r="D371" s="193"/>
    </row>
    <row r="372" ht="15.75" customHeight="1">
      <c r="B372" s="193"/>
      <c r="C372" s="193"/>
      <c r="D372" s="193"/>
    </row>
    <row r="373" ht="15.75" customHeight="1">
      <c r="B373" s="193"/>
      <c r="C373" s="193"/>
      <c r="D373" s="193"/>
    </row>
    <row r="374" ht="15.75" customHeight="1">
      <c r="B374" s="193"/>
      <c r="C374" s="193"/>
      <c r="D374" s="193"/>
    </row>
    <row r="375" ht="15.75" customHeight="1">
      <c r="B375" s="193"/>
      <c r="C375" s="193"/>
      <c r="D375" s="193"/>
    </row>
    <row r="376" ht="15.75" customHeight="1">
      <c r="B376" s="193"/>
      <c r="C376" s="193"/>
      <c r="D376" s="193"/>
    </row>
    <row r="377" ht="15.75" customHeight="1">
      <c r="B377" s="193"/>
      <c r="C377" s="193"/>
      <c r="D377" s="193"/>
    </row>
    <row r="378" ht="15.75" customHeight="1">
      <c r="B378" s="193"/>
      <c r="C378" s="193"/>
      <c r="D378" s="193"/>
    </row>
    <row r="379" ht="15.75" customHeight="1">
      <c r="B379" s="193"/>
      <c r="C379" s="193"/>
      <c r="D379" s="193"/>
    </row>
    <row r="380" ht="15.75" customHeight="1">
      <c r="B380" s="193"/>
      <c r="C380" s="193"/>
      <c r="D380" s="193"/>
    </row>
    <row r="381" ht="15.75" customHeight="1">
      <c r="B381" s="193"/>
      <c r="C381" s="193"/>
      <c r="D381" s="193"/>
    </row>
    <row r="382" ht="15.75" customHeight="1">
      <c r="B382" s="193"/>
      <c r="C382" s="193"/>
      <c r="D382" s="193"/>
    </row>
    <row r="383" ht="15.75" customHeight="1">
      <c r="B383" s="193"/>
      <c r="C383" s="193"/>
      <c r="D383" s="193"/>
    </row>
    <row r="384" ht="15.75" customHeight="1">
      <c r="B384" s="193"/>
      <c r="C384" s="193"/>
      <c r="D384" s="193"/>
    </row>
    <row r="385" ht="15.75" customHeight="1">
      <c r="B385" s="193"/>
      <c r="C385" s="193"/>
      <c r="D385" s="193"/>
    </row>
    <row r="386" ht="15.75" customHeight="1">
      <c r="B386" s="193"/>
      <c r="C386" s="193"/>
      <c r="D386" s="193"/>
    </row>
    <row r="387" ht="15.75" customHeight="1">
      <c r="B387" s="193"/>
      <c r="C387" s="193"/>
      <c r="D387" s="193"/>
    </row>
    <row r="388" ht="15.75" customHeight="1">
      <c r="B388" s="193"/>
      <c r="C388" s="193"/>
      <c r="D388" s="193"/>
    </row>
    <row r="389" ht="15.75" customHeight="1">
      <c r="B389" s="193"/>
      <c r="C389" s="193"/>
      <c r="D389" s="193"/>
    </row>
    <row r="390" ht="15.75" customHeight="1">
      <c r="B390" s="193"/>
      <c r="C390" s="193"/>
      <c r="D390" s="193"/>
    </row>
    <row r="391" ht="15.75" customHeight="1">
      <c r="B391" s="193"/>
      <c r="C391" s="193"/>
      <c r="D391" s="193"/>
    </row>
    <row r="392" ht="15.75" customHeight="1">
      <c r="B392" s="193"/>
      <c r="C392" s="193"/>
      <c r="D392" s="193"/>
    </row>
    <row r="393" ht="15.75" customHeight="1">
      <c r="B393" s="193"/>
      <c r="C393" s="193"/>
      <c r="D393" s="193"/>
    </row>
    <row r="394" ht="15.75" customHeight="1">
      <c r="B394" s="193"/>
      <c r="C394" s="193"/>
      <c r="D394" s="193"/>
    </row>
    <row r="395" ht="15.75" customHeight="1">
      <c r="B395" s="193"/>
      <c r="C395" s="193"/>
      <c r="D395" s="193"/>
    </row>
    <row r="396" ht="15.75" customHeight="1">
      <c r="B396" s="193"/>
      <c r="C396" s="193"/>
      <c r="D396" s="193"/>
    </row>
    <row r="397" ht="15.75" customHeight="1">
      <c r="B397" s="193"/>
      <c r="C397" s="193"/>
      <c r="D397" s="193"/>
    </row>
    <row r="398" ht="15.75" customHeight="1">
      <c r="B398" s="193"/>
      <c r="C398" s="193"/>
      <c r="D398" s="193"/>
    </row>
    <row r="399" ht="15.75" customHeight="1">
      <c r="B399" s="193"/>
      <c r="C399" s="193"/>
      <c r="D399" s="193"/>
    </row>
    <row r="400" ht="15.75" customHeight="1">
      <c r="B400" s="193"/>
      <c r="C400" s="193"/>
      <c r="D400" s="193"/>
    </row>
    <row r="401" ht="15.75" customHeight="1">
      <c r="B401" s="193"/>
      <c r="C401" s="193"/>
      <c r="D401" s="193"/>
    </row>
    <row r="402" ht="15.75" customHeight="1">
      <c r="B402" s="193"/>
      <c r="C402" s="193"/>
      <c r="D402" s="193"/>
    </row>
    <row r="403" ht="15.75" customHeight="1">
      <c r="B403" s="193"/>
      <c r="C403" s="193"/>
      <c r="D403" s="193"/>
    </row>
    <row r="404" ht="15.75" customHeight="1">
      <c r="B404" s="193"/>
      <c r="C404" s="193"/>
      <c r="D404" s="193"/>
    </row>
    <row r="405" ht="15.75" customHeight="1">
      <c r="B405" s="193"/>
      <c r="C405" s="193"/>
      <c r="D405" s="193"/>
    </row>
    <row r="406" ht="15.75" customHeight="1">
      <c r="B406" s="193"/>
      <c r="C406" s="193"/>
      <c r="D406" s="193"/>
    </row>
    <row r="407" ht="15.75" customHeight="1">
      <c r="B407" s="193"/>
      <c r="C407" s="193"/>
      <c r="D407" s="193"/>
    </row>
    <row r="408" ht="15.75" customHeight="1">
      <c r="B408" s="193"/>
      <c r="C408" s="193"/>
      <c r="D408" s="193"/>
    </row>
    <row r="409" ht="15.75" customHeight="1">
      <c r="B409" s="193"/>
      <c r="C409" s="193"/>
      <c r="D409" s="193"/>
    </row>
    <row r="410" ht="15.75" customHeight="1">
      <c r="B410" s="193"/>
      <c r="C410" s="193"/>
      <c r="D410" s="193"/>
    </row>
    <row r="411" ht="15.75" customHeight="1">
      <c r="B411" s="193"/>
      <c r="C411" s="193"/>
      <c r="D411" s="193"/>
    </row>
    <row r="412" ht="15.75" customHeight="1">
      <c r="B412" s="193"/>
      <c r="C412" s="193"/>
      <c r="D412" s="193"/>
    </row>
    <row r="413" ht="15.75" customHeight="1">
      <c r="B413" s="193"/>
      <c r="C413" s="193"/>
      <c r="D413" s="193"/>
    </row>
    <row r="414" ht="15.75" customHeight="1">
      <c r="B414" s="193"/>
      <c r="C414" s="193"/>
      <c r="D414" s="193"/>
    </row>
    <row r="415" ht="15.75" customHeight="1">
      <c r="B415" s="193"/>
      <c r="C415" s="193"/>
      <c r="D415" s="193"/>
    </row>
    <row r="416" ht="15.75" customHeight="1">
      <c r="B416" s="193"/>
      <c r="C416" s="193"/>
      <c r="D416" s="193"/>
    </row>
    <row r="417" ht="15.75" customHeight="1">
      <c r="B417" s="193"/>
      <c r="C417" s="193"/>
      <c r="D417" s="193"/>
    </row>
    <row r="418" ht="15.75" customHeight="1">
      <c r="B418" s="193"/>
      <c r="C418" s="193"/>
      <c r="D418" s="193"/>
    </row>
    <row r="419" ht="15.75" customHeight="1">
      <c r="B419" s="193"/>
      <c r="C419" s="193"/>
      <c r="D419" s="193"/>
    </row>
    <row r="420" ht="15.75" customHeight="1">
      <c r="B420" s="193"/>
      <c r="C420" s="193"/>
      <c r="D420" s="193"/>
    </row>
    <row r="421" ht="15.75" customHeight="1">
      <c r="B421" s="193"/>
      <c r="C421" s="193"/>
      <c r="D421" s="193"/>
    </row>
    <row r="422" ht="15.75" customHeight="1">
      <c r="B422" s="193"/>
      <c r="C422" s="193"/>
      <c r="D422" s="193"/>
    </row>
    <row r="423" ht="15.75" customHeight="1">
      <c r="B423" s="193"/>
      <c r="C423" s="193"/>
      <c r="D423" s="193"/>
    </row>
    <row r="424" ht="15.75" customHeight="1">
      <c r="B424" s="193"/>
      <c r="C424" s="193"/>
      <c r="D424" s="193"/>
    </row>
    <row r="425" ht="15.75" customHeight="1">
      <c r="B425" s="193"/>
      <c r="C425" s="193"/>
      <c r="D425" s="193"/>
    </row>
    <row r="426" ht="15.75" customHeight="1">
      <c r="B426" s="193"/>
      <c r="C426" s="193"/>
      <c r="D426" s="193"/>
    </row>
    <row r="427" ht="15.75" customHeight="1">
      <c r="B427" s="193"/>
      <c r="C427" s="193"/>
      <c r="D427" s="193"/>
    </row>
    <row r="428" ht="15.75" customHeight="1">
      <c r="B428" s="193"/>
      <c r="C428" s="193"/>
      <c r="D428" s="193"/>
    </row>
    <row r="429" ht="15.75" customHeight="1">
      <c r="B429" s="193"/>
      <c r="C429" s="193"/>
      <c r="D429" s="193"/>
    </row>
    <row r="430" ht="15.75" customHeight="1">
      <c r="B430" s="193"/>
      <c r="C430" s="193"/>
      <c r="D430" s="193"/>
    </row>
    <row r="431" ht="15.75" customHeight="1">
      <c r="B431" s="193"/>
      <c r="C431" s="193"/>
      <c r="D431" s="193"/>
    </row>
    <row r="432" ht="15.75" customHeight="1">
      <c r="B432" s="193"/>
      <c r="C432" s="193"/>
      <c r="D432" s="193"/>
    </row>
    <row r="433" ht="15.75" customHeight="1">
      <c r="B433" s="193"/>
      <c r="C433" s="193"/>
      <c r="D433" s="193"/>
    </row>
    <row r="434" ht="15.75" customHeight="1">
      <c r="B434" s="193"/>
      <c r="C434" s="193"/>
      <c r="D434" s="193"/>
    </row>
    <row r="435" ht="15.75" customHeight="1">
      <c r="B435" s="193"/>
      <c r="C435" s="193"/>
      <c r="D435" s="193"/>
    </row>
    <row r="436" ht="15.75" customHeight="1">
      <c r="B436" s="193"/>
      <c r="C436" s="193"/>
      <c r="D436" s="193"/>
    </row>
    <row r="437" ht="15.75" customHeight="1">
      <c r="B437" s="193"/>
      <c r="C437" s="193"/>
      <c r="D437" s="193"/>
    </row>
    <row r="438" ht="15.75" customHeight="1">
      <c r="B438" s="193"/>
      <c r="C438" s="193"/>
      <c r="D438" s="193"/>
    </row>
    <row r="439" ht="15.75" customHeight="1">
      <c r="B439" s="193"/>
      <c r="C439" s="193"/>
      <c r="D439" s="193"/>
    </row>
    <row r="440" ht="15.75" customHeight="1">
      <c r="B440" s="193"/>
      <c r="C440" s="193"/>
      <c r="D440" s="193"/>
    </row>
    <row r="441" ht="15.75" customHeight="1">
      <c r="B441" s="193"/>
      <c r="C441" s="193"/>
      <c r="D441" s="193"/>
    </row>
    <row r="442" ht="15.75" customHeight="1">
      <c r="B442" s="193"/>
      <c r="C442" s="193"/>
      <c r="D442" s="193"/>
    </row>
    <row r="443" ht="15.75" customHeight="1">
      <c r="B443" s="193"/>
      <c r="C443" s="193"/>
      <c r="D443" s="193"/>
    </row>
    <row r="444" ht="15.75" customHeight="1">
      <c r="B444" s="193"/>
      <c r="C444" s="193"/>
      <c r="D444" s="193"/>
    </row>
    <row r="445" ht="15.75" customHeight="1">
      <c r="B445" s="193"/>
      <c r="C445" s="193"/>
      <c r="D445" s="193"/>
    </row>
    <row r="446" ht="15.75" customHeight="1">
      <c r="B446" s="193"/>
      <c r="C446" s="193"/>
      <c r="D446" s="193"/>
    </row>
    <row r="447" ht="15.75" customHeight="1">
      <c r="B447" s="193"/>
      <c r="C447" s="193"/>
      <c r="D447" s="193"/>
    </row>
    <row r="448" ht="15.75" customHeight="1">
      <c r="B448" s="193"/>
      <c r="C448" s="193"/>
      <c r="D448" s="193"/>
    </row>
    <row r="449" ht="15.75" customHeight="1">
      <c r="B449" s="193"/>
      <c r="C449" s="193"/>
      <c r="D449" s="193"/>
    </row>
    <row r="450" ht="15.75" customHeight="1">
      <c r="B450" s="193"/>
      <c r="C450" s="193"/>
      <c r="D450" s="193"/>
    </row>
    <row r="451" ht="15.75" customHeight="1">
      <c r="B451" s="193"/>
      <c r="C451" s="193"/>
      <c r="D451" s="193"/>
    </row>
    <row r="452" ht="15.75" customHeight="1">
      <c r="B452" s="193"/>
      <c r="C452" s="193"/>
      <c r="D452" s="193"/>
    </row>
    <row r="453" ht="15.75" customHeight="1">
      <c r="B453" s="193"/>
      <c r="C453" s="193"/>
      <c r="D453" s="193"/>
    </row>
    <row r="454" ht="15.75" customHeight="1">
      <c r="B454" s="193"/>
      <c r="C454" s="193"/>
      <c r="D454" s="193"/>
    </row>
    <row r="455" ht="15.75" customHeight="1">
      <c r="B455" s="193"/>
      <c r="C455" s="193"/>
      <c r="D455" s="193"/>
    </row>
    <row r="456" ht="15.75" customHeight="1">
      <c r="B456" s="193"/>
      <c r="C456" s="193"/>
      <c r="D456" s="193"/>
    </row>
    <row r="457" ht="15.75" customHeight="1">
      <c r="B457" s="193"/>
      <c r="C457" s="193"/>
      <c r="D457" s="193"/>
    </row>
    <row r="458" ht="15.75" customHeight="1">
      <c r="B458" s="193"/>
      <c r="C458" s="193"/>
      <c r="D458" s="193"/>
    </row>
    <row r="459" ht="15.75" customHeight="1">
      <c r="B459" s="193"/>
      <c r="C459" s="193"/>
      <c r="D459" s="193"/>
    </row>
    <row r="460" ht="15.75" customHeight="1">
      <c r="B460" s="193"/>
      <c r="C460" s="193"/>
      <c r="D460" s="193"/>
    </row>
    <row r="461" ht="15.75" customHeight="1">
      <c r="B461" s="193"/>
      <c r="C461" s="193"/>
      <c r="D461" s="193"/>
    </row>
    <row r="462" ht="15.75" customHeight="1">
      <c r="B462" s="193"/>
      <c r="C462" s="193"/>
      <c r="D462" s="193"/>
    </row>
    <row r="463" ht="15.75" customHeight="1">
      <c r="B463" s="193"/>
      <c r="C463" s="193"/>
      <c r="D463" s="193"/>
    </row>
    <row r="464" ht="15.75" customHeight="1">
      <c r="B464" s="193"/>
      <c r="C464" s="193"/>
      <c r="D464" s="193"/>
    </row>
    <row r="465" ht="15.75" customHeight="1">
      <c r="B465" s="193"/>
      <c r="C465" s="193"/>
      <c r="D465" s="193"/>
    </row>
    <row r="466" ht="15.75" customHeight="1">
      <c r="B466" s="193"/>
      <c r="C466" s="193"/>
      <c r="D466" s="193"/>
    </row>
    <row r="467" ht="15.75" customHeight="1">
      <c r="B467" s="193"/>
      <c r="C467" s="193"/>
      <c r="D467" s="193"/>
    </row>
    <row r="468" ht="15.75" customHeight="1">
      <c r="B468" s="193"/>
      <c r="C468" s="193"/>
      <c r="D468" s="193"/>
    </row>
    <row r="469" ht="15.75" customHeight="1">
      <c r="B469" s="193"/>
      <c r="C469" s="193"/>
      <c r="D469" s="193"/>
    </row>
    <row r="470" ht="15.75" customHeight="1">
      <c r="B470" s="193"/>
      <c r="C470" s="193"/>
      <c r="D470" s="193"/>
    </row>
    <row r="471" ht="15.75" customHeight="1">
      <c r="B471" s="193"/>
      <c r="C471" s="193"/>
      <c r="D471" s="193"/>
    </row>
    <row r="472" ht="15.75" customHeight="1">
      <c r="B472" s="193"/>
      <c r="C472" s="193"/>
      <c r="D472" s="193"/>
    </row>
    <row r="473" ht="15.75" customHeight="1">
      <c r="B473" s="193"/>
      <c r="C473" s="193"/>
      <c r="D473" s="193"/>
    </row>
    <row r="474" ht="15.75" customHeight="1">
      <c r="B474" s="193"/>
      <c r="C474" s="193"/>
      <c r="D474" s="193"/>
    </row>
    <row r="475" ht="15.75" customHeight="1">
      <c r="B475" s="193"/>
      <c r="C475" s="193"/>
      <c r="D475" s="193"/>
    </row>
    <row r="476" ht="15.75" customHeight="1">
      <c r="B476" s="193"/>
      <c r="C476" s="193"/>
      <c r="D476" s="193"/>
    </row>
    <row r="477" ht="15.75" customHeight="1">
      <c r="B477" s="193"/>
      <c r="C477" s="193"/>
      <c r="D477" s="193"/>
    </row>
    <row r="478" ht="15.75" customHeight="1">
      <c r="B478" s="193"/>
      <c r="C478" s="193"/>
      <c r="D478" s="193"/>
    </row>
    <row r="479" ht="15.75" customHeight="1">
      <c r="B479" s="193"/>
      <c r="C479" s="193"/>
      <c r="D479" s="193"/>
    </row>
    <row r="480" ht="15.75" customHeight="1">
      <c r="B480" s="193"/>
      <c r="C480" s="193"/>
      <c r="D480" s="193"/>
    </row>
    <row r="481" ht="15.75" customHeight="1">
      <c r="B481" s="193"/>
      <c r="C481" s="193"/>
      <c r="D481" s="193"/>
    </row>
    <row r="482" ht="15.75" customHeight="1">
      <c r="B482" s="193"/>
      <c r="C482" s="193"/>
      <c r="D482" s="193"/>
    </row>
    <row r="483" ht="15.75" customHeight="1">
      <c r="B483" s="193"/>
      <c r="C483" s="193"/>
      <c r="D483" s="193"/>
    </row>
    <row r="484" ht="15.75" customHeight="1">
      <c r="B484" s="193"/>
      <c r="C484" s="193"/>
      <c r="D484" s="193"/>
    </row>
    <row r="485" ht="15.75" customHeight="1">
      <c r="B485" s="193"/>
      <c r="C485" s="193"/>
      <c r="D485" s="193"/>
    </row>
    <row r="486" ht="15.75" customHeight="1">
      <c r="B486" s="193"/>
      <c r="C486" s="193"/>
      <c r="D486" s="193"/>
    </row>
    <row r="487" ht="15.75" customHeight="1">
      <c r="B487" s="193"/>
      <c r="C487" s="193"/>
      <c r="D487" s="193"/>
    </row>
    <row r="488" ht="15.75" customHeight="1">
      <c r="B488" s="193"/>
      <c r="C488" s="193"/>
      <c r="D488" s="193"/>
    </row>
    <row r="489" ht="15.75" customHeight="1">
      <c r="B489" s="193"/>
      <c r="C489" s="193"/>
      <c r="D489" s="193"/>
    </row>
    <row r="490" ht="15.75" customHeight="1">
      <c r="B490" s="193"/>
      <c r="C490" s="193"/>
      <c r="D490" s="193"/>
    </row>
    <row r="491" ht="15.75" customHeight="1">
      <c r="B491" s="193"/>
      <c r="C491" s="193"/>
      <c r="D491" s="193"/>
    </row>
    <row r="492" ht="15.75" customHeight="1">
      <c r="B492" s="193"/>
      <c r="C492" s="193"/>
      <c r="D492" s="193"/>
    </row>
    <row r="493" ht="15.75" customHeight="1">
      <c r="B493" s="193"/>
      <c r="C493" s="193"/>
      <c r="D493" s="193"/>
    </row>
    <row r="494" ht="15.75" customHeight="1">
      <c r="B494" s="193"/>
      <c r="C494" s="193"/>
      <c r="D494" s="193"/>
    </row>
    <row r="495" ht="15.75" customHeight="1">
      <c r="B495" s="193"/>
      <c r="C495" s="193"/>
      <c r="D495" s="193"/>
    </row>
    <row r="496" ht="15.75" customHeight="1">
      <c r="B496" s="193"/>
      <c r="C496" s="193"/>
      <c r="D496" s="193"/>
    </row>
    <row r="497" ht="15.75" customHeight="1">
      <c r="B497" s="193"/>
      <c r="C497" s="193"/>
      <c r="D497" s="193"/>
    </row>
    <row r="498" ht="15.75" customHeight="1">
      <c r="B498" s="193"/>
      <c r="C498" s="193"/>
      <c r="D498" s="193"/>
    </row>
    <row r="499" ht="15.75" customHeight="1">
      <c r="B499" s="193"/>
      <c r="C499" s="193"/>
      <c r="D499" s="193"/>
    </row>
    <row r="500" ht="15.75" customHeight="1">
      <c r="B500" s="193"/>
      <c r="C500" s="193"/>
      <c r="D500" s="193"/>
    </row>
    <row r="501" ht="15.75" customHeight="1">
      <c r="B501" s="193"/>
      <c r="C501" s="193"/>
      <c r="D501" s="193"/>
    </row>
    <row r="502" ht="15.75" customHeight="1">
      <c r="B502" s="193"/>
      <c r="C502" s="193"/>
      <c r="D502" s="193"/>
    </row>
    <row r="503" ht="15.75" customHeight="1">
      <c r="B503" s="193"/>
      <c r="C503" s="193"/>
      <c r="D503" s="193"/>
    </row>
    <row r="504" ht="15.75" customHeight="1">
      <c r="B504" s="193"/>
      <c r="C504" s="193"/>
      <c r="D504" s="193"/>
    </row>
    <row r="505" ht="15.75" customHeight="1">
      <c r="B505" s="193"/>
      <c r="C505" s="193"/>
      <c r="D505" s="193"/>
    </row>
    <row r="506" ht="15.75" customHeight="1">
      <c r="B506" s="193"/>
      <c r="C506" s="193"/>
      <c r="D506" s="193"/>
    </row>
    <row r="507" ht="15.75" customHeight="1">
      <c r="B507" s="193"/>
      <c r="C507" s="193"/>
      <c r="D507" s="193"/>
    </row>
    <row r="508" ht="15.75" customHeight="1">
      <c r="B508" s="193"/>
      <c r="C508" s="193"/>
      <c r="D508" s="193"/>
    </row>
    <row r="509" ht="15.75" customHeight="1">
      <c r="B509" s="193"/>
      <c r="C509" s="193"/>
      <c r="D509" s="193"/>
    </row>
    <row r="510" ht="15.75" customHeight="1">
      <c r="B510" s="193"/>
      <c r="C510" s="193"/>
      <c r="D510" s="193"/>
    </row>
    <row r="511" ht="15.75" customHeight="1">
      <c r="B511" s="193"/>
      <c r="C511" s="193"/>
      <c r="D511" s="193"/>
    </row>
    <row r="512" ht="15.75" customHeight="1">
      <c r="B512" s="193"/>
      <c r="C512" s="193"/>
      <c r="D512" s="193"/>
    </row>
    <row r="513" ht="15.75" customHeight="1">
      <c r="B513" s="193"/>
      <c r="C513" s="193"/>
      <c r="D513" s="193"/>
    </row>
    <row r="514" ht="15.75" customHeight="1">
      <c r="B514" s="193"/>
      <c r="C514" s="193"/>
      <c r="D514" s="193"/>
    </row>
    <row r="515" ht="15.75" customHeight="1">
      <c r="B515" s="193"/>
      <c r="C515" s="193"/>
      <c r="D515" s="193"/>
    </row>
    <row r="516" ht="15.75" customHeight="1">
      <c r="B516" s="193"/>
      <c r="C516" s="193"/>
      <c r="D516" s="193"/>
    </row>
    <row r="517" ht="15.75" customHeight="1">
      <c r="B517" s="193"/>
      <c r="C517" s="193"/>
      <c r="D517" s="193"/>
    </row>
    <row r="518" ht="15.75" customHeight="1">
      <c r="B518" s="193"/>
      <c r="C518" s="193"/>
      <c r="D518" s="193"/>
    </row>
    <row r="519" ht="15.75" customHeight="1">
      <c r="B519" s="193"/>
      <c r="C519" s="193"/>
      <c r="D519" s="193"/>
    </row>
    <row r="520" ht="15.75" customHeight="1">
      <c r="B520" s="193"/>
      <c r="C520" s="193"/>
      <c r="D520" s="193"/>
    </row>
    <row r="521" ht="15.75" customHeight="1">
      <c r="B521" s="193"/>
      <c r="C521" s="193"/>
      <c r="D521" s="193"/>
    </row>
    <row r="522" ht="15.75" customHeight="1">
      <c r="B522" s="193"/>
      <c r="C522" s="193"/>
      <c r="D522" s="193"/>
    </row>
    <row r="523" ht="15.75" customHeight="1">
      <c r="B523" s="193"/>
      <c r="C523" s="193"/>
      <c r="D523" s="193"/>
    </row>
    <row r="524" ht="15.75" customHeight="1">
      <c r="B524" s="193"/>
      <c r="C524" s="193"/>
      <c r="D524" s="193"/>
    </row>
    <row r="525" ht="15.75" customHeight="1">
      <c r="B525" s="193"/>
      <c r="C525" s="193"/>
      <c r="D525" s="193"/>
    </row>
    <row r="526" ht="15.75" customHeight="1">
      <c r="B526" s="193"/>
      <c r="C526" s="193"/>
      <c r="D526" s="193"/>
    </row>
    <row r="527" ht="15.75" customHeight="1">
      <c r="B527" s="193"/>
      <c r="C527" s="193"/>
      <c r="D527" s="193"/>
    </row>
    <row r="528" ht="15.75" customHeight="1">
      <c r="B528" s="193"/>
      <c r="C528" s="193"/>
      <c r="D528" s="193"/>
    </row>
    <row r="529" ht="15.75" customHeight="1">
      <c r="B529" s="193"/>
      <c r="C529" s="193"/>
      <c r="D529" s="193"/>
    </row>
    <row r="530" ht="15.75" customHeight="1">
      <c r="B530" s="193"/>
      <c r="C530" s="193"/>
      <c r="D530" s="193"/>
    </row>
    <row r="531" ht="15.75" customHeight="1">
      <c r="B531" s="193"/>
      <c r="C531" s="193"/>
      <c r="D531" s="193"/>
    </row>
    <row r="532" ht="15.75" customHeight="1">
      <c r="B532" s="193"/>
      <c r="C532" s="193"/>
      <c r="D532" s="193"/>
    </row>
    <row r="533" ht="15.75" customHeight="1">
      <c r="B533" s="193"/>
      <c r="C533" s="193"/>
      <c r="D533" s="193"/>
    </row>
    <row r="534" ht="15.75" customHeight="1">
      <c r="B534" s="193"/>
      <c r="C534" s="193"/>
      <c r="D534" s="193"/>
    </row>
    <row r="535" ht="15.75" customHeight="1">
      <c r="B535" s="193"/>
      <c r="C535" s="193"/>
      <c r="D535" s="193"/>
    </row>
    <row r="536" ht="15.75" customHeight="1">
      <c r="B536" s="193"/>
      <c r="C536" s="193"/>
      <c r="D536" s="193"/>
    </row>
    <row r="537" ht="15.75" customHeight="1">
      <c r="B537" s="193"/>
      <c r="C537" s="193"/>
      <c r="D537" s="193"/>
    </row>
    <row r="538" ht="15.75" customHeight="1">
      <c r="B538" s="193"/>
      <c r="C538" s="193"/>
      <c r="D538" s="193"/>
    </row>
    <row r="539" ht="15.75" customHeight="1">
      <c r="B539" s="193"/>
      <c r="C539" s="193"/>
      <c r="D539" s="193"/>
    </row>
    <row r="540" ht="15.75" customHeight="1">
      <c r="B540" s="193"/>
      <c r="C540" s="193"/>
      <c r="D540" s="193"/>
    </row>
    <row r="541" ht="15.75" customHeight="1">
      <c r="B541" s="193"/>
      <c r="C541" s="193"/>
      <c r="D541" s="193"/>
    </row>
    <row r="542" ht="15.75" customHeight="1">
      <c r="B542" s="193"/>
      <c r="C542" s="193"/>
      <c r="D542" s="193"/>
    </row>
    <row r="543" ht="15.75" customHeight="1">
      <c r="B543" s="193"/>
      <c r="C543" s="193"/>
      <c r="D543" s="193"/>
    </row>
    <row r="544" ht="15.75" customHeight="1">
      <c r="B544" s="193"/>
      <c r="C544" s="193"/>
      <c r="D544" s="193"/>
    </row>
    <row r="545" ht="15.75" customHeight="1">
      <c r="B545" s="193"/>
      <c r="C545" s="193"/>
      <c r="D545" s="193"/>
    </row>
    <row r="546" ht="15.75" customHeight="1">
      <c r="B546" s="193"/>
      <c r="C546" s="193"/>
      <c r="D546" s="193"/>
    </row>
    <row r="547" ht="15.75" customHeight="1">
      <c r="B547" s="193"/>
      <c r="C547" s="193"/>
      <c r="D547" s="193"/>
    </row>
    <row r="548" ht="15.75" customHeight="1">
      <c r="B548" s="193"/>
      <c r="C548" s="193"/>
      <c r="D548" s="193"/>
    </row>
    <row r="549" ht="15.75" customHeight="1">
      <c r="B549" s="193"/>
      <c r="C549" s="193"/>
      <c r="D549" s="193"/>
    </row>
    <row r="550" ht="15.75" customHeight="1">
      <c r="B550" s="193"/>
      <c r="C550" s="193"/>
      <c r="D550" s="193"/>
    </row>
    <row r="551" ht="15.75" customHeight="1">
      <c r="B551" s="193"/>
      <c r="C551" s="193"/>
      <c r="D551" s="193"/>
    </row>
    <row r="552" ht="15.75" customHeight="1">
      <c r="B552" s="193"/>
      <c r="C552" s="193"/>
      <c r="D552" s="193"/>
    </row>
    <row r="553" ht="15.75" customHeight="1">
      <c r="B553" s="193"/>
      <c r="C553" s="193"/>
      <c r="D553" s="193"/>
    </row>
    <row r="554" ht="15.75" customHeight="1">
      <c r="B554" s="193"/>
      <c r="C554" s="193"/>
      <c r="D554" s="193"/>
    </row>
    <row r="555" ht="15.75" customHeight="1">
      <c r="B555" s="193"/>
      <c r="C555" s="193"/>
      <c r="D555" s="193"/>
    </row>
    <row r="556" ht="15.75" customHeight="1">
      <c r="B556" s="193"/>
      <c r="C556" s="193"/>
      <c r="D556" s="193"/>
    </row>
    <row r="557" ht="15.75" customHeight="1">
      <c r="B557" s="193"/>
      <c r="C557" s="193"/>
      <c r="D557" s="193"/>
    </row>
    <row r="558" ht="15.75" customHeight="1">
      <c r="B558" s="193"/>
      <c r="C558" s="193"/>
      <c r="D558" s="193"/>
    </row>
    <row r="559" ht="15.75" customHeight="1">
      <c r="B559" s="193"/>
      <c r="C559" s="193"/>
      <c r="D559" s="193"/>
    </row>
    <row r="560" ht="15.75" customHeight="1">
      <c r="B560" s="193"/>
      <c r="C560" s="193"/>
      <c r="D560" s="193"/>
    </row>
    <row r="561" ht="15.75" customHeight="1">
      <c r="B561" s="193"/>
      <c r="C561" s="193"/>
      <c r="D561" s="193"/>
    </row>
    <row r="562" ht="15.75" customHeight="1">
      <c r="B562" s="193"/>
      <c r="C562" s="193"/>
      <c r="D562" s="193"/>
    </row>
    <row r="563" ht="15.75" customHeight="1">
      <c r="B563" s="193"/>
      <c r="C563" s="193"/>
      <c r="D563" s="193"/>
    </row>
    <row r="564" ht="15.75" customHeight="1">
      <c r="B564" s="193"/>
      <c r="C564" s="193"/>
      <c r="D564" s="193"/>
    </row>
    <row r="565" ht="15.75" customHeight="1">
      <c r="B565" s="193"/>
      <c r="C565" s="193"/>
      <c r="D565" s="193"/>
    </row>
    <row r="566" ht="15.75" customHeight="1">
      <c r="B566" s="193"/>
      <c r="C566" s="193"/>
      <c r="D566" s="193"/>
    </row>
    <row r="567" ht="15.75" customHeight="1">
      <c r="B567" s="193"/>
      <c r="C567" s="193"/>
      <c r="D567" s="193"/>
    </row>
    <row r="568" ht="15.75" customHeight="1">
      <c r="B568" s="193"/>
      <c r="C568" s="193"/>
      <c r="D568" s="193"/>
    </row>
    <row r="569" ht="15.75" customHeight="1">
      <c r="B569" s="193"/>
      <c r="C569" s="193"/>
      <c r="D569" s="193"/>
    </row>
    <row r="570" ht="15.75" customHeight="1">
      <c r="B570" s="193"/>
      <c r="C570" s="193"/>
      <c r="D570" s="193"/>
    </row>
    <row r="571" ht="15.75" customHeight="1">
      <c r="B571" s="193"/>
      <c r="C571" s="193"/>
      <c r="D571" s="193"/>
    </row>
    <row r="572" ht="15.75" customHeight="1">
      <c r="B572" s="193"/>
      <c r="C572" s="193"/>
      <c r="D572" s="193"/>
    </row>
    <row r="573" ht="15.75" customHeight="1">
      <c r="B573" s="193"/>
      <c r="C573" s="193"/>
      <c r="D573" s="193"/>
    </row>
    <row r="574" ht="15.75" customHeight="1">
      <c r="B574" s="193"/>
      <c r="C574" s="193"/>
      <c r="D574" s="193"/>
    </row>
    <row r="575" ht="15.75" customHeight="1">
      <c r="B575" s="193"/>
      <c r="C575" s="193"/>
      <c r="D575" s="193"/>
    </row>
    <row r="576" ht="15.75" customHeight="1">
      <c r="B576" s="193"/>
      <c r="C576" s="193"/>
      <c r="D576" s="193"/>
    </row>
    <row r="577" ht="15.75" customHeight="1">
      <c r="B577" s="193"/>
      <c r="C577" s="193"/>
      <c r="D577" s="193"/>
    </row>
    <row r="578" ht="15.75" customHeight="1">
      <c r="B578" s="193"/>
      <c r="C578" s="193"/>
      <c r="D578" s="193"/>
    </row>
    <row r="579" ht="15.75" customHeight="1">
      <c r="B579" s="193"/>
      <c r="C579" s="193"/>
      <c r="D579" s="193"/>
    </row>
    <row r="580" ht="15.75" customHeight="1">
      <c r="B580" s="193"/>
      <c r="C580" s="193"/>
      <c r="D580" s="193"/>
    </row>
    <row r="581" ht="15.75" customHeight="1">
      <c r="B581" s="193"/>
      <c r="C581" s="193"/>
      <c r="D581" s="193"/>
    </row>
    <row r="582" ht="15.75" customHeight="1">
      <c r="B582" s="193"/>
      <c r="C582" s="193"/>
      <c r="D582" s="193"/>
    </row>
    <row r="583" ht="15.75" customHeight="1">
      <c r="B583" s="193"/>
      <c r="C583" s="193"/>
      <c r="D583" s="193"/>
    </row>
    <row r="584" ht="15.75" customHeight="1">
      <c r="B584" s="193"/>
      <c r="C584" s="193"/>
      <c r="D584" s="193"/>
    </row>
    <row r="585" ht="15.75" customHeight="1">
      <c r="B585" s="193"/>
      <c r="C585" s="193"/>
      <c r="D585" s="193"/>
    </row>
    <row r="586" ht="15.75" customHeight="1">
      <c r="B586" s="193"/>
      <c r="C586" s="193"/>
      <c r="D586" s="193"/>
    </row>
    <row r="587" ht="15.75" customHeight="1">
      <c r="B587" s="193"/>
      <c r="C587" s="193"/>
      <c r="D587" s="193"/>
    </row>
    <row r="588" ht="15.75" customHeight="1">
      <c r="B588" s="193"/>
      <c r="C588" s="193"/>
      <c r="D588" s="193"/>
    </row>
    <row r="589" ht="15.75" customHeight="1">
      <c r="B589" s="193"/>
      <c r="C589" s="193"/>
      <c r="D589" s="193"/>
    </row>
    <row r="590" ht="15.75" customHeight="1">
      <c r="B590" s="193"/>
      <c r="C590" s="193"/>
      <c r="D590" s="193"/>
    </row>
    <row r="591" ht="15.75" customHeight="1">
      <c r="B591" s="193"/>
      <c r="C591" s="193"/>
      <c r="D591" s="193"/>
    </row>
    <row r="592" ht="15.75" customHeight="1">
      <c r="B592" s="193"/>
      <c r="C592" s="193"/>
      <c r="D592" s="193"/>
    </row>
    <row r="593" ht="15.75" customHeight="1">
      <c r="B593" s="193"/>
      <c r="C593" s="193"/>
      <c r="D593" s="193"/>
    </row>
    <row r="594" ht="15.75" customHeight="1">
      <c r="B594" s="193"/>
      <c r="C594" s="193"/>
      <c r="D594" s="193"/>
    </row>
    <row r="595" ht="15.75" customHeight="1">
      <c r="B595" s="193"/>
      <c r="C595" s="193"/>
      <c r="D595" s="193"/>
    </row>
    <row r="596" ht="15.75" customHeight="1">
      <c r="B596" s="193"/>
      <c r="C596" s="193"/>
      <c r="D596" s="193"/>
    </row>
    <row r="597" ht="15.75" customHeight="1">
      <c r="B597" s="193"/>
      <c r="C597" s="193"/>
      <c r="D597" s="193"/>
    </row>
    <row r="598" ht="15.75" customHeight="1">
      <c r="B598" s="193"/>
      <c r="C598" s="193"/>
      <c r="D598" s="193"/>
    </row>
    <row r="599" ht="15.75" customHeight="1">
      <c r="B599" s="193"/>
      <c r="C599" s="193"/>
      <c r="D599" s="193"/>
    </row>
    <row r="600" ht="15.75" customHeight="1">
      <c r="B600" s="193"/>
      <c r="C600" s="193"/>
      <c r="D600" s="193"/>
    </row>
    <row r="601" ht="15.75" customHeight="1">
      <c r="B601" s="193"/>
      <c r="C601" s="193"/>
      <c r="D601" s="193"/>
    </row>
    <row r="602" ht="15.75" customHeight="1">
      <c r="B602" s="193"/>
      <c r="C602" s="193"/>
      <c r="D602" s="193"/>
    </row>
    <row r="603" ht="15.75" customHeight="1">
      <c r="B603" s="193"/>
      <c r="C603" s="193"/>
      <c r="D603" s="193"/>
    </row>
    <row r="604" ht="15.75" customHeight="1">
      <c r="B604" s="193"/>
      <c r="C604" s="193"/>
      <c r="D604" s="193"/>
    </row>
    <row r="605" ht="15.75" customHeight="1">
      <c r="B605" s="193"/>
      <c r="C605" s="193"/>
      <c r="D605" s="193"/>
    </row>
    <row r="606" ht="15.75" customHeight="1">
      <c r="B606" s="193"/>
      <c r="C606" s="193"/>
      <c r="D606" s="193"/>
    </row>
    <row r="607" ht="15.75" customHeight="1">
      <c r="B607" s="193"/>
      <c r="C607" s="193"/>
      <c r="D607" s="193"/>
    </row>
    <row r="608" ht="15.75" customHeight="1">
      <c r="B608" s="193"/>
      <c r="C608" s="193"/>
      <c r="D608" s="193"/>
    </row>
    <row r="609" ht="15.75" customHeight="1">
      <c r="B609" s="193"/>
      <c r="C609" s="193"/>
      <c r="D609" s="193"/>
    </row>
    <row r="610" ht="15.75" customHeight="1">
      <c r="B610" s="193"/>
      <c r="C610" s="193"/>
      <c r="D610" s="193"/>
    </row>
    <row r="611" ht="15.75" customHeight="1">
      <c r="B611" s="193"/>
      <c r="C611" s="193"/>
      <c r="D611" s="193"/>
    </row>
    <row r="612" ht="15.75" customHeight="1">
      <c r="B612" s="193"/>
      <c r="C612" s="193"/>
      <c r="D612" s="193"/>
    </row>
    <row r="613" ht="15.75" customHeight="1">
      <c r="B613" s="193"/>
      <c r="C613" s="193"/>
      <c r="D613" s="193"/>
    </row>
    <row r="614" ht="15.75" customHeight="1">
      <c r="B614" s="193"/>
      <c r="C614" s="193"/>
      <c r="D614" s="193"/>
    </row>
    <row r="615" ht="15.75" customHeight="1">
      <c r="B615" s="193"/>
      <c r="C615" s="193"/>
      <c r="D615" s="193"/>
    </row>
    <row r="616" ht="15.75" customHeight="1">
      <c r="B616" s="193"/>
      <c r="C616" s="193"/>
      <c r="D616" s="193"/>
    </row>
    <row r="617" ht="15.75" customHeight="1">
      <c r="B617" s="193"/>
      <c r="C617" s="193"/>
      <c r="D617" s="193"/>
    </row>
    <row r="618" ht="15.75" customHeight="1">
      <c r="B618" s="193"/>
      <c r="C618" s="193"/>
      <c r="D618" s="193"/>
    </row>
    <row r="619" ht="15.75" customHeight="1">
      <c r="B619" s="193"/>
      <c r="C619" s="193"/>
      <c r="D619" s="193"/>
    </row>
    <row r="620" ht="15.75" customHeight="1">
      <c r="B620" s="193"/>
      <c r="C620" s="193"/>
      <c r="D620" s="193"/>
    </row>
    <row r="621" ht="15.75" customHeight="1">
      <c r="B621" s="193"/>
      <c r="C621" s="193"/>
      <c r="D621" s="193"/>
    </row>
    <row r="622" ht="15.75" customHeight="1">
      <c r="B622" s="193"/>
      <c r="C622" s="193"/>
      <c r="D622" s="193"/>
    </row>
    <row r="623" ht="15.75" customHeight="1">
      <c r="B623" s="193"/>
      <c r="C623" s="193"/>
      <c r="D623" s="193"/>
    </row>
    <row r="624" ht="15.75" customHeight="1">
      <c r="B624" s="193"/>
      <c r="C624" s="193"/>
      <c r="D624" s="193"/>
    </row>
    <row r="625" ht="15.75" customHeight="1">
      <c r="B625" s="193"/>
      <c r="C625" s="193"/>
      <c r="D625" s="193"/>
    </row>
    <row r="626" ht="15.75" customHeight="1">
      <c r="B626" s="193"/>
      <c r="C626" s="193"/>
      <c r="D626" s="193"/>
    </row>
    <row r="627" ht="15.75" customHeight="1">
      <c r="B627" s="193"/>
      <c r="C627" s="193"/>
      <c r="D627" s="193"/>
    </row>
    <row r="628" ht="15.75" customHeight="1">
      <c r="B628" s="193"/>
      <c r="C628" s="193"/>
      <c r="D628" s="193"/>
    </row>
    <row r="629" ht="15.75" customHeight="1">
      <c r="B629" s="193"/>
      <c r="C629" s="193"/>
      <c r="D629" s="193"/>
    </row>
    <row r="630" ht="15.75" customHeight="1">
      <c r="B630" s="193"/>
      <c r="C630" s="193"/>
      <c r="D630" s="193"/>
    </row>
    <row r="631" ht="15.75" customHeight="1">
      <c r="B631" s="193"/>
      <c r="C631" s="193"/>
      <c r="D631" s="193"/>
    </row>
    <row r="632" ht="15.75" customHeight="1">
      <c r="B632" s="193"/>
      <c r="C632" s="193"/>
      <c r="D632" s="193"/>
    </row>
    <row r="633" ht="15.75" customHeight="1">
      <c r="B633" s="193"/>
      <c r="C633" s="193"/>
      <c r="D633" s="193"/>
    </row>
    <row r="634" ht="15.75" customHeight="1">
      <c r="B634" s="193"/>
      <c r="C634" s="193"/>
      <c r="D634" s="193"/>
    </row>
    <row r="635" ht="15.75" customHeight="1">
      <c r="B635" s="193"/>
      <c r="C635" s="193"/>
      <c r="D635" s="193"/>
    </row>
    <row r="636" ht="15.75" customHeight="1">
      <c r="B636" s="193"/>
      <c r="C636" s="193"/>
      <c r="D636" s="193"/>
    </row>
    <row r="637" ht="15.75" customHeight="1">
      <c r="B637" s="193"/>
      <c r="C637" s="193"/>
      <c r="D637" s="193"/>
    </row>
    <row r="638" ht="15.75" customHeight="1">
      <c r="B638" s="193"/>
      <c r="C638" s="193"/>
      <c r="D638" s="193"/>
    </row>
    <row r="639" ht="15.75" customHeight="1">
      <c r="B639" s="193"/>
      <c r="C639" s="193"/>
      <c r="D639" s="193"/>
    </row>
    <row r="640" ht="15.75" customHeight="1">
      <c r="B640" s="193"/>
      <c r="C640" s="193"/>
      <c r="D640" s="193"/>
    </row>
    <row r="641" ht="15.75" customHeight="1">
      <c r="B641" s="193"/>
      <c r="C641" s="193"/>
      <c r="D641" s="193"/>
    </row>
    <row r="642" ht="15.75" customHeight="1">
      <c r="B642" s="193"/>
      <c r="C642" s="193"/>
      <c r="D642" s="193"/>
    </row>
    <row r="643" ht="15.75" customHeight="1">
      <c r="B643" s="193"/>
      <c r="C643" s="193"/>
      <c r="D643" s="193"/>
    </row>
    <row r="644" ht="15.75" customHeight="1">
      <c r="B644" s="193"/>
      <c r="C644" s="193"/>
      <c r="D644" s="193"/>
    </row>
    <row r="645" ht="15.75" customHeight="1">
      <c r="B645" s="193"/>
      <c r="C645" s="193"/>
      <c r="D645" s="193"/>
    </row>
    <row r="646" ht="15.75" customHeight="1">
      <c r="B646" s="193"/>
      <c r="C646" s="193"/>
      <c r="D646" s="193"/>
    </row>
    <row r="647" ht="15.75" customHeight="1">
      <c r="B647" s="193"/>
      <c r="C647" s="193"/>
      <c r="D647" s="193"/>
    </row>
    <row r="648" ht="15.75" customHeight="1">
      <c r="B648" s="193"/>
      <c r="C648" s="193"/>
      <c r="D648" s="193"/>
    </row>
    <row r="649" ht="15.75" customHeight="1">
      <c r="B649" s="193"/>
      <c r="C649" s="193"/>
      <c r="D649" s="193"/>
    </row>
    <row r="650" ht="15.75" customHeight="1">
      <c r="B650" s="193"/>
      <c r="C650" s="193"/>
      <c r="D650" s="193"/>
    </row>
    <row r="651" ht="15.75" customHeight="1">
      <c r="B651" s="193"/>
      <c r="C651" s="193"/>
      <c r="D651" s="193"/>
    </row>
    <row r="652" ht="15.75" customHeight="1">
      <c r="B652" s="193"/>
      <c r="C652" s="193"/>
      <c r="D652" s="193"/>
    </row>
    <row r="653" ht="15.75" customHeight="1">
      <c r="B653" s="193"/>
      <c r="C653" s="193"/>
      <c r="D653" s="193"/>
    </row>
    <row r="654" ht="15.75" customHeight="1">
      <c r="B654" s="193"/>
      <c r="C654" s="193"/>
      <c r="D654" s="193"/>
    </row>
    <row r="655" ht="15.75" customHeight="1">
      <c r="B655" s="193"/>
      <c r="C655" s="193"/>
      <c r="D655" s="193"/>
    </row>
    <row r="656" ht="15.75" customHeight="1">
      <c r="B656" s="193"/>
      <c r="C656" s="193"/>
      <c r="D656" s="193"/>
    </row>
    <row r="657" ht="15.75" customHeight="1">
      <c r="B657" s="193"/>
      <c r="C657" s="193"/>
      <c r="D657" s="193"/>
    </row>
    <row r="658" ht="15.75" customHeight="1">
      <c r="B658" s="193"/>
      <c r="C658" s="193"/>
      <c r="D658" s="193"/>
    </row>
    <row r="659" ht="15.75" customHeight="1">
      <c r="B659" s="193"/>
      <c r="C659" s="193"/>
      <c r="D659" s="193"/>
    </row>
    <row r="660" ht="15.75" customHeight="1">
      <c r="B660" s="193"/>
      <c r="C660" s="193"/>
      <c r="D660" s="193"/>
    </row>
    <row r="661" ht="15.75" customHeight="1">
      <c r="B661" s="193"/>
      <c r="C661" s="193"/>
      <c r="D661" s="193"/>
    </row>
    <row r="662" ht="15.75" customHeight="1">
      <c r="B662" s="193"/>
      <c r="C662" s="193"/>
      <c r="D662" s="193"/>
    </row>
    <row r="663" ht="15.75" customHeight="1">
      <c r="B663" s="193"/>
      <c r="C663" s="193"/>
      <c r="D663" s="193"/>
    </row>
    <row r="664" ht="15.75" customHeight="1">
      <c r="B664" s="193"/>
      <c r="C664" s="193"/>
      <c r="D664" s="193"/>
    </row>
    <row r="665" ht="15.75" customHeight="1">
      <c r="B665" s="193"/>
      <c r="C665" s="193"/>
      <c r="D665" s="193"/>
    </row>
    <row r="666" ht="15.75" customHeight="1">
      <c r="B666" s="193"/>
      <c r="C666" s="193"/>
      <c r="D666" s="193"/>
    </row>
    <row r="667" ht="15.75" customHeight="1">
      <c r="B667" s="193"/>
      <c r="C667" s="193"/>
      <c r="D667" s="193"/>
    </row>
    <row r="668" ht="15.75" customHeight="1">
      <c r="B668" s="193"/>
      <c r="C668" s="193"/>
      <c r="D668" s="193"/>
    </row>
    <row r="669" ht="15.75" customHeight="1">
      <c r="B669" s="193"/>
      <c r="C669" s="193"/>
      <c r="D669" s="193"/>
    </row>
    <row r="670" ht="15.75" customHeight="1">
      <c r="B670" s="193"/>
      <c r="C670" s="193"/>
      <c r="D670" s="193"/>
    </row>
    <row r="671" ht="15.75" customHeight="1">
      <c r="B671" s="193"/>
      <c r="C671" s="193"/>
      <c r="D671" s="193"/>
    </row>
    <row r="672" ht="15.75" customHeight="1">
      <c r="B672" s="193"/>
      <c r="C672" s="193"/>
      <c r="D672" s="193"/>
    </row>
    <row r="673" ht="15.75" customHeight="1">
      <c r="B673" s="193"/>
      <c r="C673" s="193"/>
      <c r="D673" s="193"/>
    </row>
    <row r="674" ht="15.75" customHeight="1">
      <c r="B674" s="193"/>
      <c r="C674" s="193"/>
      <c r="D674" s="193"/>
    </row>
    <row r="675" ht="15.75" customHeight="1">
      <c r="B675" s="193"/>
      <c r="C675" s="193"/>
      <c r="D675" s="193"/>
    </row>
    <row r="676" ht="15.75" customHeight="1">
      <c r="B676" s="193"/>
      <c r="C676" s="193"/>
      <c r="D676" s="193"/>
    </row>
    <row r="677" ht="15.75" customHeight="1">
      <c r="B677" s="193"/>
      <c r="C677" s="193"/>
      <c r="D677" s="193"/>
    </row>
    <row r="678" ht="15.75" customHeight="1">
      <c r="B678" s="193"/>
      <c r="C678" s="193"/>
      <c r="D678" s="193"/>
    </row>
    <row r="679" ht="15.75" customHeight="1">
      <c r="B679" s="193"/>
      <c r="C679" s="193"/>
      <c r="D679" s="193"/>
    </row>
    <row r="680" ht="15.75" customHeight="1">
      <c r="B680" s="193"/>
      <c r="C680" s="193"/>
      <c r="D680" s="193"/>
    </row>
    <row r="681" ht="15.75" customHeight="1">
      <c r="B681" s="193"/>
      <c r="C681" s="193"/>
      <c r="D681" s="193"/>
    </row>
    <row r="682" ht="15.75" customHeight="1">
      <c r="B682" s="193"/>
      <c r="C682" s="193"/>
      <c r="D682" s="193"/>
    </row>
    <row r="683" ht="15.75" customHeight="1">
      <c r="B683" s="193"/>
      <c r="C683" s="193"/>
      <c r="D683" s="193"/>
    </row>
    <row r="684" ht="15.75" customHeight="1">
      <c r="B684" s="193"/>
      <c r="C684" s="193"/>
      <c r="D684" s="193"/>
    </row>
    <row r="685" ht="15.75" customHeight="1">
      <c r="B685" s="193"/>
      <c r="C685" s="193"/>
      <c r="D685" s="193"/>
    </row>
    <row r="686" ht="15.75" customHeight="1">
      <c r="B686" s="193"/>
      <c r="C686" s="193"/>
      <c r="D686" s="193"/>
    </row>
    <row r="687" ht="15.75" customHeight="1">
      <c r="B687" s="193"/>
      <c r="C687" s="193"/>
      <c r="D687" s="193"/>
    </row>
    <row r="688" ht="15.75" customHeight="1">
      <c r="B688" s="193"/>
      <c r="C688" s="193"/>
      <c r="D688" s="193"/>
    </row>
    <row r="689" ht="15.75" customHeight="1">
      <c r="B689" s="193"/>
      <c r="C689" s="193"/>
      <c r="D689" s="193"/>
    </row>
    <row r="690" ht="15.75" customHeight="1">
      <c r="B690" s="193"/>
      <c r="C690" s="193"/>
      <c r="D690" s="193"/>
    </row>
    <row r="691" ht="15.75" customHeight="1">
      <c r="B691" s="193"/>
      <c r="C691" s="193"/>
      <c r="D691" s="193"/>
    </row>
    <row r="692" ht="15.75" customHeight="1">
      <c r="B692" s="193"/>
      <c r="C692" s="193"/>
      <c r="D692" s="193"/>
    </row>
    <row r="693" ht="15.75" customHeight="1">
      <c r="B693" s="193"/>
      <c r="C693" s="193"/>
      <c r="D693" s="193"/>
    </row>
    <row r="694" ht="15.75" customHeight="1">
      <c r="B694" s="193"/>
      <c r="C694" s="193"/>
      <c r="D694" s="193"/>
    </row>
    <row r="695" ht="15.75" customHeight="1">
      <c r="B695" s="193"/>
      <c r="C695" s="193"/>
      <c r="D695" s="193"/>
    </row>
    <row r="696" ht="15.75" customHeight="1">
      <c r="B696" s="193"/>
      <c r="C696" s="193"/>
      <c r="D696" s="193"/>
    </row>
    <row r="697" ht="15.75" customHeight="1">
      <c r="B697" s="193"/>
      <c r="C697" s="193"/>
      <c r="D697" s="193"/>
    </row>
    <row r="698" ht="15.75" customHeight="1">
      <c r="B698" s="193"/>
      <c r="C698" s="193"/>
      <c r="D698" s="193"/>
    </row>
    <row r="699" ht="15.75" customHeight="1">
      <c r="B699" s="193"/>
      <c r="C699" s="193"/>
      <c r="D699" s="193"/>
    </row>
    <row r="700" ht="15.75" customHeight="1">
      <c r="B700" s="193"/>
      <c r="C700" s="193"/>
      <c r="D700" s="193"/>
    </row>
    <row r="701" ht="15.75" customHeight="1">
      <c r="B701" s="193"/>
      <c r="C701" s="193"/>
      <c r="D701" s="193"/>
    </row>
    <row r="702" ht="15.75" customHeight="1">
      <c r="B702" s="193"/>
      <c r="C702" s="193"/>
      <c r="D702" s="193"/>
    </row>
    <row r="703" ht="15.75" customHeight="1">
      <c r="B703" s="193"/>
      <c r="C703" s="193"/>
      <c r="D703" s="193"/>
    </row>
    <row r="704" ht="15.75" customHeight="1">
      <c r="B704" s="193"/>
      <c r="C704" s="193"/>
      <c r="D704" s="193"/>
    </row>
    <row r="705" ht="15.75" customHeight="1">
      <c r="B705" s="193"/>
      <c r="C705" s="193"/>
      <c r="D705" s="193"/>
    </row>
    <row r="706" ht="15.75" customHeight="1">
      <c r="B706" s="193"/>
      <c r="C706" s="193"/>
      <c r="D706" s="193"/>
    </row>
    <row r="707" ht="15.75" customHeight="1">
      <c r="B707" s="193"/>
      <c r="C707" s="193"/>
      <c r="D707" s="193"/>
    </row>
    <row r="708" ht="15.75" customHeight="1">
      <c r="B708" s="193"/>
      <c r="C708" s="193"/>
      <c r="D708" s="193"/>
    </row>
    <row r="709" ht="15.75" customHeight="1">
      <c r="B709" s="193"/>
      <c r="C709" s="193"/>
      <c r="D709" s="193"/>
    </row>
    <row r="710" ht="15.75" customHeight="1">
      <c r="B710" s="193"/>
      <c r="C710" s="193"/>
      <c r="D710" s="193"/>
    </row>
    <row r="711" ht="15.75" customHeight="1">
      <c r="B711" s="193"/>
      <c r="C711" s="193"/>
      <c r="D711" s="193"/>
    </row>
    <row r="712" ht="15.75" customHeight="1">
      <c r="B712" s="193"/>
      <c r="C712" s="193"/>
      <c r="D712" s="193"/>
    </row>
    <row r="713" ht="15.75" customHeight="1">
      <c r="B713" s="193"/>
      <c r="C713" s="193"/>
      <c r="D713" s="193"/>
    </row>
    <row r="714" ht="15.75" customHeight="1">
      <c r="B714" s="193"/>
      <c r="C714" s="193"/>
      <c r="D714" s="193"/>
    </row>
    <row r="715" ht="15.75" customHeight="1">
      <c r="B715" s="193"/>
      <c r="C715" s="193"/>
      <c r="D715" s="193"/>
    </row>
    <row r="716" ht="15.75" customHeight="1">
      <c r="B716" s="193"/>
      <c r="C716" s="193"/>
      <c r="D716" s="193"/>
    </row>
    <row r="717" ht="15.75" customHeight="1">
      <c r="B717" s="193"/>
      <c r="C717" s="193"/>
      <c r="D717" s="193"/>
    </row>
    <row r="718" ht="15.75" customHeight="1">
      <c r="B718" s="193"/>
      <c r="C718" s="193"/>
      <c r="D718" s="193"/>
    </row>
    <row r="719" ht="15.75" customHeight="1">
      <c r="B719" s="193"/>
      <c r="C719" s="193"/>
      <c r="D719" s="193"/>
    </row>
    <row r="720" ht="15.75" customHeight="1">
      <c r="B720" s="193"/>
      <c r="C720" s="193"/>
      <c r="D720" s="193"/>
    </row>
    <row r="721" ht="15.75" customHeight="1">
      <c r="B721" s="193"/>
      <c r="C721" s="193"/>
      <c r="D721" s="193"/>
    </row>
    <row r="722" ht="15.75" customHeight="1">
      <c r="B722" s="193"/>
      <c r="C722" s="193"/>
      <c r="D722" s="193"/>
    </row>
    <row r="723" ht="15.75" customHeight="1">
      <c r="B723" s="193"/>
      <c r="C723" s="193"/>
      <c r="D723" s="193"/>
    </row>
    <row r="724" ht="15.75" customHeight="1">
      <c r="B724" s="193"/>
      <c r="C724" s="193"/>
      <c r="D724" s="193"/>
    </row>
    <row r="725" ht="15.75" customHeight="1">
      <c r="B725" s="193"/>
      <c r="C725" s="193"/>
      <c r="D725" s="193"/>
    </row>
    <row r="726" ht="15.75" customHeight="1">
      <c r="B726" s="193"/>
      <c r="C726" s="193"/>
      <c r="D726" s="193"/>
    </row>
    <row r="727" ht="15.75" customHeight="1">
      <c r="B727" s="193"/>
      <c r="C727" s="193"/>
      <c r="D727" s="193"/>
    </row>
    <row r="728" ht="15.75" customHeight="1">
      <c r="B728" s="193"/>
      <c r="C728" s="193"/>
      <c r="D728" s="193"/>
    </row>
    <row r="729" ht="15.75" customHeight="1">
      <c r="B729" s="193"/>
      <c r="C729" s="193"/>
      <c r="D729" s="193"/>
    </row>
    <row r="730" ht="15.75" customHeight="1">
      <c r="B730" s="193"/>
      <c r="C730" s="193"/>
      <c r="D730" s="193"/>
    </row>
    <row r="731" ht="15.75" customHeight="1">
      <c r="B731" s="193"/>
      <c r="C731" s="193"/>
      <c r="D731" s="193"/>
    </row>
    <row r="732" ht="15.75" customHeight="1">
      <c r="B732" s="193"/>
      <c r="C732" s="193"/>
      <c r="D732" s="193"/>
    </row>
    <row r="733" ht="15.75" customHeight="1">
      <c r="B733" s="193"/>
      <c r="C733" s="193"/>
      <c r="D733" s="193"/>
    </row>
    <row r="734" ht="15.75" customHeight="1">
      <c r="B734" s="193"/>
      <c r="C734" s="193"/>
      <c r="D734" s="193"/>
    </row>
    <row r="735" ht="15.75" customHeight="1">
      <c r="B735" s="193"/>
      <c r="C735" s="193"/>
      <c r="D735" s="193"/>
    </row>
    <row r="736" ht="15.75" customHeight="1">
      <c r="B736" s="193"/>
      <c r="C736" s="193"/>
      <c r="D736" s="193"/>
    </row>
    <row r="737" ht="15.75" customHeight="1">
      <c r="B737" s="193"/>
      <c r="C737" s="193"/>
      <c r="D737" s="193"/>
    </row>
    <row r="738" ht="15.75" customHeight="1">
      <c r="B738" s="193"/>
      <c r="C738" s="193"/>
      <c r="D738" s="193"/>
    </row>
    <row r="739" ht="15.75" customHeight="1">
      <c r="B739" s="193"/>
      <c r="C739" s="193"/>
      <c r="D739" s="193"/>
    </row>
    <row r="740" ht="15.75" customHeight="1">
      <c r="B740" s="193"/>
      <c r="C740" s="193"/>
      <c r="D740" s="193"/>
    </row>
    <row r="741" ht="15.75" customHeight="1">
      <c r="B741" s="193"/>
      <c r="C741" s="193"/>
      <c r="D741" s="193"/>
    </row>
    <row r="742" ht="15.75" customHeight="1">
      <c r="B742" s="193"/>
      <c r="C742" s="193"/>
      <c r="D742" s="193"/>
    </row>
    <row r="743" ht="15.75" customHeight="1">
      <c r="B743" s="193"/>
      <c r="C743" s="193"/>
      <c r="D743" s="193"/>
    </row>
    <row r="744" ht="15.75" customHeight="1">
      <c r="B744" s="193"/>
      <c r="C744" s="193"/>
      <c r="D744" s="193"/>
    </row>
    <row r="745" ht="15.75" customHeight="1">
      <c r="B745" s="193"/>
      <c r="C745" s="193"/>
      <c r="D745" s="193"/>
    </row>
    <row r="746" ht="15.75" customHeight="1">
      <c r="B746" s="193"/>
      <c r="C746" s="193"/>
      <c r="D746" s="193"/>
    </row>
    <row r="747" ht="15.75" customHeight="1">
      <c r="B747" s="193"/>
      <c r="C747" s="193"/>
      <c r="D747" s="193"/>
    </row>
    <row r="748" ht="15.75" customHeight="1">
      <c r="B748" s="193"/>
      <c r="C748" s="193"/>
      <c r="D748" s="193"/>
    </row>
    <row r="749" ht="15.75" customHeight="1">
      <c r="B749" s="193"/>
      <c r="C749" s="193"/>
      <c r="D749" s="193"/>
    </row>
    <row r="750" ht="15.75" customHeight="1">
      <c r="B750" s="193"/>
      <c r="C750" s="193"/>
      <c r="D750" s="193"/>
    </row>
    <row r="751" ht="15.75" customHeight="1">
      <c r="B751" s="193"/>
      <c r="C751" s="193"/>
      <c r="D751" s="193"/>
    </row>
    <row r="752" ht="15.75" customHeight="1">
      <c r="B752" s="193"/>
      <c r="C752" s="193"/>
      <c r="D752" s="193"/>
    </row>
    <row r="753" ht="15.75" customHeight="1">
      <c r="B753" s="193"/>
      <c r="C753" s="193"/>
      <c r="D753" s="193"/>
    </row>
    <row r="754" ht="15.75" customHeight="1">
      <c r="B754" s="193"/>
      <c r="C754" s="193"/>
      <c r="D754" s="193"/>
    </row>
    <row r="755" ht="15.75" customHeight="1">
      <c r="B755" s="193"/>
      <c r="C755" s="193"/>
      <c r="D755" s="193"/>
    </row>
    <row r="756" ht="15.75" customHeight="1">
      <c r="B756" s="193"/>
      <c r="C756" s="193"/>
      <c r="D756" s="193"/>
    </row>
    <row r="757" ht="15.75" customHeight="1">
      <c r="B757" s="193"/>
      <c r="C757" s="193"/>
      <c r="D757" s="193"/>
    </row>
    <row r="758" ht="15.75" customHeight="1">
      <c r="B758" s="193"/>
      <c r="C758" s="193"/>
      <c r="D758" s="193"/>
    </row>
    <row r="759" ht="15.75" customHeight="1">
      <c r="B759" s="193"/>
      <c r="C759" s="193"/>
      <c r="D759" s="193"/>
    </row>
    <row r="760" ht="15.75" customHeight="1">
      <c r="B760" s="193"/>
      <c r="C760" s="193"/>
      <c r="D760" s="193"/>
    </row>
    <row r="761" ht="15.75" customHeight="1">
      <c r="B761" s="193"/>
      <c r="C761" s="193"/>
      <c r="D761" s="193"/>
    </row>
    <row r="762" ht="15.75" customHeight="1">
      <c r="B762" s="193"/>
      <c r="C762" s="193"/>
      <c r="D762" s="193"/>
    </row>
    <row r="763" ht="15.75" customHeight="1">
      <c r="B763" s="193"/>
      <c r="C763" s="193"/>
      <c r="D763" s="193"/>
    </row>
    <row r="764" ht="15.75" customHeight="1">
      <c r="B764" s="193"/>
      <c r="C764" s="193"/>
      <c r="D764" s="193"/>
    </row>
    <row r="765" ht="15.75" customHeight="1">
      <c r="B765" s="193"/>
      <c r="C765" s="193"/>
      <c r="D765" s="193"/>
    </row>
    <row r="766" ht="15.75" customHeight="1">
      <c r="B766" s="193"/>
      <c r="C766" s="193"/>
      <c r="D766" s="193"/>
    </row>
    <row r="767" ht="15.75" customHeight="1">
      <c r="B767" s="193"/>
      <c r="C767" s="193"/>
      <c r="D767" s="193"/>
    </row>
    <row r="768" ht="15.75" customHeight="1">
      <c r="B768" s="193"/>
      <c r="C768" s="193"/>
      <c r="D768" s="193"/>
    </row>
    <row r="769" ht="15.75" customHeight="1">
      <c r="B769" s="193"/>
      <c r="C769" s="193"/>
      <c r="D769" s="193"/>
    </row>
    <row r="770" ht="15.75" customHeight="1">
      <c r="B770" s="193"/>
      <c r="C770" s="193"/>
      <c r="D770" s="193"/>
    </row>
    <row r="771" ht="15.75" customHeight="1">
      <c r="B771" s="193"/>
      <c r="C771" s="193"/>
      <c r="D771" s="193"/>
    </row>
    <row r="772" ht="15.75" customHeight="1">
      <c r="B772" s="193"/>
      <c r="C772" s="193"/>
      <c r="D772" s="193"/>
    </row>
    <row r="773" ht="15.75" customHeight="1">
      <c r="B773" s="193"/>
      <c r="C773" s="193"/>
      <c r="D773" s="193"/>
    </row>
    <row r="774" ht="15.75" customHeight="1">
      <c r="B774" s="193"/>
      <c r="C774" s="193"/>
      <c r="D774" s="193"/>
    </row>
    <row r="775" ht="15.75" customHeight="1">
      <c r="B775" s="193"/>
      <c r="C775" s="193"/>
      <c r="D775" s="193"/>
    </row>
    <row r="776" ht="15.75" customHeight="1">
      <c r="B776" s="193"/>
      <c r="C776" s="193"/>
      <c r="D776" s="193"/>
    </row>
    <row r="777" ht="15.75" customHeight="1">
      <c r="B777" s="193"/>
      <c r="C777" s="193"/>
      <c r="D777" s="193"/>
    </row>
    <row r="778" ht="15.75" customHeight="1">
      <c r="B778" s="193"/>
      <c r="C778" s="193"/>
      <c r="D778" s="193"/>
    </row>
    <row r="779" ht="15.75" customHeight="1">
      <c r="B779" s="193"/>
      <c r="C779" s="193"/>
      <c r="D779" s="193"/>
    </row>
    <row r="780" ht="15.75" customHeight="1">
      <c r="B780" s="193"/>
      <c r="C780" s="193"/>
      <c r="D780" s="193"/>
    </row>
    <row r="781" ht="15.75" customHeight="1">
      <c r="B781" s="193"/>
      <c r="C781" s="193"/>
      <c r="D781" s="193"/>
    </row>
    <row r="782" ht="15.75" customHeight="1">
      <c r="B782" s="193"/>
      <c r="C782" s="193"/>
      <c r="D782" s="193"/>
    </row>
    <row r="783" ht="15.75" customHeight="1">
      <c r="B783" s="193"/>
      <c r="C783" s="193"/>
      <c r="D783" s="193"/>
    </row>
    <row r="784" ht="15.75" customHeight="1">
      <c r="B784" s="193"/>
      <c r="C784" s="193"/>
      <c r="D784" s="193"/>
    </row>
    <row r="785" ht="15.75" customHeight="1">
      <c r="B785" s="193"/>
      <c r="C785" s="193"/>
      <c r="D785" s="193"/>
    </row>
    <row r="786" ht="15.75" customHeight="1">
      <c r="B786" s="193"/>
      <c r="C786" s="193"/>
      <c r="D786" s="193"/>
    </row>
    <row r="787" ht="15.75" customHeight="1">
      <c r="B787" s="193"/>
      <c r="C787" s="193"/>
      <c r="D787" s="193"/>
    </row>
    <row r="788" ht="15.75" customHeight="1">
      <c r="B788" s="193"/>
      <c r="C788" s="193"/>
      <c r="D788" s="193"/>
    </row>
    <row r="789" ht="15.75" customHeight="1">
      <c r="B789" s="193"/>
      <c r="C789" s="193"/>
      <c r="D789" s="193"/>
    </row>
    <row r="790" ht="15.75" customHeight="1">
      <c r="B790" s="193"/>
      <c r="C790" s="193"/>
      <c r="D790" s="193"/>
    </row>
    <row r="791" ht="15.75" customHeight="1">
      <c r="B791" s="193"/>
      <c r="C791" s="193"/>
      <c r="D791" s="193"/>
    </row>
    <row r="792" ht="15.75" customHeight="1">
      <c r="B792" s="193"/>
      <c r="C792" s="193"/>
      <c r="D792" s="193"/>
    </row>
    <row r="793" ht="15.75" customHeight="1">
      <c r="B793" s="193"/>
      <c r="C793" s="193"/>
      <c r="D793" s="193"/>
    </row>
    <row r="794" ht="15.75" customHeight="1">
      <c r="B794" s="193"/>
      <c r="C794" s="193"/>
      <c r="D794" s="193"/>
    </row>
    <row r="795" ht="15.75" customHeight="1">
      <c r="B795" s="193"/>
      <c r="C795" s="193"/>
      <c r="D795" s="193"/>
    </row>
    <row r="796" ht="15.75" customHeight="1">
      <c r="B796" s="193"/>
      <c r="C796" s="193"/>
      <c r="D796" s="193"/>
    </row>
    <row r="797" ht="15.75" customHeight="1">
      <c r="B797" s="193"/>
      <c r="C797" s="193"/>
      <c r="D797" s="193"/>
    </row>
    <row r="798" ht="15.75" customHeight="1">
      <c r="B798" s="193"/>
      <c r="C798" s="193"/>
      <c r="D798" s="193"/>
    </row>
    <row r="799" ht="15.75" customHeight="1">
      <c r="B799" s="193"/>
      <c r="C799" s="193"/>
      <c r="D799" s="193"/>
    </row>
    <row r="800" ht="15.75" customHeight="1">
      <c r="B800" s="193"/>
      <c r="C800" s="193"/>
      <c r="D800" s="193"/>
    </row>
    <row r="801" ht="15.75" customHeight="1">
      <c r="B801" s="193"/>
      <c r="C801" s="193"/>
      <c r="D801" s="193"/>
    </row>
    <row r="802" ht="15.75" customHeight="1">
      <c r="B802" s="193"/>
      <c r="C802" s="193"/>
      <c r="D802" s="193"/>
    </row>
    <row r="803" ht="15.75" customHeight="1">
      <c r="B803" s="193"/>
      <c r="C803" s="193"/>
      <c r="D803" s="193"/>
    </row>
    <row r="804" ht="15.75" customHeight="1">
      <c r="B804" s="193"/>
      <c r="C804" s="193"/>
      <c r="D804" s="193"/>
    </row>
    <row r="805" ht="15.75" customHeight="1">
      <c r="B805" s="193"/>
      <c r="C805" s="193"/>
      <c r="D805" s="193"/>
    </row>
    <row r="806" ht="15.75" customHeight="1">
      <c r="B806" s="193"/>
      <c r="C806" s="193"/>
      <c r="D806" s="193"/>
    </row>
    <row r="807" ht="15.75" customHeight="1">
      <c r="B807" s="193"/>
      <c r="C807" s="193"/>
      <c r="D807" s="193"/>
    </row>
    <row r="808" ht="15.75" customHeight="1">
      <c r="B808" s="193"/>
      <c r="C808" s="193"/>
      <c r="D808" s="193"/>
    </row>
    <row r="809" ht="15.75" customHeight="1">
      <c r="B809" s="193"/>
      <c r="C809" s="193"/>
      <c r="D809" s="193"/>
    </row>
    <row r="810" ht="15.75" customHeight="1">
      <c r="B810" s="193"/>
      <c r="C810" s="193"/>
      <c r="D810" s="193"/>
    </row>
    <row r="811" ht="15.75" customHeight="1">
      <c r="B811" s="193"/>
      <c r="C811" s="193"/>
      <c r="D811" s="193"/>
    </row>
    <row r="812" ht="15.75" customHeight="1">
      <c r="B812" s="193"/>
      <c r="C812" s="193"/>
      <c r="D812" s="193"/>
    </row>
    <row r="813" ht="15.75" customHeight="1">
      <c r="B813" s="193"/>
      <c r="C813" s="193"/>
      <c r="D813" s="193"/>
    </row>
    <row r="814" ht="15.75" customHeight="1">
      <c r="B814" s="193"/>
      <c r="C814" s="193"/>
      <c r="D814" s="193"/>
    </row>
    <row r="815" ht="15.75" customHeight="1">
      <c r="B815" s="193"/>
      <c r="C815" s="193"/>
      <c r="D815" s="193"/>
    </row>
    <row r="816" ht="15.75" customHeight="1">
      <c r="B816" s="193"/>
      <c r="C816" s="193"/>
      <c r="D816" s="193"/>
    </row>
    <row r="817" ht="15.75" customHeight="1">
      <c r="B817" s="193"/>
      <c r="C817" s="193"/>
      <c r="D817" s="193"/>
    </row>
    <row r="818" ht="15.75" customHeight="1">
      <c r="B818" s="193"/>
      <c r="C818" s="193"/>
      <c r="D818" s="193"/>
    </row>
    <row r="819" ht="15.75" customHeight="1">
      <c r="B819" s="193"/>
      <c r="C819" s="193"/>
      <c r="D819" s="193"/>
    </row>
    <row r="820" ht="15.75" customHeight="1">
      <c r="B820" s="193"/>
      <c r="C820" s="193"/>
      <c r="D820" s="193"/>
    </row>
    <row r="821" ht="15.75" customHeight="1">
      <c r="B821" s="193"/>
      <c r="C821" s="193"/>
      <c r="D821" s="193"/>
    </row>
    <row r="822" ht="15.75" customHeight="1">
      <c r="B822" s="193"/>
      <c r="C822" s="193"/>
      <c r="D822" s="193"/>
    </row>
    <row r="823" ht="15.75" customHeight="1">
      <c r="B823" s="193"/>
      <c r="C823" s="193"/>
      <c r="D823" s="193"/>
    </row>
    <row r="824" ht="15.75" customHeight="1">
      <c r="B824" s="193"/>
      <c r="C824" s="193"/>
      <c r="D824" s="193"/>
    </row>
    <row r="825" ht="15.75" customHeight="1">
      <c r="B825" s="193"/>
      <c r="C825" s="193"/>
      <c r="D825" s="193"/>
    </row>
    <row r="826" ht="15.75" customHeight="1">
      <c r="B826" s="193"/>
      <c r="C826" s="193"/>
      <c r="D826" s="193"/>
    </row>
    <row r="827" ht="15.75" customHeight="1">
      <c r="B827" s="193"/>
      <c r="C827" s="193"/>
      <c r="D827" s="193"/>
    </row>
    <row r="828" ht="15.75" customHeight="1">
      <c r="B828" s="193"/>
      <c r="C828" s="193"/>
      <c r="D828" s="193"/>
    </row>
    <row r="829" ht="15.75" customHeight="1">
      <c r="B829" s="193"/>
      <c r="C829" s="193"/>
      <c r="D829" s="193"/>
    </row>
    <row r="830" ht="15.75" customHeight="1">
      <c r="B830" s="193"/>
      <c r="C830" s="193"/>
      <c r="D830" s="193"/>
    </row>
    <row r="831" ht="15.75" customHeight="1">
      <c r="B831" s="193"/>
      <c r="C831" s="193"/>
      <c r="D831" s="193"/>
    </row>
    <row r="832" ht="15.75" customHeight="1">
      <c r="B832" s="193"/>
      <c r="C832" s="193"/>
      <c r="D832" s="193"/>
    </row>
    <row r="833" ht="15.75" customHeight="1">
      <c r="B833" s="193"/>
      <c r="C833" s="193"/>
      <c r="D833" s="193"/>
    </row>
    <row r="834" ht="15.75" customHeight="1">
      <c r="B834" s="193"/>
      <c r="C834" s="193"/>
      <c r="D834" s="193"/>
    </row>
    <row r="835" ht="15.75" customHeight="1">
      <c r="B835" s="193"/>
      <c r="C835" s="193"/>
      <c r="D835" s="193"/>
    </row>
    <row r="836" ht="15.75" customHeight="1">
      <c r="B836" s="193"/>
      <c r="C836" s="193"/>
      <c r="D836" s="193"/>
    </row>
    <row r="837" ht="15.75" customHeight="1">
      <c r="B837" s="193"/>
      <c r="C837" s="193"/>
      <c r="D837" s="193"/>
    </row>
    <row r="838" ht="15.75" customHeight="1">
      <c r="B838" s="193"/>
      <c r="C838" s="193"/>
      <c r="D838" s="193"/>
    </row>
    <row r="839" ht="15.75" customHeight="1">
      <c r="B839" s="193"/>
      <c r="C839" s="193"/>
      <c r="D839" s="193"/>
    </row>
    <row r="840" ht="15.75" customHeight="1">
      <c r="B840" s="193"/>
      <c r="C840" s="193"/>
      <c r="D840" s="193"/>
    </row>
    <row r="841" ht="15.75" customHeight="1">
      <c r="B841" s="193"/>
      <c r="C841" s="193"/>
      <c r="D841" s="193"/>
    </row>
    <row r="842" ht="15.75" customHeight="1">
      <c r="B842" s="193"/>
      <c r="C842" s="193"/>
      <c r="D842" s="193"/>
    </row>
    <row r="843" ht="15.75" customHeight="1">
      <c r="B843" s="193"/>
      <c r="C843" s="193"/>
      <c r="D843" s="193"/>
    </row>
    <row r="844" ht="15.75" customHeight="1">
      <c r="B844" s="193"/>
      <c r="C844" s="193"/>
      <c r="D844" s="193"/>
    </row>
    <row r="845" ht="15.75" customHeight="1">
      <c r="B845" s="193"/>
      <c r="C845" s="193"/>
      <c r="D845" s="193"/>
    </row>
    <row r="846" ht="15.75" customHeight="1">
      <c r="B846" s="193"/>
      <c r="C846" s="193"/>
      <c r="D846" s="193"/>
    </row>
    <row r="847" ht="15.75" customHeight="1">
      <c r="B847" s="193"/>
      <c r="C847" s="193"/>
      <c r="D847" s="193"/>
    </row>
    <row r="848" ht="15.75" customHeight="1">
      <c r="B848" s="193"/>
      <c r="C848" s="193"/>
      <c r="D848" s="193"/>
    </row>
    <row r="849" ht="15.75" customHeight="1">
      <c r="B849" s="193"/>
      <c r="C849" s="193"/>
      <c r="D849" s="193"/>
    </row>
    <row r="850" ht="15.75" customHeight="1">
      <c r="B850" s="193"/>
      <c r="C850" s="193"/>
      <c r="D850" s="193"/>
    </row>
    <row r="851" ht="15.75" customHeight="1">
      <c r="B851" s="193"/>
      <c r="C851" s="193"/>
      <c r="D851" s="193"/>
    </row>
    <row r="852" ht="15.75" customHeight="1">
      <c r="B852" s="193"/>
      <c r="C852" s="193"/>
      <c r="D852" s="193"/>
    </row>
    <row r="853" ht="15.75" customHeight="1">
      <c r="B853" s="193"/>
      <c r="C853" s="193"/>
      <c r="D853" s="193"/>
    </row>
    <row r="854" ht="15.75" customHeight="1">
      <c r="B854" s="193"/>
      <c r="C854" s="193"/>
      <c r="D854" s="193"/>
    </row>
    <row r="855" ht="15.75" customHeight="1">
      <c r="B855" s="193"/>
      <c r="C855" s="193"/>
      <c r="D855" s="193"/>
    </row>
    <row r="856" ht="15.75" customHeight="1">
      <c r="B856" s="193"/>
      <c r="C856" s="193"/>
      <c r="D856" s="193"/>
    </row>
    <row r="857" ht="15.75" customHeight="1">
      <c r="B857" s="193"/>
      <c r="C857" s="193"/>
      <c r="D857" s="193"/>
    </row>
    <row r="858" ht="15.75" customHeight="1">
      <c r="B858" s="193"/>
      <c r="C858" s="193"/>
      <c r="D858" s="193"/>
    </row>
    <row r="859" ht="15.75" customHeight="1">
      <c r="B859" s="193"/>
      <c r="C859" s="193"/>
      <c r="D859" s="193"/>
    </row>
    <row r="860" ht="15.75" customHeight="1">
      <c r="B860" s="193"/>
      <c r="C860" s="193"/>
      <c r="D860" s="193"/>
    </row>
    <row r="861" ht="15.75" customHeight="1">
      <c r="B861" s="193"/>
      <c r="C861" s="193"/>
      <c r="D861" s="193"/>
    </row>
    <row r="862" ht="15.75" customHeight="1">
      <c r="B862" s="193"/>
      <c r="C862" s="193"/>
      <c r="D862" s="193"/>
    </row>
    <row r="863" ht="15.75" customHeight="1">
      <c r="B863" s="193"/>
      <c r="C863" s="193"/>
      <c r="D863" s="193"/>
    </row>
    <row r="864" ht="15.75" customHeight="1">
      <c r="B864" s="193"/>
      <c r="C864" s="193"/>
      <c r="D864" s="193"/>
    </row>
    <row r="865" ht="15.75" customHeight="1">
      <c r="B865" s="193"/>
      <c r="C865" s="193"/>
      <c r="D865" s="193"/>
    </row>
    <row r="866" ht="15.75" customHeight="1">
      <c r="B866" s="193"/>
      <c r="C866" s="193"/>
      <c r="D866" s="193"/>
    </row>
    <row r="867" ht="15.75" customHeight="1">
      <c r="B867" s="193"/>
      <c r="C867" s="193"/>
      <c r="D867" s="193"/>
    </row>
    <row r="868" ht="15.75" customHeight="1">
      <c r="B868" s="193"/>
      <c r="C868" s="193"/>
      <c r="D868" s="193"/>
    </row>
    <row r="869" ht="15.75" customHeight="1">
      <c r="B869" s="193"/>
      <c r="C869" s="193"/>
      <c r="D869" s="193"/>
    </row>
    <row r="870" ht="15.75" customHeight="1">
      <c r="B870" s="193"/>
      <c r="C870" s="193"/>
      <c r="D870" s="193"/>
    </row>
    <row r="871" ht="15.75" customHeight="1">
      <c r="B871" s="193"/>
      <c r="C871" s="193"/>
      <c r="D871" s="193"/>
    </row>
    <row r="872" ht="15.75" customHeight="1">
      <c r="B872" s="193"/>
      <c r="C872" s="193"/>
      <c r="D872" s="193"/>
    </row>
    <row r="873" ht="15.75" customHeight="1">
      <c r="B873" s="193"/>
      <c r="C873" s="193"/>
      <c r="D873" s="193"/>
    </row>
    <row r="874" ht="15.75" customHeight="1">
      <c r="B874" s="193"/>
      <c r="C874" s="193"/>
      <c r="D874" s="193"/>
    </row>
    <row r="875" ht="15.75" customHeight="1">
      <c r="B875" s="193"/>
      <c r="C875" s="193"/>
      <c r="D875" s="193"/>
    </row>
    <row r="876" ht="15.75" customHeight="1">
      <c r="B876" s="193"/>
      <c r="C876" s="193"/>
      <c r="D876" s="193"/>
    </row>
    <row r="877" ht="15.75" customHeight="1">
      <c r="B877" s="193"/>
      <c r="C877" s="193"/>
      <c r="D877" s="193"/>
    </row>
    <row r="878" ht="15.75" customHeight="1">
      <c r="B878" s="193"/>
      <c r="C878" s="193"/>
      <c r="D878" s="193"/>
    </row>
    <row r="879" ht="15.75" customHeight="1">
      <c r="B879" s="193"/>
      <c r="C879" s="193"/>
      <c r="D879" s="193"/>
    </row>
    <row r="880" ht="15.75" customHeight="1">
      <c r="B880" s="193"/>
      <c r="C880" s="193"/>
      <c r="D880" s="193"/>
    </row>
    <row r="881" ht="15.75" customHeight="1">
      <c r="B881" s="193"/>
      <c r="C881" s="193"/>
      <c r="D881" s="193"/>
    </row>
    <row r="882" ht="15.75" customHeight="1">
      <c r="B882" s="193"/>
      <c r="C882" s="193"/>
      <c r="D882" s="193"/>
    </row>
    <row r="883" ht="15.75" customHeight="1">
      <c r="B883" s="193"/>
      <c r="C883" s="193"/>
      <c r="D883" s="193"/>
    </row>
    <row r="884" ht="15.75" customHeight="1">
      <c r="B884" s="193"/>
      <c r="C884" s="193"/>
      <c r="D884" s="193"/>
    </row>
    <row r="885" ht="15.75" customHeight="1">
      <c r="B885" s="193"/>
      <c r="C885" s="193"/>
      <c r="D885" s="193"/>
    </row>
    <row r="886" ht="15.75" customHeight="1">
      <c r="B886" s="193"/>
      <c r="C886" s="193"/>
      <c r="D886" s="193"/>
    </row>
    <row r="887" ht="15.75" customHeight="1">
      <c r="B887" s="193"/>
      <c r="C887" s="193"/>
      <c r="D887" s="193"/>
    </row>
    <row r="888" ht="15.75" customHeight="1">
      <c r="B888" s="193"/>
      <c r="C888" s="193"/>
      <c r="D888" s="193"/>
    </row>
    <row r="889" ht="15.75" customHeight="1">
      <c r="B889" s="193"/>
      <c r="C889" s="193"/>
      <c r="D889" s="193"/>
    </row>
    <row r="890" ht="15.75" customHeight="1">
      <c r="B890" s="193"/>
      <c r="C890" s="193"/>
      <c r="D890" s="193"/>
    </row>
    <row r="891" ht="15.75" customHeight="1">
      <c r="B891" s="193"/>
      <c r="C891" s="193"/>
      <c r="D891" s="193"/>
    </row>
    <row r="892" ht="15.75" customHeight="1">
      <c r="B892" s="193"/>
      <c r="C892" s="193"/>
      <c r="D892" s="193"/>
    </row>
    <row r="893" ht="15.75" customHeight="1">
      <c r="B893" s="193"/>
      <c r="C893" s="193"/>
      <c r="D893" s="193"/>
    </row>
    <row r="894" ht="15.75" customHeight="1">
      <c r="B894" s="193"/>
      <c r="C894" s="193"/>
      <c r="D894" s="193"/>
    </row>
    <row r="895" ht="15.75" customHeight="1">
      <c r="B895" s="193"/>
      <c r="C895" s="193"/>
      <c r="D895" s="193"/>
    </row>
    <row r="896" ht="15.75" customHeight="1">
      <c r="B896" s="193"/>
      <c r="C896" s="193"/>
      <c r="D896" s="193"/>
    </row>
    <row r="897" ht="15.75" customHeight="1">
      <c r="B897" s="193"/>
      <c r="C897" s="193"/>
      <c r="D897" s="193"/>
    </row>
    <row r="898" ht="15.75" customHeight="1">
      <c r="B898" s="193"/>
      <c r="C898" s="193"/>
      <c r="D898" s="193"/>
    </row>
    <row r="899" ht="15.75" customHeight="1">
      <c r="B899" s="193"/>
      <c r="C899" s="193"/>
      <c r="D899" s="193"/>
    </row>
    <row r="900" ht="15.75" customHeight="1">
      <c r="B900" s="193"/>
      <c r="C900" s="193"/>
      <c r="D900" s="193"/>
    </row>
    <row r="901" ht="15.75" customHeight="1">
      <c r="B901" s="193"/>
      <c r="C901" s="193"/>
      <c r="D901" s="193"/>
    </row>
    <row r="902" ht="15.75" customHeight="1">
      <c r="B902" s="193"/>
      <c r="C902" s="193"/>
      <c r="D902" s="193"/>
    </row>
    <row r="903" ht="15.75" customHeight="1">
      <c r="B903" s="193"/>
      <c r="C903" s="193"/>
      <c r="D903" s="193"/>
    </row>
    <row r="904" ht="15.75" customHeight="1">
      <c r="B904" s="193"/>
      <c r="C904" s="193"/>
      <c r="D904" s="193"/>
    </row>
    <row r="905" ht="15.75" customHeight="1">
      <c r="B905" s="193"/>
      <c r="C905" s="193"/>
      <c r="D905" s="193"/>
    </row>
    <row r="906" ht="15.75" customHeight="1">
      <c r="B906" s="193"/>
      <c r="C906" s="193"/>
      <c r="D906" s="193"/>
    </row>
    <row r="907" ht="15.75" customHeight="1">
      <c r="B907" s="193"/>
      <c r="C907" s="193"/>
      <c r="D907" s="193"/>
    </row>
    <row r="908" ht="15.75" customHeight="1">
      <c r="B908" s="193"/>
      <c r="C908" s="193"/>
      <c r="D908" s="193"/>
    </row>
    <row r="909" ht="15.75" customHeight="1">
      <c r="B909" s="193"/>
      <c r="C909" s="193"/>
      <c r="D909" s="193"/>
    </row>
    <row r="910" ht="15.75" customHeight="1">
      <c r="B910" s="193"/>
      <c r="C910" s="193"/>
      <c r="D910" s="193"/>
    </row>
    <row r="911" ht="15.75" customHeight="1">
      <c r="B911" s="193"/>
      <c r="C911" s="193"/>
      <c r="D911" s="193"/>
    </row>
    <row r="912" ht="15.75" customHeight="1">
      <c r="B912" s="193"/>
      <c r="C912" s="193"/>
      <c r="D912" s="193"/>
    </row>
    <row r="913" ht="15.75" customHeight="1">
      <c r="B913" s="193"/>
      <c r="C913" s="193"/>
      <c r="D913" s="193"/>
    </row>
    <row r="914" ht="15.75" customHeight="1">
      <c r="B914" s="193"/>
      <c r="C914" s="193"/>
      <c r="D914" s="193"/>
    </row>
    <row r="915" ht="15.75" customHeight="1">
      <c r="B915" s="193"/>
      <c r="C915" s="193"/>
      <c r="D915" s="193"/>
    </row>
    <row r="916" ht="15.75" customHeight="1">
      <c r="B916" s="193"/>
      <c r="C916" s="193"/>
      <c r="D916" s="193"/>
    </row>
    <row r="917" ht="15.75" customHeight="1">
      <c r="B917" s="193"/>
      <c r="C917" s="193"/>
      <c r="D917" s="193"/>
    </row>
    <row r="918" ht="15.75" customHeight="1">
      <c r="B918" s="193"/>
      <c r="C918" s="193"/>
      <c r="D918" s="193"/>
    </row>
    <row r="919" ht="15.75" customHeight="1">
      <c r="B919" s="193"/>
      <c r="C919" s="193"/>
      <c r="D919" s="193"/>
    </row>
    <row r="920" ht="15.75" customHeight="1">
      <c r="B920" s="193"/>
      <c r="C920" s="193"/>
      <c r="D920" s="193"/>
    </row>
    <row r="921" ht="15.75" customHeight="1">
      <c r="B921" s="193"/>
      <c r="C921" s="193"/>
      <c r="D921" s="193"/>
    </row>
    <row r="922" ht="15.75" customHeight="1">
      <c r="B922" s="193"/>
      <c r="C922" s="193"/>
      <c r="D922" s="193"/>
    </row>
    <row r="923" ht="15.75" customHeight="1">
      <c r="B923" s="193"/>
      <c r="C923" s="193"/>
      <c r="D923" s="193"/>
    </row>
    <row r="924" ht="15.75" customHeight="1">
      <c r="B924" s="193"/>
      <c r="C924" s="193"/>
      <c r="D924" s="193"/>
    </row>
    <row r="925" ht="15.75" customHeight="1">
      <c r="B925" s="193"/>
      <c r="C925" s="193"/>
      <c r="D925" s="193"/>
    </row>
    <row r="926" ht="15.75" customHeight="1">
      <c r="B926" s="193"/>
      <c r="C926" s="193"/>
      <c r="D926" s="193"/>
    </row>
    <row r="927" ht="15.75" customHeight="1">
      <c r="B927" s="193"/>
      <c r="C927" s="193"/>
      <c r="D927" s="193"/>
    </row>
    <row r="928" ht="15.75" customHeight="1">
      <c r="B928" s="193"/>
      <c r="C928" s="193"/>
      <c r="D928" s="193"/>
    </row>
    <row r="929" ht="15.75" customHeight="1">
      <c r="B929" s="193"/>
      <c r="C929" s="193"/>
      <c r="D929" s="193"/>
    </row>
    <row r="930" ht="15.75" customHeight="1">
      <c r="B930" s="193"/>
      <c r="C930" s="193"/>
      <c r="D930" s="193"/>
    </row>
    <row r="931" ht="15.75" customHeight="1">
      <c r="B931" s="193"/>
      <c r="C931" s="193"/>
      <c r="D931" s="193"/>
    </row>
    <row r="932" ht="15.75" customHeight="1">
      <c r="B932" s="193"/>
      <c r="C932" s="193"/>
      <c r="D932" s="193"/>
    </row>
    <row r="933" ht="15.75" customHeight="1">
      <c r="B933" s="193"/>
      <c r="C933" s="193"/>
      <c r="D933" s="193"/>
    </row>
    <row r="934" ht="15.75" customHeight="1">
      <c r="B934" s="193"/>
      <c r="C934" s="193"/>
      <c r="D934" s="193"/>
    </row>
    <row r="935" ht="15.75" customHeight="1">
      <c r="B935" s="193"/>
      <c r="C935" s="193"/>
      <c r="D935" s="193"/>
    </row>
    <row r="936" ht="15.75" customHeight="1">
      <c r="B936" s="193"/>
      <c r="C936" s="193"/>
      <c r="D936" s="193"/>
    </row>
    <row r="937" ht="15.75" customHeight="1">
      <c r="B937" s="193"/>
      <c r="C937" s="193"/>
      <c r="D937" s="193"/>
    </row>
    <row r="938" ht="15.75" customHeight="1">
      <c r="B938" s="193"/>
      <c r="C938" s="193"/>
      <c r="D938" s="193"/>
    </row>
    <row r="939" ht="15.75" customHeight="1">
      <c r="B939" s="193"/>
      <c r="C939" s="193"/>
      <c r="D939" s="193"/>
    </row>
    <row r="940" ht="15.75" customHeight="1">
      <c r="B940" s="193"/>
      <c r="C940" s="193"/>
      <c r="D940" s="193"/>
    </row>
    <row r="941" ht="15.75" customHeight="1">
      <c r="B941" s="193"/>
      <c r="C941" s="193"/>
      <c r="D941" s="193"/>
    </row>
    <row r="942" ht="15.75" customHeight="1">
      <c r="B942" s="193"/>
      <c r="C942" s="193"/>
      <c r="D942" s="193"/>
    </row>
    <row r="943" ht="15.75" customHeight="1">
      <c r="B943" s="193"/>
      <c r="C943" s="193"/>
      <c r="D943" s="193"/>
    </row>
    <row r="944" ht="15.75" customHeight="1">
      <c r="B944" s="193"/>
      <c r="C944" s="193"/>
      <c r="D944" s="193"/>
    </row>
    <row r="945" ht="15.75" customHeight="1">
      <c r="B945" s="193"/>
      <c r="C945" s="193"/>
      <c r="D945" s="193"/>
    </row>
    <row r="946" ht="15.75" customHeight="1">
      <c r="B946" s="193"/>
      <c r="C946" s="193"/>
      <c r="D946" s="193"/>
    </row>
    <row r="947" ht="15.75" customHeight="1">
      <c r="B947" s="193"/>
      <c r="C947" s="193"/>
      <c r="D947" s="193"/>
    </row>
    <row r="948" ht="15.75" customHeight="1">
      <c r="B948" s="193"/>
      <c r="C948" s="193"/>
      <c r="D948" s="193"/>
    </row>
    <row r="949" ht="15.75" customHeight="1">
      <c r="B949" s="193"/>
      <c r="C949" s="193"/>
      <c r="D949" s="193"/>
    </row>
    <row r="950" ht="15.75" customHeight="1">
      <c r="B950" s="193"/>
      <c r="C950" s="193"/>
      <c r="D950" s="193"/>
    </row>
    <row r="951" ht="15.75" customHeight="1">
      <c r="B951" s="193"/>
      <c r="C951" s="193"/>
      <c r="D951" s="193"/>
    </row>
    <row r="952" ht="15.75" customHeight="1">
      <c r="B952" s="193"/>
      <c r="C952" s="193"/>
      <c r="D952" s="193"/>
    </row>
    <row r="953" ht="15.75" customHeight="1">
      <c r="B953" s="193"/>
      <c r="C953" s="193"/>
      <c r="D953" s="193"/>
    </row>
    <row r="954" ht="15.75" customHeight="1">
      <c r="B954" s="193"/>
      <c r="C954" s="193"/>
      <c r="D954" s="193"/>
    </row>
    <row r="955" ht="15.75" customHeight="1">
      <c r="B955" s="193"/>
      <c r="C955" s="193"/>
      <c r="D955" s="193"/>
    </row>
    <row r="956" ht="15.75" customHeight="1">
      <c r="B956" s="193"/>
      <c r="C956" s="193"/>
      <c r="D956" s="193"/>
    </row>
    <row r="957" ht="15.75" customHeight="1">
      <c r="B957" s="193"/>
      <c r="C957" s="193"/>
      <c r="D957" s="193"/>
    </row>
    <row r="958" ht="15.75" customHeight="1">
      <c r="B958" s="193"/>
      <c r="C958" s="193"/>
      <c r="D958" s="193"/>
    </row>
    <row r="959" ht="15.75" customHeight="1">
      <c r="B959" s="193"/>
      <c r="C959" s="193"/>
      <c r="D959" s="193"/>
    </row>
    <row r="960" ht="15.75" customHeight="1">
      <c r="B960" s="193"/>
      <c r="C960" s="193"/>
      <c r="D960" s="193"/>
    </row>
    <row r="961" ht="15.75" customHeight="1">
      <c r="B961" s="193"/>
      <c r="C961" s="193"/>
      <c r="D961" s="193"/>
    </row>
    <row r="962" ht="15.75" customHeight="1">
      <c r="B962" s="193"/>
      <c r="C962" s="193"/>
      <c r="D962" s="193"/>
    </row>
    <row r="963" ht="15.75" customHeight="1">
      <c r="B963" s="193"/>
      <c r="C963" s="193"/>
      <c r="D963" s="193"/>
    </row>
    <row r="964" ht="15.75" customHeight="1">
      <c r="B964" s="193"/>
      <c r="C964" s="193"/>
      <c r="D964" s="193"/>
    </row>
    <row r="965" ht="15.75" customHeight="1">
      <c r="B965" s="193"/>
      <c r="C965" s="193"/>
      <c r="D965" s="193"/>
    </row>
    <row r="966" ht="15.75" customHeight="1">
      <c r="B966" s="193"/>
      <c r="C966" s="193"/>
      <c r="D966" s="193"/>
    </row>
    <row r="967" ht="15.75" customHeight="1">
      <c r="B967" s="193"/>
      <c r="C967" s="193"/>
      <c r="D967" s="193"/>
    </row>
    <row r="968" ht="15.75" customHeight="1">
      <c r="B968" s="193"/>
      <c r="C968" s="193"/>
      <c r="D968" s="193"/>
    </row>
    <row r="969" ht="15.75" customHeight="1">
      <c r="B969" s="193"/>
      <c r="C969" s="193"/>
      <c r="D969" s="193"/>
    </row>
    <row r="970" ht="15.75" customHeight="1">
      <c r="B970" s="193"/>
      <c r="C970" s="193"/>
      <c r="D970" s="193"/>
    </row>
    <row r="971" ht="15.75" customHeight="1">
      <c r="B971" s="193"/>
      <c r="C971" s="193"/>
      <c r="D971" s="193"/>
    </row>
    <row r="972" ht="15.75" customHeight="1">
      <c r="B972" s="193"/>
      <c r="C972" s="193"/>
      <c r="D972" s="193"/>
    </row>
    <row r="973" ht="15.75" customHeight="1">
      <c r="B973" s="193"/>
      <c r="C973" s="193"/>
      <c r="D973" s="193"/>
    </row>
    <row r="974" ht="15.75" customHeight="1">
      <c r="B974" s="193"/>
      <c r="C974" s="193"/>
      <c r="D974" s="193"/>
    </row>
    <row r="975" ht="15.75" customHeight="1">
      <c r="B975" s="193"/>
      <c r="C975" s="193"/>
      <c r="D975" s="193"/>
    </row>
    <row r="976" ht="15.75" customHeight="1">
      <c r="B976" s="193"/>
      <c r="C976" s="193"/>
      <c r="D976" s="193"/>
    </row>
    <row r="977" ht="15.75" customHeight="1">
      <c r="B977" s="193"/>
      <c r="C977" s="193"/>
      <c r="D977" s="193"/>
    </row>
    <row r="978" ht="15.75" customHeight="1">
      <c r="B978" s="193"/>
      <c r="C978" s="193"/>
      <c r="D978" s="193"/>
    </row>
    <row r="979" ht="15.75" customHeight="1">
      <c r="B979" s="193"/>
      <c r="C979" s="193"/>
      <c r="D979" s="193"/>
    </row>
    <row r="980" ht="15.75" customHeight="1">
      <c r="B980" s="193"/>
      <c r="C980" s="193"/>
      <c r="D980" s="193"/>
    </row>
    <row r="981" ht="15.75" customHeight="1">
      <c r="B981" s="193"/>
      <c r="C981" s="193"/>
      <c r="D981" s="193"/>
    </row>
    <row r="982" ht="15.75" customHeight="1">
      <c r="B982" s="193"/>
      <c r="C982" s="193"/>
      <c r="D982" s="193"/>
    </row>
    <row r="983" ht="15.75" customHeight="1">
      <c r="B983" s="193"/>
      <c r="C983" s="193"/>
      <c r="D983" s="193"/>
    </row>
    <row r="984" ht="15.75" customHeight="1">
      <c r="B984" s="193"/>
      <c r="C984" s="193"/>
      <c r="D984" s="193"/>
    </row>
    <row r="985" ht="15.75" customHeight="1">
      <c r="B985" s="193"/>
      <c r="C985" s="193"/>
      <c r="D985" s="193"/>
    </row>
    <row r="986" ht="15.75" customHeight="1">
      <c r="B986" s="193"/>
      <c r="C986" s="193"/>
      <c r="D986" s="193"/>
    </row>
    <row r="987" ht="15.75" customHeight="1">
      <c r="B987" s="193"/>
      <c r="C987" s="193"/>
      <c r="D987" s="193"/>
    </row>
    <row r="988" ht="15.75" customHeight="1">
      <c r="B988" s="193"/>
      <c r="C988" s="193"/>
      <c r="D988" s="193"/>
    </row>
    <row r="989" ht="15.75" customHeight="1">
      <c r="B989" s="193"/>
      <c r="C989" s="193"/>
      <c r="D989" s="193"/>
    </row>
    <row r="990" ht="15.75" customHeight="1">
      <c r="B990" s="193"/>
      <c r="C990" s="193"/>
      <c r="D990" s="193"/>
    </row>
    <row r="991" ht="15.75" customHeight="1">
      <c r="B991" s="193"/>
      <c r="C991" s="193"/>
      <c r="D991" s="193"/>
    </row>
    <row r="992" ht="15.75" customHeight="1">
      <c r="B992" s="193"/>
      <c r="C992" s="193"/>
      <c r="D992" s="193"/>
    </row>
    <row r="993" ht="15.75" customHeight="1">
      <c r="B993" s="193"/>
      <c r="C993" s="193"/>
      <c r="D993" s="193"/>
    </row>
    <row r="994" ht="15.75" customHeight="1">
      <c r="B994" s="193"/>
      <c r="C994" s="193"/>
      <c r="D994" s="193"/>
    </row>
    <row r="995" ht="15.75" customHeight="1">
      <c r="B995" s="193"/>
      <c r="C995" s="193"/>
      <c r="D995" s="193"/>
    </row>
    <row r="996" ht="15.75" customHeight="1">
      <c r="B996" s="193"/>
      <c r="C996" s="193"/>
      <c r="D996" s="193"/>
    </row>
    <row r="997" ht="15.75" customHeight="1">
      <c r="B997" s="193"/>
      <c r="C997" s="193"/>
      <c r="D997" s="193"/>
    </row>
    <row r="998" ht="15.75" customHeight="1">
      <c r="B998" s="193"/>
      <c r="C998" s="193"/>
      <c r="D998" s="193"/>
    </row>
    <row r="999" ht="15.75" customHeight="1">
      <c r="B999" s="193"/>
      <c r="C999" s="193"/>
      <c r="D999" s="193"/>
    </row>
    <row r="1000" ht="15.75" customHeight="1">
      <c r="B1000" s="193"/>
      <c r="C1000" s="193"/>
      <c r="D1000" s="193"/>
    </row>
  </sheetData>
  <conditionalFormatting sqref="B6:C6">
    <cfRule type="colorScale" priority="1">
      <colorScale>
        <cfvo type="min"/>
        <cfvo type="percentile" val="50"/>
        <cfvo type="max"/>
        <color rgb="FFF8696B"/>
        <color rgb="FFFFEB84"/>
        <color rgb="FF63BE7B"/>
      </colorScale>
    </cfRule>
  </conditionalFormatting>
  <conditionalFormatting sqref="B7:C7">
    <cfRule type="colorScale" priority="2">
      <colorScale>
        <cfvo type="min"/>
        <cfvo type="percentile" val="50"/>
        <cfvo type="max"/>
        <color rgb="FFF8696B"/>
        <color rgb="FFFFEB84"/>
        <color rgb="FF63BE7B"/>
      </colorScale>
    </cfRule>
  </conditionalFormatting>
  <conditionalFormatting sqref="B8:C8">
    <cfRule type="colorScale" priority="3">
      <colorScale>
        <cfvo type="min"/>
        <cfvo type="percentile" val="50"/>
        <cfvo type="max"/>
        <color rgb="FFF8696B"/>
        <color rgb="FFFFEB84"/>
        <color rgb="FF63BE7B"/>
      </colorScale>
    </cfRule>
  </conditionalFormatting>
  <conditionalFormatting sqref="B9:C9">
    <cfRule type="colorScale" priority="4">
      <colorScale>
        <cfvo type="min"/>
        <cfvo type="percentile" val="50"/>
        <cfvo type="max"/>
        <color rgb="FFF8696B"/>
        <color rgb="FFFFEB84"/>
        <color rgb="FF63BE7B"/>
      </colorScale>
    </cfRule>
  </conditionalFormatting>
  <conditionalFormatting sqref="B10:C10">
    <cfRule type="colorScale" priority="5">
      <colorScale>
        <cfvo type="min"/>
        <cfvo type="percentile" val="50"/>
        <cfvo type="max"/>
        <color rgb="FFF8696B"/>
        <color rgb="FFFFEB84"/>
        <color rgb="FF63BE7B"/>
      </colorScale>
    </cfRule>
  </conditionalFormatting>
  <conditionalFormatting sqref="B11:C11">
    <cfRule type="colorScale" priority="6">
      <colorScale>
        <cfvo type="min"/>
        <cfvo type="percentile" val="50"/>
        <cfvo type="max"/>
        <color rgb="FFF8696B"/>
        <color rgb="FFFFEB84"/>
        <color rgb="FF63BE7B"/>
      </colorScale>
    </cfRule>
  </conditionalFormatting>
  <conditionalFormatting sqref="B12:C12">
    <cfRule type="colorScale" priority="7">
      <colorScale>
        <cfvo type="min"/>
        <cfvo type="percentile" val="50"/>
        <cfvo type="max"/>
        <color rgb="FFF8696B"/>
        <color rgb="FFFFEB84"/>
        <color rgb="FF63BE7B"/>
      </colorScale>
    </cfRule>
  </conditionalFormatting>
  <conditionalFormatting sqref="B13:C13">
    <cfRule type="colorScale" priority="8">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2019-04-22T14:46:16Z</dcterms:created>
  <dc:creator>R10</dc:creator>
</cp:coreProperties>
</file>