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e\Academy PENS\Semester 4\Pemrograman Aided\"/>
    </mc:Choice>
  </mc:AlternateContent>
  <xr:revisionPtr revIDLastSave="0" documentId="10_ncr:8100000_{5AF51F5A-2C1F-4DC7-9E75-91559F81B0A6}" xr6:coauthVersionLast="33" xr6:coauthVersionMax="33" xr10:uidLastSave="{00000000-0000-0000-0000-000000000000}"/>
  <bookViews>
    <workbookView xWindow="0" yWindow="0" windowWidth="20490" windowHeight="7545" xr2:uid="{07F2E769-15F5-4681-943C-966B3D07A198}"/>
  </bookViews>
  <sheets>
    <sheet name="Soal 1" sheetId="1" r:id="rId1"/>
    <sheet name="Soal 2" sheetId="2" r:id="rId2"/>
    <sheet name="Soal 3" sheetId="3" r:id="rId3"/>
    <sheet name="Soal 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8" l="1"/>
  <c r="F5" i="8"/>
  <c r="D6" i="8" s="1"/>
  <c r="G6" i="8" s="1"/>
  <c r="E5" i="8"/>
  <c r="B6" i="8" s="1"/>
  <c r="C6" i="8" s="1"/>
  <c r="E6" i="8" s="1"/>
  <c r="C5" i="8"/>
  <c r="A6" i="7"/>
  <c r="C5" i="7"/>
  <c r="B5" i="7"/>
  <c r="D22" i="6"/>
  <c r="C22" i="6"/>
  <c r="B23" i="6" s="1"/>
  <c r="G5" i="6"/>
  <c r="F5" i="6"/>
  <c r="D6" i="6" s="1"/>
  <c r="G6" i="6" s="1"/>
  <c r="E5" i="6"/>
  <c r="I5" i="6" s="1"/>
  <c r="C5" i="6"/>
  <c r="D22" i="5"/>
  <c r="C22" i="5"/>
  <c r="B23" i="5" s="1"/>
  <c r="G5" i="5"/>
  <c r="F5" i="5"/>
  <c r="D6" i="5" s="1"/>
  <c r="G6" i="5" s="1"/>
  <c r="E5" i="5"/>
  <c r="I5" i="5" s="1"/>
  <c r="C5" i="5"/>
  <c r="B13" i="4"/>
  <c r="D12" i="4"/>
  <c r="F2" i="4"/>
  <c r="D3" i="4" s="1"/>
  <c r="E2" i="4"/>
  <c r="B13" i="3"/>
  <c r="D12" i="3"/>
  <c r="E2" i="3"/>
  <c r="F2" i="3" s="1"/>
  <c r="D3" i="3" s="1"/>
  <c r="F11" i="2"/>
  <c r="F16" i="2" s="1"/>
  <c r="E11" i="2"/>
  <c r="E16" i="2" s="1"/>
  <c r="D11" i="2"/>
  <c r="D16" i="2" s="1"/>
  <c r="C11" i="2"/>
  <c r="C16" i="2" s="1"/>
  <c r="B11" i="2"/>
  <c r="B16" i="2" s="1"/>
  <c r="F10" i="2"/>
  <c r="E10" i="2"/>
  <c r="E15" i="2" s="1"/>
  <c r="E20" i="2" s="1"/>
  <c r="D10" i="2"/>
  <c r="D15" i="2" s="1"/>
  <c r="C10" i="2"/>
  <c r="C15" i="2" s="1"/>
  <c r="C20" i="2" s="1"/>
  <c r="B10" i="2"/>
  <c r="F9" i="2"/>
  <c r="F14" i="2" s="1"/>
  <c r="E9" i="2"/>
  <c r="E14" i="2" s="1"/>
  <c r="D9" i="2"/>
  <c r="D14" i="2" s="1"/>
  <c r="C9" i="2"/>
  <c r="E13" i="2" s="1"/>
  <c r="B9" i="2"/>
  <c r="B14" i="2" s="1"/>
  <c r="F8" i="2"/>
  <c r="F13" i="2" s="1"/>
  <c r="E8" i="2"/>
  <c r="D8" i="2"/>
  <c r="C8" i="2"/>
  <c r="C13" i="2" s="1"/>
  <c r="B8" i="2"/>
  <c r="B13" i="2" s="1"/>
  <c r="G12" i="1"/>
  <c r="F12" i="1"/>
  <c r="E12" i="1"/>
  <c r="D12" i="1"/>
  <c r="D17" i="1" s="1"/>
  <c r="C12" i="1"/>
  <c r="G11" i="1"/>
  <c r="F11" i="1"/>
  <c r="E11" i="1"/>
  <c r="D11" i="1"/>
  <c r="D16" i="1" s="1"/>
  <c r="D21" i="1" s="1"/>
  <c r="C11" i="1"/>
  <c r="G10" i="1"/>
  <c r="G15" i="1" s="1"/>
  <c r="F10" i="1"/>
  <c r="F15" i="1" s="1"/>
  <c r="E10" i="1"/>
  <c r="E15" i="1" s="1"/>
  <c r="D10" i="1"/>
  <c r="C10" i="1"/>
  <c r="C15" i="1" s="1"/>
  <c r="G9" i="1"/>
  <c r="G14" i="1" s="1"/>
  <c r="F9" i="1"/>
  <c r="E9" i="1"/>
  <c r="D9" i="1"/>
  <c r="C9" i="1"/>
  <c r="C14" i="1" s="1"/>
  <c r="F6" i="8" l="1"/>
  <c r="D7" i="8" s="1"/>
  <c r="G7" i="8" s="1"/>
  <c r="B6" i="7"/>
  <c r="A7" i="7" s="1"/>
  <c r="C6" i="7"/>
  <c r="D23" i="6"/>
  <c r="C23" i="6"/>
  <c r="B24" i="6"/>
  <c r="B6" i="6"/>
  <c r="H5" i="6"/>
  <c r="D23" i="5"/>
  <c r="C23" i="5"/>
  <c r="B24" i="5" s="1"/>
  <c r="B6" i="5"/>
  <c r="H5" i="5"/>
  <c r="E3" i="4"/>
  <c r="F3" i="4" s="1"/>
  <c r="D4" i="4" s="1"/>
  <c r="E12" i="4"/>
  <c r="F12" i="4" s="1"/>
  <c r="G12" i="4" s="1"/>
  <c r="B14" i="4"/>
  <c r="E3" i="3"/>
  <c r="F3" i="3" s="1"/>
  <c r="D4" i="3" s="1"/>
  <c r="E12" i="3"/>
  <c r="F12" i="3" s="1"/>
  <c r="G12" i="3" s="1"/>
  <c r="B14" i="3"/>
  <c r="C16" i="1"/>
  <c r="C21" i="1" s="1"/>
  <c r="E17" i="1"/>
  <c r="D14" i="1"/>
  <c r="D19" i="2"/>
  <c r="D20" i="2"/>
  <c r="D25" i="2" s="1"/>
  <c r="E21" i="2"/>
  <c r="E26" i="2" s="1"/>
  <c r="D18" i="2"/>
  <c r="C21" i="2"/>
  <c r="C26" i="2" s="1"/>
  <c r="E19" i="2"/>
  <c r="E24" i="2" s="1"/>
  <c r="E25" i="2"/>
  <c r="D21" i="2"/>
  <c r="D26" i="2" s="1"/>
  <c r="C25" i="2"/>
  <c r="D13" i="2"/>
  <c r="B18" i="2" s="1"/>
  <c r="C14" i="2"/>
  <c r="C19" i="2" s="1"/>
  <c r="C24" i="2" s="1"/>
  <c r="B15" i="2"/>
  <c r="B20" i="2" s="1"/>
  <c r="F15" i="2"/>
  <c r="F20" i="2" s="1"/>
  <c r="F17" i="1"/>
  <c r="E16" i="1"/>
  <c r="C19" i="1" s="1"/>
  <c r="C17" i="1"/>
  <c r="G17" i="1"/>
  <c r="E14" i="1"/>
  <c r="F16" i="1"/>
  <c r="F21" i="1" s="1"/>
  <c r="F14" i="1"/>
  <c r="D15" i="1"/>
  <c r="G16" i="1"/>
  <c r="G21" i="1" s="1"/>
  <c r="B7" i="8" l="1"/>
  <c r="C7" i="8" s="1"/>
  <c r="E7" i="8" s="1"/>
  <c r="C7" i="7"/>
  <c r="B7" i="7"/>
  <c r="A8" i="7" s="1"/>
  <c r="C24" i="6"/>
  <c r="E22" i="6"/>
  <c r="D24" i="6"/>
  <c r="B25" i="6" s="1"/>
  <c r="E6" i="6"/>
  <c r="C6" i="6"/>
  <c r="C24" i="5"/>
  <c r="E22" i="5"/>
  <c r="D24" i="5"/>
  <c r="B25" i="5" s="1"/>
  <c r="E6" i="5"/>
  <c r="C6" i="5"/>
  <c r="F6" i="5" s="1"/>
  <c r="D7" i="5" s="1"/>
  <c r="G7" i="5" s="1"/>
  <c r="E4" i="4"/>
  <c r="F4" i="4"/>
  <c r="D5" i="4" s="1"/>
  <c r="C13" i="4"/>
  <c r="C13" i="3"/>
  <c r="E4" i="3"/>
  <c r="F4" i="3" s="1"/>
  <c r="D5" i="3" s="1"/>
  <c r="D24" i="2"/>
  <c r="C18" i="2"/>
  <c r="B21" i="2"/>
  <c r="B26" i="2" s="1"/>
  <c r="F19" i="2"/>
  <c r="F21" i="2"/>
  <c r="F26" i="2" s="1"/>
  <c r="B25" i="2"/>
  <c r="B19" i="2"/>
  <c r="B24" i="2" s="1"/>
  <c r="F18" i="2"/>
  <c r="E18" i="2"/>
  <c r="E23" i="2" s="1"/>
  <c r="G22" i="1"/>
  <c r="G27" i="1" s="1"/>
  <c r="C22" i="1"/>
  <c r="C27" i="1" s="1"/>
  <c r="E21" i="1"/>
  <c r="G20" i="1"/>
  <c r="C20" i="1"/>
  <c r="E19" i="1"/>
  <c r="F22" i="1"/>
  <c r="F26" i="1" s="1"/>
  <c r="F20" i="1"/>
  <c r="D19" i="1"/>
  <c r="D22" i="1"/>
  <c r="D27" i="1" s="1"/>
  <c r="E20" i="1"/>
  <c r="G19" i="1"/>
  <c r="D20" i="1"/>
  <c r="F19" i="1"/>
  <c r="G26" i="1"/>
  <c r="E22" i="1"/>
  <c r="E27" i="1" s="1"/>
  <c r="F7" i="8" l="1"/>
  <c r="D8" i="8" s="1"/>
  <c r="G8" i="8" s="1"/>
  <c r="B8" i="7"/>
  <c r="C8" i="7"/>
  <c r="A9" i="7"/>
  <c r="D25" i="6"/>
  <c r="C25" i="6"/>
  <c r="I6" i="6"/>
  <c r="B7" i="6"/>
  <c r="H6" i="6"/>
  <c r="F6" i="6"/>
  <c r="D7" i="6" s="1"/>
  <c r="G7" i="6" s="1"/>
  <c r="D25" i="5"/>
  <c r="C25" i="5"/>
  <c r="I6" i="5"/>
  <c r="H6" i="5"/>
  <c r="B7" i="5"/>
  <c r="E13" i="4"/>
  <c r="F13" i="4" s="1"/>
  <c r="G13" i="4" s="1"/>
  <c r="D13" i="4"/>
  <c r="C14" i="4" s="1"/>
  <c r="E5" i="4"/>
  <c r="F5" i="4" s="1"/>
  <c r="D6" i="4" s="1"/>
  <c r="E5" i="3"/>
  <c r="F5" i="3" s="1"/>
  <c r="D6" i="3" s="1"/>
  <c r="D13" i="3"/>
  <c r="E25" i="1"/>
  <c r="C23" i="2"/>
  <c r="F23" i="2"/>
  <c r="F24" i="2"/>
  <c r="F25" i="2"/>
  <c r="D23" i="2"/>
  <c r="B23" i="2"/>
  <c r="C24" i="1"/>
  <c r="F24" i="1"/>
  <c r="E24" i="1"/>
  <c r="E26" i="1"/>
  <c r="D25" i="1"/>
  <c r="D24" i="1"/>
  <c r="C25" i="1"/>
  <c r="F27" i="1"/>
  <c r="D26" i="1"/>
  <c r="C26" i="1"/>
  <c r="G24" i="1"/>
  <c r="F25" i="1"/>
  <c r="G25" i="1"/>
  <c r="E13" i="3" l="1"/>
  <c r="F13" i="3" s="1"/>
  <c r="G13" i="3" s="1"/>
  <c r="B8" i="8"/>
  <c r="C8" i="8" s="1"/>
  <c r="E8" i="8" s="1"/>
  <c r="C9" i="7"/>
  <c r="D5" i="7"/>
  <c r="B9" i="7"/>
  <c r="E7" i="6"/>
  <c r="C7" i="6"/>
  <c r="E7" i="5"/>
  <c r="C7" i="5"/>
  <c r="F7" i="5" s="1"/>
  <c r="D8" i="5" s="1"/>
  <c r="G8" i="5" s="1"/>
  <c r="E6" i="4"/>
  <c r="F6" i="4" s="1"/>
  <c r="D7" i="4" s="1"/>
  <c r="E14" i="4"/>
  <c r="F14" i="4" s="1"/>
  <c r="G14" i="4" s="1"/>
  <c r="D14" i="4"/>
  <c r="E6" i="3"/>
  <c r="F6" i="3" s="1"/>
  <c r="D7" i="3" s="1"/>
  <c r="C14" i="3" l="1"/>
  <c r="D14" i="3" s="1"/>
  <c r="E14" i="3" s="1"/>
  <c r="F14" i="3" s="1"/>
  <c r="G14" i="3" s="1"/>
  <c r="F8" i="8"/>
  <c r="D9" i="8" s="1"/>
  <c r="G9" i="8" s="1"/>
  <c r="B9" i="8"/>
  <c r="C9" i="8" s="1"/>
  <c r="E9" i="8" s="1"/>
  <c r="H7" i="6"/>
  <c r="F7" i="6"/>
  <c r="D8" i="6" s="1"/>
  <c r="G8" i="6" s="1"/>
  <c r="I7" i="5"/>
  <c r="H7" i="5"/>
  <c r="B8" i="5"/>
  <c r="E7" i="4"/>
  <c r="F7" i="4"/>
  <c r="D8" i="4" s="1"/>
  <c r="E7" i="3"/>
  <c r="F7" i="3"/>
  <c r="D8" i="3" s="1"/>
  <c r="F9" i="8" l="1"/>
  <c r="D10" i="8" s="1"/>
  <c r="G10" i="8" s="1"/>
  <c r="B8" i="6"/>
  <c r="I7" i="6"/>
  <c r="E8" i="5"/>
  <c r="C8" i="5"/>
  <c r="F8" i="5" s="1"/>
  <c r="D9" i="5" s="1"/>
  <c r="G9" i="5" s="1"/>
  <c r="E8" i="4"/>
  <c r="F8" i="4"/>
  <c r="D9" i="4" s="1"/>
  <c r="E8" i="3"/>
  <c r="F8" i="3" s="1"/>
  <c r="D9" i="3" s="1"/>
  <c r="B10" i="8" l="1"/>
  <c r="C10" i="8" s="1"/>
  <c r="E10" i="8" s="1"/>
  <c r="F10" i="8" s="1"/>
  <c r="E8" i="6"/>
  <c r="C8" i="6"/>
  <c r="I8" i="5"/>
  <c r="H8" i="5"/>
  <c r="B9" i="5"/>
  <c r="E9" i="4"/>
  <c r="F9" i="4" s="1"/>
  <c r="E9" i="3"/>
  <c r="F9" i="3" s="1"/>
  <c r="F8" i="6" l="1"/>
  <c r="D9" i="6" s="1"/>
  <c r="G9" i="6" s="1"/>
  <c r="H8" i="6"/>
  <c r="B9" i="6"/>
  <c r="E9" i="5"/>
  <c r="C9" i="5"/>
  <c r="F9" i="5" s="1"/>
  <c r="D10" i="5" s="1"/>
  <c r="G10" i="5" s="1"/>
  <c r="E9" i="6" l="1"/>
  <c r="C9" i="6"/>
  <c r="I8" i="6"/>
  <c r="I9" i="5"/>
  <c r="H9" i="5"/>
  <c r="B10" i="5"/>
  <c r="F9" i="6" l="1"/>
  <c r="D10" i="6" s="1"/>
  <c r="G10" i="6" s="1"/>
  <c r="H9" i="6"/>
  <c r="B10" i="6"/>
  <c r="E10" i="5"/>
  <c r="C10" i="5"/>
  <c r="F10" i="5" s="1"/>
  <c r="D11" i="5" s="1"/>
  <c r="G11" i="5" s="1"/>
  <c r="E10" i="6" l="1"/>
  <c r="C10" i="6"/>
  <c r="I9" i="6"/>
  <c r="I10" i="5"/>
  <c r="H10" i="5"/>
  <c r="B11" i="5"/>
  <c r="H10" i="6" l="1"/>
  <c r="F10" i="6"/>
  <c r="D11" i="6" s="1"/>
  <c r="G11" i="6" s="1"/>
  <c r="E11" i="5"/>
  <c r="C11" i="5"/>
  <c r="F11" i="5" s="1"/>
  <c r="D12" i="5" s="1"/>
  <c r="G12" i="5" s="1"/>
  <c r="B11" i="6" l="1"/>
  <c r="I10" i="6"/>
  <c r="I11" i="5"/>
  <c r="H11" i="5"/>
  <c r="B12" i="5"/>
  <c r="E11" i="6" l="1"/>
  <c r="C11" i="6"/>
  <c r="E12" i="5"/>
  <c r="C12" i="5"/>
  <c r="F12" i="5" s="1"/>
  <c r="D13" i="5" s="1"/>
  <c r="G13" i="5" s="1"/>
  <c r="H11" i="6" l="1"/>
  <c r="F11" i="6"/>
  <c r="D12" i="6" s="1"/>
  <c r="G12" i="6" s="1"/>
  <c r="I12" i="5"/>
  <c r="H12" i="5"/>
  <c r="B13" i="5"/>
  <c r="B12" i="6" l="1"/>
  <c r="I11" i="6"/>
  <c r="E13" i="5"/>
  <c r="C13" i="5"/>
  <c r="F13" i="5" s="1"/>
  <c r="D14" i="5" s="1"/>
  <c r="G14" i="5" s="1"/>
  <c r="E12" i="6" l="1"/>
  <c r="C12" i="6"/>
  <c r="I13" i="5"/>
  <c r="H13" i="5"/>
  <c r="B14" i="5"/>
  <c r="F12" i="6" l="1"/>
  <c r="D13" i="6" s="1"/>
  <c r="G13" i="6" s="1"/>
  <c r="H12" i="6"/>
  <c r="B13" i="6"/>
  <c r="E14" i="5"/>
  <c r="C14" i="5"/>
  <c r="F14" i="5" s="1"/>
  <c r="D15" i="5" s="1"/>
  <c r="G15" i="5" s="1"/>
  <c r="E13" i="6" l="1"/>
  <c r="C13" i="6"/>
  <c r="I12" i="6"/>
  <c r="I14" i="5"/>
  <c r="H14" i="5"/>
  <c r="B15" i="5"/>
  <c r="I13" i="6" l="1"/>
  <c r="F13" i="6"/>
  <c r="D14" i="6" s="1"/>
  <c r="G14" i="6" s="1"/>
  <c r="H13" i="6"/>
  <c r="B14" i="6"/>
  <c r="E15" i="5"/>
  <c r="C15" i="5"/>
  <c r="F15" i="5" s="1"/>
  <c r="D16" i="5" s="1"/>
  <c r="G16" i="5" s="1"/>
  <c r="E14" i="6" l="1"/>
  <c r="C14" i="6"/>
  <c r="I15" i="5"/>
  <c r="H15" i="5"/>
  <c r="B16" i="5"/>
  <c r="F14" i="6" l="1"/>
  <c r="D15" i="6" s="1"/>
  <c r="G15" i="6" s="1"/>
  <c r="H14" i="6"/>
  <c r="B15" i="6"/>
  <c r="E16" i="5"/>
  <c r="C16" i="5"/>
  <c r="F16" i="5" s="1"/>
  <c r="D17" i="5" s="1"/>
  <c r="G17" i="5" s="1"/>
  <c r="E15" i="6" l="1"/>
  <c r="C15" i="6"/>
  <c r="I14" i="6"/>
  <c r="I16" i="5"/>
  <c r="H16" i="5"/>
  <c r="B17" i="5"/>
  <c r="F15" i="6" l="1"/>
  <c r="D16" i="6" s="1"/>
  <c r="G16" i="6" s="1"/>
  <c r="H15" i="6"/>
  <c r="B16" i="6"/>
  <c r="E17" i="5"/>
  <c r="C17" i="5"/>
  <c r="F17" i="5" s="1"/>
  <c r="D18" i="5" s="1"/>
  <c r="G18" i="5" s="1"/>
  <c r="E16" i="6" l="1"/>
  <c r="C16" i="6"/>
  <c r="I15" i="6"/>
  <c r="I17" i="5"/>
  <c r="H17" i="5"/>
  <c r="B18" i="5"/>
  <c r="F16" i="6" l="1"/>
  <c r="D17" i="6" s="1"/>
  <c r="G17" i="6" s="1"/>
  <c r="H16" i="6"/>
  <c r="E18" i="5"/>
  <c r="C18" i="5"/>
  <c r="F18" i="5" s="1"/>
  <c r="B17" i="6" l="1"/>
  <c r="I16" i="6"/>
  <c r="I18" i="5"/>
  <c r="H18" i="5"/>
  <c r="E17" i="6" l="1"/>
  <c r="C17" i="6"/>
  <c r="H17" i="6" l="1"/>
  <c r="F17" i="6"/>
  <c r="D18" i="6" s="1"/>
  <c r="G18" i="6" s="1"/>
  <c r="B18" i="6" l="1"/>
  <c r="I17" i="6"/>
  <c r="E18" i="6" l="1"/>
  <c r="C18" i="6"/>
  <c r="F18" i="6" l="1"/>
  <c r="I18" i="6" s="1"/>
  <c r="H18" i="6"/>
</calcChain>
</file>

<file path=xl/sharedStrings.xml><?xml version="1.0" encoding="utf-8"?>
<sst xmlns="http://schemas.openxmlformats.org/spreadsheetml/2006/main" count="152" uniqueCount="54">
  <si>
    <t>i</t>
  </si>
  <si>
    <t>xn</t>
  </si>
  <si>
    <t>xn-1</t>
  </si>
  <si>
    <t>yn-1</t>
  </si>
  <si>
    <t>y!</t>
  </si>
  <si>
    <t>y</t>
  </si>
  <si>
    <t>y(x) = x^2-5</t>
  </si>
  <si>
    <t xml:space="preserve">Fungsi = f(x) = x^3-6x^2+11x-6 </t>
  </si>
  <si>
    <t>x1</t>
  </si>
  <si>
    <t>x2</t>
  </si>
  <si>
    <t>x3</t>
  </si>
  <si>
    <t>x4</t>
  </si>
  <si>
    <t>h=</t>
  </si>
  <si>
    <t>xo = 2</t>
  </si>
  <si>
    <t>range (0,2)</t>
  </si>
  <si>
    <t>Baris 1</t>
  </si>
  <si>
    <t>y =</t>
  </si>
  <si>
    <t>X+2Y</t>
  </si>
  <si>
    <t>1+XY</t>
  </si>
  <si>
    <t>y(x)=0</t>
  </si>
  <si>
    <t>Baris 2</t>
  </si>
  <si>
    <t>x0</t>
  </si>
  <si>
    <t>y(x)</t>
  </si>
  <si>
    <t>y1(x)</t>
  </si>
  <si>
    <t>Galat</t>
  </si>
  <si>
    <t>Iterasi</t>
  </si>
  <si>
    <t>a</t>
  </si>
  <si>
    <t>x</t>
  </si>
  <si>
    <t>b</t>
  </si>
  <si>
    <t>f(a)</t>
  </si>
  <si>
    <t>f(x)</t>
  </si>
  <si>
    <t>f(b)</t>
  </si>
  <si>
    <t>Baris 3</t>
  </si>
  <si>
    <t>Baris 4</t>
  </si>
  <si>
    <t>Eliminasi 1</t>
  </si>
  <si>
    <t>y0=</t>
  </si>
  <si>
    <t>k1</t>
  </si>
  <si>
    <t>k2</t>
  </si>
  <si>
    <t>k3</t>
  </si>
  <si>
    <t>k4</t>
  </si>
  <si>
    <t>Eliminasi 2</t>
  </si>
  <si>
    <t xml:space="preserve">Fungsi = f(x) = 8x^2-9x+1 </t>
  </si>
  <si>
    <t xml:space="preserve">Fungsi = f(x) = 7x^2-8x+1 </t>
  </si>
  <si>
    <t>range (0,1/2)</t>
  </si>
  <si>
    <t>Eliminasi 3</t>
  </si>
  <si>
    <t>f(a) * f(b)</t>
  </si>
  <si>
    <t>f(a) * f(x)</t>
  </si>
  <si>
    <t>Eliminasi 4</t>
  </si>
  <si>
    <t>Nilai akar persamaannya ialah 0.00012 dengan nilai f(x) = 0.9989 pada iterasi ke - 12</t>
  </si>
  <si>
    <t>Nilai akar persamaannya ialah 0.00012207 dengan nilai f(x) = 0.99902 pada iterasi ke - 12</t>
  </si>
  <si>
    <t>X0</t>
  </si>
  <si>
    <t>f1(x)</t>
  </si>
  <si>
    <t>Soal 2 Eliminasi Gauss</t>
  </si>
  <si>
    <t>Soal 1 Eliminasi Gauss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</si>
</sst>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2" fontId="0" fillId="0" borderId="4" xfId="0" applyNumberFormat="1" applyBorder="1"/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4" xfId="0" applyBorder="1"/>
    <xf numFmtId="0" fontId="0" fillId="0" borderId="4" xfId="0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0" xfId="0" applyFill="1"/>
    <xf numFmtId="0" fontId="0" fillId="0" borderId="5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0" xfId="0" applyFill="1" applyBorder="1" applyAlignment="1"/>
    <xf numFmtId="0" fontId="0" fillId="0" borderId="0" xfId="0" applyBorder="1" applyAlignment="1"/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0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2" fillId="0" borderId="4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0" fillId="0" borderId="0" xfId="0" applyFont="1"/>
    <xf numFmtId="164" fontId="2" fillId="2" borderId="4" xfId="0" applyNumberFormat="1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0" fontId="0" fillId="3" borderId="4" xfId="0" applyFill="1" applyBorder="1"/>
    <xf numFmtId="0" fontId="2" fillId="0" borderId="4" xfId="0" applyFont="1" applyFill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4" xfId="0" applyFont="1" applyBorder="1"/>
    <xf numFmtId="0" fontId="0" fillId="0" borderId="0" xfId="0" applyFill="1"/>
    <xf numFmtId="164" fontId="1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629A-4802-40C3-8F97-07B7B3A92B86}">
  <dimension ref="A2:BB44"/>
  <sheetViews>
    <sheetView tabSelected="1" workbookViewId="0">
      <selection activeCell="P11" sqref="P11"/>
    </sheetView>
  </sheetViews>
  <sheetFormatPr defaultRowHeight="15" x14ac:dyDescent="0.25"/>
  <cols>
    <col min="22" max="22" width="13.85546875" customWidth="1"/>
    <col min="23" max="23" width="11.5703125" customWidth="1"/>
    <col min="28" max="28" width="12" bestFit="1" customWidth="1"/>
    <col min="33" max="33" width="14.7109375" customWidth="1"/>
    <col min="34" max="34" width="11.42578125" customWidth="1"/>
    <col min="35" max="35" width="15.28515625" customWidth="1"/>
    <col min="41" max="41" width="15.28515625" customWidth="1"/>
    <col min="42" max="42" width="11" customWidth="1"/>
    <col min="46" max="46" width="16.42578125" customWidth="1"/>
    <col min="47" max="47" width="13.140625" customWidth="1"/>
    <col min="48" max="48" width="14.140625" customWidth="1"/>
    <col min="53" max="53" width="12.28515625" customWidth="1"/>
  </cols>
  <sheetData>
    <row r="2" spans="1:54" ht="15.75" x14ac:dyDescent="0.25">
      <c r="A2" s="1"/>
      <c r="B2" s="2" t="s">
        <v>53</v>
      </c>
      <c r="C2" s="3"/>
      <c r="D2" s="3"/>
      <c r="E2" s="3"/>
      <c r="F2" s="3"/>
      <c r="G2" s="3"/>
      <c r="H2" s="3"/>
      <c r="I2" s="4"/>
      <c r="J2" s="5"/>
      <c r="K2" s="33"/>
      <c r="L2" s="30"/>
      <c r="M2" s="30"/>
      <c r="N2" s="30"/>
      <c r="O2" s="30"/>
      <c r="P2" s="30"/>
      <c r="Q2" s="30"/>
      <c r="R2" s="30"/>
      <c r="S2" s="33"/>
      <c r="T2" s="33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18"/>
      <c r="AT2" s="60"/>
      <c r="AU2" s="60"/>
      <c r="AV2" s="60"/>
      <c r="AW2" s="60"/>
      <c r="AX2" s="60"/>
      <c r="AY2" s="60"/>
      <c r="AZ2" s="60"/>
      <c r="BA2" s="18"/>
      <c r="BB2" s="9"/>
    </row>
    <row r="3" spans="1:54" ht="15.75" x14ac:dyDescent="0.25">
      <c r="B3" s="10"/>
      <c r="C3" s="11" t="s">
        <v>8</v>
      </c>
      <c r="D3" s="11" t="s">
        <v>9</v>
      </c>
      <c r="E3" s="11" t="s">
        <v>10</v>
      </c>
      <c r="F3" s="12" t="s">
        <v>11</v>
      </c>
      <c r="G3" s="11"/>
      <c r="H3" s="11"/>
      <c r="I3" s="13"/>
      <c r="J3" s="14"/>
      <c r="K3" s="33"/>
      <c r="L3" s="12"/>
      <c r="M3" s="12"/>
      <c r="N3" s="12"/>
      <c r="O3" s="12"/>
      <c r="P3" s="12"/>
      <c r="Q3" s="12"/>
      <c r="R3" s="12"/>
      <c r="S3" s="33"/>
      <c r="T3" s="33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18"/>
      <c r="AT3" s="60"/>
      <c r="AU3" s="60"/>
      <c r="AV3" s="60"/>
      <c r="AW3" s="60"/>
      <c r="AX3" s="60"/>
      <c r="AY3" s="60"/>
      <c r="AZ3" s="60"/>
      <c r="BA3" s="18"/>
      <c r="BB3" s="9"/>
    </row>
    <row r="4" spans="1:54" ht="15.75" x14ac:dyDescent="0.25">
      <c r="B4" s="10" t="s">
        <v>15</v>
      </c>
      <c r="C4" s="36">
        <v>1</v>
      </c>
      <c r="D4" s="11">
        <v>-1</v>
      </c>
      <c r="E4" s="11">
        <v>1</v>
      </c>
      <c r="F4" s="11">
        <v>2</v>
      </c>
      <c r="G4" s="12">
        <v>5</v>
      </c>
      <c r="H4" s="11"/>
      <c r="I4" s="15" t="s">
        <v>8</v>
      </c>
      <c r="J4" s="16">
        <v>1</v>
      </c>
      <c r="K4" s="33"/>
      <c r="L4" s="12"/>
      <c r="M4" s="12"/>
      <c r="N4" s="12"/>
      <c r="O4" s="12"/>
      <c r="P4" s="12"/>
      <c r="Q4" s="12"/>
      <c r="R4" s="12"/>
      <c r="S4" s="33"/>
      <c r="T4" s="12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18"/>
      <c r="AT4" s="60"/>
      <c r="AU4" s="60"/>
      <c r="AV4" s="60"/>
      <c r="AW4" s="60"/>
      <c r="AX4" s="60"/>
      <c r="AY4" s="60"/>
      <c r="AZ4" s="60"/>
      <c r="BA4" s="18"/>
      <c r="BB4" s="9"/>
    </row>
    <row r="5" spans="1:54" ht="15.75" x14ac:dyDescent="0.25">
      <c r="B5" s="10" t="s">
        <v>20</v>
      </c>
      <c r="C5" s="37">
        <v>3</v>
      </c>
      <c r="D5" s="11">
        <v>2</v>
      </c>
      <c r="E5" s="11">
        <v>2</v>
      </c>
      <c r="F5" s="11">
        <v>1</v>
      </c>
      <c r="G5" s="11">
        <v>12</v>
      </c>
      <c r="H5" s="11"/>
      <c r="I5" s="15" t="s">
        <v>9</v>
      </c>
      <c r="J5" s="16">
        <v>1</v>
      </c>
      <c r="K5" s="33"/>
      <c r="L5" s="12"/>
      <c r="M5" s="12"/>
      <c r="N5" s="12"/>
      <c r="O5" s="12"/>
      <c r="P5" s="12"/>
      <c r="Q5" s="12"/>
      <c r="R5" s="12"/>
      <c r="S5" s="33"/>
      <c r="T5" s="12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18"/>
      <c r="AT5" s="60"/>
      <c r="AU5" s="60"/>
      <c r="AV5" s="60"/>
      <c r="AW5" s="60"/>
      <c r="AX5" s="60"/>
      <c r="AY5" s="60"/>
      <c r="AZ5" s="60"/>
      <c r="BA5" s="61"/>
      <c r="BB5" s="19"/>
    </row>
    <row r="6" spans="1:54" ht="15.75" x14ac:dyDescent="0.25">
      <c r="B6" s="10" t="s">
        <v>32</v>
      </c>
      <c r="C6" s="37">
        <v>2</v>
      </c>
      <c r="D6" s="11">
        <v>-3</v>
      </c>
      <c r="E6" s="11">
        <v>2</v>
      </c>
      <c r="F6" s="11">
        <v>5</v>
      </c>
      <c r="G6" s="11">
        <v>10</v>
      </c>
      <c r="H6" s="11"/>
      <c r="I6" s="15" t="s">
        <v>10</v>
      </c>
      <c r="J6" s="16">
        <v>3</v>
      </c>
      <c r="K6" s="33"/>
      <c r="L6" s="12"/>
      <c r="M6" s="12"/>
      <c r="N6" s="12"/>
      <c r="O6" s="12"/>
      <c r="P6" s="12"/>
      <c r="Q6" s="12"/>
      <c r="R6" s="12"/>
      <c r="S6" s="33"/>
      <c r="T6" s="12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18"/>
      <c r="AT6" s="60"/>
      <c r="AU6" s="60"/>
      <c r="AV6" s="60"/>
      <c r="AW6" s="60"/>
      <c r="AX6" s="60"/>
      <c r="AY6" s="60"/>
      <c r="AZ6" s="60"/>
      <c r="BA6" s="61"/>
      <c r="BB6" s="19"/>
    </row>
    <row r="7" spans="1:54" ht="15.75" x14ac:dyDescent="0.25">
      <c r="B7" s="10" t="s">
        <v>33</v>
      </c>
      <c r="C7" s="38">
        <v>1</v>
      </c>
      <c r="D7" s="12">
        <v>1</v>
      </c>
      <c r="E7" s="12">
        <v>-3</v>
      </c>
      <c r="F7" s="12">
        <v>-1</v>
      </c>
      <c r="G7" s="12">
        <v>-8</v>
      </c>
      <c r="H7" s="11"/>
      <c r="I7" s="15" t="s">
        <v>11</v>
      </c>
      <c r="J7" s="16">
        <v>1</v>
      </c>
      <c r="K7" s="33"/>
      <c r="L7" s="12"/>
      <c r="M7" s="34"/>
      <c r="N7" s="12"/>
      <c r="O7" s="12"/>
      <c r="P7" s="12"/>
      <c r="Q7" s="12"/>
      <c r="R7" s="12"/>
      <c r="S7" s="33"/>
      <c r="T7" s="12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18"/>
      <c r="AT7" s="60"/>
      <c r="AU7" s="60"/>
      <c r="AV7" s="60"/>
      <c r="AW7" s="60"/>
      <c r="AX7" s="60"/>
      <c r="AY7" s="60"/>
      <c r="AZ7" s="60"/>
      <c r="BA7" s="61"/>
      <c r="BB7" s="19"/>
    </row>
    <row r="8" spans="1:54" ht="15.75" x14ac:dyDescent="0.25">
      <c r="B8" s="10"/>
      <c r="C8" s="11"/>
      <c r="D8" s="20"/>
      <c r="E8" s="20"/>
      <c r="F8" s="11"/>
      <c r="G8" s="11"/>
      <c r="H8" s="11"/>
      <c r="I8" s="13"/>
      <c r="J8" s="14"/>
      <c r="K8" s="33"/>
      <c r="L8" s="12"/>
      <c r="M8" s="12"/>
      <c r="N8" s="12"/>
      <c r="O8" s="12"/>
      <c r="P8" s="12"/>
      <c r="Q8" s="12"/>
      <c r="R8" s="12"/>
      <c r="S8" s="33"/>
      <c r="T8" s="33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18"/>
      <c r="AT8" s="60"/>
      <c r="AU8" s="60"/>
      <c r="AV8" s="60"/>
      <c r="AW8" s="60"/>
      <c r="AX8" s="60"/>
      <c r="AY8" s="60"/>
      <c r="AZ8" s="60"/>
      <c r="BA8" s="61"/>
      <c r="BB8" s="19"/>
    </row>
    <row r="9" spans="1:54" x14ac:dyDescent="0.25">
      <c r="B9" s="10" t="s">
        <v>15</v>
      </c>
      <c r="C9" s="11">
        <f>C4</f>
        <v>1</v>
      </c>
      <c r="D9" s="37">
        <f>D4</f>
        <v>-1</v>
      </c>
      <c r="E9" s="11">
        <f>E4</f>
        <v>1</v>
      </c>
      <c r="F9" s="20">
        <f>F4</f>
        <v>2</v>
      </c>
      <c r="G9" s="11">
        <f>G4</f>
        <v>5</v>
      </c>
      <c r="H9" s="21" t="s">
        <v>34</v>
      </c>
      <c r="I9" s="21"/>
      <c r="J9" s="14"/>
      <c r="K9" s="33"/>
      <c r="L9" s="12"/>
      <c r="M9" s="12"/>
      <c r="N9" s="12"/>
      <c r="O9" s="12"/>
      <c r="P9" s="12"/>
      <c r="Q9" s="12"/>
      <c r="R9" s="35"/>
      <c r="S9" s="35"/>
      <c r="T9" s="33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0"/>
      <c r="AW9" s="60"/>
      <c r="AX9" s="60"/>
      <c r="AY9" s="60"/>
      <c r="AZ9" s="60"/>
      <c r="BA9" s="60"/>
    </row>
    <row r="10" spans="1:54" x14ac:dyDescent="0.25">
      <c r="B10" s="10" t="s">
        <v>20</v>
      </c>
      <c r="C10" s="11">
        <f>C4*C5-C5*C4</f>
        <v>0</v>
      </c>
      <c r="D10" s="36">
        <f>(C4*D5)-(C5*D4)</f>
        <v>5</v>
      </c>
      <c r="E10" s="20">
        <f>(C4*E5)-(C5*E4)</f>
        <v>-1</v>
      </c>
      <c r="F10" s="20">
        <f>(C4*F5)-(C5*F4)</f>
        <v>-5</v>
      </c>
      <c r="G10" s="11">
        <f>C4*G5-C5*G4</f>
        <v>-3</v>
      </c>
      <c r="H10" s="21"/>
      <c r="I10" s="21"/>
      <c r="J10" s="14"/>
      <c r="K10" s="33"/>
      <c r="L10" s="12"/>
      <c r="M10" s="12"/>
      <c r="N10" s="12"/>
      <c r="O10" s="12"/>
      <c r="P10" s="12"/>
      <c r="Q10" s="12"/>
      <c r="R10" s="35"/>
      <c r="S10" s="35"/>
      <c r="T10" s="33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0"/>
      <c r="AW10" s="60"/>
      <c r="AX10" s="60"/>
      <c r="AY10" s="60"/>
      <c r="AZ10" s="60"/>
      <c r="BA10" s="60"/>
    </row>
    <row r="11" spans="1:54" x14ac:dyDescent="0.25">
      <c r="B11" s="10" t="s">
        <v>32</v>
      </c>
      <c r="C11" s="11">
        <f>C4*C6-C6*C4</f>
        <v>0</v>
      </c>
      <c r="D11" s="37">
        <f>(C4*D6)-(C6*D4)</f>
        <v>-1</v>
      </c>
      <c r="E11" s="20">
        <f>(C4*E6)-(C6*E4)</f>
        <v>0</v>
      </c>
      <c r="F11" s="20">
        <f>(C4*F6)-(C6*F4)</f>
        <v>1</v>
      </c>
      <c r="G11" s="11">
        <f>C4*G6-C6*G4</f>
        <v>0</v>
      </c>
      <c r="H11" s="21"/>
      <c r="I11" s="21"/>
      <c r="J11" s="14"/>
      <c r="K11" s="33"/>
      <c r="L11" s="12"/>
      <c r="M11" s="12"/>
      <c r="N11" s="12"/>
      <c r="O11" s="12"/>
      <c r="P11" s="12"/>
      <c r="Q11" s="12"/>
      <c r="R11" s="35"/>
      <c r="S11" s="35"/>
      <c r="T11" s="33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</row>
    <row r="12" spans="1:54" x14ac:dyDescent="0.25">
      <c r="B12" s="10" t="s">
        <v>33</v>
      </c>
      <c r="C12" s="11">
        <f>C4*C7-C7*C4</f>
        <v>0</v>
      </c>
      <c r="D12" s="37">
        <f>(C4*D7)-(C7*D4)</f>
        <v>2</v>
      </c>
      <c r="E12" s="20">
        <f>(C4*E7)-(C7*E4)</f>
        <v>-4</v>
      </c>
      <c r="F12" s="20">
        <f>(C4*F7)-(C7*F4)</f>
        <v>-3</v>
      </c>
      <c r="G12" s="11">
        <f>C4*G7-C7*G4</f>
        <v>-13</v>
      </c>
      <c r="H12" s="21"/>
      <c r="I12" s="21"/>
      <c r="J12" s="14"/>
      <c r="K12" s="33"/>
      <c r="L12" s="12"/>
      <c r="M12" s="12"/>
      <c r="N12" s="12"/>
      <c r="O12" s="12"/>
      <c r="P12" s="12"/>
      <c r="Q12" s="12"/>
      <c r="R12" s="35"/>
      <c r="S12" s="35"/>
      <c r="T12" s="33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0"/>
      <c r="AW12" s="60"/>
      <c r="AX12" s="60"/>
      <c r="AY12" s="60"/>
      <c r="AZ12" s="60"/>
      <c r="BA12" s="60"/>
    </row>
    <row r="13" spans="1:54" x14ac:dyDescent="0.25">
      <c r="B13" s="10"/>
      <c r="C13" s="11"/>
      <c r="D13" s="20"/>
      <c r="E13" s="20"/>
      <c r="F13" s="11"/>
      <c r="G13" s="11"/>
      <c r="H13" s="11"/>
      <c r="I13" s="13"/>
      <c r="J13" s="14"/>
      <c r="K13" s="33"/>
      <c r="L13" s="12"/>
      <c r="M13" s="12"/>
      <c r="N13" s="12"/>
      <c r="O13" s="12"/>
      <c r="P13" s="12"/>
      <c r="Q13" s="12"/>
      <c r="R13" s="12"/>
      <c r="S13" s="33"/>
      <c r="T13" s="33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</row>
    <row r="14" spans="1:54" x14ac:dyDescent="0.25">
      <c r="B14" s="10" t="s">
        <v>15</v>
      </c>
      <c r="C14" s="11">
        <f>D10*C9-D9*C10</f>
        <v>5</v>
      </c>
      <c r="D14" s="20">
        <f>D10*D9-D9*D10</f>
        <v>0</v>
      </c>
      <c r="E14" s="37">
        <f>D10*E9-D9*E10</f>
        <v>4</v>
      </c>
      <c r="F14" s="11">
        <f>D10*F9-D9*F10</f>
        <v>5</v>
      </c>
      <c r="G14" s="11">
        <f>D10*G9-D9*G10</f>
        <v>22</v>
      </c>
      <c r="H14" s="21" t="s">
        <v>40</v>
      </c>
      <c r="I14" s="21"/>
      <c r="J14" s="14"/>
      <c r="K14" s="33"/>
      <c r="L14" s="12"/>
      <c r="M14" s="12"/>
      <c r="N14" s="12"/>
      <c r="O14" s="12"/>
      <c r="P14" s="12"/>
      <c r="Q14" s="12"/>
      <c r="R14" s="35"/>
      <c r="S14" s="35"/>
      <c r="T14" s="33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</row>
    <row r="15" spans="1:54" x14ac:dyDescent="0.25">
      <c r="B15" s="10" t="s">
        <v>20</v>
      </c>
      <c r="C15" s="11">
        <f>C10</f>
        <v>0</v>
      </c>
      <c r="D15" s="11">
        <f>D10</f>
        <v>5</v>
      </c>
      <c r="E15" s="37">
        <f>E10</f>
        <v>-1</v>
      </c>
      <c r="F15" s="11">
        <f>F10</f>
        <v>-5</v>
      </c>
      <c r="G15" s="11">
        <f>G10</f>
        <v>-3</v>
      </c>
      <c r="H15" s="21"/>
      <c r="I15" s="21"/>
      <c r="J15" s="14"/>
      <c r="K15" s="33"/>
      <c r="L15" s="12"/>
      <c r="M15" s="12"/>
      <c r="N15" s="12"/>
      <c r="O15" s="12"/>
      <c r="P15" s="12"/>
      <c r="Q15" s="12"/>
      <c r="R15" s="35"/>
      <c r="S15" s="35"/>
      <c r="T15" s="33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</row>
    <row r="16" spans="1:54" x14ac:dyDescent="0.25">
      <c r="B16" s="10" t="s">
        <v>32</v>
      </c>
      <c r="C16" s="11">
        <f>D10*C11-C10*D11</f>
        <v>0</v>
      </c>
      <c r="D16" s="11">
        <f>D11*D10-D10*D11</f>
        <v>0</v>
      </c>
      <c r="E16" s="36">
        <f>D10*E11-E10*D11</f>
        <v>-1</v>
      </c>
      <c r="F16" s="11">
        <f>D10*F11-D11*F10</f>
        <v>0</v>
      </c>
      <c r="G16" s="11">
        <f>D10*G11-D11*G10</f>
        <v>-3</v>
      </c>
      <c r="H16" s="21"/>
      <c r="I16" s="21"/>
      <c r="J16" s="14"/>
      <c r="K16" s="33"/>
      <c r="L16" s="12"/>
      <c r="M16" s="12"/>
      <c r="N16" s="12"/>
      <c r="O16" s="12"/>
      <c r="P16" s="12"/>
      <c r="Q16" s="12"/>
      <c r="R16" s="35"/>
      <c r="S16" s="35"/>
      <c r="T16" s="33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</row>
    <row r="17" spans="1:53" x14ac:dyDescent="0.25">
      <c r="B17" s="10" t="s">
        <v>33</v>
      </c>
      <c r="C17" s="11">
        <f>C12*D10-D12*C10</f>
        <v>0</v>
      </c>
      <c r="D17" s="11">
        <f>D12*D10-D10*D12</f>
        <v>0</v>
      </c>
      <c r="E17" s="37">
        <f>E12*D10-D12*E10</f>
        <v>-18</v>
      </c>
      <c r="F17" s="11">
        <f>F12*D10-D12*F10</f>
        <v>-5</v>
      </c>
      <c r="G17" s="11">
        <f>G12*D10-D12*G10</f>
        <v>-59</v>
      </c>
      <c r="H17" s="21"/>
      <c r="I17" s="21"/>
      <c r="J17" s="14"/>
      <c r="K17" s="33"/>
      <c r="L17" s="12"/>
      <c r="M17" s="12"/>
      <c r="N17" s="12"/>
      <c r="O17" s="12"/>
      <c r="P17" s="12"/>
      <c r="Q17" s="12"/>
      <c r="R17" s="35"/>
      <c r="S17" s="35"/>
      <c r="T17" s="33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</row>
    <row r="18" spans="1:53" x14ac:dyDescent="0.25">
      <c r="B18" s="10"/>
      <c r="C18" s="11"/>
      <c r="D18" s="11"/>
      <c r="E18" s="11"/>
      <c r="F18" s="11"/>
      <c r="G18" s="11"/>
      <c r="H18" s="11"/>
      <c r="I18" s="13"/>
      <c r="J18" s="14"/>
      <c r="K18" s="33"/>
      <c r="L18" s="12"/>
      <c r="M18" s="12"/>
      <c r="N18" s="12"/>
      <c r="O18" s="12"/>
      <c r="P18" s="12"/>
      <c r="Q18" s="12"/>
      <c r="R18" s="12"/>
      <c r="S18" s="33"/>
      <c r="T18" s="33"/>
    </row>
    <row r="19" spans="1:53" x14ac:dyDescent="0.25">
      <c r="B19" s="10" t="s">
        <v>15</v>
      </c>
      <c r="C19" s="11">
        <f>C14*E16-E14*C16</f>
        <v>-5</v>
      </c>
      <c r="D19" s="11">
        <f>E16*D14-D16*E14</f>
        <v>0</v>
      </c>
      <c r="E19" s="11">
        <f>E16*E14-E14*E16</f>
        <v>0</v>
      </c>
      <c r="F19" s="37">
        <f>E16*F14-F16*E14</f>
        <v>-5</v>
      </c>
      <c r="G19" s="11">
        <f>E16*G14-G16*E14</f>
        <v>-10</v>
      </c>
      <c r="H19" s="21" t="s">
        <v>44</v>
      </c>
      <c r="I19" s="21"/>
      <c r="J19" s="14"/>
      <c r="K19" s="33"/>
      <c r="L19" s="12"/>
      <c r="M19" s="12"/>
      <c r="N19" s="12"/>
      <c r="O19" s="12"/>
      <c r="P19" s="12"/>
      <c r="Q19" s="12"/>
      <c r="R19" s="35"/>
      <c r="S19" s="35"/>
      <c r="T19" s="33"/>
    </row>
    <row r="20" spans="1:53" x14ac:dyDescent="0.25">
      <c r="B20" s="10" t="s">
        <v>20</v>
      </c>
      <c r="C20" s="11">
        <f>E16*C15-C16*E15</f>
        <v>0</v>
      </c>
      <c r="D20" s="11">
        <f>E16*D15-D16*E15</f>
        <v>-5</v>
      </c>
      <c r="E20" s="11">
        <f>E16*E15-E15*E16</f>
        <v>0</v>
      </c>
      <c r="F20" s="37">
        <f>E16*F15-F16*E15</f>
        <v>5</v>
      </c>
      <c r="G20" s="11">
        <f>E16*G15-G16*E15</f>
        <v>0</v>
      </c>
      <c r="H20" s="21"/>
      <c r="I20" s="21"/>
      <c r="J20" s="14"/>
      <c r="K20" s="33"/>
      <c r="L20" s="12"/>
      <c r="M20" s="12"/>
      <c r="N20" s="12"/>
      <c r="O20" s="12"/>
      <c r="P20" s="12"/>
      <c r="Q20" s="12"/>
      <c r="R20" s="35"/>
      <c r="S20" s="35"/>
      <c r="T20" s="33"/>
    </row>
    <row r="21" spans="1:53" x14ac:dyDescent="0.25">
      <c r="B21" s="10" t="s">
        <v>32</v>
      </c>
      <c r="C21" s="11">
        <f>C16</f>
        <v>0</v>
      </c>
      <c r="D21" s="11">
        <f>D16</f>
        <v>0</v>
      </c>
      <c r="E21" s="11">
        <f>E16</f>
        <v>-1</v>
      </c>
      <c r="F21" s="37">
        <f>F16</f>
        <v>0</v>
      </c>
      <c r="G21" s="11">
        <f>G16</f>
        <v>-3</v>
      </c>
      <c r="H21" s="21"/>
      <c r="I21" s="21"/>
      <c r="J21" s="14"/>
      <c r="K21" s="33"/>
      <c r="L21" s="12"/>
      <c r="M21" s="12"/>
      <c r="N21" s="12"/>
      <c r="O21" s="12"/>
      <c r="P21" s="12"/>
      <c r="Q21" s="12"/>
      <c r="R21" s="35"/>
      <c r="S21" s="35"/>
      <c r="T21" s="33"/>
    </row>
    <row r="22" spans="1:53" x14ac:dyDescent="0.25">
      <c r="B22" s="10" t="s">
        <v>33</v>
      </c>
      <c r="C22" s="11">
        <f>E16*C17-C16*E17</f>
        <v>0</v>
      </c>
      <c r="D22" s="11">
        <f>E16*D17-D16*E17</f>
        <v>0</v>
      </c>
      <c r="E22" s="11">
        <f>E17*E16-E16*E17</f>
        <v>0</v>
      </c>
      <c r="F22" s="36">
        <f>E16*F17-F16*E17</f>
        <v>5</v>
      </c>
      <c r="G22" s="11">
        <f>E16*G17-G16*E17</f>
        <v>5</v>
      </c>
      <c r="H22" s="21"/>
      <c r="I22" s="21"/>
      <c r="J22" s="14"/>
      <c r="K22" s="33"/>
      <c r="L22" s="12"/>
      <c r="M22" s="12"/>
      <c r="N22" s="12"/>
      <c r="O22" s="12"/>
      <c r="P22" s="12"/>
      <c r="Q22" s="12"/>
      <c r="R22" s="35"/>
      <c r="S22" s="35"/>
      <c r="T22" s="33"/>
    </row>
    <row r="23" spans="1:53" x14ac:dyDescent="0.25">
      <c r="B23" s="23"/>
      <c r="C23" s="13"/>
      <c r="D23" s="13"/>
      <c r="E23" s="13"/>
      <c r="F23" s="13"/>
      <c r="G23" s="13"/>
      <c r="H23" s="13"/>
      <c r="I23" s="13"/>
      <c r="J23" s="14"/>
      <c r="K23" s="33"/>
      <c r="L23" s="33"/>
      <c r="M23" s="33"/>
      <c r="N23" s="33"/>
      <c r="O23" s="33"/>
      <c r="P23" s="33"/>
      <c r="Q23" s="33"/>
      <c r="R23" s="33"/>
      <c r="S23" s="33"/>
      <c r="T23" s="33"/>
    </row>
    <row r="24" spans="1:53" x14ac:dyDescent="0.25">
      <c r="B24" s="10" t="s">
        <v>15</v>
      </c>
      <c r="C24" s="11">
        <f>C19*F22-F19*C22</f>
        <v>-25</v>
      </c>
      <c r="D24" s="11">
        <f>D19*F22-F19*D22</f>
        <v>0</v>
      </c>
      <c r="E24" s="11">
        <f>E19*F22-F19*E22</f>
        <v>0</v>
      </c>
      <c r="F24" s="11">
        <f>F19*F22-F22*F19</f>
        <v>0</v>
      </c>
      <c r="G24" s="11">
        <f>G19*F22-F19*G22</f>
        <v>-25</v>
      </c>
      <c r="H24" s="21" t="s">
        <v>47</v>
      </c>
      <c r="I24" s="21"/>
      <c r="J24" s="14"/>
      <c r="K24" s="33"/>
      <c r="L24" s="12"/>
      <c r="M24" s="12"/>
      <c r="N24" s="12"/>
      <c r="O24" s="12"/>
      <c r="P24" s="12"/>
      <c r="Q24" s="12"/>
      <c r="R24" s="35"/>
      <c r="S24" s="35"/>
      <c r="T24" s="33"/>
    </row>
    <row r="25" spans="1:53" x14ac:dyDescent="0.25">
      <c r="B25" s="10" t="s">
        <v>20</v>
      </c>
      <c r="C25" s="11">
        <f>C20*F22-F20*C22</f>
        <v>0</v>
      </c>
      <c r="D25" s="11">
        <f>D20*F22-F20*D22</f>
        <v>-25</v>
      </c>
      <c r="E25" s="11">
        <f>E20*F22-F20*E22</f>
        <v>0</v>
      </c>
      <c r="F25" s="11">
        <f>F20*F22-F22*F20</f>
        <v>0</v>
      </c>
      <c r="G25" s="11">
        <f>G20*F22-F20*G22</f>
        <v>-25</v>
      </c>
      <c r="H25" s="21"/>
      <c r="I25" s="21"/>
      <c r="J25" s="14"/>
      <c r="K25" s="33"/>
      <c r="L25" s="12"/>
      <c r="M25" s="12"/>
      <c r="N25" s="12"/>
      <c r="O25" s="12"/>
      <c r="P25" s="12"/>
      <c r="Q25" s="12"/>
      <c r="R25" s="35"/>
      <c r="S25" s="35"/>
      <c r="T25" s="33"/>
    </row>
    <row r="26" spans="1:53" x14ac:dyDescent="0.25">
      <c r="B26" s="10" t="s">
        <v>32</v>
      </c>
      <c r="C26" s="11">
        <f>C21*F22-F21*C22</f>
        <v>0</v>
      </c>
      <c r="D26" s="11">
        <f>D21*F22-F21*D22</f>
        <v>0</v>
      </c>
      <c r="E26" s="11">
        <f>E21*F22-F21*E22</f>
        <v>-5</v>
      </c>
      <c r="F26" s="11">
        <f>F21*F22-F22*F21</f>
        <v>0</v>
      </c>
      <c r="G26" s="11">
        <f>G21*F22-F21*G22</f>
        <v>-15</v>
      </c>
      <c r="H26" s="21"/>
      <c r="I26" s="21"/>
      <c r="J26" s="14"/>
      <c r="K26" s="33"/>
      <c r="L26" s="12"/>
      <c r="M26" s="12"/>
      <c r="N26" s="12"/>
      <c r="O26" s="12"/>
      <c r="P26" s="12"/>
      <c r="Q26" s="12"/>
      <c r="R26" s="35"/>
      <c r="S26" s="35"/>
      <c r="T26" s="33"/>
    </row>
    <row r="27" spans="1:53" x14ac:dyDescent="0.25">
      <c r="B27" s="24" t="s">
        <v>33</v>
      </c>
      <c r="C27" s="25">
        <f>C22</f>
        <v>0</v>
      </c>
      <c r="D27" s="25">
        <f>D22</f>
        <v>0</v>
      </c>
      <c r="E27" s="25">
        <f>E22</f>
        <v>0</v>
      </c>
      <c r="F27" s="25">
        <f>F22</f>
        <v>5</v>
      </c>
      <c r="G27" s="25">
        <f>G22</f>
        <v>5</v>
      </c>
      <c r="H27" s="26"/>
      <c r="I27" s="26"/>
      <c r="J27" s="27"/>
      <c r="K27" s="33"/>
      <c r="L27" s="12"/>
      <c r="M27" s="12"/>
      <c r="N27" s="12"/>
      <c r="O27" s="12"/>
      <c r="P27" s="12"/>
      <c r="Q27" s="12"/>
      <c r="R27" s="35"/>
      <c r="S27" s="35"/>
      <c r="T27" s="33"/>
    </row>
    <row r="29" spans="1:53" x14ac:dyDescent="0.25">
      <c r="A29" s="13"/>
      <c r="B29" s="12"/>
      <c r="C29" s="13"/>
      <c r="D29" s="13"/>
      <c r="E29" s="13"/>
      <c r="F29" s="13"/>
      <c r="G29" s="13"/>
      <c r="H29" s="13"/>
    </row>
    <row r="30" spans="1:53" x14ac:dyDescent="0.25">
      <c r="A30" s="13"/>
      <c r="B30" s="30"/>
      <c r="C30" s="30"/>
      <c r="D30" s="30"/>
      <c r="E30" s="30"/>
      <c r="F30" s="30"/>
      <c r="G30" s="28"/>
      <c r="H30" s="28"/>
      <c r="I30" s="28"/>
      <c r="J30" s="28"/>
    </row>
    <row r="31" spans="1:53" x14ac:dyDescent="0.25">
      <c r="A31" s="13"/>
      <c r="B31" s="31"/>
      <c r="C31" s="31"/>
      <c r="D31" s="31"/>
      <c r="E31" s="31"/>
      <c r="F31" s="31"/>
      <c r="G31" s="13"/>
      <c r="H31" s="13"/>
    </row>
    <row r="32" spans="1:53" x14ac:dyDescent="0.25">
      <c r="A32" s="13"/>
      <c r="B32" s="31"/>
      <c r="C32" s="31"/>
      <c r="D32" s="31"/>
      <c r="E32" s="31"/>
      <c r="F32" s="31"/>
      <c r="G32" s="13"/>
      <c r="H32" s="13"/>
    </row>
    <row r="33" spans="1:11" x14ac:dyDescent="0.25">
      <c r="A33" s="13"/>
      <c r="B33" s="31"/>
      <c r="C33" s="31"/>
      <c r="D33" s="31"/>
      <c r="E33" s="31"/>
      <c r="F33" s="31"/>
      <c r="G33" s="13"/>
      <c r="H33" s="13"/>
      <c r="K33" s="22"/>
    </row>
    <row r="34" spans="1:11" x14ac:dyDescent="0.25">
      <c r="A34" s="13"/>
      <c r="B34" s="31"/>
      <c r="C34" s="31"/>
      <c r="D34" s="31"/>
      <c r="E34" s="31"/>
      <c r="F34" s="31"/>
      <c r="G34" s="13"/>
      <c r="H34" s="13"/>
    </row>
    <row r="35" spans="1:11" x14ac:dyDescent="0.25">
      <c r="A35" s="13"/>
      <c r="B35" s="31"/>
      <c r="C35" s="31"/>
      <c r="D35" s="31"/>
      <c r="E35" s="31"/>
      <c r="F35" s="31"/>
      <c r="G35" s="13"/>
      <c r="H35" s="13"/>
    </row>
    <row r="36" spans="1:11" x14ac:dyDescent="0.25">
      <c r="A36" s="13"/>
      <c r="B36" s="31"/>
      <c r="C36" s="31"/>
      <c r="D36" s="31"/>
      <c r="E36" s="31"/>
      <c r="F36" s="31"/>
      <c r="G36" s="13"/>
      <c r="H36" s="13"/>
    </row>
    <row r="37" spans="1:11" x14ac:dyDescent="0.25">
      <c r="A37" s="13"/>
      <c r="B37" s="31"/>
      <c r="C37" s="31"/>
      <c r="D37" s="31"/>
      <c r="E37" s="31"/>
      <c r="F37" s="31"/>
      <c r="G37" s="29"/>
      <c r="H37" s="13"/>
    </row>
    <row r="38" spans="1:11" x14ac:dyDescent="0.25">
      <c r="A38" s="13"/>
      <c r="B38" s="13"/>
      <c r="C38" s="13"/>
      <c r="D38" s="13"/>
      <c r="E38" s="13"/>
      <c r="F38" s="13"/>
      <c r="G38" s="13"/>
      <c r="H38" s="13"/>
    </row>
    <row r="39" spans="1:11" x14ac:dyDescent="0.25">
      <c r="A39" s="13"/>
      <c r="B39" s="13"/>
      <c r="C39" s="13"/>
      <c r="D39" s="13"/>
      <c r="E39" s="13"/>
      <c r="F39" s="13"/>
      <c r="G39" s="13"/>
      <c r="H39" s="13"/>
    </row>
    <row r="44" spans="1:11" ht="26.25" customHeight="1" x14ac:dyDescent="0.25"/>
  </sheetData>
  <mergeCells count="18">
    <mergeCell ref="B34:F34"/>
    <mergeCell ref="B35:F35"/>
    <mergeCell ref="B36:F36"/>
    <mergeCell ref="B37:F37"/>
    <mergeCell ref="H24:I27"/>
    <mergeCell ref="R24:S27"/>
    <mergeCell ref="B30:F30"/>
    <mergeCell ref="B31:F31"/>
    <mergeCell ref="B32:F32"/>
    <mergeCell ref="B33:F33"/>
    <mergeCell ref="H14:I17"/>
    <mergeCell ref="R14:S17"/>
    <mergeCell ref="H19:I22"/>
    <mergeCell ref="R19:S22"/>
    <mergeCell ref="B2:H2"/>
    <mergeCell ref="L2:R2"/>
    <mergeCell ref="H9:I12"/>
    <mergeCell ref="R9:S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C1C53-F6BC-46FA-A547-4D20089645F8}">
  <dimension ref="A1:I26"/>
  <sheetViews>
    <sheetView topLeftCell="A10" workbookViewId="0">
      <selection activeCell="K12" sqref="J12:K32"/>
    </sheetView>
  </sheetViews>
  <sheetFormatPr defaultRowHeight="15" x14ac:dyDescent="0.25"/>
  <sheetData>
    <row r="1" spans="1:9" x14ac:dyDescent="0.25">
      <c r="A1" s="2" t="s">
        <v>52</v>
      </c>
      <c r="B1" s="3"/>
      <c r="C1" s="3"/>
      <c r="D1" s="3"/>
      <c r="E1" s="3"/>
      <c r="F1" s="3"/>
      <c r="G1" s="3"/>
      <c r="H1" s="4"/>
      <c r="I1" s="5"/>
    </row>
    <row r="2" spans="1:9" x14ac:dyDescent="0.25">
      <c r="A2" s="10"/>
      <c r="B2" s="11" t="s">
        <v>8</v>
      </c>
      <c r="C2" s="11" t="s">
        <v>9</v>
      </c>
      <c r="D2" s="11" t="s">
        <v>10</v>
      </c>
      <c r="E2" s="12" t="s">
        <v>11</v>
      </c>
      <c r="F2" s="11"/>
      <c r="G2" s="11"/>
      <c r="H2" s="13"/>
      <c r="I2" s="14"/>
    </row>
    <row r="3" spans="1:9" x14ac:dyDescent="0.25">
      <c r="A3" s="10" t="s">
        <v>15</v>
      </c>
      <c r="B3" s="32">
        <v>1</v>
      </c>
      <c r="C3" s="11">
        <v>-1</v>
      </c>
      <c r="D3" s="11">
        <v>1</v>
      </c>
      <c r="E3" s="11">
        <v>2</v>
      </c>
      <c r="F3" s="12">
        <v>4</v>
      </c>
      <c r="G3" s="11"/>
      <c r="H3" s="15" t="s">
        <v>8</v>
      </c>
      <c r="I3" s="16">
        <v>0</v>
      </c>
    </row>
    <row r="4" spans="1:9" x14ac:dyDescent="0.25">
      <c r="A4" s="10" t="s">
        <v>20</v>
      </c>
      <c r="B4" s="37">
        <v>3</v>
      </c>
      <c r="C4" s="11">
        <v>2</v>
      </c>
      <c r="D4" s="11">
        <v>2</v>
      </c>
      <c r="E4" s="11">
        <v>1</v>
      </c>
      <c r="F4" s="11">
        <v>9</v>
      </c>
      <c r="G4" s="11"/>
      <c r="H4" s="15" t="s">
        <v>9</v>
      </c>
      <c r="I4" s="16">
        <v>1</v>
      </c>
    </row>
    <row r="5" spans="1:9" x14ac:dyDescent="0.25">
      <c r="A5" s="10" t="s">
        <v>32</v>
      </c>
      <c r="B5" s="37">
        <v>2</v>
      </c>
      <c r="C5" s="11">
        <v>-3</v>
      </c>
      <c r="D5" s="11">
        <v>2</v>
      </c>
      <c r="E5" s="11">
        <v>5</v>
      </c>
      <c r="F5" s="11">
        <v>8</v>
      </c>
      <c r="G5" s="11"/>
      <c r="H5" s="15" t="s">
        <v>10</v>
      </c>
      <c r="I5" s="16">
        <v>3</v>
      </c>
    </row>
    <row r="6" spans="1:9" x14ac:dyDescent="0.25">
      <c r="A6" s="10" t="s">
        <v>33</v>
      </c>
      <c r="B6" s="38">
        <v>1</v>
      </c>
      <c r="C6" s="12">
        <v>1</v>
      </c>
      <c r="D6" s="12">
        <v>-3</v>
      </c>
      <c r="E6" s="12">
        <v>-1</v>
      </c>
      <c r="F6" s="12">
        <v>-9</v>
      </c>
      <c r="G6" s="11"/>
      <c r="H6" s="15" t="s">
        <v>11</v>
      </c>
      <c r="I6" s="16">
        <v>1</v>
      </c>
    </row>
    <row r="7" spans="1:9" x14ac:dyDescent="0.25">
      <c r="A7" s="10"/>
      <c r="B7" s="11"/>
      <c r="C7" s="20"/>
      <c r="D7" s="20"/>
      <c r="E7" s="11"/>
      <c r="F7" s="11"/>
      <c r="G7" s="11"/>
      <c r="H7" s="13"/>
      <c r="I7" s="14"/>
    </row>
    <row r="8" spans="1:9" x14ac:dyDescent="0.25">
      <c r="A8" s="10" t="s">
        <v>15</v>
      </c>
      <c r="B8" s="11">
        <f>B3</f>
        <v>1</v>
      </c>
      <c r="C8" s="37">
        <f>C3</f>
        <v>-1</v>
      </c>
      <c r="D8" s="11">
        <f>D3</f>
        <v>1</v>
      </c>
      <c r="E8" s="20">
        <f>E3</f>
        <v>2</v>
      </c>
      <c r="F8" s="11">
        <f>F3</f>
        <v>4</v>
      </c>
      <c r="G8" s="21" t="s">
        <v>34</v>
      </c>
      <c r="H8" s="21"/>
      <c r="I8" s="14"/>
    </row>
    <row r="9" spans="1:9" x14ac:dyDescent="0.25">
      <c r="A9" s="10" t="s">
        <v>20</v>
      </c>
      <c r="B9" s="11">
        <f>B3*B4-B4*B3</f>
        <v>0</v>
      </c>
      <c r="C9" s="32">
        <f>(B3*C4)-(B4*C3)</f>
        <v>5</v>
      </c>
      <c r="D9" s="20">
        <f>(B3*D4)-(B4*D3)</f>
        <v>-1</v>
      </c>
      <c r="E9" s="20">
        <f>(B3*E4)-(B4*E3)</f>
        <v>-5</v>
      </c>
      <c r="F9" s="11">
        <f>B3*F4-B4*F3</f>
        <v>-3</v>
      </c>
      <c r="G9" s="21"/>
      <c r="H9" s="21"/>
      <c r="I9" s="14"/>
    </row>
    <row r="10" spans="1:9" x14ac:dyDescent="0.25">
      <c r="A10" s="10" t="s">
        <v>32</v>
      </c>
      <c r="B10" s="11">
        <f>B3*B5-B5*B3</f>
        <v>0</v>
      </c>
      <c r="C10" s="37">
        <f>(B3*C5)-(B5*C3)</f>
        <v>-1</v>
      </c>
      <c r="D10" s="20">
        <f>(B3*D5)-(B5*D3)</f>
        <v>0</v>
      </c>
      <c r="E10" s="20">
        <f>(B3*E5)-(B5*E3)</f>
        <v>1</v>
      </c>
      <c r="F10" s="11">
        <f>B3*F5-B5*F3</f>
        <v>0</v>
      </c>
      <c r="G10" s="21"/>
      <c r="H10" s="21"/>
      <c r="I10" s="14"/>
    </row>
    <row r="11" spans="1:9" x14ac:dyDescent="0.25">
      <c r="A11" s="10" t="s">
        <v>33</v>
      </c>
      <c r="B11" s="11">
        <f>B3*B6-B6*B3</f>
        <v>0</v>
      </c>
      <c r="C11" s="37">
        <f>(B3*C6)-(B6*C3)</f>
        <v>2</v>
      </c>
      <c r="D11" s="20">
        <f>(B3*D6)-(B6*D3)</f>
        <v>-4</v>
      </c>
      <c r="E11" s="20">
        <f>(B3*E6)-(B6*E3)</f>
        <v>-3</v>
      </c>
      <c r="F11" s="11">
        <f>B3*F6-B6*F3</f>
        <v>-13</v>
      </c>
      <c r="G11" s="21"/>
      <c r="H11" s="21"/>
      <c r="I11" s="14"/>
    </row>
    <row r="12" spans="1:9" x14ac:dyDescent="0.25">
      <c r="A12" s="10"/>
      <c r="B12" s="11"/>
      <c r="C12" s="20"/>
      <c r="D12" s="20"/>
      <c r="E12" s="11"/>
      <c r="F12" s="11"/>
      <c r="G12" s="11"/>
      <c r="H12" s="13"/>
      <c r="I12" s="14"/>
    </row>
    <row r="13" spans="1:9" x14ac:dyDescent="0.25">
      <c r="A13" s="10" t="s">
        <v>15</v>
      </c>
      <c r="B13" s="11">
        <f>C9*B8-C8*B9</f>
        <v>5</v>
      </c>
      <c r="C13" s="20">
        <f>C9*C8-C8*C9</f>
        <v>0</v>
      </c>
      <c r="D13" s="37">
        <f>C9*D8-C8*D9</f>
        <v>4</v>
      </c>
      <c r="E13" s="11">
        <f>C9*E8-C8*E9</f>
        <v>5</v>
      </c>
      <c r="F13" s="11">
        <f>C9*F8-C8*F9</f>
        <v>17</v>
      </c>
      <c r="G13" s="21" t="s">
        <v>40</v>
      </c>
      <c r="H13" s="21"/>
      <c r="I13" s="14"/>
    </row>
    <row r="14" spans="1:9" x14ac:dyDescent="0.25">
      <c r="A14" s="10" t="s">
        <v>20</v>
      </c>
      <c r="B14" s="11">
        <f>B9</f>
        <v>0</v>
      </c>
      <c r="C14" s="11">
        <f>C9</f>
        <v>5</v>
      </c>
      <c r="D14" s="37">
        <f>D9</f>
        <v>-1</v>
      </c>
      <c r="E14" s="11">
        <f>E9</f>
        <v>-5</v>
      </c>
      <c r="F14" s="11">
        <f>F9</f>
        <v>-3</v>
      </c>
      <c r="G14" s="21"/>
      <c r="H14" s="21"/>
      <c r="I14" s="14"/>
    </row>
    <row r="15" spans="1:9" x14ac:dyDescent="0.25">
      <c r="A15" s="10" t="s">
        <v>32</v>
      </c>
      <c r="B15" s="11">
        <f>C9*B10-B9*C10</f>
        <v>0</v>
      </c>
      <c r="C15" s="11">
        <f>C10*C9-C9*C10</f>
        <v>0</v>
      </c>
      <c r="D15" s="32">
        <f>C9*D10-D9*C10</f>
        <v>-1</v>
      </c>
      <c r="E15" s="11">
        <f>C9*E10-C10*E9</f>
        <v>0</v>
      </c>
      <c r="F15" s="11">
        <f>C9*F10-C10*F9</f>
        <v>-3</v>
      </c>
      <c r="G15" s="21"/>
      <c r="H15" s="21"/>
      <c r="I15" s="14"/>
    </row>
    <row r="16" spans="1:9" x14ac:dyDescent="0.25">
      <c r="A16" s="10" t="s">
        <v>33</v>
      </c>
      <c r="B16" s="11">
        <f>B11*C9-C11*B9</f>
        <v>0</v>
      </c>
      <c r="C16" s="11">
        <f>C11*C9-C9*C11</f>
        <v>0</v>
      </c>
      <c r="D16" s="37">
        <f>D11*C9-C11*D9</f>
        <v>-18</v>
      </c>
      <c r="E16" s="11">
        <f>E11*C9-C11*E9</f>
        <v>-5</v>
      </c>
      <c r="F16" s="11">
        <f>F11*C9-C11*F9</f>
        <v>-59</v>
      </c>
      <c r="G16" s="21"/>
      <c r="H16" s="21"/>
      <c r="I16" s="14"/>
    </row>
    <row r="17" spans="1:9" x14ac:dyDescent="0.25">
      <c r="A17" s="10"/>
      <c r="B17" s="11"/>
      <c r="C17" s="11"/>
      <c r="D17" s="11"/>
      <c r="E17" s="11"/>
      <c r="F17" s="11"/>
      <c r="G17" s="11"/>
      <c r="H17" s="13"/>
      <c r="I17" s="14"/>
    </row>
    <row r="18" spans="1:9" x14ac:dyDescent="0.25">
      <c r="A18" s="10" t="s">
        <v>15</v>
      </c>
      <c r="B18" s="11">
        <f>B13*D15-D13*B15</f>
        <v>-5</v>
      </c>
      <c r="C18" s="11">
        <f>D15*C13-C15*D13</f>
        <v>0</v>
      </c>
      <c r="D18" s="11">
        <f>D15*D13-D13*D15</f>
        <v>0</v>
      </c>
      <c r="E18" s="37">
        <f>D15*E13-E15*D13</f>
        <v>-5</v>
      </c>
      <c r="F18" s="11">
        <f>D15*F13-F15*D13</f>
        <v>-5</v>
      </c>
      <c r="G18" s="21" t="s">
        <v>44</v>
      </c>
      <c r="H18" s="21"/>
      <c r="I18" s="14"/>
    </row>
    <row r="19" spans="1:9" x14ac:dyDescent="0.25">
      <c r="A19" s="10" t="s">
        <v>20</v>
      </c>
      <c r="B19" s="11">
        <f>D15*B14-B15*D14</f>
        <v>0</v>
      </c>
      <c r="C19" s="11">
        <f>D15*C14-C15*D14</f>
        <v>-5</v>
      </c>
      <c r="D19" s="11">
        <f>D15*D14-D14*D15</f>
        <v>0</v>
      </c>
      <c r="E19" s="37">
        <f>D15*E14-E15*D14</f>
        <v>5</v>
      </c>
      <c r="F19" s="11">
        <f>D15*F14-F15*D14</f>
        <v>0</v>
      </c>
      <c r="G19" s="21"/>
      <c r="H19" s="21"/>
      <c r="I19" s="14"/>
    </row>
    <row r="20" spans="1:9" x14ac:dyDescent="0.25">
      <c r="A20" s="10" t="s">
        <v>32</v>
      </c>
      <c r="B20" s="11">
        <f>B15</f>
        <v>0</v>
      </c>
      <c r="C20" s="11">
        <f>C15</f>
        <v>0</v>
      </c>
      <c r="D20" s="11">
        <f>D15</f>
        <v>-1</v>
      </c>
      <c r="E20" s="37">
        <f>E15</f>
        <v>0</v>
      </c>
      <c r="F20" s="11">
        <f>F15</f>
        <v>-3</v>
      </c>
      <c r="G20" s="21"/>
      <c r="H20" s="21"/>
      <c r="I20" s="14"/>
    </row>
    <row r="21" spans="1:9" x14ac:dyDescent="0.25">
      <c r="A21" s="10" t="s">
        <v>33</v>
      </c>
      <c r="B21" s="11">
        <f>D15*B16-B15*D16</f>
        <v>0</v>
      </c>
      <c r="C21" s="11">
        <f>D15*C16-C15*D16</f>
        <v>0</v>
      </c>
      <c r="D21" s="11">
        <f>D16*D15-D15*D16</f>
        <v>0</v>
      </c>
      <c r="E21" s="32">
        <f>D15*E16-E15*D16</f>
        <v>5</v>
      </c>
      <c r="F21" s="11">
        <f>D15*F16-F15*D16</f>
        <v>5</v>
      </c>
      <c r="G21" s="21"/>
      <c r="H21" s="21"/>
      <c r="I21" s="14"/>
    </row>
    <row r="22" spans="1:9" x14ac:dyDescent="0.25">
      <c r="A22" s="23"/>
      <c r="B22" s="13"/>
      <c r="C22" s="13"/>
      <c r="D22" s="13"/>
      <c r="E22" s="13"/>
      <c r="F22" s="13"/>
      <c r="G22" s="13"/>
      <c r="H22" s="13"/>
      <c r="I22" s="14"/>
    </row>
    <row r="23" spans="1:9" x14ac:dyDescent="0.25">
      <c r="A23" s="10" t="s">
        <v>15</v>
      </c>
      <c r="B23" s="11">
        <f>B18*E21-E18*B21</f>
        <v>-25</v>
      </c>
      <c r="C23" s="11">
        <f>C18*E21-E18*C21</f>
        <v>0</v>
      </c>
      <c r="D23" s="11">
        <f>D18*E21-E18*D21</f>
        <v>0</v>
      </c>
      <c r="E23" s="11">
        <f>E18*E21-E21*E18</f>
        <v>0</v>
      </c>
      <c r="F23" s="11">
        <f>F18*E21-E18*F21</f>
        <v>0</v>
      </c>
      <c r="G23" s="21" t="s">
        <v>47</v>
      </c>
      <c r="H23" s="21"/>
      <c r="I23" s="14"/>
    </row>
    <row r="24" spans="1:9" x14ac:dyDescent="0.25">
      <c r="A24" s="10" t="s">
        <v>20</v>
      </c>
      <c r="B24" s="11">
        <f>B19*E21-E19*B21</f>
        <v>0</v>
      </c>
      <c r="C24" s="11">
        <f>C19*E21-E19*C21</f>
        <v>-25</v>
      </c>
      <c r="D24" s="11">
        <f>D19*E21-E19*D21</f>
        <v>0</v>
      </c>
      <c r="E24" s="11">
        <f>E19*E21-E21*E19</f>
        <v>0</v>
      </c>
      <c r="F24" s="11">
        <f>F19*E21-E19*F21</f>
        <v>-25</v>
      </c>
      <c r="G24" s="21"/>
      <c r="H24" s="21"/>
      <c r="I24" s="14"/>
    </row>
    <row r="25" spans="1:9" x14ac:dyDescent="0.25">
      <c r="A25" s="10" t="s">
        <v>32</v>
      </c>
      <c r="B25" s="11">
        <f>B20*E21-E20*B21</f>
        <v>0</v>
      </c>
      <c r="C25" s="11">
        <f>C20*E21-E20*C21</f>
        <v>0</v>
      </c>
      <c r="D25" s="11">
        <f>D20*E21-E20*D21</f>
        <v>-5</v>
      </c>
      <c r="E25" s="11">
        <f>E20*E21-E21*E20</f>
        <v>0</v>
      </c>
      <c r="F25" s="11">
        <f>F20*E21-E20*F21</f>
        <v>-15</v>
      </c>
      <c r="G25" s="21"/>
      <c r="H25" s="21"/>
      <c r="I25" s="14"/>
    </row>
    <row r="26" spans="1:9" x14ac:dyDescent="0.25">
      <c r="A26" s="24" t="s">
        <v>33</v>
      </c>
      <c r="B26" s="25">
        <f>B21</f>
        <v>0</v>
      </c>
      <c r="C26" s="25">
        <f>C21</f>
        <v>0</v>
      </c>
      <c r="D26" s="25">
        <f>D21</f>
        <v>0</v>
      </c>
      <c r="E26" s="25">
        <f>E21</f>
        <v>5</v>
      </c>
      <c r="F26" s="25">
        <f>F21</f>
        <v>5</v>
      </c>
      <c r="G26" s="26"/>
      <c r="H26" s="26"/>
      <c r="I26" s="27"/>
    </row>
  </sheetData>
  <mergeCells count="5">
    <mergeCell ref="A1:G1"/>
    <mergeCell ref="G8:H11"/>
    <mergeCell ref="G13:H16"/>
    <mergeCell ref="G18:H21"/>
    <mergeCell ref="G23:H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A3738-ECF6-41B3-BCF3-F1BC875ACC36}">
  <dimension ref="A1:H14"/>
  <sheetViews>
    <sheetView workbookViewId="0">
      <selection activeCell="J11" sqref="J11"/>
    </sheetView>
  </sheetViews>
  <sheetFormatPr defaultRowHeight="15" x14ac:dyDescent="0.25"/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8" x14ac:dyDescent="0.25">
      <c r="A2" s="15">
        <v>1</v>
      </c>
      <c r="B2" s="15">
        <v>0.125</v>
      </c>
      <c r="C2" s="15">
        <v>0</v>
      </c>
      <c r="D2" s="15">
        <v>1</v>
      </c>
      <c r="E2" s="15">
        <f>C2+2*D2</f>
        <v>2</v>
      </c>
      <c r="F2" s="15">
        <f>D2+H2*E2</f>
        <v>1.25</v>
      </c>
      <c r="G2" s="15" t="s">
        <v>12</v>
      </c>
      <c r="H2" s="15">
        <v>0.125</v>
      </c>
    </row>
    <row r="3" spans="1:8" x14ac:dyDescent="0.25">
      <c r="A3" s="15">
        <v>2</v>
      </c>
      <c r="B3" s="15">
        <v>0.25</v>
      </c>
      <c r="C3" s="15">
        <v>0.125</v>
      </c>
      <c r="D3" s="15">
        <f>F2</f>
        <v>1.25</v>
      </c>
      <c r="E3" s="15">
        <f>C3+2*D3</f>
        <v>2.625</v>
      </c>
      <c r="F3" s="15">
        <f>D3+H2*E3</f>
        <v>1.578125</v>
      </c>
      <c r="G3" s="15" t="s">
        <v>16</v>
      </c>
      <c r="H3" s="15" t="s">
        <v>17</v>
      </c>
    </row>
    <row r="4" spans="1:8" x14ac:dyDescent="0.25">
      <c r="A4" s="15">
        <v>3</v>
      </c>
      <c r="B4" s="15">
        <v>0.375</v>
      </c>
      <c r="C4" s="15">
        <v>0.25</v>
      </c>
      <c r="D4" s="15">
        <f>F3</f>
        <v>1.578125</v>
      </c>
      <c r="E4" s="15">
        <f>C4+2*D4</f>
        <v>3.40625</v>
      </c>
      <c r="F4" s="15">
        <f>D4+H2*E4</f>
        <v>2.00390625</v>
      </c>
    </row>
    <row r="5" spans="1:8" x14ac:dyDescent="0.25">
      <c r="A5" s="15">
        <v>4</v>
      </c>
      <c r="B5" s="15">
        <v>0.5</v>
      </c>
      <c r="C5" s="15">
        <v>0.375</v>
      </c>
      <c r="D5" s="15">
        <f>F4</f>
        <v>2.00390625</v>
      </c>
      <c r="E5" s="15">
        <f>C5+2*D5</f>
        <v>4.3828125</v>
      </c>
      <c r="F5" s="15">
        <f>D5+H2*E5</f>
        <v>2.5517578125</v>
      </c>
    </row>
    <row r="6" spans="1:8" x14ac:dyDescent="0.25">
      <c r="A6" s="15">
        <v>5</v>
      </c>
      <c r="B6" s="15">
        <v>0.625</v>
      </c>
      <c r="C6" s="15">
        <v>0.5</v>
      </c>
      <c r="D6" s="15">
        <f>F5</f>
        <v>2.5517578125</v>
      </c>
      <c r="E6" s="15">
        <f>C6+2*D6</f>
        <v>5.603515625</v>
      </c>
      <c r="F6" s="15">
        <f>D6+H2*E6</f>
        <v>3.252197265625</v>
      </c>
    </row>
    <row r="7" spans="1:8" x14ac:dyDescent="0.25">
      <c r="A7" s="15">
        <v>6</v>
      </c>
      <c r="B7" s="15">
        <v>0.75</v>
      </c>
      <c r="C7" s="15">
        <v>0.625</v>
      </c>
      <c r="D7" s="15">
        <f>F6</f>
        <v>3.252197265625</v>
      </c>
      <c r="E7" s="15">
        <f>C7+2*D7</f>
        <v>7.12939453125</v>
      </c>
      <c r="F7" s="15">
        <f>D7+H2*E7</f>
        <v>4.14337158203125</v>
      </c>
      <c r="G7" s="15" t="s">
        <v>12</v>
      </c>
      <c r="H7" s="15">
        <v>0.5</v>
      </c>
    </row>
    <row r="8" spans="1:8" x14ac:dyDescent="0.25">
      <c r="A8" s="15">
        <v>7</v>
      </c>
      <c r="B8" s="15">
        <v>0.875</v>
      </c>
      <c r="C8" s="15">
        <v>0.75</v>
      </c>
      <c r="D8" s="15">
        <f>F7</f>
        <v>4.14337158203125</v>
      </c>
      <c r="E8" s="15">
        <f>C8+2*D8</f>
        <v>9.0367431640625</v>
      </c>
      <c r="F8" s="15">
        <f>D8+H2*E8</f>
        <v>5.2729644775390625</v>
      </c>
      <c r="G8" s="15" t="s">
        <v>35</v>
      </c>
      <c r="H8" s="15">
        <v>1</v>
      </c>
    </row>
    <row r="9" spans="1:8" x14ac:dyDescent="0.25">
      <c r="A9" s="55">
        <v>8</v>
      </c>
      <c r="B9" s="55">
        <v>1</v>
      </c>
      <c r="C9" s="55">
        <v>0.875</v>
      </c>
      <c r="D9" s="55">
        <f>F8</f>
        <v>5.2729644775390625</v>
      </c>
      <c r="E9" s="55">
        <f>C9+2*D9</f>
        <v>11.420928955078125</v>
      </c>
      <c r="F9" s="55">
        <f>D9+H2*E9</f>
        <v>6.7005805969238281</v>
      </c>
    </row>
    <row r="11" spans="1:8" x14ac:dyDescent="0.25">
      <c r="A11" s="15" t="s">
        <v>0</v>
      </c>
      <c r="B11" s="15" t="s">
        <v>27</v>
      </c>
      <c r="C11" s="15" t="s">
        <v>5</v>
      </c>
      <c r="D11" s="15" t="s">
        <v>36</v>
      </c>
      <c r="E11" s="15" t="s">
        <v>37</v>
      </c>
      <c r="F11" s="15" t="s">
        <v>38</v>
      </c>
      <c r="G11" s="15" t="s">
        <v>39</v>
      </c>
    </row>
    <row r="12" spans="1:8" x14ac:dyDescent="0.25">
      <c r="A12" s="15">
        <v>0</v>
      </c>
      <c r="B12" s="15">
        <v>0</v>
      </c>
      <c r="C12" s="15">
        <v>1</v>
      </c>
      <c r="D12" s="15">
        <f>B12+2*C12</f>
        <v>2</v>
      </c>
      <c r="E12" s="15">
        <f>(B12+0.5*H7)+(2*C12+0.5*H7*D12)</f>
        <v>2.75</v>
      </c>
      <c r="F12" s="15">
        <f>(B12+0.5*H7)+(2*C12+0.5*H7*E12)</f>
        <v>2.9375</v>
      </c>
      <c r="G12" s="55">
        <f>(B12+H7)+(2*C12+H7*F12)</f>
        <v>3.96875</v>
      </c>
    </row>
    <row r="13" spans="1:8" x14ac:dyDescent="0.25">
      <c r="A13" s="15">
        <v>1</v>
      </c>
      <c r="B13" s="15">
        <f>B12+H7</f>
        <v>0.5</v>
      </c>
      <c r="C13" s="15">
        <f>C12+H7*(D12+2*E12+2*F12+G12)/6</f>
        <v>2.4453125</v>
      </c>
      <c r="D13" s="15">
        <f>B13+2*C13</f>
        <v>5.390625</v>
      </c>
      <c r="E13" s="15">
        <f>(B13+0.5*H7)+(2*C13+0.5*H7*D13)</f>
        <v>6.98828125</v>
      </c>
      <c r="F13" s="15">
        <f>(B13+0.5*H7)+(2*C13+0.5*H7*E13)</f>
        <v>7.3876953125</v>
      </c>
      <c r="G13" s="55">
        <f>(B13+H7)+(2*C13+H7*F13)</f>
        <v>9.58447265625</v>
      </c>
    </row>
    <row r="14" spans="1:8" x14ac:dyDescent="0.25">
      <c r="A14" s="15">
        <v>2</v>
      </c>
      <c r="B14" s="15">
        <f>B13+H7</f>
        <v>1</v>
      </c>
      <c r="C14" s="15">
        <f>C13+H7*(D13+2*E13+2*F13+G13)/6</f>
        <v>6.0892333984375</v>
      </c>
      <c r="D14" s="15">
        <f>B14+2*C14</f>
        <v>13.178466796875</v>
      </c>
      <c r="E14" s="15">
        <f>(B14+0.5*H7)+(2*C14+0.5*H7*D14)</f>
        <v>16.72308349609375</v>
      </c>
      <c r="F14" s="15">
        <f>(B14+0.5*H7)+(2*C14+0.5*H7*E14)</f>
        <v>17.609237670898438</v>
      </c>
      <c r="G14" s="55">
        <f>(B14+H7)+(2*C14+H7*F14)</f>
        <v>22.483085632324219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C146E-2E41-4042-8D6B-46FFFA3DE946}">
  <dimension ref="A1:H14"/>
  <sheetViews>
    <sheetView workbookViewId="0">
      <selection activeCell="F9" sqref="A9:F9"/>
    </sheetView>
  </sheetViews>
  <sheetFormatPr defaultRowHeight="15" x14ac:dyDescent="0.25"/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8" x14ac:dyDescent="0.25">
      <c r="A2" s="15">
        <v>1</v>
      </c>
      <c r="B2" s="15">
        <v>0.125</v>
      </c>
      <c r="C2" s="15">
        <v>0</v>
      </c>
      <c r="D2" s="15">
        <v>1</v>
      </c>
      <c r="E2" s="15">
        <f>C2+2*D2</f>
        <v>2</v>
      </c>
      <c r="F2" s="15">
        <f>D2+H2*E2</f>
        <v>1.25</v>
      </c>
      <c r="G2" s="15" t="s">
        <v>12</v>
      </c>
      <c r="H2" s="15">
        <v>0.125</v>
      </c>
    </row>
    <row r="3" spans="1:8" x14ac:dyDescent="0.25">
      <c r="A3" s="15">
        <v>2</v>
      </c>
      <c r="B3" s="15">
        <v>0.25</v>
      </c>
      <c r="C3" s="15">
        <v>0.125</v>
      </c>
      <c r="D3" s="15">
        <f>F2</f>
        <v>1.25</v>
      </c>
      <c r="E3" s="15">
        <f>1+C3*D3</f>
        <v>1.15625</v>
      </c>
      <c r="F3" s="15">
        <f>D3+H2*E3</f>
        <v>1.39453125</v>
      </c>
      <c r="G3" s="15" t="s">
        <v>16</v>
      </c>
      <c r="H3" s="15" t="s">
        <v>18</v>
      </c>
    </row>
    <row r="4" spans="1:8" x14ac:dyDescent="0.25">
      <c r="A4" s="15">
        <v>3</v>
      </c>
      <c r="B4" s="15">
        <v>0.375</v>
      </c>
      <c r="C4" s="15">
        <v>0.25</v>
      </c>
      <c r="D4" s="15">
        <f>F3</f>
        <v>1.39453125</v>
      </c>
      <c r="E4" s="15">
        <f>1+C4*D4</f>
        <v>1.3486328125</v>
      </c>
      <c r="F4" s="15">
        <f>D4+H2*E4</f>
        <v>1.5631103515625</v>
      </c>
    </row>
    <row r="5" spans="1:8" x14ac:dyDescent="0.25">
      <c r="A5" s="15">
        <v>4</v>
      </c>
      <c r="B5" s="15">
        <v>0.5</v>
      </c>
      <c r="C5" s="15">
        <v>0.375</v>
      </c>
      <c r="D5" s="15">
        <f>F4</f>
        <v>1.5631103515625</v>
      </c>
      <c r="E5" s="15">
        <f>1+C5*D5</f>
        <v>1.5861663818359375</v>
      </c>
      <c r="F5" s="15">
        <f>D5+H2*E5</f>
        <v>1.7613811492919922</v>
      </c>
    </row>
    <row r="6" spans="1:8" x14ac:dyDescent="0.25">
      <c r="A6" s="15">
        <v>5</v>
      </c>
      <c r="B6" s="15">
        <v>0.625</v>
      </c>
      <c r="C6" s="15">
        <v>0.5</v>
      </c>
      <c r="D6" s="15">
        <f>F5</f>
        <v>1.7613811492919922</v>
      </c>
      <c r="E6" s="15">
        <f>1+C6*D6</f>
        <v>1.8806905746459961</v>
      </c>
      <c r="F6" s="15">
        <f>D6+H2*E6</f>
        <v>1.9964674711227417</v>
      </c>
    </row>
    <row r="7" spans="1:8" x14ac:dyDescent="0.25">
      <c r="A7" s="15">
        <v>6</v>
      </c>
      <c r="B7" s="15">
        <v>0.75</v>
      </c>
      <c r="C7" s="15">
        <v>0.625</v>
      </c>
      <c r="D7" s="15">
        <f>F6</f>
        <v>1.9964674711227417</v>
      </c>
      <c r="E7" s="15">
        <f>1+C7*D7</f>
        <v>2.2477921694517136</v>
      </c>
      <c r="F7" s="15">
        <f>D7+H2*E7</f>
        <v>2.2774414923042059</v>
      </c>
      <c r="G7" s="15" t="s">
        <v>12</v>
      </c>
      <c r="H7" s="15">
        <v>0.5</v>
      </c>
    </row>
    <row r="8" spans="1:8" x14ac:dyDescent="0.25">
      <c r="A8" s="15">
        <v>7</v>
      </c>
      <c r="B8" s="15">
        <v>0.875</v>
      </c>
      <c r="C8" s="15">
        <v>0.75</v>
      </c>
      <c r="D8" s="15">
        <f>F7</f>
        <v>2.2774414923042059</v>
      </c>
      <c r="E8" s="15">
        <f>1+C8*D8</f>
        <v>2.7080811192281544</v>
      </c>
      <c r="F8" s="15">
        <f>D8+H2*E8</f>
        <v>2.6159516322077252</v>
      </c>
      <c r="G8" s="15" t="s">
        <v>35</v>
      </c>
      <c r="H8" s="15">
        <v>1</v>
      </c>
    </row>
    <row r="9" spans="1:8" x14ac:dyDescent="0.25">
      <c r="A9" s="55">
        <v>8</v>
      </c>
      <c r="B9" s="55">
        <v>1</v>
      </c>
      <c r="C9" s="55">
        <v>0.875</v>
      </c>
      <c r="D9" s="55">
        <f>F8</f>
        <v>2.6159516322077252</v>
      </c>
      <c r="E9" s="55">
        <f>1+C9*D9</f>
        <v>3.2889576781817595</v>
      </c>
      <c r="F9" s="55">
        <f>D9+H2*E9</f>
        <v>3.0270713419804451</v>
      </c>
    </row>
    <row r="11" spans="1:8" x14ac:dyDescent="0.25">
      <c r="A11" s="15" t="s">
        <v>0</v>
      </c>
      <c r="B11" s="15" t="s">
        <v>27</v>
      </c>
      <c r="C11" s="15" t="s">
        <v>5</v>
      </c>
      <c r="D11" s="15" t="s">
        <v>36</v>
      </c>
      <c r="E11" s="15" t="s">
        <v>37</v>
      </c>
      <c r="F11" s="15" t="s">
        <v>38</v>
      </c>
      <c r="G11" s="15" t="s">
        <v>39</v>
      </c>
    </row>
    <row r="12" spans="1:8" x14ac:dyDescent="0.25">
      <c r="A12" s="15">
        <v>0</v>
      </c>
      <c r="B12" s="15">
        <v>0</v>
      </c>
      <c r="C12" s="15">
        <v>1</v>
      </c>
      <c r="D12" s="15">
        <f>1+B12*C12</f>
        <v>1</v>
      </c>
      <c r="E12" s="15">
        <f>1+(B12+0.5*H7)*(C12+0.5*H7*D12)</f>
        <v>1.3125</v>
      </c>
      <c r="F12" s="15">
        <f>1+(B12+0.5*H7)*(C12+0.5*H7*E12)</f>
        <v>1.33203125</v>
      </c>
      <c r="G12" s="55">
        <f>1+(B12+H7)*(C12+H7*F12)</f>
        <v>1.8330078125</v>
      </c>
    </row>
    <row r="13" spans="1:8" x14ac:dyDescent="0.25">
      <c r="A13" s="15">
        <v>1</v>
      </c>
      <c r="B13" s="15">
        <f>B12+H7</f>
        <v>0.5</v>
      </c>
      <c r="C13" s="15">
        <f>C12+H7*(D12+2*E12+2*F12+G12)/6</f>
        <v>1.6768391927083335</v>
      </c>
      <c r="D13" s="15">
        <f>1+B13*C13</f>
        <v>1.8384195963541667</v>
      </c>
      <c r="E13" s="15">
        <f>1+(B13+0.5*H7)*(C13+0.5*H7*D13)</f>
        <v>2.6023330688476563</v>
      </c>
      <c r="F13" s="15">
        <f>1+(B13+0.5*H7)*(C13+0.5*H7*E13)</f>
        <v>2.7455668449401855</v>
      </c>
      <c r="G13" s="55">
        <f>(B13+H7)+(C13+H7*F13)</f>
        <v>4.0496226151784267</v>
      </c>
    </row>
    <row r="14" spans="1:8" x14ac:dyDescent="0.25">
      <c r="A14" s="15">
        <v>2</v>
      </c>
      <c r="B14" s="15">
        <f>B13+H7</f>
        <v>1</v>
      </c>
      <c r="C14" s="15">
        <f>C13+H7*(D13+2*E13+2*F13+G13)/6</f>
        <v>3.0588260293006897</v>
      </c>
      <c r="D14" s="15">
        <f>1+B14*C14</f>
        <v>4.0588260293006897</v>
      </c>
      <c r="E14" s="15">
        <f>1+(B14+0.5*H7)*(C14+0.5*H7*D14)</f>
        <v>6.0919156707823277</v>
      </c>
      <c r="F14" s="15">
        <f>1+(B14+0.5*H7)*(C14+0.5*H7*E14)</f>
        <v>6.7272561837453395</v>
      </c>
      <c r="G14" s="55">
        <f>(B14+H7)+(C14+H7*F14)</f>
        <v>7.9224541211733595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F9BCD-3889-464D-82F9-446F6A65FC9B}">
  <dimension ref="A1:I25"/>
  <sheetViews>
    <sheetView topLeftCell="A5" workbookViewId="0">
      <selection activeCell="D24" sqref="B24:D24"/>
    </sheetView>
  </sheetViews>
  <sheetFormatPr defaultRowHeight="15" x14ac:dyDescent="0.25"/>
  <cols>
    <col min="1" max="1" width="17" style="49" customWidth="1"/>
    <col min="2" max="16384" width="9.140625" style="49"/>
  </cols>
  <sheetData>
    <row r="1" spans="1:9" ht="15.75" x14ac:dyDescent="0.25">
      <c r="A1" s="39" t="s">
        <v>41</v>
      </c>
      <c r="B1" s="39"/>
      <c r="C1" s="40"/>
      <c r="D1" s="40"/>
      <c r="E1" s="40"/>
      <c r="F1" s="40"/>
      <c r="G1" s="40"/>
      <c r="H1" s="40"/>
      <c r="I1" s="40"/>
    </row>
    <row r="2" spans="1:9" ht="15.75" x14ac:dyDescent="0.25">
      <c r="A2" s="41" t="s">
        <v>43</v>
      </c>
      <c r="B2" s="41"/>
      <c r="C2" s="40"/>
      <c r="D2" s="40"/>
      <c r="E2" s="40"/>
      <c r="F2" s="40"/>
      <c r="G2" s="40"/>
      <c r="H2" s="40"/>
      <c r="I2" s="40"/>
    </row>
    <row r="3" spans="1:9" ht="15.75" x14ac:dyDescent="0.25">
      <c r="A3" s="42"/>
      <c r="B3" s="42"/>
      <c r="C3" s="43"/>
      <c r="D3" s="43"/>
      <c r="E3" s="40"/>
      <c r="F3" s="40"/>
      <c r="G3" s="40"/>
      <c r="H3" s="40"/>
      <c r="I3" s="40"/>
    </row>
    <row r="4" spans="1:9" ht="15.75" x14ac:dyDescent="0.25">
      <c r="A4" s="42" t="s">
        <v>25</v>
      </c>
      <c r="B4" s="42" t="s">
        <v>26</v>
      </c>
      <c r="C4" s="42" t="s">
        <v>27</v>
      </c>
      <c r="D4" s="42" t="s">
        <v>28</v>
      </c>
      <c r="E4" s="42" t="s">
        <v>29</v>
      </c>
      <c r="F4" s="41" t="s">
        <v>30</v>
      </c>
      <c r="G4" s="45" t="s">
        <v>31</v>
      </c>
      <c r="H4" s="45" t="s">
        <v>45</v>
      </c>
      <c r="I4" s="41" t="s">
        <v>46</v>
      </c>
    </row>
    <row r="5" spans="1:9" ht="15.75" x14ac:dyDescent="0.25">
      <c r="A5" s="41">
        <v>1</v>
      </c>
      <c r="B5" s="41">
        <v>0</v>
      </c>
      <c r="C5" s="41">
        <f>(B5+D5)/2</f>
        <v>0.25</v>
      </c>
      <c r="D5" s="41">
        <v>0.5</v>
      </c>
      <c r="E5" s="41">
        <f>(8*B5)^2-(9*B5)+1</f>
        <v>1</v>
      </c>
      <c r="F5" s="41">
        <f>(8*C5)^2-(9*C5)+1</f>
        <v>2.75</v>
      </c>
      <c r="G5" s="41">
        <f>(8*D5)^2-(9*D5)+1</f>
        <v>12.5</v>
      </c>
      <c r="H5" s="45">
        <f>E5*G5</f>
        <v>12.5</v>
      </c>
      <c r="I5" s="41">
        <f>E5*F5</f>
        <v>2.75</v>
      </c>
    </row>
    <row r="6" spans="1:9" ht="15.75" x14ac:dyDescent="0.25">
      <c r="A6" s="46">
        <v>2</v>
      </c>
      <c r="B6" s="46">
        <f>IF(E5*F5&gt;=0,B5,C5)</f>
        <v>0</v>
      </c>
      <c r="C6" s="46">
        <f>(B6+D6)/2</f>
        <v>0.125</v>
      </c>
      <c r="D6" s="46">
        <f>IF(F5*G5&lt;0,D5,C5)</f>
        <v>0.25</v>
      </c>
      <c r="E6" s="46">
        <f>(8*B6)^2-(9*B6)+1</f>
        <v>1</v>
      </c>
      <c r="F6" s="46">
        <f>(8*C6)^2-(9*C6)+1</f>
        <v>0.875</v>
      </c>
      <c r="G6" s="46">
        <f>(8*D6)^2-(9*D6)+1</f>
        <v>2.75</v>
      </c>
      <c r="H6" s="50">
        <f>E6*G6</f>
        <v>2.75</v>
      </c>
      <c r="I6" s="46">
        <f>E6*F6</f>
        <v>0.875</v>
      </c>
    </row>
    <row r="7" spans="1:9" ht="15.75" x14ac:dyDescent="0.25">
      <c r="A7" s="41">
        <v>3</v>
      </c>
      <c r="B7" s="41">
        <f>IF(E6*F6&gt;=0,B6,C6)</f>
        <v>0</v>
      </c>
      <c r="C7" s="41">
        <f>(B7+D7)/2</f>
        <v>6.25E-2</v>
      </c>
      <c r="D7" s="41">
        <f>IF(F6*G6&lt;0,D6,C6)</f>
        <v>0.125</v>
      </c>
      <c r="E7" s="41">
        <f>(8*B7)^2-(9*B7)+1</f>
        <v>1</v>
      </c>
      <c r="F7" s="41">
        <f>(8*C7)^2-(9*C7)+1</f>
        <v>0.6875</v>
      </c>
      <c r="G7" s="41">
        <f>(8*D7)^2-(9*D7)+1</f>
        <v>0.875</v>
      </c>
      <c r="H7" s="45">
        <f>E7*G7</f>
        <v>0.875</v>
      </c>
      <c r="I7" s="41">
        <f>E7*F7</f>
        <v>0.6875</v>
      </c>
    </row>
    <row r="8" spans="1:9" ht="15.75" x14ac:dyDescent="0.25">
      <c r="A8" s="46">
        <v>4</v>
      </c>
      <c r="B8" s="46">
        <f>IF(E7*F7&gt;=0,B7,C7)</f>
        <v>0</v>
      </c>
      <c r="C8" s="46">
        <f>(B8+D8)/2</f>
        <v>3.125E-2</v>
      </c>
      <c r="D8" s="46">
        <f>IF(F7*G7&lt;0,D7,C7)</f>
        <v>6.25E-2</v>
      </c>
      <c r="E8" s="46">
        <f>(8*B8)^2-(9*B8)+1</f>
        <v>1</v>
      </c>
      <c r="F8" s="46">
        <f>(8*C8)^2-(9*C8)+1</f>
        <v>0.78125</v>
      </c>
      <c r="G8" s="46">
        <f>(8*D8)^2-(9*D8)+1</f>
        <v>0.6875</v>
      </c>
      <c r="H8" s="50">
        <f>E8*G8</f>
        <v>0.6875</v>
      </c>
      <c r="I8" s="46">
        <f>E8*F8</f>
        <v>0.78125</v>
      </c>
    </row>
    <row r="9" spans="1:9" ht="15.75" x14ac:dyDescent="0.25">
      <c r="A9" s="41">
        <v>5</v>
      </c>
      <c r="B9" s="41">
        <f>IF(E8*F8&gt;=0,B8,C8)</f>
        <v>0</v>
      </c>
      <c r="C9" s="41">
        <f>(B9+D9)/2</f>
        <v>1.5625E-2</v>
      </c>
      <c r="D9" s="41">
        <f>IF(F8*G8&lt;0,D8,C8)</f>
        <v>3.125E-2</v>
      </c>
      <c r="E9" s="41">
        <f>(8*B9)^2-(9*B9)+1</f>
        <v>1</v>
      </c>
      <c r="F9" s="41">
        <f>(8*C9)^2-(9*C9)+1</f>
        <v>0.875</v>
      </c>
      <c r="G9" s="41">
        <f>(8*D9)^2-(9*D9)+1</f>
        <v>0.78125</v>
      </c>
      <c r="H9" s="45">
        <f>E9*G9</f>
        <v>0.78125</v>
      </c>
      <c r="I9" s="41">
        <f>E9*F9</f>
        <v>0.875</v>
      </c>
    </row>
    <row r="10" spans="1:9" ht="15.75" x14ac:dyDescent="0.25">
      <c r="A10" s="46">
        <v>6</v>
      </c>
      <c r="B10" s="46">
        <f>IF(E9*F9&gt;=0,B9,C9)</f>
        <v>0</v>
      </c>
      <c r="C10" s="46">
        <f>(B10+D10)/2</f>
        <v>7.8125E-3</v>
      </c>
      <c r="D10" s="46">
        <f>IF(F9*G9&lt;0,D9,C9)</f>
        <v>1.5625E-2</v>
      </c>
      <c r="E10" s="46">
        <f>(8*B10)^2-(9*B10)+1</f>
        <v>1</v>
      </c>
      <c r="F10" s="46">
        <f>(8*C10)^2-(9*C10)+1</f>
        <v>0.93359375</v>
      </c>
      <c r="G10" s="46">
        <f>(8*D10)^2-(9*D10)+1</f>
        <v>0.875</v>
      </c>
      <c r="H10" s="50">
        <f>E10*G10</f>
        <v>0.875</v>
      </c>
      <c r="I10" s="46">
        <f>E10*F10</f>
        <v>0.93359375</v>
      </c>
    </row>
    <row r="11" spans="1:9" ht="15.75" x14ac:dyDescent="0.25">
      <c r="A11" s="41">
        <v>7</v>
      </c>
      <c r="B11" s="41">
        <f>IF(E10*F10&gt;=0,B10,C10)</f>
        <v>0</v>
      </c>
      <c r="C11" s="41">
        <f>(B11+D11)/2</f>
        <v>3.90625E-3</v>
      </c>
      <c r="D11" s="41">
        <f>IF(F10*G10&lt;0,D10,C10)</f>
        <v>7.8125E-3</v>
      </c>
      <c r="E11" s="41">
        <f>(8*B11)^2-(9*B11)+1</f>
        <v>1</v>
      </c>
      <c r="F11" s="41">
        <f>(8*C11)^2-(9*C11)+1</f>
        <v>0.9658203125</v>
      </c>
      <c r="G11" s="41">
        <f>(8*D11)^2-(9*D11)+1</f>
        <v>0.93359375</v>
      </c>
      <c r="H11" s="45">
        <f>E11*G11</f>
        <v>0.93359375</v>
      </c>
      <c r="I11" s="41">
        <f>E11*F11</f>
        <v>0.9658203125</v>
      </c>
    </row>
    <row r="12" spans="1:9" ht="15.75" x14ac:dyDescent="0.25">
      <c r="A12" s="46">
        <v>8</v>
      </c>
      <c r="B12" s="46">
        <f>IF(E11*F11&gt;=0,B11,C11)</f>
        <v>0</v>
      </c>
      <c r="C12" s="46">
        <f>(B12+D12)/2</f>
        <v>1.953125E-3</v>
      </c>
      <c r="D12" s="46">
        <f>IF(F11*G11&lt;0,D11,C11)</f>
        <v>3.90625E-3</v>
      </c>
      <c r="E12" s="46">
        <f>(8*B12)^2-(9*B12)+1</f>
        <v>1</v>
      </c>
      <c r="F12" s="46">
        <f>(8*C12)^2-(9*C12)+1</f>
        <v>0.982666015625</v>
      </c>
      <c r="G12" s="46">
        <f>(8*D12)^2-(9*D12)+1</f>
        <v>0.9658203125</v>
      </c>
      <c r="H12" s="50">
        <f>E12*G12</f>
        <v>0.9658203125</v>
      </c>
      <c r="I12" s="46">
        <f>E12*F12</f>
        <v>0.982666015625</v>
      </c>
    </row>
    <row r="13" spans="1:9" ht="15.75" x14ac:dyDescent="0.25">
      <c r="A13" s="41">
        <v>9</v>
      </c>
      <c r="B13" s="41">
        <f>IF(E12*F12&gt;=0,B12,C12)</f>
        <v>0</v>
      </c>
      <c r="C13" s="41">
        <f>(B13+D13)/2</f>
        <v>9.765625E-4</v>
      </c>
      <c r="D13" s="41">
        <f>IF(F12*G12&lt;0,D12,C12)</f>
        <v>1.953125E-3</v>
      </c>
      <c r="E13" s="41">
        <f>(8*B13)^2-(9*B13)+1</f>
        <v>1</v>
      </c>
      <c r="F13" s="41">
        <f>(8*C13)^2-(9*C13)+1</f>
        <v>0.99127197265625</v>
      </c>
      <c r="G13" s="41">
        <f>(8*D13)^2-(9*D13)+1</f>
        <v>0.982666015625</v>
      </c>
      <c r="H13" s="45">
        <f>E13*G13</f>
        <v>0.982666015625</v>
      </c>
      <c r="I13" s="41">
        <f>E13*F13</f>
        <v>0.99127197265625</v>
      </c>
    </row>
    <row r="14" spans="1:9" ht="15.75" x14ac:dyDescent="0.25">
      <c r="A14" s="46">
        <v>10</v>
      </c>
      <c r="B14" s="46">
        <f>IF(E13*F13&gt;=0,B13,C13)</f>
        <v>0</v>
      </c>
      <c r="C14" s="46">
        <f>(B14+D14)/2</f>
        <v>4.8828125E-4</v>
      </c>
      <c r="D14" s="46">
        <f>IF(F13*G13&lt;0,D13,C13)</f>
        <v>9.765625E-4</v>
      </c>
      <c r="E14" s="46">
        <f>(8*B14)^2-(9*B14)+1</f>
        <v>1</v>
      </c>
      <c r="F14" s="46">
        <f>(8*C14)^2-(9*C14)+1</f>
        <v>0.9956207275390625</v>
      </c>
      <c r="G14" s="46">
        <f>(8*D14)^2-(9*D14)+1</f>
        <v>0.99127197265625</v>
      </c>
      <c r="H14" s="50">
        <f>E14*G14</f>
        <v>0.99127197265625</v>
      </c>
      <c r="I14" s="46">
        <f>E14*F14</f>
        <v>0.9956207275390625</v>
      </c>
    </row>
    <row r="15" spans="1:9" ht="15.75" x14ac:dyDescent="0.25">
      <c r="A15" s="41">
        <v>11</v>
      </c>
      <c r="B15" s="46">
        <f>IF(E14*F14&gt;=0,B14,C14)</f>
        <v>0</v>
      </c>
      <c r="C15" s="46">
        <f>(B15+D15)/2</f>
        <v>2.44140625E-4</v>
      </c>
      <c r="D15" s="46">
        <f>IF(F14*G14&lt;0,D14,C14)</f>
        <v>4.8828125E-4</v>
      </c>
      <c r="E15" s="46">
        <f>(8*B15)^2-(9*B15)+1</f>
        <v>1</v>
      </c>
      <c r="F15" s="46">
        <f>(8*C15)^2-(9*C15)+1</f>
        <v>0.99780654907226563</v>
      </c>
      <c r="G15" s="46">
        <f>(8*D15)^2-(9*D15)+1</f>
        <v>0.9956207275390625</v>
      </c>
      <c r="H15" s="50">
        <f>E15*G15</f>
        <v>0.9956207275390625</v>
      </c>
      <c r="I15" s="46">
        <f>E15*F15</f>
        <v>0.99780654907226563</v>
      </c>
    </row>
    <row r="16" spans="1:9" ht="15.75" x14ac:dyDescent="0.25">
      <c r="A16" s="47">
        <v>12</v>
      </c>
      <c r="B16" s="47">
        <f>IF(E15*F15&gt;=0,B15,C15)</f>
        <v>0</v>
      </c>
      <c r="C16" s="47">
        <f>(B16+D16)/2</f>
        <v>1.220703125E-4</v>
      </c>
      <c r="D16" s="47">
        <f>IF(F15*G15&lt;0,D15,C15)</f>
        <v>2.44140625E-4</v>
      </c>
      <c r="E16" s="47">
        <f>(8*B16)^2-(9*B16)+1</f>
        <v>1</v>
      </c>
      <c r="F16" s="47">
        <f>(8*C16)^2-(9*C16)+1</f>
        <v>0.99890232086181641</v>
      </c>
      <c r="G16" s="47">
        <f>(8*D16)^2-(9*D16)+1</f>
        <v>0.99780654907226563</v>
      </c>
      <c r="H16" s="54">
        <f>E16*G16</f>
        <v>0.99780654907226563</v>
      </c>
      <c r="I16" s="47">
        <f>E16*F16</f>
        <v>0.99890232086181641</v>
      </c>
    </row>
    <row r="17" spans="1:9" ht="15.75" x14ac:dyDescent="0.25">
      <c r="A17" s="41">
        <v>13</v>
      </c>
      <c r="B17" s="46">
        <f>IF(E16*F16&gt;=0,B16,C16)</f>
        <v>0</v>
      </c>
      <c r="C17" s="46">
        <f>(B17+D17)/2</f>
        <v>6.103515625E-5</v>
      </c>
      <c r="D17" s="46">
        <f>IF(F16*G16&lt;0,D16,C16)</f>
        <v>1.220703125E-4</v>
      </c>
      <c r="E17" s="46">
        <f>(8*B17)^2-(9*B17)+1</f>
        <v>1</v>
      </c>
      <c r="F17" s="46">
        <f>(8*C17)^2-(9*C17)+1</f>
        <v>0.9994509220123291</v>
      </c>
      <c r="G17" s="46">
        <f>(8*D17)^2-(9*D17)+1</f>
        <v>0.99890232086181641</v>
      </c>
      <c r="H17" s="50">
        <f>E17*G17</f>
        <v>0.99890232086181641</v>
      </c>
      <c r="I17" s="46">
        <f>E17*F17</f>
        <v>0.9994509220123291</v>
      </c>
    </row>
    <row r="18" spans="1:9" ht="15.75" x14ac:dyDescent="0.25">
      <c r="A18" s="46">
        <v>14</v>
      </c>
      <c r="B18" s="46">
        <f>IF(E17*F17&gt;=0,B17,C17)</f>
        <v>0</v>
      </c>
      <c r="C18" s="46">
        <f>(B18+D18)/2</f>
        <v>3.0517578125E-5</v>
      </c>
      <c r="D18" s="46">
        <f>IF(F17*G17&lt;0,D17,C17)</f>
        <v>6.103515625E-5</v>
      </c>
      <c r="E18" s="46">
        <f>(8*B18)^2-(9*B18)+1</f>
        <v>1</v>
      </c>
      <c r="F18" s="46">
        <f>(8*C18)^2-(9*C18)+1</f>
        <v>0.99972540140151978</v>
      </c>
      <c r="G18" s="46">
        <f>(8*D18)^2-(9*D18)+1</f>
        <v>0.9994509220123291</v>
      </c>
      <c r="H18" s="50">
        <f>E18*G18</f>
        <v>0.9994509220123291</v>
      </c>
      <c r="I18" s="46">
        <f>E18*F18</f>
        <v>0.99972540140151978</v>
      </c>
    </row>
    <row r="19" spans="1:9" ht="15.75" x14ac:dyDescent="0.25">
      <c r="A19" s="56" t="s">
        <v>48</v>
      </c>
      <c r="B19" s="56"/>
      <c r="C19" s="56"/>
      <c r="D19" s="56"/>
      <c r="E19" s="56"/>
      <c r="F19" s="56"/>
      <c r="G19" s="56"/>
      <c r="H19" s="56"/>
      <c r="I19" s="56"/>
    </row>
    <row r="20" spans="1:9" ht="15.75" x14ac:dyDescent="0.25">
      <c r="A20" s="43"/>
      <c r="B20" s="40"/>
      <c r="C20" s="40"/>
      <c r="D20" s="40"/>
      <c r="E20" s="40"/>
      <c r="F20" s="40"/>
      <c r="G20" s="40"/>
      <c r="H20" s="57"/>
      <c r="I20" s="40"/>
    </row>
    <row r="21" spans="1:9" ht="15.75" x14ac:dyDescent="0.25">
      <c r="A21" s="42" t="s">
        <v>25</v>
      </c>
      <c r="B21" s="58" t="s">
        <v>50</v>
      </c>
      <c r="C21" s="41" t="s">
        <v>30</v>
      </c>
      <c r="D21" s="41" t="s">
        <v>51</v>
      </c>
      <c r="E21" s="47" t="s">
        <v>24</v>
      </c>
      <c r="F21" s="40"/>
      <c r="G21" s="40"/>
      <c r="H21" s="57"/>
      <c r="I21" s="40"/>
    </row>
    <row r="22" spans="1:9" ht="15.75" x14ac:dyDescent="0.25">
      <c r="A22" s="42"/>
      <c r="B22" s="41">
        <v>0</v>
      </c>
      <c r="C22" s="41">
        <f>(8*B22)^2-(9*B22)+1</f>
        <v>1</v>
      </c>
      <c r="D22" s="41">
        <f>(16*B22)-9</f>
        <v>-9</v>
      </c>
      <c r="E22" s="47">
        <f>B24-B23/B24</f>
        <v>-0.28336314847942756</v>
      </c>
      <c r="F22" s="40"/>
      <c r="G22" s="40"/>
      <c r="H22" s="57"/>
      <c r="I22" s="40"/>
    </row>
    <row r="23" spans="1:9" ht="15.75" x14ac:dyDescent="0.25">
      <c r="A23" s="42"/>
      <c r="B23" s="41">
        <f>B22-C22/D22</f>
        <v>0.1111111111111111</v>
      </c>
      <c r="C23" s="41">
        <f>(8*B23)^2-(9*B23)+1</f>
        <v>0.79012345679012341</v>
      </c>
      <c r="D23" s="41">
        <f>(16*B23)-9</f>
        <v>-7.2222222222222223</v>
      </c>
      <c r="E23" s="40"/>
      <c r="F23" s="40"/>
      <c r="G23" s="40"/>
      <c r="H23" s="57"/>
      <c r="I23" s="40"/>
    </row>
    <row r="24" spans="1:9" ht="15.75" x14ac:dyDescent="0.25">
      <c r="A24" s="41"/>
      <c r="B24" s="47">
        <f>B23-C23/D23</f>
        <v>0.22051282051282051</v>
      </c>
      <c r="C24" s="47">
        <f>(8*B24)^2-(9*B24)+1</f>
        <v>2.1274424720578566</v>
      </c>
      <c r="D24" s="47">
        <f>(16*B24)-9</f>
        <v>-5.4717948717948719</v>
      </c>
      <c r="E24" s="40"/>
      <c r="F24" s="40"/>
      <c r="G24" s="40"/>
      <c r="H24" s="57"/>
      <c r="I24" s="40"/>
    </row>
    <row r="25" spans="1:9" ht="15.75" x14ac:dyDescent="0.25">
      <c r="A25" s="59"/>
      <c r="B25" s="46">
        <f>B24-C24/D24</f>
        <v>0.60931439694326284</v>
      </c>
      <c r="C25" s="46">
        <f>(8*B25)^2-(9*B25)+1</f>
        <v>19.277068624139886</v>
      </c>
      <c r="D25" s="46">
        <f>(16*B25)-9</f>
        <v>0.74903035109220539</v>
      </c>
    </row>
  </sheetData>
  <mergeCells count="2">
    <mergeCell ref="A19:I19"/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A86B4-8979-4EFB-850D-BF78822ABCBF}">
  <dimension ref="A1:I25"/>
  <sheetViews>
    <sheetView topLeftCell="A4" workbookViewId="0">
      <selection activeCell="N16" sqref="N16"/>
    </sheetView>
  </sheetViews>
  <sheetFormatPr defaultRowHeight="15" x14ac:dyDescent="0.25"/>
  <cols>
    <col min="1" max="1" width="18.7109375" customWidth="1"/>
  </cols>
  <sheetData>
    <row r="1" spans="1:9" ht="15.75" x14ac:dyDescent="0.25">
      <c r="A1" s="7" t="s">
        <v>42</v>
      </c>
      <c r="B1" s="7"/>
      <c r="C1" s="9"/>
      <c r="D1" s="9"/>
      <c r="E1" s="9"/>
      <c r="F1" s="9"/>
      <c r="G1" s="9"/>
      <c r="H1" s="9"/>
      <c r="I1" s="9"/>
    </row>
    <row r="2" spans="1:9" ht="15.75" x14ac:dyDescent="0.25">
      <c r="A2" s="8" t="s">
        <v>43</v>
      </c>
      <c r="B2" s="8"/>
      <c r="C2" s="9"/>
      <c r="D2" s="9"/>
      <c r="E2" s="9"/>
      <c r="F2" s="9"/>
      <c r="G2" s="9"/>
      <c r="H2" s="9"/>
      <c r="I2" s="9"/>
    </row>
    <row r="3" spans="1:9" ht="15.75" x14ac:dyDescent="0.25">
      <c r="A3" s="17"/>
      <c r="B3" s="17"/>
      <c r="C3" s="18"/>
      <c r="D3" s="18"/>
      <c r="E3" s="9"/>
      <c r="F3" s="9"/>
      <c r="G3" s="9"/>
      <c r="H3" s="9"/>
      <c r="I3" s="9"/>
    </row>
    <row r="4" spans="1:9" ht="15.75" x14ac:dyDescent="0.25">
      <c r="A4" s="42" t="s">
        <v>25</v>
      </c>
      <c r="B4" s="42" t="s">
        <v>26</v>
      </c>
      <c r="C4" s="44" t="s">
        <v>27</v>
      </c>
      <c r="D4" s="42" t="s">
        <v>28</v>
      </c>
      <c r="E4" s="42" t="s">
        <v>29</v>
      </c>
      <c r="F4" s="41" t="s">
        <v>30</v>
      </c>
      <c r="G4" s="45" t="s">
        <v>31</v>
      </c>
      <c r="H4" s="45" t="s">
        <v>45</v>
      </c>
      <c r="I4" s="41" t="s">
        <v>46</v>
      </c>
    </row>
    <row r="5" spans="1:9" ht="15.75" x14ac:dyDescent="0.25">
      <c r="A5" s="41">
        <v>1</v>
      </c>
      <c r="B5" s="41">
        <v>0</v>
      </c>
      <c r="C5" s="41">
        <f>(B5+D5)/2</f>
        <v>0.25</v>
      </c>
      <c r="D5" s="41">
        <v>0.5</v>
      </c>
      <c r="E5" s="41">
        <f>(7*B5)^2-(8*B5)+1</f>
        <v>1</v>
      </c>
      <c r="F5" s="41">
        <f>(E5+G5)/2</f>
        <v>5.125</v>
      </c>
      <c r="G5" s="41">
        <f>(7*D5)^2-(8*D5)+1</f>
        <v>9.25</v>
      </c>
      <c r="H5" s="45">
        <f>E5*G5</f>
        <v>9.25</v>
      </c>
      <c r="I5" s="41">
        <f>E5*F5</f>
        <v>5.125</v>
      </c>
    </row>
    <row r="6" spans="1:9" ht="15.75" x14ac:dyDescent="0.25">
      <c r="A6" s="46">
        <v>2</v>
      </c>
      <c r="B6" s="46">
        <f>IF(E5*F5&gt;=0,B5,C5)</f>
        <v>0</v>
      </c>
      <c r="C6" s="46">
        <f>(B6+D6)/2</f>
        <v>0.125</v>
      </c>
      <c r="D6" s="46">
        <f>IF(F5*G5&lt;0,D5,C5)</f>
        <v>0.25</v>
      </c>
      <c r="E6" s="46">
        <f>(7*B6)^2-(8*B6)+1</f>
        <v>1</v>
      </c>
      <c r="F6" s="46">
        <f>(E6+G6)/2</f>
        <v>1.53125</v>
      </c>
      <c r="G6" s="46">
        <f>(7*D6)^2-(8*D6)+1</f>
        <v>2.0625</v>
      </c>
      <c r="H6" s="50">
        <f>E6*G6</f>
        <v>2.0625</v>
      </c>
      <c r="I6" s="46">
        <f>E6*F6</f>
        <v>1.53125</v>
      </c>
    </row>
    <row r="7" spans="1:9" ht="15.75" x14ac:dyDescent="0.25">
      <c r="A7" s="41">
        <v>3</v>
      </c>
      <c r="B7" s="41">
        <f>IF(E6*F6&gt;=0,B6,C6)</f>
        <v>0</v>
      </c>
      <c r="C7" s="41">
        <f>(B7+D7)/2</f>
        <v>6.25E-2</v>
      </c>
      <c r="D7" s="41">
        <f>IF(F6*G6&lt;0,D6,C6)</f>
        <v>0.125</v>
      </c>
      <c r="E7" s="41">
        <f>(7*B7)^2-(8*B7)+1</f>
        <v>1</v>
      </c>
      <c r="F7" s="46">
        <f>(E7+G7)/2</f>
        <v>0.8828125</v>
      </c>
      <c r="G7" s="41">
        <f>(7*D7)^2-(8*D7)+1</f>
        <v>0.765625</v>
      </c>
      <c r="H7" s="45">
        <f>E7*G7</f>
        <v>0.765625</v>
      </c>
      <c r="I7" s="41">
        <f>E7*F7</f>
        <v>0.8828125</v>
      </c>
    </row>
    <row r="8" spans="1:9" ht="15.75" x14ac:dyDescent="0.25">
      <c r="A8" s="46">
        <v>4</v>
      </c>
      <c r="B8" s="41">
        <f>IF(E7*F7&gt;=0,B7,C7)</f>
        <v>0</v>
      </c>
      <c r="C8" s="41">
        <f>(B8+D8)/2</f>
        <v>3.125E-2</v>
      </c>
      <c r="D8" s="41">
        <f>IF(F7*G7&lt;0,D7,C7)</f>
        <v>6.25E-2</v>
      </c>
      <c r="E8" s="41">
        <f>(7*B8)^2-(8*B8)+1</f>
        <v>1</v>
      </c>
      <c r="F8" s="46">
        <f>(E8+G8)/2</f>
        <v>0.845703125</v>
      </c>
      <c r="G8" s="41">
        <f>(7*D8)^2-(8*D8)+1</f>
        <v>0.69140625</v>
      </c>
      <c r="H8" s="45">
        <f>E8*G8</f>
        <v>0.69140625</v>
      </c>
      <c r="I8" s="41">
        <f>E8*F8</f>
        <v>0.845703125</v>
      </c>
    </row>
    <row r="9" spans="1:9" ht="15.75" x14ac:dyDescent="0.25">
      <c r="A9" s="41">
        <v>5</v>
      </c>
      <c r="B9" s="41">
        <f>IF(E8*F8&gt;=0,B8,C8)</f>
        <v>0</v>
      </c>
      <c r="C9" s="41">
        <f>(B9+D9)/2</f>
        <v>1.5625E-2</v>
      </c>
      <c r="D9" s="41">
        <f>IF(F8*G8&lt;0,D8,C8)</f>
        <v>3.125E-2</v>
      </c>
      <c r="E9" s="41">
        <f>(7*B9)^2-(8*B9)+1</f>
        <v>1</v>
      </c>
      <c r="F9" s="46">
        <f>(E9+G9)/2</f>
        <v>0.89892578125</v>
      </c>
      <c r="G9" s="41">
        <f>(7*D9)^2-(8*D9)+1</f>
        <v>0.7978515625</v>
      </c>
      <c r="H9" s="45">
        <f>E9*G9</f>
        <v>0.7978515625</v>
      </c>
      <c r="I9" s="41">
        <f>E9*F9</f>
        <v>0.89892578125</v>
      </c>
    </row>
    <row r="10" spans="1:9" ht="15.75" x14ac:dyDescent="0.25">
      <c r="A10" s="46">
        <v>6</v>
      </c>
      <c r="B10" s="41">
        <f>IF(E9*F9&gt;=0,B9,C9)</f>
        <v>0</v>
      </c>
      <c r="C10" s="41">
        <f>(B10+D10)/2</f>
        <v>7.8125E-3</v>
      </c>
      <c r="D10" s="41">
        <f>IF(F9*G9&lt;0,D9,C9)</f>
        <v>1.5625E-2</v>
      </c>
      <c r="E10" s="41">
        <f>(7*B10)^2-(8*B10)+1</f>
        <v>1</v>
      </c>
      <c r="F10" s="46">
        <f>(E10+G10)/2</f>
        <v>0.9434814453125</v>
      </c>
      <c r="G10" s="41">
        <f>(7*D10)^2-(8*D10)+1</f>
        <v>0.886962890625</v>
      </c>
      <c r="H10" s="45">
        <f>E10*G10</f>
        <v>0.886962890625</v>
      </c>
      <c r="I10" s="41">
        <f>E10*F10</f>
        <v>0.9434814453125</v>
      </c>
    </row>
    <row r="11" spans="1:9" ht="15.75" x14ac:dyDescent="0.25">
      <c r="A11" s="41">
        <v>7</v>
      </c>
      <c r="B11" s="41">
        <f>IF(E10*F10&gt;=0,B10,C10)</f>
        <v>0</v>
      </c>
      <c r="C11" s="41">
        <f>(B11+D11)/2</f>
        <v>3.90625E-3</v>
      </c>
      <c r="D11" s="41">
        <f>IF(F10*G10&lt;0,D10,C10)</f>
        <v>7.8125E-3</v>
      </c>
      <c r="E11" s="41">
        <f>(7*B11)^2-(8*B11)+1</f>
        <v>1</v>
      </c>
      <c r="F11" s="46">
        <f>(E11+G11)/2</f>
        <v>0.970245361328125</v>
      </c>
      <c r="G11" s="41">
        <f>(7*D11)^2-(8*D11)+1</f>
        <v>0.94049072265625</v>
      </c>
      <c r="H11" s="45">
        <f>E11*G11</f>
        <v>0.94049072265625</v>
      </c>
      <c r="I11" s="41">
        <f>E11*F11</f>
        <v>0.970245361328125</v>
      </c>
    </row>
    <row r="12" spans="1:9" ht="15.75" x14ac:dyDescent="0.25">
      <c r="A12" s="46">
        <v>8</v>
      </c>
      <c r="B12" s="41">
        <f>IF(E11*F11&gt;=0,B11,C11)</f>
        <v>0</v>
      </c>
      <c r="C12" s="41">
        <f>(B12+D12)/2</f>
        <v>1.953125E-3</v>
      </c>
      <c r="D12" s="41">
        <f>IF(F11*G11&lt;0,D11,C11)</f>
        <v>3.90625E-3</v>
      </c>
      <c r="E12" s="41">
        <f>(7*B12)^2-(8*B12)+1</f>
        <v>1</v>
      </c>
      <c r="F12" s="46">
        <f>(E12+G12)/2</f>
        <v>0.98474884033203125</v>
      </c>
      <c r="G12" s="41">
        <f>(7*D12)^2-(8*D12)+1</f>
        <v>0.9694976806640625</v>
      </c>
      <c r="H12" s="45">
        <f>E12*G12</f>
        <v>0.9694976806640625</v>
      </c>
      <c r="I12" s="41">
        <f>E12*F12</f>
        <v>0.98474884033203125</v>
      </c>
    </row>
    <row r="13" spans="1:9" ht="15.75" x14ac:dyDescent="0.25">
      <c r="A13" s="41">
        <v>9</v>
      </c>
      <c r="B13" s="41">
        <f>IF(E12*F12&gt;=0,B12,C12)</f>
        <v>0</v>
      </c>
      <c r="C13" s="41">
        <f>(B13+D13)/2</f>
        <v>9.765625E-4</v>
      </c>
      <c r="D13" s="41">
        <f>IF(F12*G12&lt;0,D12,C12)</f>
        <v>1.953125E-3</v>
      </c>
      <c r="E13" s="41">
        <f>(7*B13)^2-(8*B13)+1</f>
        <v>1</v>
      </c>
      <c r="F13" s="46">
        <f>(E13+G13)/2</f>
        <v>0.99228096008300781</v>
      </c>
      <c r="G13" s="41">
        <f>(7*D13)^2-(8*D13)+1</f>
        <v>0.98456192016601563</v>
      </c>
      <c r="H13" s="45">
        <f>E13*G13</f>
        <v>0.98456192016601563</v>
      </c>
      <c r="I13" s="41">
        <f>E13*F13</f>
        <v>0.99228096008300781</v>
      </c>
    </row>
    <row r="14" spans="1:9" ht="15.75" x14ac:dyDescent="0.25">
      <c r="A14" s="46">
        <v>10</v>
      </c>
      <c r="B14" s="41">
        <f>IF(E13*F13&gt;=0,B13,C13)</f>
        <v>0</v>
      </c>
      <c r="C14" s="41">
        <f>(B14+D14)/2</f>
        <v>4.8828125E-4</v>
      </c>
      <c r="D14" s="41">
        <f>IF(F13*G13&lt;0,D13,C13)</f>
        <v>9.765625E-4</v>
      </c>
      <c r="E14" s="41">
        <f>(7*B14)^2-(8*B14)+1</f>
        <v>1</v>
      </c>
      <c r="F14" s="46">
        <f>(E14+G14)/2</f>
        <v>0.99611711502075195</v>
      </c>
      <c r="G14" s="41">
        <f>(7*D14)^2-(8*D14)+1</f>
        <v>0.99223423004150391</v>
      </c>
      <c r="H14" s="45">
        <f>E14*G14</f>
        <v>0.99223423004150391</v>
      </c>
      <c r="I14" s="41">
        <f>E14*F14</f>
        <v>0.99611711502075195</v>
      </c>
    </row>
    <row r="15" spans="1:9" ht="15.75" x14ac:dyDescent="0.25">
      <c r="A15" s="41">
        <v>11</v>
      </c>
      <c r="B15" s="41">
        <f>IF(E14*F14&gt;=0,B14,C14)</f>
        <v>0</v>
      </c>
      <c r="C15" s="41">
        <f>(B15+D15)/2</f>
        <v>2.44140625E-4</v>
      </c>
      <c r="D15" s="41">
        <f>IF(F14*G14&lt;0,D14,C14)</f>
        <v>4.8828125E-4</v>
      </c>
      <c r="E15" s="41">
        <f>(7*B15)^2-(8*B15)+1</f>
        <v>1</v>
      </c>
      <c r="F15" s="46">
        <f>(E15+G15)/2</f>
        <v>0.99805271625518799</v>
      </c>
      <c r="G15" s="41">
        <f>(7*D15)^2-(8*D15)+1</f>
        <v>0.99610543251037598</v>
      </c>
      <c r="H15" s="45">
        <f>E15*G15</f>
        <v>0.99610543251037598</v>
      </c>
      <c r="I15" s="41">
        <f>E15*F15</f>
        <v>0.99805271625518799</v>
      </c>
    </row>
    <row r="16" spans="1:9" ht="15.75" x14ac:dyDescent="0.25">
      <c r="A16" s="47">
        <v>12</v>
      </c>
      <c r="B16" s="47">
        <f>IF(E15*F15&gt;=0,B15,C15)</f>
        <v>0</v>
      </c>
      <c r="C16" s="47">
        <f>(B16+D16)/2</f>
        <v>1.220703125E-4</v>
      </c>
      <c r="D16" s="47">
        <f>IF(F15*G15&lt;0,D15,C15)</f>
        <v>2.44140625E-4</v>
      </c>
      <c r="E16" s="47">
        <f>(7*B16)^2-(8*B16)+1</f>
        <v>1</v>
      </c>
      <c r="F16" s="47">
        <f>(E16+G16)/2</f>
        <v>0.999024897813797</v>
      </c>
      <c r="G16" s="47">
        <f>(7*D16)^2-(8*D16)+1</f>
        <v>0.99804979562759399</v>
      </c>
      <c r="H16" s="54">
        <f>E16*G16</f>
        <v>0.99804979562759399</v>
      </c>
      <c r="I16" s="47">
        <f>E16*F16</f>
        <v>0.999024897813797</v>
      </c>
    </row>
    <row r="17" spans="1:9" ht="15.75" x14ac:dyDescent="0.25">
      <c r="A17" s="46">
        <v>13</v>
      </c>
      <c r="B17" s="46">
        <f>IF(E16*F16&gt;=0,B16,C16)</f>
        <v>0</v>
      </c>
      <c r="C17" s="46">
        <f>(B17+D17)/2</f>
        <v>6.103515625E-5</v>
      </c>
      <c r="D17" s="46">
        <f>IF(F16*G16&lt;0,D16,C16)</f>
        <v>1.220703125E-4</v>
      </c>
      <c r="E17" s="46">
        <f>(7*B17)^2-(8*B17)+1</f>
        <v>1</v>
      </c>
      <c r="F17" s="46">
        <f>(E17+G17)/2</f>
        <v>0.99951208382844925</v>
      </c>
      <c r="G17" s="46">
        <f>(7*D17)^2-(8*D17)+1</f>
        <v>0.9990241676568985</v>
      </c>
      <c r="H17" s="50">
        <f>E17*G17</f>
        <v>0.9990241676568985</v>
      </c>
      <c r="I17" s="46">
        <f>E17*F17</f>
        <v>0.99951208382844925</v>
      </c>
    </row>
    <row r="18" spans="1:9" ht="15.75" x14ac:dyDescent="0.25">
      <c r="A18" s="46">
        <v>14</v>
      </c>
      <c r="B18" s="41">
        <f>IF(E17*F17&gt;=0,B17,C17)</f>
        <v>0</v>
      </c>
      <c r="C18" s="41">
        <f>(B18+D18)/2</f>
        <v>3.0517578125E-5</v>
      </c>
      <c r="D18" s="41">
        <f>IF(F17*G17&lt;0,D17,C17)</f>
        <v>6.103515625E-5</v>
      </c>
      <c r="E18" s="41">
        <f>(7*B18)^2-(8*B18)+1</f>
        <v>1</v>
      </c>
      <c r="F18" s="46">
        <f>(E18+G18)/2</f>
        <v>0.99975595064461231</v>
      </c>
      <c r="G18" s="41">
        <f>(7*D18)^2-(8*D18)+1</f>
        <v>0.99951190128922462</v>
      </c>
      <c r="H18" s="45">
        <f>E18*G18</f>
        <v>0.99951190128922462</v>
      </c>
      <c r="I18" s="41">
        <f>E18*F18</f>
        <v>0.99975595064461231</v>
      </c>
    </row>
    <row r="19" spans="1:9" ht="15.75" x14ac:dyDescent="0.25">
      <c r="A19" s="51" t="s">
        <v>49</v>
      </c>
      <c r="B19" s="52"/>
      <c r="C19" s="52"/>
      <c r="D19" s="52"/>
      <c r="E19" s="52"/>
      <c r="F19" s="52"/>
      <c r="G19" s="52"/>
      <c r="H19" s="52"/>
      <c r="I19" s="53"/>
    </row>
    <row r="21" spans="1:9" x14ac:dyDescent="0.25">
      <c r="A21" s="15" t="s">
        <v>25</v>
      </c>
      <c r="B21" s="15" t="s">
        <v>50</v>
      </c>
      <c r="C21" s="15" t="s">
        <v>30</v>
      </c>
      <c r="D21" s="15" t="s">
        <v>51</v>
      </c>
      <c r="E21" s="55" t="s">
        <v>24</v>
      </c>
    </row>
    <row r="22" spans="1:9" x14ac:dyDescent="0.25">
      <c r="A22" s="15"/>
      <c r="B22" s="15">
        <v>0</v>
      </c>
      <c r="C22" s="15">
        <f>(7*B22)^2-(8*B22)+1</f>
        <v>1</v>
      </c>
      <c r="D22" s="15">
        <f>(14*B22)-8</f>
        <v>-8</v>
      </c>
      <c r="E22" s="55">
        <f>B24-B23/B24</f>
        <v>-0.25755050505050509</v>
      </c>
    </row>
    <row r="23" spans="1:9" x14ac:dyDescent="0.25">
      <c r="A23" s="15"/>
      <c r="B23" s="15">
        <f>B22-C22/D22</f>
        <v>0.125</v>
      </c>
      <c r="C23" s="15">
        <f>(7*B23)^2-(8*B23)+1</f>
        <v>0.765625</v>
      </c>
      <c r="D23" s="15">
        <f>(14*B23)-8</f>
        <v>-6.25</v>
      </c>
    </row>
    <row r="24" spans="1:9" x14ac:dyDescent="0.25">
      <c r="A24" s="15"/>
      <c r="B24" s="55">
        <f>B23-C23/D23</f>
        <v>0.2475</v>
      </c>
      <c r="C24" s="55">
        <f>(7*B24)^2-(8*B24)+1</f>
        <v>2.0215562499999997</v>
      </c>
      <c r="D24" s="55">
        <f>(14*B24)-8</f>
        <v>-4.5350000000000001</v>
      </c>
    </row>
    <row r="25" spans="1:9" x14ac:dyDescent="0.25">
      <c r="A25" s="15"/>
      <c r="B25" s="15">
        <f>B24-C24/D24</f>
        <v>0.69326764057331858</v>
      </c>
      <c r="C25" s="15">
        <f>(7*B25)^2-(8*B25)+1</f>
        <v>19.004239927252158</v>
      </c>
      <c r="D25" s="15">
        <f>(14*B25)-8</f>
        <v>1.7057469680264603</v>
      </c>
    </row>
  </sheetData>
  <mergeCells count="2">
    <mergeCell ref="A19:I19"/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67B35-66E2-4CBA-BEE8-7A4485607737}">
  <dimension ref="A1:D9"/>
  <sheetViews>
    <sheetView workbookViewId="0">
      <selection activeCell="G10" sqref="G10"/>
    </sheetView>
  </sheetViews>
  <sheetFormatPr defaultRowHeight="15" x14ac:dyDescent="0.25"/>
  <cols>
    <col min="1" max="1" width="14.42578125" customWidth="1"/>
  </cols>
  <sheetData>
    <row r="1" spans="1:4" ht="15.75" x14ac:dyDescent="0.25">
      <c r="A1" s="39" t="s">
        <v>6</v>
      </c>
      <c r="B1" s="39"/>
      <c r="C1" s="41"/>
      <c r="D1" s="40"/>
    </row>
    <row r="2" spans="1:4" ht="15.75" x14ac:dyDescent="0.25">
      <c r="A2" s="41" t="s">
        <v>13</v>
      </c>
      <c r="B2" s="41"/>
      <c r="C2" s="41"/>
      <c r="D2" s="40"/>
    </row>
    <row r="3" spans="1:4" ht="15.75" x14ac:dyDescent="0.25">
      <c r="A3" s="42" t="s">
        <v>19</v>
      </c>
      <c r="B3" s="42"/>
      <c r="C3" s="42"/>
      <c r="D3" s="43"/>
    </row>
    <row r="4" spans="1:4" ht="15.75" x14ac:dyDescent="0.25">
      <c r="A4" s="42" t="s">
        <v>21</v>
      </c>
      <c r="B4" s="42" t="s">
        <v>22</v>
      </c>
      <c r="C4" s="42" t="s">
        <v>23</v>
      </c>
      <c r="D4" s="42" t="s">
        <v>24</v>
      </c>
    </row>
    <row r="5" spans="1:4" ht="15.75" x14ac:dyDescent="0.25">
      <c r="A5" s="41">
        <v>2</v>
      </c>
      <c r="B5" s="41">
        <f>A5^2-5</f>
        <v>-1</v>
      </c>
      <c r="C5" s="41">
        <f>2*A5</f>
        <v>4</v>
      </c>
      <c r="D5" s="41">
        <f>A9-A8/A9</f>
        <v>1.2360679773137426</v>
      </c>
    </row>
    <row r="6" spans="1:4" ht="15.75" x14ac:dyDescent="0.25">
      <c r="A6" s="46">
        <f>A5-B5/C5</f>
        <v>2.25</v>
      </c>
      <c r="B6" s="41">
        <f>A6^2-5</f>
        <v>6.25E-2</v>
      </c>
      <c r="C6" s="41">
        <f>2*A6</f>
        <v>4.5</v>
      </c>
      <c r="D6" s="48"/>
    </row>
    <row r="7" spans="1:4" ht="15.75" x14ac:dyDescent="0.25">
      <c r="A7" s="46">
        <f>A6-B6/C6</f>
        <v>2.2361111111111112</v>
      </c>
      <c r="B7" s="41">
        <f>A7^2-5</f>
        <v>1.9290123456805475E-4</v>
      </c>
      <c r="C7" s="41">
        <f>2*A7</f>
        <v>4.4722222222222223</v>
      </c>
      <c r="D7" s="40"/>
    </row>
    <row r="8" spans="1:4" ht="15.75" x14ac:dyDescent="0.25">
      <c r="A8" s="46">
        <f>A7-B7/C7</f>
        <v>2.2360679779158041</v>
      </c>
      <c r="B8" s="41">
        <f>A8^2-5</f>
        <v>1.8604735529947902E-9</v>
      </c>
      <c r="C8" s="41">
        <f>2*A8</f>
        <v>4.4721359558316083</v>
      </c>
      <c r="D8" s="49"/>
    </row>
    <row r="9" spans="1:4" ht="15.75" x14ac:dyDescent="0.25">
      <c r="A9" s="47">
        <f>A8-B8/C8</f>
        <v>2.2360679774997898</v>
      </c>
      <c r="B9" s="47">
        <f>A9^2-5</f>
        <v>0</v>
      </c>
      <c r="C9" s="47">
        <f>2*A9</f>
        <v>4.4721359549995796</v>
      </c>
      <c r="D9" s="49"/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D2F45-B9F6-457C-8F12-E80D3415D834}">
  <dimension ref="A1:G10"/>
  <sheetViews>
    <sheetView workbookViewId="0">
      <selection activeCell="N12" sqref="N12"/>
    </sheetView>
  </sheetViews>
  <sheetFormatPr defaultRowHeight="15" x14ac:dyDescent="0.25"/>
  <cols>
    <col min="1" max="1" width="26.85546875" customWidth="1"/>
  </cols>
  <sheetData>
    <row r="1" spans="1:7" ht="15.75" x14ac:dyDescent="0.25">
      <c r="A1" s="39" t="s">
        <v>7</v>
      </c>
      <c r="B1" s="39"/>
      <c r="C1" s="40"/>
      <c r="D1" s="40"/>
      <c r="E1" s="40"/>
      <c r="F1" s="40"/>
      <c r="G1" s="40"/>
    </row>
    <row r="2" spans="1:7" ht="15.75" x14ac:dyDescent="0.25">
      <c r="A2" s="41" t="s">
        <v>14</v>
      </c>
      <c r="B2" s="41"/>
      <c r="C2" s="40"/>
      <c r="D2" s="40"/>
      <c r="E2" s="40"/>
      <c r="F2" s="40"/>
      <c r="G2" s="40"/>
    </row>
    <row r="3" spans="1:7" ht="15.75" x14ac:dyDescent="0.25">
      <c r="A3" s="42"/>
      <c r="B3" s="42"/>
      <c r="C3" s="43"/>
      <c r="D3" s="43"/>
      <c r="E3" s="40"/>
      <c r="F3" s="40"/>
      <c r="G3" s="40"/>
    </row>
    <row r="4" spans="1:7" ht="15.75" x14ac:dyDescent="0.25">
      <c r="A4" s="42" t="s">
        <v>25</v>
      </c>
      <c r="B4" s="42" t="s">
        <v>26</v>
      </c>
      <c r="C4" s="44" t="s">
        <v>27</v>
      </c>
      <c r="D4" s="42" t="s">
        <v>28</v>
      </c>
      <c r="E4" s="42" t="s">
        <v>29</v>
      </c>
      <c r="F4" s="41" t="s">
        <v>30</v>
      </c>
      <c r="G4" s="45" t="s">
        <v>31</v>
      </c>
    </row>
    <row r="5" spans="1:7" ht="15.75" x14ac:dyDescent="0.25">
      <c r="A5" s="41">
        <v>1</v>
      </c>
      <c r="B5" s="41">
        <v>0</v>
      </c>
      <c r="C5" s="41">
        <f>(B5+D5)/2</f>
        <v>1</v>
      </c>
      <c r="D5" s="41">
        <v>2</v>
      </c>
      <c r="E5" s="41">
        <f>B5^3-6*B5^2+11*B5-6</f>
        <v>-6</v>
      </c>
      <c r="F5" s="41">
        <f>C5^3-6*C5^2+11*C5-6</f>
        <v>0</v>
      </c>
      <c r="G5" s="41">
        <f>D5^3-6*D5^2+11*D5-6</f>
        <v>0</v>
      </c>
    </row>
    <row r="6" spans="1:7" ht="15.75" x14ac:dyDescent="0.25">
      <c r="A6" s="46">
        <v>2</v>
      </c>
      <c r="B6" s="46">
        <f>IF(E5*F5&gt;=0,B5,C5)</f>
        <v>0</v>
      </c>
      <c r="C6" s="46">
        <f>(B6+D6)/2</f>
        <v>0.5</v>
      </c>
      <c r="D6" s="46">
        <f>IF(F5*G5&lt;0,D5,C5)</f>
        <v>1</v>
      </c>
      <c r="E6" s="46">
        <f>C6^3-6*C6^2+11*C6-6</f>
        <v>-1.875</v>
      </c>
      <c r="F6" s="46">
        <f>(E6+G6)/2</f>
        <v>20.0625</v>
      </c>
      <c r="G6" s="46">
        <f>(7*D6)^2-(8*D6)+1</f>
        <v>42</v>
      </c>
    </row>
    <row r="7" spans="1:7" ht="15.75" x14ac:dyDescent="0.25">
      <c r="A7" s="41">
        <v>3</v>
      </c>
      <c r="B7" s="41">
        <f>IF(E6*F6&lt;0,B6,C6)</f>
        <v>0</v>
      </c>
      <c r="C7" s="41">
        <f>(B7+D7)/2</f>
        <v>0.25</v>
      </c>
      <c r="D7" s="41">
        <f>IF(F6*G6&lt;0,D6,C6)</f>
        <v>0.5</v>
      </c>
      <c r="E7" s="41">
        <f>C7^3-6*C7^2+11*C7-6</f>
        <v>-3.609375</v>
      </c>
      <c r="F7" s="46">
        <f>(E7+G7)/2</f>
        <v>2.8203125</v>
      </c>
      <c r="G7" s="41">
        <f>(7*D7)^2-(8*D7)+1</f>
        <v>9.25</v>
      </c>
    </row>
    <row r="8" spans="1:7" ht="15.75" x14ac:dyDescent="0.25">
      <c r="A8" s="47">
        <v>4</v>
      </c>
      <c r="B8" s="47">
        <f>IF(E7*F7&lt;0,B7,C7)</f>
        <v>0</v>
      </c>
      <c r="C8" s="47">
        <f>(B8+D8)/2</f>
        <v>0.125</v>
      </c>
      <c r="D8" s="47">
        <f>IF(F7*G7&lt;0,D7,C7)</f>
        <v>0.25</v>
      </c>
      <c r="E8" s="47">
        <f>C8^3-6*C8^2+11*C8-6</f>
        <v>-4.716796875</v>
      </c>
      <c r="F8" s="47">
        <f>(E8+G8)/2</f>
        <v>-1.3271484375</v>
      </c>
      <c r="G8" s="47">
        <f>(7*D8)^2-(8*D8)+1</f>
        <v>2.0625</v>
      </c>
    </row>
    <row r="9" spans="1:7" ht="15.75" x14ac:dyDescent="0.25">
      <c r="A9" s="41">
        <v>5</v>
      </c>
      <c r="B9" s="41">
        <f>IF(E8*F8&lt;0,B8,C8)</f>
        <v>0.125</v>
      </c>
      <c r="C9" s="41">
        <f>(B9+D9)/2</f>
        <v>0.1875</v>
      </c>
      <c r="D9" s="41">
        <f>IF(F8*G8&lt;0,D8,C8)</f>
        <v>0.25</v>
      </c>
      <c r="E9" s="41">
        <f>C9^3-6*C9^2+11*C9-6</f>
        <v>-4.141845703125</v>
      </c>
      <c r="F9" s="46">
        <f>(E9+G9)/2</f>
        <v>-1.0396728515625</v>
      </c>
      <c r="G9" s="41">
        <f>(7*D9)^2-(8*D9)+1</f>
        <v>2.0625</v>
      </c>
    </row>
    <row r="10" spans="1:7" ht="15.75" x14ac:dyDescent="0.25">
      <c r="A10" s="41">
        <v>6</v>
      </c>
      <c r="B10" s="41">
        <f>IF(E9*F9&lt;0,B9,C9)</f>
        <v>0.1875</v>
      </c>
      <c r="C10" s="41">
        <f>(B10+D10)/2</f>
        <v>0.21875</v>
      </c>
      <c r="D10" s="41">
        <f>IF(F9*G9&lt;0,D9,C9)</f>
        <v>0.25</v>
      </c>
      <c r="E10" s="41">
        <f>C10^3-6*C10^2+11*C10-6</f>
        <v>-3.870391845703125</v>
      </c>
      <c r="F10" s="46">
        <f>(E10+G10)/2</f>
        <v>-0.9039459228515625</v>
      </c>
      <c r="G10" s="41">
        <f>(7*D10)^2-(8*D10)+1</f>
        <v>2.0625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Soal 1</vt:lpstr>
      <vt:lpstr>Soal 2</vt:lpstr>
      <vt:lpstr>Soal 3</vt:lpstr>
      <vt:lpstr>Soal 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sepay</dc:creator>
  <cp:lastModifiedBy>sepay</cp:lastModifiedBy>
  <dcterms:created xsi:type="dcterms:W3CDTF">2018-07-11T07:58:02Z</dcterms:created>
  <dcterms:modified xsi:type="dcterms:W3CDTF">2018-07-11T08:08:39Z</dcterms:modified>
</cp:coreProperties>
</file>