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327"/>
  <workbookPr date1904="1"/>
  <mc:AlternateContent xmlns:mc="http://schemas.openxmlformats.org/markup-compatibility/2006">
    <mc:Choice Requires="x15">
      <x15ac:absPath xmlns:x15ac="http://schemas.microsoft.com/office/spreadsheetml/2010/11/ac" url="D:\Lö Speichör\Vorlesungen\Vorlesungen_FOM_München\IT_Management\"/>
    </mc:Choice>
  </mc:AlternateContent>
  <xr:revisionPtr revIDLastSave="0" documentId="13_ncr:1_{AD2F5436-A95D-47A6-8B4F-A33C29123666}" xr6:coauthVersionLast="47" xr6:coauthVersionMax="47" xr10:uidLastSave="{00000000-0000-0000-0000-000000000000}"/>
  <bookViews>
    <workbookView xWindow="14295" yWindow="0" windowWidth="14610" windowHeight="15585" tabRatio="518" xr2:uid="{00000000-000D-0000-FFFF-FFFF00000000}"/>
  </bookViews>
  <sheets>
    <sheet name="Gewichtungsfaktoren" sheetId="1" r:id="rId1"/>
    <sheet name="Zielerreichungsfaktoren" sheetId="2" r:id="rId2"/>
    <sheet name="Nutzwerte" sheetId="3" r:id="rId3"/>
  </sheets>
  <calcPr calcId="191029" concurrentCalc="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O4" i="1" l="1"/>
  <c r="J3" i="3"/>
  <c r="O2" i="1"/>
  <c r="O3" i="1"/>
  <c r="O5" i="1"/>
  <c r="O6" i="1"/>
  <c r="O7" i="1"/>
  <c r="O8" i="1"/>
  <c r="O9" i="1"/>
  <c r="O10" i="1"/>
  <c r="O11" i="1"/>
  <c r="O12" i="1"/>
  <c r="O13" i="1"/>
  <c r="O14" i="1"/>
  <c r="P2" i="1"/>
  <c r="C3" i="3"/>
  <c r="K3" i="3"/>
  <c r="J4" i="3"/>
  <c r="P3" i="1"/>
  <c r="C4" i="3"/>
  <c r="K4" i="3"/>
  <c r="J5" i="3"/>
  <c r="P4" i="1"/>
  <c r="C5" i="3"/>
  <c r="K5" i="3"/>
  <c r="J6" i="3"/>
  <c r="P5" i="1"/>
  <c r="C6" i="3"/>
  <c r="K6" i="3"/>
  <c r="J7" i="3"/>
  <c r="P6" i="1"/>
  <c r="C7" i="3"/>
  <c r="K7" i="3"/>
  <c r="J8" i="3"/>
  <c r="P7" i="1"/>
  <c r="C8" i="3"/>
  <c r="K8" i="3"/>
  <c r="J9" i="3"/>
  <c r="P8" i="1"/>
  <c r="C9" i="3"/>
  <c r="K9" i="3"/>
  <c r="J10" i="3"/>
  <c r="P9" i="1"/>
  <c r="C10" i="3"/>
  <c r="K10" i="3"/>
  <c r="J11" i="3"/>
  <c r="P10" i="1"/>
  <c r="C11" i="3"/>
  <c r="K11" i="3"/>
  <c r="J12" i="3"/>
  <c r="P11" i="1"/>
  <c r="C12" i="3"/>
  <c r="K12" i="3"/>
  <c r="J13" i="3"/>
  <c r="P12" i="1"/>
  <c r="C13" i="3"/>
  <c r="K13" i="3"/>
  <c r="J14" i="3"/>
  <c r="P13" i="1"/>
  <c r="C14" i="3"/>
  <c r="K14" i="3"/>
  <c r="K16" i="3"/>
  <c r="H14" i="3"/>
  <c r="H13" i="3"/>
  <c r="H12" i="3"/>
  <c r="H11" i="3"/>
  <c r="H10" i="3"/>
  <c r="H9" i="3"/>
  <c r="H8" i="3"/>
  <c r="H7" i="3"/>
  <c r="H6" i="3"/>
  <c r="H5" i="3"/>
  <c r="H4" i="3"/>
  <c r="H3" i="3"/>
  <c r="F14" i="3"/>
  <c r="F13" i="3"/>
  <c r="F12" i="3"/>
  <c r="F11" i="3"/>
  <c r="F10" i="3"/>
  <c r="F9" i="3"/>
  <c r="F8" i="3"/>
  <c r="F7" i="3"/>
  <c r="F6" i="3"/>
  <c r="F5" i="3"/>
  <c r="F4" i="3"/>
  <c r="F3" i="3"/>
  <c r="B13" i="2"/>
  <c r="B12" i="2"/>
  <c r="B11" i="2"/>
  <c r="B10" i="2"/>
  <c r="B9" i="2"/>
  <c r="B8" i="2"/>
  <c r="B7" i="2"/>
  <c r="B6" i="2"/>
  <c r="B5" i="2"/>
  <c r="B4" i="2"/>
  <c r="B3" i="2"/>
  <c r="B2" i="2"/>
  <c r="D14" i="3"/>
  <c r="D13" i="3"/>
  <c r="D12" i="3"/>
  <c r="D11" i="3"/>
  <c r="D10" i="3"/>
  <c r="D9" i="3"/>
  <c r="D8" i="3"/>
  <c r="D7" i="3"/>
  <c r="D6" i="3"/>
  <c r="D5" i="3"/>
  <c r="D4" i="3"/>
  <c r="D3" i="3"/>
  <c r="B14" i="3"/>
  <c r="B13" i="3"/>
  <c r="B12" i="3"/>
  <c r="B11" i="3"/>
  <c r="B10" i="3"/>
  <c r="B9" i="3"/>
  <c r="B8" i="3"/>
  <c r="B7" i="3"/>
  <c r="B6" i="3"/>
  <c r="B5" i="3"/>
  <c r="B4" i="3"/>
  <c r="B3" i="3"/>
  <c r="I3" i="3"/>
  <c r="I4" i="3"/>
  <c r="I5" i="3"/>
  <c r="I6" i="3"/>
  <c r="I7" i="3"/>
  <c r="I8" i="3"/>
  <c r="I9" i="3"/>
  <c r="I10" i="3"/>
  <c r="I11" i="3"/>
  <c r="I12" i="3"/>
  <c r="I13" i="3"/>
  <c r="I14" i="3"/>
  <c r="I16" i="3"/>
  <c r="G3" i="3"/>
  <c r="G4" i="3"/>
  <c r="G5" i="3"/>
  <c r="G6" i="3"/>
  <c r="G7" i="3"/>
  <c r="G8" i="3"/>
  <c r="G9" i="3"/>
  <c r="G10" i="3"/>
  <c r="G11" i="3"/>
  <c r="G12" i="3"/>
  <c r="G13" i="3"/>
  <c r="G14" i="3"/>
  <c r="G16" i="3"/>
  <c r="E3" i="3"/>
  <c r="E4" i="3"/>
  <c r="E5" i="3"/>
  <c r="E6" i="3"/>
  <c r="E7" i="3"/>
  <c r="E8" i="3"/>
  <c r="E9" i="3"/>
  <c r="E10" i="3"/>
  <c r="E11" i="3"/>
  <c r="E12" i="3"/>
  <c r="E13" i="3"/>
  <c r="E14" i="3"/>
  <c r="E16" i="3"/>
</calcChain>
</file>

<file path=xl/sharedStrings.xml><?xml version="1.0" encoding="utf-8"?>
<sst xmlns="http://schemas.openxmlformats.org/spreadsheetml/2006/main" count="72" uniqueCount="42">
  <si>
    <t>Summe der Bewertungs-punkte</t>
  </si>
  <si>
    <t>Gewichtungs-faktor</t>
  </si>
  <si>
    <t xml:space="preserve">Summe </t>
  </si>
  <si>
    <t>1 beide Kriterien sind gleichwertig</t>
  </si>
  <si>
    <t>2 Kriterum A (Zeile) ist wichtiger als Kriterium B (Spalte)</t>
  </si>
  <si>
    <t>Bewertungskriterium</t>
  </si>
  <si>
    <t>Alternative 1</t>
  </si>
  <si>
    <t>Alternative 2</t>
  </si>
  <si>
    <t>Alternative 3</t>
  </si>
  <si>
    <t>Ziele</t>
  </si>
  <si>
    <t>Bewertungskriterium wird von entsprechender Alternative am besten erfüllt</t>
  </si>
  <si>
    <t>G=1</t>
  </si>
  <si>
    <t>Bewertungskriterium wird von entsprechender Alternative am zweitbesten erfüllt</t>
  </si>
  <si>
    <t>Bewertungskriterium wird von entsprechender Alternative am schlechtesten erfüllt</t>
  </si>
  <si>
    <t>Ziel-errei-chungs-faktoren</t>
  </si>
  <si>
    <t>Gewich-tungs-faktoren</t>
  </si>
  <si>
    <t>Teilnutz-werte</t>
  </si>
  <si>
    <t>Gesamtnutzwerte</t>
  </si>
  <si>
    <t>Rangfolge</t>
  </si>
  <si>
    <t>0 Kriterium A ist unwichtiger als Kriterium B</t>
  </si>
  <si>
    <t>G=3</t>
  </si>
  <si>
    <t>G=2</t>
  </si>
  <si>
    <t>Lieferant oder Handlungsoption</t>
  </si>
  <si>
    <t>Alternative 4</t>
  </si>
  <si>
    <t>G=0</t>
  </si>
  <si>
    <t>Bewertungskriterium wird von entsprechender Alternative nicht erfüllt</t>
  </si>
  <si>
    <r>
      <t xml:space="preserve">                       Kriterienkatalog
Kriterienkatalog</t>
    </r>
    <r>
      <rPr>
        <sz val="9"/>
        <rFont val="Verdana"/>
      </rPr>
      <t xml:space="preserve">         </t>
    </r>
  </si>
  <si>
    <t xml:space="preserve">Preis </t>
  </si>
  <si>
    <t xml:space="preserve">Benutzerfreundlichkeit </t>
  </si>
  <si>
    <t xml:space="preserve">Kundenservice </t>
  </si>
  <si>
    <t xml:space="preserve">Funktionalität </t>
  </si>
  <si>
    <t xml:space="preserve">Kompatibilität </t>
  </si>
  <si>
    <t xml:space="preserve">Skalierbarkeit </t>
  </si>
  <si>
    <t xml:space="preserve">Sicherheit </t>
  </si>
  <si>
    <t xml:space="preserve">Anpassungsfähigkeit </t>
  </si>
  <si>
    <t xml:space="preserve">Implementierungszeit </t>
  </si>
  <si>
    <t xml:space="preserve">Herstellerreputation </t>
  </si>
  <si>
    <t>Software-Updates</t>
  </si>
  <si>
    <t>Integration mit anderen Systemen</t>
  </si>
  <si>
    <t>-</t>
  </si>
  <si>
    <t xml:space="preserve">Beispielfall: </t>
  </si>
  <si>
    <t>Diese Matrix hilft dabei, die relativen Wichtigkeiten aller Kriterien zu bestimmen. Die Summe der Bewertungspunkte für jedes Kriterium wird dann berechnet und als Gewichtungsfaktor für dieses Kriterium in der Nutzwertanalyse verwendet.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</si>
</sst>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0"/>
      <name val="Verdana"/>
    </font>
    <font>
      <sz val="10"/>
      <name val="Verdana"/>
    </font>
    <font>
      <sz val="9"/>
      <name val="Verdana"/>
    </font>
    <font>
      <sz val="10"/>
      <name val="Verdana"/>
      <family val="2"/>
    </font>
  </fonts>
  <fills count="3">
    <fill>
      <patternFill patternType="none"/>
    </fill>
    <fill>
      <patternFill patternType="gray125"/>
    </fill>
    <fill>
      <patternFill patternType="solid">
        <fgColor indexed="42"/>
        <bgColor indexed="64"/>
      </patternFill>
    </fill>
  </fills>
  <borders count="12">
    <border>
      <left/>
      <right/>
      <top/>
      <bottom/>
      <diagonal/>
    </border>
    <border>
      <left style="thin">
        <color auto="1"/>
      </left>
      <right style="thin">
        <color auto="1"/>
      </right>
      <top style="thin">
        <color auto="1"/>
      </top>
      <bottom style="thin">
        <color auto="1"/>
      </bottom>
      <diagonal/>
    </border>
    <border diagonalDown="1">
      <left style="thin">
        <color auto="1"/>
      </left>
      <right style="thin">
        <color auto="1"/>
      </right>
      <top style="thin">
        <color auto="1"/>
      </top>
      <bottom style="thin">
        <color auto="1"/>
      </bottom>
      <diagonal style="thin">
        <color auto="1"/>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
      <left/>
      <right/>
      <top style="thin">
        <color auto="1"/>
      </top>
      <bottom/>
      <diagonal/>
    </border>
    <border>
      <left/>
      <right/>
      <top/>
      <bottom style="thin">
        <color auto="1"/>
      </bottom>
      <diagonal/>
    </border>
  </borders>
  <cellStyleXfs count="1">
    <xf numFmtId="0" fontId="0" fillId="0" borderId="0"/>
  </cellStyleXfs>
  <cellXfs count="57">
    <xf numFmtId="0" fontId="0" fillId="0" borderId="0" xfId="0"/>
    <xf numFmtId="0" fontId="1" fillId="0" borderId="1" xfId="0" applyFont="1" applyBorder="1" applyAlignment="1">
      <alignment vertical="center" wrapText="1"/>
    </xf>
    <xf numFmtId="0" fontId="0" fillId="0" borderId="1" xfId="0" applyBorder="1"/>
    <xf numFmtId="0" fontId="0" fillId="0" borderId="1" xfId="0" applyBorder="1" applyAlignment="1">
      <alignment horizontal="center" vertical="center" textRotation="90" wrapText="1"/>
    </xf>
    <xf numFmtId="0" fontId="0" fillId="0" borderId="1" xfId="0" applyBorder="1" applyAlignment="1">
      <alignment horizontal="center" vertical="center"/>
    </xf>
    <xf numFmtId="0" fontId="0" fillId="0" borderId="0" xfId="0" applyAlignment="1">
      <alignment horizontal="center" vertical="center"/>
    </xf>
    <xf numFmtId="0" fontId="0" fillId="0" borderId="0" xfId="0" applyAlignment="1">
      <alignment vertical="top" shrinkToFit="1"/>
    </xf>
    <xf numFmtId="0" fontId="0" fillId="0" borderId="0" xfId="0" applyAlignment="1">
      <alignment horizontal="right"/>
    </xf>
    <xf numFmtId="0" fontId="0" fillId="0" borderId="1" xfId="0" applyBorder="1" applyAlignment="1">
      <alignment horizontal="center" vertical="center" wrapText="1"/>
    </xf>
    <xf numFmtId="2" fontId="0" fillId="0" borderId="1" xfId="0" applyNumberFormat="1" applyBorder="1" applyAlignment="1">
      <alignment horizontal="center" vertical="center"/>
    </xf>
    <xf numFmtId="0" fontId="0" fillId="0" borderId="1" xfId="0" applyBorder="1" applyAlignment="1">
      <alignment horizontal="center" vertical="top" wrapText="1"/>
    </xf>
    <xf numFmtId="0" fontId="0" fillId="0" borderId="1" xfId="0" applyBorder="1" applyAlignment="1">
      <alignment horizontal="right"/>
    </xf>
    <xf numFmtId="0" fontId="1" fillId="0" borderId="1" xfId="0" applyFont="1" applyBorder="1" applyAlignment="1">
      <alignment horizontal="center" vertical="center" textRotation="90" wrapText="1"/>
    </xf>
    <xf numFmtId="0" fontId="0" fillId="2" borderId="1" xfId="0" applyFill="1" applyBorder="1" applyAlignment="1" applyProtection="1">
      <alignment horizontal="center" vertical="center"/>
      <protection locked="0"/>
    </xf>
    <xf numFmtId="0" fontId="0" fillId="0" borderId="0" xfId="0" applyAlignment="1">
      <alignment horizontal="left" vertical="center" wrapText="1"/>
    </xf>
    <xf numFmtId="0" fontId="0" fillId="0" borderId="0" xfId="0" applyAlignment="1">
      <alignment vertical="center" wrapText="1"/>
    </xf>
    <xf numFmtId="0" fontId="0" fillId="0" borderId="0" xfId="0" applyAlignment="1">
      <alignment horizontal="center" vertical="center" textRotation="90" wrapText="1"/>
    </xf>
    <xf numFmtId="2" fontId="0" fillId="0" borderId="0" xfId="0" applyNumberFormat="1" applyAlignment="1">
      <alignment horizontal="center" vertical="center"/>
    </xf>
    <xf numFmtId="0" fontId="0" fillId="0" borderId="1" xfId="0" applyBorder="1" applyAlignment="1" applyProtection="1">
      <alignment horizontal="center" vertical="center"/>
      <protection locked="0"/>
    </xf>
    <xf numFmtId="0" fontId="0" fillId="0" borderId="1" xfId="0" applyBorder="1" applyAlignment="1">
      <alignment vertical="center" wrapText="1"/>
    </xf>
    <xf numFmtId="0" fontId="0" fillId="0" borderId="0" xfId="0" applyAlignment="1">
      <alignment horizontal="right" vertical="top"/>
    </xf>
    <xf numFmtId="0" fontId="0" fillId="0" borderId="2" xfId="0" applyBorder="1" applyAlignment="1">
      <alignment horizontal="left" vertical="top" wrapText="1" shrinkToFit="1"/>
    </xf>
    <xf numFmtId="0" fontId="3" fillId="0" borderId="1" xfId="0" applyFont="1" applyBorder="1" applyAlignment="1">
      <alignment vertical="center" wrapText="1"/>
    </xf>
    <xf numFmtId="0" fontId="3" fillId="0" borderId="1" xfId="0" applyFont="1" applyBorder="1" applyAlignment="1">
      <alignment horizontal="center" vertical="center"/>
    </xf>
    <xf numFmtId="0" fontId="3" fillId="0" borderId="1" xfId="0" applyFont="1" applyBorder="1" applyAlignment="1" applyProtection="1">
      <alignment horizontal="center" vertical="center"/>
      <protection locked="0"/>
    </xf>
    <xf numFmtId="0" fontId="3" fillId="0" borderId="1" xfId="0" applyFont="1" applyBorder="1"/>
    <xf numFmtId="0" fontId="0" fillId="0" borderId="6" xfId="0" applyBorder="1" applyAlignment="1">
      <alignment horizontal="left" vertical="center" wrapText="1"/>
    </xf>
    <xf numFmtId="0" fontId="0" fillId="0" borderId="7" xfId="0" applyBorder="1" applyAlignment="1">
      <alignment horizontal="left" vertical="center" wrapText="1"/>
    </xf>
    <xf numFmtId="0" fontId="0" fillId="0" borderId="8" xfId="0" applyBorder="1" applyAlignment="1">
      <alignment horizontal="left" vertical="center" wrapText="1"/>
    </xf>
    <xf numFmtId="0" fontId="0" fillId="0" borderId="9" xfId="0" applyBorder="1" applyAlignment="1">
      <alignment horizontal="left" vertical="center" wrapText="1"/>
    </xf>
    <xf numFmtId="0" fontId="0" fillId="0" borderId="6" xfId="0" applyBorder="1" applyAlignment="1">
      <alignment vertical="center" wrapText="1"/>
    </xf>
    <xf numFmtId="0" fontId="0" fillId="0" borderId="7" xfId="0" applyBorder="1" applyAlignment="1">
      <alignment vertical="center" wrapText="1"/>
    </xf>
    <xf numFmtId="0" fontId="0" fillId="0" borderId="8" xfId="0" applyBorder="1" applyAlignment="1">
      <alignment vertical="center" wrapText="1"/>
    </xf>
    <xf numFmtId="0" fontId="0" fillId="0" borderId="9" xfId="0" applyBorder="1" applyAlignment="1">
      <alignment vertical="center" wrapText="1"/>
    </xf>
    <xf numFmtId="0" fontId="0" fillId="0" borderId="3" xfId="0" applyBorder="1" applyAlignment="1">
      <alignment horizontal="right" vertical="center"/>
    </xf>
    <xf numFmtId="0" fontId="0" fillId="0" borderId="4" xfId="0" applyBorder="1" applyAlignment="1">
      <alignment horizontal="right" vertical="center"/>
    </xf>
    <xf numFmtId="0" fontId="0" fillId="0" borderId="5" xfId="0" applyBorder="1" applyAlignment="1">
      <alignment horizontal="right" vertical="center"/>
    </xf>
    <xf numFmtId="0" fontId="0" fillId="0" borderId="1" xfId="0" applyBorder="1" applyAlignment="1">
      <alignment vertical="top" wrapText="1"/>
    </xf>
    <xf numFmtId="0" fontId="0" fillId="0" borderId="0" xfId="0" applyAlignment="1">
      <alignment vertical="top" wrapText="1" shrinkToFit="1"/>
    </xf>
    <xf numFmtId="0" fontId="0" fillId="0" borderId="0" xfId="0" applyAlignment="1">
      <alignment vertical="top" wrapText="1"/>
    </xf>
    <xf numFmtId="0" fontId="0" fillId="0" borderId="0" xfId="0" applyAlignment="1">
      <alignment wrapText="1"/>
    </xf>
    <xf numFmtId="0" fontId="0" fillId="0" borderId="6" xfId="0" applyBorder="1" applyAlignment="1">
      <alignment vertical="top" wrapText="1"/>
    </xf>
    <xf numFmtId="0" fontId="0" fillId="0" borderId="10" xfId="0" applyBorder="1" applyAlignment="1">
      <alignment vertical="top" wrapText="1"/>
    </xf>
    <xf numFmtId="0" fontId="0" fillId="0" borderId="7" xfId="0" applyBorder="1" applyAlignment="1">
      <alignment vertical="top" wrapText="1"/>
    </xf>
    <xf numFmtId="0" fontId="0" fillId="0" borderId="8" xfId="0" applyBorder="1" applyAlignment="1">
      <alignment vertical="top" wrapText="1"/>
    </xf>
    <xf numFmtId="0" fontId="0" fillId="0" borderId="11" xfId="0" applyBorder="1" applyAlignment="1">
      <alignment vertical="top" wrapText="1"/>
    </xf>
    <xf numFmtId="0" fontId="0" fillId="0" borderId="9" xfId="0" applyBorder="1" applyAlignment="1">
      <alignment vertical="top" wrapText="1"/>
    </xf>
    <xf numFmtId="0" fontId="0" fillId="0" borderId="1" xfId="0" applyBorder="1"/>
    <xf numFmtId="0" fontId="0" fillId="0" borderId="3" xfId="0" applyBorder="1" applyAlignment="1">
      <alignment horizontal="center" vertical="center"/>
    </xf>
    <xf numFmtId="0" fontId="0" fillId="0" borderId="4" xfId="0" applyBorder="1" applyAlignment="1">
      <alignment vertical="center"/>
    </xf>
    <xf numFmtId="0" fontId="0" fillId="0" borderId="5" xfId="0" applyBorder="1" applyAlignment="1">
      <alignment vertical="center"/>
    </xf>
    <xf numFmtId="0" fontId="0" fillId="0" borderId="1" xfId="0" applyBorder="1" applyAlignment="1">
      <alignment horizontal="center" vertical="center"/>
    </xf>
    <xf numFmtId="1" fontId="0" fillId="2" borderId="1" xfId="0" applyNumberFormat="1" applyFill="1" applyBorder="1" applyAlignment="1" applyProtection="1">
      <alignment horizontal="center" vertical="center"/>
      <protection locked="0"/>
    </xf>
    <xf numFmtId="1" fontId="0" fillId="2" borderId="3" xfId="0" applyNumberFormat="1" applyFill="1" applyBorder="1" applyAlignment="1" applyProtection="1">
      <alignment horizontal="center" vertical="center"/>
      <protection locked="0"/>
    </xf>
    <xf numFmtId="1" fontId="0" fillId="2" borderId="5" xfId="0" applyNumberFormat="1" applyFill="1" applyBorder="1" applyAlignment="1" applyProtection="1">
      <alignment horizontal="center" vertical="center"/>
      <protection locked="0"/>
    </xf>
    <xf numFmtId="0" fontId="3" fillId="0" borderId="0" xfId="0" applyFont="1" applyAlignment="1">
      <alignment horizontal="center"/>
    </xf>
    <xf numFmtId="0" fontId="3" fillId="0" borderId="0" xfId="0" applyFont="1" applyAlignment="1"/>
  </cellXfs>
  <cellStyles count="1">
    <cellStyle name="Standard" xfId="0" builtinId="0"/>
  </cellStyles>
  <dxfs count="0"/>
  <tableStyles count="0" defaultTableStyle="TableStyleMedium9" defaultPivotStyle="PivotStyleMedium4"/>
  <colors>
    <indexedColors>
      <rgbColor rgb="00000000"/>
      <rgbColor rgb="00FFFFFF"/>
      <rgbColor rgb="00DD0806"/>
      <rgbColor rgb="001FB714"/>
      <rgbColor rgb="000000D4"/>
      <rgbColor rgb="00FCF305"/>
      <rgbColor rgb="00F20884"/>
      <rgbColor rgb="0000ABEA"/>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Design">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 xmlns:a14="http://schemas.microsoft.com/office/drawing/2010/main">
              <a:effectLst>
                <a:outerShdw blurRad="63500" dist="38099" dir="2700000" algn="ctr" rotWithShape="0">
                  <a:srgbClr val="000000">
                    <a:alpha val="74998"/>
                  </a:srgbClr>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 xmlns:a14="http://schemas.microsoft.com/office/drawing/2010/main">
              <a:effectLst>
                <a:outerShdw blurRad="63500" dist="38099" dir="2700000" algn="ctr" rotWithShape="0">
                  <a:srgbClr val="000000">
                    <a:alpha val="74998"/>
                  </a:srgbClr>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18"/>
  <sheetViews>
    <sheetView tabSelected="1" zoomScale="85" zoomScaleNormal="85" zoomScalePageLayoutView="150" workbookViewId="0">
      <selection activeCell="A16" sqref="A16:AA17"/>
    </sheetView>
  </sheetViews>
  <sheetFormatPr baseColWidth="10" defaultRowHeight="12.75" x14ac:dyDescent="0.2"/>
  <cols>
    <col min="1" max="1" width="3.375" customWidth="1"/>
    <col min="2" max="2" width="17.875" customWidth="1"/>
    <col min="3" max="14" width="6.375" customWidth="1"/>
    <col min="15" max="15" width="8.25" customWidth="1"/>
    <col min="16" max="21" width="6.375" customWidth="1"/>
    <col min="22" max="22" width="4.5" customWidth="1"/>
  </cols>
  <sheetData>
    <row r="1" spans="1:27" ht="75" customHeight="1" x14ac:dyDescent="0.2">
      <c r="A1" s="2"/>
      <c r="B1" s="21" t="s">
        <v>26</v>
      </c>
      <c r="C1" s="3">
        <v>1</v>
      </c>
      <c r="D1" s="3">
        <v>2</v>
      </c>
      <c r="E1" s="3">
        <v>3</v>
      </c>
      <c r="F1" s="3">
        <v>4</v>
      </c>
      <c r="G1" s="3">
        <v>5</v>
      </c>
      <c r="H1" s="3">
        <v>6</v>
      </c>
      <c r="I1" s="3">
        <v>7</v>
      </c>
      <c r="J1" s="3">
        <v>8</v>
      </c>
      <c r="K1" s="3">
        <v>9</v>
      </c>
      <c r="L1" s="3">
        <v>10</v>
      </c>
      <c r="M1" s="3">
        <v>11</v>
      </c>
      <c r="N1" s="3">
        <v>12</v>
      </c>
      <c r="O1" s="12" t="s">
        <v>0</v>
      </c>
      <c r="P1" s="3" t="s">
        <v>1</v>
      </c>
      <c r="Q1" s="16"/>
      <c r="R1" s="16"/>
      <c r="S1" s="16"/>
      <c r="T1" s="16"/>
      <c r="U1" s="16"/>
      <c r="Z1" s="26" t="s">
        <v>19</v>
      </c>
      <c r="AA1" s="27"/>
    </row>
    <row r="2" spans="1:27" ht="24.75" customHeight="1" x14ac:dyDescent="0.2">
      <c r="A2" s="4">
        <v>1</v>
      </c>
      <c r="B2" s="19" t="s">
        <v>27</v>
      </c>
      <c r="C2" s="23" t="s">
        <v>39</v>
      </c>
      <c r="D2" s="13">
        <v>2</v>
      </c>
      <c r="E2" s="13">
        <v>2</v>
      </c>
      <c r="F2" s="13">
        <v>2</v>
      </c>
      <c r="G2" s="13">
        <v>2</v>
      </c>
      <c r="H2" s="13">
        <v>2</v>
      </c>
      <c r="I2" s="13">
        <v>2</v>
      </c>
      <c r="J2" s="13">
        <v>2</v>
      </c>
      <c r="K2" s="13">
        <v>2</v>
      </c>
      <c r="L2" s="13">
        <v>2</v>
      </c>
      <c r="M2" s="13">
        <v>2</v>
      </c>
      <c r="N2" s="13">
        <v>2</v>
      </c>
      <c r="O2" s="4">
        <f>SUM(C2:N2)</f>
        <v>22</v>
      </c>
      <c r="P2" s="9">
        <f>IFERROR(($P$14/$O$14)*O2,0)</f>
        <v>0.24175824175824179</v>
      </c>
      <c r="Q2" s="17"/>
      <c r="R2" s="17"/>
      <c r="S2" s="17"/>
      <c r="T2" s="17"/>
      <c r="U2" s="17"/>
      <c r="Y2" s="14"/>
      <c r="Z2" s="28"/>
      <c r="AA2" s="29"/>
    </row>
    <row r="3" spans="1:27" ht="24.75" customHeight="1" x14ac:dyDescent="0.2">
      <c r="A3" s="4">
        <v>2</v>
      </c>
      <c r="B3" s="22" t="s">
        <v>28</v>
      </c>
      <c r="C3" s="18">
        <v>0</v>
      </c>
      <c r="D3" s="23" t="s">
        <v>39</v>
      </c>
      <c r="E3" s="13">
        <v>2</v>
      </c>
      <c r="F3" s="13">
        <v>2</v>
      </c>
      <c r="G3" s="13">
        <v>2</v>
      </c>
      <c r="H3" s="13">
        <v>2</v>
      </c>
      <c r="I3" s="13">
        <v>2</v>
      </c>
      <c r="J3" s="13">
        <v>2</v>
      </c>
      <c r="K3" s="13">
        <v>2</v>
      </c>
      <c r="L3" s="13">
        <v>2</v>
      </c>
      <c r="M3" s="13">
        <v>2</v>
      </c>
      <c r="N3" s="13">
        <v>2</v>
      </c>
      <c r="O3" s="4">
        <f t="shared" ref="O3:O13" si="0">SUM(C3:N3)</f>
        <v>20</v>
      </c>
      <c r="P3" s="9">
        <f t="shared" ref="P3:P13" si="1">IFERROR(($P$14/$O$14)*O3,0)</f>
        <v>0.2197802197802198</v>
      </c>
      <c r="Q3" s="17"/>
      <c r="R3" s="17"/>
      <c r="S3" s="17"/>
      <c r="T3" s="17"/>
      <c r="U3" s="17"/>
      <c r="Y3" s="14"/>
      <c r="Z3" s="30" t="s">
        <v>3</v>
      </c>
      <c r="AA3" s="31"/>
    </row>
    <row r="4" spans="1:27" ht="24.75" customHeight="1" x14ac:dyDescent="0.2">
      <c r="A4" s="4">
        <v>3</v>
      </c>
      <c r="B4" s="1" t="s">
        <v>29</v>
      </c>
      <c r="C4" s="18">
        <v>0</v>
      </c>
      <c r="D4" s="18">
        <v>0</v>
      </c>
      <c r="E4" s="23" t="s">
        <v>39</v>
      </c>
      <c r="F4" s="13">
        <v>2</v>
      </c>
      <c r="G4" s="13">
        <v>2</v>
      </c>
      <c r="H4" s="13">
        <v>2</v>
      </c>
      <c r="I4" s="13">
        <v>2</v>
      </c>
      <c r="J4" s="13">
        <v>1</v>
      </c>
      <c r="K4" s="13">
        <v>1</v>
      </c>
      <c r="L4" s="13">
        <v>1</v>
      </c>
      <c r="M4" s="13">
        <v>1</v>
      </c>
      <c r="N4" s="13">
        <v>1</v>
      </c>
      <c r="O4" s="4">
        <f>SUM(C4:N4)</f>
        <v>13</v>
      </c>
      <c r="P4" s="9">
        <f t="shared" si="1"/>
        <v>0.14285714285714288</v>
      </c>
      <c r="Q4" s="17"/>
      <c r="R4" s="17"/>
      <c r="S4" s="17"/>
      <c r="T4" s="17"/>
      <c r="U4" s="17"/>
      <c r="Y4" s="15"/>
      <c r="Z4" s="32"/>
      <c r="AA4" s="33"/>
    </row>
    <row r="5" spans="1:27" ht="24.75" customHeight="1" x14ac:dyDescent="0.2">
      <c r="A5" s="4">
        <v>4</v>
      </c>
      <c r="B5" s="1" t="s">
        <v>30</v>
      </c>
      <c r="C5" s="18">
        <v>0</v>
      </c>
      <c r="D5" s="18">
        <v>0</v>
      </c>
      <c r="E5" s="18">
        <v>0</v>
      </c>
      <c r="F5" s="24" t="s">
        <v>39</v>
      </c>
      <c r="G5" s="13">
        <v>1</v>
      </c>
      <c r="H5" s="13">
        <v>1</v>
      </c>
      <c r="I5" s="13">
        <v>1</v>
      </c>
      <c r="J5" s="13">
        <v>1</v>
      </c>
      <c r="K5" s="13">
        <v>1</v>
      </c>
      <c r="L5" s="13">
        <v>1</v>
      </c>
      <c r="M5" s="13">
        <v>1</v>
      </c>
      <c r="N5" s="13">
        <v>1</v>
      </c>
      <c r="O5" s="4">
        <f t="shared" si="0"/>
        <v>8</v>
      </c>
      <c r="P5" s="9">
        <f t="shared" si="1"/>
        <v>8.7912087912087919E-2</v>
      </c>
      <c r="Q5" s="17"/>
      <c r="R5" s="17"/>
      <c r="S5" s="17"/>
      <c r="T5" s="17"/>
      <c r="U5" s="17"/>
      <c r="Y5" s="15"/>
      <c r="Z5" s="30" t="s">
        <v>4</v>
      </c>
      <c r="AA5" s="31"/>
    </row>
    <row r="6" spans="1:27" ht="24.75" customHeight="1" x14ac:dyDescent="0.2">
      <c r="A6" s="4">
        <v>5</v>
      </c>
      <c r="B6" s="22" t="s">
        <v>31</v>
      </c>
      <c r="C6" s="18">
        <v>0</v>
      </c>
      <c r="D6" s="18">
        <v>0</v>
      </c>
      <c r="E6" s="18">
        <v>0</v>
      </c>
      <c r="F6" s="18">
        <v>0</v>
      </c>
      <c r="G6" s="24" t="s">
        <v>39</v>
      </c>
      <c r="H6" s="13">
        <v>1</v>
      </c>
      <c r="I6" s="13">
        <v>1</v>
      </c>
      <c r="J6" s="13">
        <v>1</v>
      </c>
      <c r="K6" s="13">
        <v>1</v>
      </c>
      <c r="L6" s="13">
        <v>1</v>
      </c>
      <c r="M6" s="13">
        <v>1</v>
      </c>
      <c r="N6" s="13">
        <v>1</v>
      </c>
      <c r="O6" s="4">
        <f t="shared" si="0"/>
        <v>7</v>
      </c>
      <c r="P6" s="9">
        <f t="shared" si="1"/>
        <v>7.6923076923076927E-2</v>
      </c>
      <c r="Q6" s="17"/>
      <c r="R6" s="17"/>
      <c r="S6" s="17"/>
      <c r="T6" s="17"/>
      <c r="U6" s="17"/>
      <c r="Y6" s="15"/>
      <c r="Z6" s="32"/>
      <c r="AA6" s="33"/>
    </row>
    <row r="7" spans="1:27" ht="24.75" customHeight="1" x14ac:dyDescent="0.2">
      <c r="A7" s="4">
        <v>6</v>
      </c>
      <c r="B7" s="22" t="s">
        <v>32</v>
      </c>
      <c r="C7" s="18">
        <v>0</v>
      </c>
      <c r="D7" s="18">
        <v>0</v>
      </c>
      <c r="E7" s="18">
        <v>0</v>
      </c>
      <c r="F7" s="18">
        <v>0</v>
      </c>
      <c r="G7" s="18">
        <v>0</v>
      </c>
      <c r="H7" s="24" t="s">
        <v>39</v>
      </c>
      <c r="I7" s="13">
        <v>1</v>
      </c>
      <c r="J7" s="13">
        <v>1</v>
      </c>
      <c r="K7" s="13">
        <v>1</v>
      </c>
      <c r="L7" s="13">
        <v>1</v>
      </c>
      <c r="M7" s="13">
        <v>1</v>
      </c>
      <c r="N7" s="13">
        <v>1</v>
      </c>
      <c r="O7" s="4">
        <f t="shared" si="0"/>
        <v>6</v>
      </c>
      <c r="P7" s="9">
        <f t="shared" si="1"/>
        <v>6.5934065934065936E-2</v>
      </c>
      <c r="Q7" s="17"/>
      <c r="R7" s="17"/>
      <c r="S7" s="17"/>
      <c r="T7" s="17"/>
      <c r="U7" s="17"/>
      <c r="Y7" s="15"/>
    </row>
    <row r="8" spans="1:27" ht="24.75" customHeight="1" x14ac:dyDescent="0.2">
      <c r="A8" s="4">
        <v>7</v>
      </c>
      <c r="B8" s="1" t="s">
        <v>33</v>
      </c>
      <c r="C8" s="18">
        <v>0</v>
      </c>
      <c r="D8" s="18">
        <v>0</v>
      </c>
      <c r="E8" s="18">
        <v>0</v>
      </c>
      <c r="F8" s="18">
        <v>0</v>
      </c>
      <c r="G8" s="18">
        <v>0</v>
      </c>
      <c r="H8" s="18">
        <v>0</v>
      </c>
      <c r="I8" s="24" t="s">
        <v>39</v>
      </c>
      <c r="J8" s="13">
        <v>1</v>
      </c>
      <c r="K8" s="13">
        <v>1</v>
      </c>
      <c r="L8" s="13">
        <v>1</v>
      </c>
      <c r="M8" s="13">
        <v>1</v>
      </c>
      <c r="N8" s="13">
        <v>1</v>
      </c>
      <c r="O8" s="4">
        <f t="shared" si="0"/>
        <v>5</v>
      </c>
      <c r="P8" s="9">
        <f t="shared" si="1"/>
        <v>5.4945054945054951E-2</v>
      </c>
      <c r="Q8" s="17"/>
      <c r="R8" s="17"/>
      <c r="S8" s="17"/>
      <c r="T8" s="17"/>
      <c r="U8" s="17"/>
      <c r="Y8" s="15"/>
    </row>
    <row r="9" spans="1:27" ht="24.75" customHeight="1" x14ac:dyDescent="0.2">
      <c r="A9" s="4">
        <v>8</v>
      </c>
      <c r="B9" s="22" t="s">
        <v>34</v>
      </c>
      <c r="C9" s="18">
        <v>0</v>
      </c>
      <c r="D9" s="18">
        <v>0</v>
      </c>
      <c r="E9" s="18">
        <v>0</v>
      </c>
      <c r="F9" s="18">
        <v>0</v>
      </c>
      <c r="G9" s="18">
        <v>0</v>
      </c>
      <c r="H9" s="18">
        <v>0</v>
      </c>
      <c r="I9" s="18">
        <v>0</v>
      </c>
      <c r="J9" s="24" t="s">
        <v>39</v>
      </c>
      <c r="K9" s="13">
        <v>1</v>
      </c>
      <c r="L9" s="13">
        <v>1</v>
      </c>
      <c r="M9" s="13">
        <v>1</v>
      </c>
      <c r="N9" s="13">
        <v>1</v>
      </c>
      <c r="O9" s="4">
        <f t="shared" si="0"/>
        <v>4</v>
      </c>
      <c r="P9" s="9">
        <f t="shared" si="1"/>
        <v>4.3956043956043959E-2</v>
      </c>
      <c r="Q9" s="17"/>
      <c r="R9" s="17"/>
      <c r="S9" s="17"/>
      <c r="T9" s="17"/>
      <c r="U9" s="17"/>
      <c r="Y9" s="15"/>
    </row>
    <row r="10" spans="1:27" ht="24.75" customHeight="1" x14ac:dyDescent="0.2">
      <c r="A10" s="4">
        <v>9</v>
      </c>
      <c r="B10" s="22" t="s">
        <v>35</v>
      </c>
      <c r="C10" s="18">
        <v>0</v>
      </c>
      <c r="D10" s="18">
        <v>0</v>
      </c>
      <c r="E10" s="18">
        <v>0</v>
      </c>
      <c r="F10" s="18">
        <v>0</v>
      </c>
      <c r="G10" s="18">
        <v>0</v>
      </c>
      <c r="H10" s="18">
        <v>0</v>
      </c>
      <c r="I10" s="18">
        <v>0</v>
      </c>
      <c r="J10" s="18">
        <v>0</v>
      </c>
      <c r="K10" s="24" t="s">
        <v>39</v>
      </c>
      <c r="L10" s="13">
        <v>1</v>
      </c>
      <c r="M10" s="13">
        <v>1</v>
      </c>
      <c r="N10" s="13">
        <v>1</v>
      </c>
      <c r="O10" s="4">
        <f t="shared" si="0"/>
        <v>3</v>
      </c>
      <c r="P10" s="9">
        <f t="shared" si="1"/>
        <v>3.2967032967032968E-2</v>
      </c>
      <c r="Q10" s="17"/>
      <c r="R10" s="17"/>
      <c r="S10" s="17"/>
      <c r="T10" s="17"/>
      <c r="U10" s="17"/>
      <c r="Y10" s="15"/>
    </row>
    <row r="11" spans="1:27" ht="24.75" customHeight="1" x14ac:dyDescent="0.2">
      <c r="A11" s="4">
        <v>10</v>
      </c>
      <c r="B11" s="22" t="s">
        <v>36</v>
      </c>
      <c r="C11" s="18">
        <v>0</v>
      </c>
      <c r="D11" s="18">
        <v>0</v>
      </c>
      <c r="E11" s="18">
        <v>0</v>
      </c>
      <c r="F11" s="18">
        <v>0</v>
      </c>
      <c r="G11" s="18">
        <v>0</v>
      </c>
      <c r="H11" s="18">
        <v>0</v>
      </c>
      <c r="I11" s="18">
        <v>0</v>
      </c>
      <c r="J11" s="18">
        <v>0</v>
      </c>
      <c r="K11" s="18">
        <v>0</v>
      </c>
      <c r="L11" s="24" t="s">
        <v>39</v>
      </c>
      <c r="M11" s="13">
        <v>1</v>
      </c>
      <c r="N11" s="13">
        <v>1</v>
      </c>
      <c r="O11" s="4">
        <f t="shared" si="0"/>
        <v>2</v>
      </c>
      <c r="P11" s="9">
        <f t="shared" si="1"/>
        <v>2.197802197802198E-2</v>
      </c>
      <c r="Q11" s="17"/>
      <c r="R11" s="17"/>
      <c r="S11" s="17"/>
      <c r="T11" s="17"/>
      <c r="U11" s="17"/>
      <c r="Y11" s="15"/>
    </row>
    <row r="12" spans="1:27" ht="24.75" customHeight="1" x14ac:dyDescent="0.2">
      <c r="A12" s="4">
        <v>11</v>
      </c>
      <c r="B12" s="1" t="s">
        <v>37</v>
      </c>
      <c r="C12" s="18">
        <v>0</v>
      </c>
      <c r="D12" s="18">
        <v>0</v>
      </c>
      <c r="E12" s="18">
        <v>0</v>
      </c>
      <c r="F12" s="18">
        <v>0</v>
      </c>
      <c r="G12" s="18">
        <v>0</v>
      </c>
      <c r="H12" s="18">
        <v>0</v>
      </c>
      <c r="I12" s="18">
        <v>0</v>
      </c>
      <c r="J12" s="18">
        <v>0</v>
      </c>
      <c r="K12" s="18">
        <v>0</v>
      </c>
      <c r="L12" s="18">
        <v>0</v>
      </c>
      <c r="M12" s="24" t="s">
        <v>39</v>
      </c>
      <c r="N12" s="13">
        <v>1</v>
      </c>
      <c r="O12" s="4">
        <f t="shared" si="0"/>
        <v>1</v>
      </c>
      <c r="P12" s="9">
        <f t="shared" si="1"/>
        <v>1.098901098901099E-2</v>
      </c>
      <c r="Q12" s="17"/>
      <c r="R12" s="17"/>
      <c r="S12" s="17"/>
      <c r="T12" s="17"/>
      <c r="U12" s="17"/>
      <c r="Y12" s="15"/>
    </row>
    <row r="13" spans="1:27" ht="24.75" customHeight="1" x14ac:dyDescent="0.2">
      <c r="A13" s="4">
        <v>12</v>
      </c>
      <c r="B13" s="1" t="s">
        <v>38</v>
      </c>
      <c r="C13" s="18">
        <v>0</v>
      </c>
      <c r="D13" s="18">
        <v>0</v>
      </c>
      <c r="E13" s="18">
        <v>0</v>
      </c>
      <c r="F13" s="18">
        <v>0</v>
      </c>
      <c r="G13" s="18">
        <v>0</v>
      </c>
      <c r="H13" s="18">
        <v>0</v>
      </c>
      <c r="I13" s="18">
        <v>0</v>
      </c>
      <c r="J13" s="18">
        <v>0</v>
      </c>
      <c r="K13" s="18">
        <v>0</v>
      </c>
      <c r="L13" s="18">
        <v>0</v>
      </c>
      <c r="M13" s="18">
        <v>0</v>
      </c>
      <c r="N13" s="23" t="s">
        <v>39</v>
      </c>
      <c r="O13" s="4">
        <f t="shared" si="0"/>
        <v>0</v>
      </c>
      <c r="P13" s="9">
        <f t="shared" si="1"/>
        <v>0</v>
      </c>
      <c r="Q13" s="17"/>
      <c r="R13" s="17"/>
      <c r="S13" s="17"/>
      <c r="T13" s="17"/>
      <c r="U13" s="17"/>
      <c r="Y13" s="15"/>
      <c r="Z13" s="15"/>
    </row>
    <row r="14" spans="1:27" ht="24.75" customHeight="1" x14ac:dyDescent="0.2">
      <c r="A14" s="4"/>
      <c r="B14" s="25" t="s">
        <v>40</v>
      </c>
      <c r="C14" s="34" t="s">
        <v>2</v>
      </c>
      <c r="D14" s="35"/>
      <c r="E14" s="35"/>
      <c r="F14" s="35"/>
      <c r="G14" s="35"/>
      <c r="H14" s="35"/>
      <c r="I14" s="35"/>
      <c r="J14" s="35"/>
      <c r="K14" s="35"/>
      <c r="L14" s="35"/>
      <c r="M14" s="35"/>
      <c r="N14" s="36"/>
      <c r="O14" s="4">
        <f>SUM(O2:O13)</f>
        <v>91</v>
      </c>
      <c r="P14" s="9">
        <v>1</v>
      </c>
      <c r="Q14" s="17"/>
      <c r="R14" s="17"/>
      <c r="S14" s="17"/>
      <c r="T14" s="17"/>
      <c r="U14" s="17"/>
      <c r="W14" s="15"/>
      <c r="X14" s="15"/>
      <c r="Y14" s="15"/>
      <c r="Z14" s="15"/>
    </row>
    <row r="15" spans="1:27" x14ac:dyDescent="0.2">
      <c r="W15" s="15"/>
      <c r="X15" s="15"/>
      <c r="Y15" s="15"/>
      <c r="Z15" s="15"/>
    </row>
    <row r="16" spans="1:27" x14ac:dyDescent="0.2">
      <c r="A16" s="55" t="s">
        <v>41</v>
      </c>
      <c r="B16" s="55"/>
      <c r="C16" s="55"/>
      <c r="D16" s="55"/>
      <c r="E16" s="55"/>
      <c r="F16" s="55"/>
      <c r="G16" s="55"/>
      <c r="H16" s="55"/>
      <c r="I16" s="55"/>
      <c r="J16" s="55"/>
      <c r="K16" s="55"/>
      <c r="L16" s="55"/>
      <c r="M16" s="55"/>
      <c r="N16" s="55"/>
      <c r="O16" s="55"/>
      <c r="P16" s="55"/>
      <c r="Q16" s="55"/>
      <c r="R16" s="55"/>
      <c r="S16" s="55"/>
      <c r="T16" s="55"/>
      <c r="U16" s="55"/>
      <c r="V16" s="55"/>
      <c r="W16" s="55"/>
      <c r="X16" s="55"/>
      <c r="Y16" s="55"/>
      <c r="Z16" s="55"/>
      <c r="AA16" s="55"/>
    </row>
    <row r="17" spans="1:27" x14ac:dyDescent="0.2">
      <c r="A17" s="55"/>
      <c r="B17" s="55"/>
      <c r="C17" s="55"/>
      <c r="D17" s="55"/>
      <c r="E17" s="55"/>
      <c r="F17" s="55"/>
      <c r="G17" s="55"/>
      <c r="H17" s="55"/>
      <c r="I17" s="55"/>
      <c r="J17" s="55"/>
      <c r="K17" s="55"/>
      <c r="L17" s="55"/>
      <c r="M17" s="55"/>
      <c r="N17" s="55"/>
      <c r="O17" s="55"/>
      <c r="P17" s="55"/>
      <c r="Q17" s="55"/>
      <c r="R17" s="55"/>
      <c r="S17" s="55"/>
      <c r="T17" s="55"/>
      <c r="U17" s="55"/>
      <c r="V17" s="55"/>
      <c r="W17" s="55"/>
      <c r="X17" s="55"/>
      <c r="Y17" s="55"/>
      <c r="Z17" s="55"/>
      <c r="AA17" s="55"/>
    </row>
    <row r="18" spans="1:27" x14ac:dyDescent="0.2">
      <c r="A18" s="56"/>
      <c r="B18" s="56"/>
      <c r="C18" s="56"/>
      <c r="D18" s="56"/>
      <c r="E18" s="56"/>
      <c r="F18" s="56"/>
      <c r="G18" s="56"/>
      <c r="H18" s="56"/>
      <c r="I18" s="56"/>
      <c r="J18" s="56"/>
      <c r="K18" s="56"/>
      <c r="L18" s="56"/>
      <c r="M18" s="56"/>
      <c r="N18" s="56"/>
      <c r="O18" s="56"/>
      <c r="P18" s="56"/>
    </row>
  </sheetData>
  <mergeCells count="5">
    <mergeCell ref="A16:AA17"/>
    <mergeCell ref="Z1:AA2"/>
    <mergeCell ref="Z3:AA4"/>
    <mergeCell ref="Z5:AA6"/>
    <mergeCell ref="C14:N14"/>
  </mergeCells>
  <phoneticPr fontId="0" type="noConversion"/>
  <pageMargins left="0.7" right="0.7" top="0.75" bottom="0.75" header="0.4921259845" footer="0.4921259845"/>
  <pageSetup paperSize="9"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J27"/>
  <sheetViews>
    <sheetView workbookViewId="0">
      <selection activeCell="F2" sqref="F2"/>
    </sheetView>
  </sheetViews>
  <sheetFormatPr baseColWidth="10" defaultRowHeight="12.75" x14ac:dyDescent="0.2"/>
  <cols>
    <col min="1" max="1" width="5.75" customWidth="1"/>
    <col min="2" max="2" width="19.625" customWidth="1"/>
    <col min="3" max="5" width="12.625" customWidth="1"/>
    <col min="6" max="6" width="14.375" customWidth="1"/>
  </cols>
  <sheetData>
    <row r="1" spans="1:10" ht="24.75" customHeight="1" x14ac:dyDescent="0.2">
      <c r="A1" s="4" t="s">
        <v>9</v>
      </c>
      <c r="B1" s="4" t="s">
        <v>5</v>
      </c>
      <c r="C1" s="4" t="s">
        <v>6</v>
      </c>
      <c r="D1" s="4" t="s">
        <v>7</v>
      </c>
      <c r="E1" s="4" t="s">
        <v>8</v>
      </c>
      <c r="F1" s="4" t="s">
        <v>23</v>
      </c>
    </row>
    <row r="2" spans="1:10" ht="24.75" customHeight="1" x14ac:dyDescent="0.2">
      <c r="A2" s="4">
        <v>1</v>
      </c>
      <c r="B2" s="1" t="str">
        <f>IF(Gewichtungsfaktoren!$B2="","",Gewichtungsfaktoren!$B2)</f>
        <v xml:space="preserve">Preis </v>
      </c>
      <c r="C2" s="13">
        <v>2</v>
      </c>
      <c r="D2" s="13">
        <v>1</v>
      </c>
      <c r="E2" s="13">
        <v>3</v>
      </c>
      <c r="F2" s="13">
        <v>1</v>
      </c>
      <c r="H2" s="6"/>
    </row>
    <row r="3" spans="1:10" ht="24.75" customHeight="1" x14ac:dyDescent="0.2">
      <c r="A3" s="4">
        <v>2</v>
      </c>
      <c r="B3" s="1" t="str">
        <f>IF(Gewichtungsfaktoren!$B3="","",Gewichtungsfaktoren!$B3)</f>
        <v xml:space="preserve">Benutzerfreundlichkeit </v>
      </c>
      <c r="C3" s="13">
        <v>3</v>
      </c>
      <c r="D3" s="13">
        <v>1</v>
      </c>
      <c r="E3" s="13">
        <v>2</v>
      </c>
      <c r="F3" s="13">
        <v>0</v>
      </c>
    </row>
    <row r="4" spans="1:10" s="5" customFormat="1" ht="24.75" customHeight="1" x14ac:dyDescent="0.2">
      <c r="A4" s="4">
        <v>3</v>
      </c>
      <c r="B4" s="1" t="str">
        <f>IF(Gewichtungsfaktoren!$B4="","",Gewichtungsfaktoren!$B4)</f>
        <v xml:space="preserve">Kundenservice </v>
      </c>
      <c r="C4" s="13">
        <v>2</v>
      </c>
      <c r="D4" s="13">
        <v>3</v>
      </c>
      <c r="E4" s="13">
        <v>1</v>
      </c>
      <c r="F4" s="13">
        <v>2</v>
      </c>
    </row>
    <row r="5" spans="1:10" ht="24.75" customHeight="1" x14ac:dyDescent="0.2">
      <c r="A5" s="4">
        <v>4</v>
      </c>
      <c r="B5" s="1" t="str">
        <f>IF(Gewichtungsfaktoren!$B5="","",Gewichtungsfaktoren!$B5)</f>
        <v xml:space="preserve">Funktionalität </v>
      </c>
      <c r="C5" s="13">
        <v>3</v>
      </c>
      <c r="D5" s="13">
        <v>1</v>
      </c>
      <c r="E5" s="13">
        <v>2</v>
      </c>
      <c r="F5" s="13">
        <v>2</v>
      </c>
      <c r="H5" s="6"/>
    </row>
    <row r="6" spans="1:10" ht="24.75" customHeight="1" x14ac:dyDescent="0.2">
      <c r="A6" s="4">
        <v>5</v>
      </c>
      <c r="B6" s="1" t="str">
        <f>IF(Gewichtungsfaktoren!$B6="","",Gewichtungsfaktoren!$B6)</f>
        <v xml:space="preserve">Kompatibilität </v>
      </c>
      <c r="C6" s="13">
        <v>3</v>
      </c>
      <c r="D6" s="13">
        <v>1</v>
      </c>
      <c r="E6" s="13">
        <v>2</v>
      </c>
      <c r="F6" s="13">
        <v>2</v>
      </c>
    </row>
    <row r="7" spans="1:10" ht="24.75" customHeight="1" x14ac:dyDescent="0.2">
      <c r="A7" s="4">
        <v>6</v>
      </c>
      <c r="B7" s="1" t="str">
        <f>IF(Gewichtungsfaktoren!$B7="","",Gewichtungsfaktoren!$B7)</f>
        <v xml:space="preserve">Skalierbarkeit </v>
      </c>
      <c r="C7" s="13">
        <v>2</v>
      </c>
      <c r="D7" s="13">
        <v>0</v>
      </c>
      <c r="E7" s="13">
        <v>1</v>
      </c>
      <c r="F7" s="13">
        <v>3</v>
      </c>
    </row>
    <row r="8" spans="1:10" ht="24.75" customHeight="1" x14ac:dyDescent="0.2">
      <c r="A8" s="4">
        <v>7</v>
      </c>
      <c r="B8" s="1" t="str">
        <f>IF(Gewichtungsfaktoren!$B8="","",Gewichtungsfaktoren!$B8)</f>
        <v xml:space="preserve">Sicherheit </v>
      </c>
      <c r="C8" s="13">
        <v>1</v>
      </c>
      <c r="D8" s="13">
        <v>2</v>
      </c>
      <c r="E8" s="13">
        <v>3</v>
      </c>
      <c r="F8" s="13">
        <v>1</v>
      </c>
    </row>
    <row r="9" spans="1:10" ht="24.75" customHeight="1" x14ac:dyDescent="0.2">
      <c r="A9" s="4">
        <v>8</v>
      </c>
      <c r="B9" s="1" t="str">
        <f>IF(Gewichtungsfaktoren!$B9="","",Gewichtungsfaktoren!$B9)</f>
        <v xml:space="preserve">Anpassungsfähigkeit </v>
      </c>
      <c r="C9" s="13">
        <v>1</v>
      </c>
      <c r="D9" s="13">
        <v>3</v>
      </c>
      <c r="E9" s="13">
        <v>2</v>
      </c>
      <c r="F9" s="13">
        <v>0</v>
      </c>
    </row>
    <row r="10" spans="1:10" ht="24.75" customHeight="1" x14ac:dyDescent="0.2">
      <c r="A10" s="4">
        <v>9</v>
      </c>
      <c r="B10" s="1" t="str">
        <f>IF(Gewichtungsfaktoren!$B10="","",Gewichtungsfaktoren!$B10)</f>
        <v xml:space="preserve">Implementierungszeit </v>
      </c>
      <c r="C10" s="13">
        <v>1</v>
      </c>
      <c r="D10" s="13">
        <v>0</v>
      </c>
      <c r="E10" s="13">
        <v>3</v>
      </c>
      <c r="F10" s="13">
        <v>2</v>
      </c>
    </row>
    <row r="11" spans="1:10" ht="24.75" customHeight="1" x14ac:dyDescent="0.2">
      <c r="A11" s="4">
        <v>10</v>
      </c>
      <c r="B11" s="1" t="str">
        <f>IF(Gewichtungsfaktoren!$B11="","",Gewichtungsfaktoren!$B11)</f>
        <v xml:space="preserve">Herstellerreputation </v>
      </c>
      <c r="C11" s="13">
        <v>1</v>
      </c>
      <c r="D11" s="13">
        <v>3</v>
      </c>
      <c r="E11" s="13">
        <v>2</v>
      </c>
      <c r="F11" s="13">
        <v>1</v>
      </c>
    </row>
    <row r="12" spans="1:10" ht="24.75" customHeight="1" x14ac:dyDescent="0.2">
      <c r="A12" s="4">
        <v>11</v>
      </c>
      <c r="B12" s="1" t="str">
        <f>IF(Gewichtungsfaktoren!$B12="","",Gewichtungsfaktoren!$B12)</f>
        <v>Software-Updates</v>
      </c>
      <c r="C12" s="13">
        <v>0</v>
      </c>
      <c r="D12" s="13">
        <v>2</v>
      </c>
      <c r="E12" s="13">
        <v>1</v>
      </c>
      <c r="F12" s="13">
        <v>3</v>
      </c>
    </row>
    <row r="13" spans="1:10" ht="24.75" customHeight="1" x14ac:dyDescent="0.2">
      <c r="A13" s="4">
        <v>12</v>
      </c>
      <c r="B13" s="1" t="str">
        <f>IF(Gewichtungsfaktoren!$B13="","",Gewichtungsfaktoren!$B13)</f>
        <v>Integration mit anderen Systemen</v>
      </c>
      <c r="C13" s="13">
        <v>0</v>
      </c>
      <c r="D13" s="13">
        <v>1</v>
      </c>
      <c r="E13" s="13">
        <v>2</v>
      </c>
      <c r="F13" s="13">
        <v>3</v>
      </c>
    </row>
    <row r="14" spans="1:10" ht="24.75" customHeight="1" x14ac:dyDescent="0.2"/>
    <row r="15" spans="1:10" ht="24.75" customHeight="1" x14ac:dyDescent="0.2"/>
    <row r="16" spans="1:10" x14ac:dyDescent="0.2">
      <c r="B16" s="1" t="s">
        <v>6</v>
      </c>
      <c r="C16" s="41" t="s">
        <v>22</v>
      </c>
      <c r="D16" s="42"/>
      <c r="E16" s="43"/>
      <c r="G16" s="7" t="s">
        <v>20</v>
      </c>
      <c r="H16" s="38" t="s">
        <v>10</v>
      </c>
      <c r="I16" s="40"/>
      <c r="J16" s="40"/>
    </row>
    <row r="17" spans="2:10" ht="26.1" customHeight="1" x14ac:dyDescent="0.2">
      <c r="C17" s="44"/>
      <c r="D17" s="45"/>
      <c r="E17" s="46"/>
      <c r="G17" s="7"/>
      <c r="H17" s="40"/>
      <c r="I17" s="40"/>
      <c r="J17" s="40"/>
    </row>
    <row r="18" spans="2:10" x14ac:dyDescent="0.2">
      <c r="G18" s="7"/>
    </row>
    <row r="19" spans="2:10" x14ac:dyDescent="0.2">
      <c r="B19" s="2" t="s">
        <v>7</v>
      </c>
      <c r="C19" s="41" t="s">
        <v>22</v>
      </c>
      <c r="D19" s="42"/>
      <c r="E19" s="43"/>
      <c r="G19" s="7" t="s">
        <v>21</v>
      </c>
      <c r="H19" s="38" t="s">
        <v>12</v>
      </c>
      <c r="I19" s="40"/>
      <c r="J19" s="40"/>
    </row>
    <row r="20" spans="2:10" ht="26.1" customHeight="1" x14ac:dyDescent="0.2">
      <c r="C20" s="44"/>
      <c r="D20" s="45"/>
      <c r="E20" s="46"/>
      <c r="G20" s="7"/>
      <c r="H20" s="40"/>
      <c r="I20" s="40"/>
      <c r="J20" s="40"/>
    </row>
    <row r="21" spans="2:10" x14ac:dyDescent="0.2">
      <c r="G21" s="7"/>
    </row>
    <row r="22" spans="2:10" x14ac:dyDescent="0.2">
      <c r="B22" s="2" t="s">
        <v>8</v>
      </c>
      <c r="C22" s="37" t="s">
        <v>22</v>
      </c>
      <c r="D22" s="37"/>
      <c r="E22" s="37"/>
      <c r="G22" s="7" t="s">
        <v>11</v>
      </c>
      <c r="H22" s="38" t="s">
        <v>13</v>
      </c>
      <c r="I22" s="40"/>
      <c r="J22" s="40"/>
    </row>
    <row r="23" spans="2:10" ht="26.1" customHeight="1" x14ac:dyDescent="0.2">
      <c r="C23" s="37"/>
      <c r="D23" s="37"/>
      <c r="E23" s="37"/>
      <c r="G23" s="7"/>
      <c r="H23" s="40"/>
      <c r="I23" s="40"/>
      <c r="J23" s="40"/>
    </row>
    <row r="25" spans="2:10" x14ac:dyDescent="0.2">
      <c r="B25" s="2" t="s">
        <v>23</v>
      </c>
      <c r="C25" s="37" t="s">
        <v>22</v>
      </c>
      <c r="D25" s="37"/>
      <c r="E25" s="37"/>
    </row>
    <row r="26" spans="2:10" ht="24.75" customHeight="1" x14ac:dyDescent="0.2">
      <c r="C26" s="37"/>
      <c r="D26" s="37"/>
      <c r="E26" s="37"/>
      <c r="G26" s="20" t="s">
        <v>24</v>
      </c>
      <c r="H26" s="38" t="s">
        <v>25</v>
      </c>
      <c r="I26" s="39"/>
      <c r="J26" s="39"/>
    </row>
    <row r="27" spans="2:10" x14ac:dyDescent="0.2">
      <c r="G27" s="20"/>
      <c r="H27" s="39"/>
      <c r="I27" s="39"/>
      <c r="J27" s="39"/>
    </row>
  </sheetData>
  <mergeCells count="8">
    <mergeCell ref="C25:E26"/>
    <mergeCell ref="H26:J27"/>
    <mergeCell ref="H16:J17"/>
    <mergeCell ref="C22:E23"/>
    <mergeCell ref="C16:E17"/>
    <mergeCell ref="C19:E20"/>
    <mergeCell ref="H19:J20"/>
    <mergeCell ref="H22:J23"/>
  </mergeCells>
  <phoneticPr fontId="0" type="noConversion"/>
  <pageMargins left="0.78740157480314965" right="0.78740157480314965" top="0.98425196850393704" bottom="0.98425196850393704" header="0.51181102362204722" footer="0.51181102362204722"/>
  <pageSetup paperSize="9" scale="96" orientation="landscape"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17"/>
  <sheetViews>
    <sheetView workbookViewId="0">
      <selection activeCell="J20" sqref="J20"/>
    </sheetView>
  </sheetViews>
  <sheetFormatPr baseColWidth="10" defaultRowHeight="12.75" x14ac:dyDescent="0.2"/>
  <cols>
    <col min="1" max="1" width="4.875" bestFit="1" customWidth="1"/>
    <col min="2" max="2" width="18.625" customWidth="1"/>
    <col min="3" max="9" width="7.625" customWidth="1"/>
  </cols>
  <sheetData>
    <row r="1" spans="1:11" ht="24.75" customHeight="1" x14ac:dyDescent="0.2">
      <c r="A1" s="47"/>
      <c r="B1" s="47"/>
      <c r="C1" s="47"/>
      <c r="D1" s="51" t="s">
        <v>6</v>
      </c>
      <c r="E1" s="51"/>
      <c r="F1" s="51" t="s">
        <v>7</v>
      </c>
      <c r="G1" s="51"/>
      <c r="H1" s="51" t="s">
        <v>8</v>
      </c>
      <c r="I1" s="51"/>
      <c r="J1" s="51" t="s">
        <v>23</v>
      </c>
      <c r="K1" s="51"/>
    </row>
    <row r="2" spans="1:11" ht="54" customHeight="1" x14ac:dyDescent="0.2">
      <c r="A2" s="4" t="s">
        <v>9</v>
      </c>
      <c r="B2" s="4" t="s">
        <v>5</v>
      </c>
      <c r="C2" s="10" t="s">
        <v>15</v>
      </c>
      <c r="D2" s="8" t="s">
        <v>14</v>
      </c>
      <c r="E2" s="8" t="s">
        <v>16</v>
      </c>
      <c r="F2" s="8" t="s">
        <v>14</v>
      </c>
      <c r="G2" s="8" t="s">
        <v>16</v>
      </c>
      <c r="H2" s="8" t="s">
        <v>14</v>
      </c>
      <c r="I2" s="8" t="s">
        <v>16</v>
      </c>
      <c r="J2" s="8" t="s">
        <v>14</v>
      </c>
      <c r="K2" s="8" t="s">
        <v>16</v>
      </c>
    </row>
    <row r="3" spans="1:11" ht="24.75" customHeight="1" x14ac:dyDescent="0.2">
      <c r="A3" s="4">
        <v>1</v>
      </c>
      <c r="B3" s="1" t="str">
        <f>IF(Gewichtungsfaktoren!$B2="","",Gewichtungsfaktoren!$B2)</f>
        <v xml:space="preserve">Preis </v>
      </c>
      <c r="C3" s="9">
        <f>Gewichtungsfaktoren!$P2</f>
        <v>0.24175824175824179</v>
      </c>
      <c r="D3" s="4">
        <f>Zielerreichungsfaktoren!$C2</f>
        <v>2</v>
      </c>
      <c r="E3" s="9">
        <f t="shared" ref="E3:E8" si="0">D3*C3</f>
        <v>0.48351648351648358</v>
      </c>
      <c r="F3" s="4">
        <f>Zielerreichungsfaktoren!$D2</f>
        <v>1</v>
      </c>
      <c r="G3" s="9">
        <f t="shared" ref="G3:G8" si="1">F3*C3</f>
        <v>0.24175824175824179</v>
      </c>
      <c r="H3" s="4">
        <f>Zielerreichungsfaktoren!$E2</f>
        <v>3</v>
      </c>
      <c r="I3" s="9">
        <f t="shared" ref="I3:I8" si="2">H3*C3</f>
        <v>0.72527472527472536</v>
      </c>
      <c r="J3" s="4">
        <f>Zielerreichungsfaktoren!$F2</f>
        <v>1</v>
      </c>
      <c r="K3" s="9">
        <f>J3*C3</f>
        <v>0.24175824175824179</v>
      </c>
    </row>
    <row r="4" spans="1:11" ht="24.75" customHeight="1" x14ac:dyDescent="0.2">
      <c r="A4" s="4">
        <v>2</v>
      </c>
      <c r="B4" s="1" t="str">
        <f>IF(Gewichtungsfaktoren!$B3="","",Gewichtungsfaktoren!$B3)</f>
        <v xml:space="preserve">Benutzerfreundlichkeit </v>
      </c>
      <c r="C4" s="9">
        <f>Gewichtungsfaktoren!$P3</f>
        <v>0.2197802197802198</v>
      </c>
      <c r="D4" s="4">
        <f>Zielerreichungsfaktoren!$C3</f>
        <v>3</v>
      </c>
      <c r="E4" s="9">
        <f t="shared" si="0"/>
        <v>0.65934065934065944</v>
      </c>
      <c r="F4" s="4">
        <f>Zielerreichungsfaktoren!$D3</f>
        <v>1</v>
      </c>
      <c r="G4" s="9">
        <f t="shared" si="1"/>
        <v>0.2197802197802198</v>
      </c>
      <c r="H4" s="4">
        <f>Zielerreichungsfaktoren!$E3</f>
        <v>2</v>
      </c>
      <c r="I4" s="9">
        <f t="shared" si="2"/>
        <v>0.43956043956043961</v>
      </c>
      <c r="J4" s="4">
        <f>Zielerreichungsfaktoren!$F3</f>
        <v>0</v>
      </c>
      <c r="K4" s="9">
        <f t="shared" ref="K4:K14" si="3">J4*C4</f>
        <v>0</v>
      </c>
    </row>
    <row r="5" spans="1:11" ht="24.75" customHeight="1" x14ac:dyDescent="0.2">
      <c r="A5" s="4">
        <v>3</v>
      </c>
      <c r="B5" s="1" t="str">
        <f>IF(Gewichtungsfaktoren!$B4="","",Gewichtungsfaktoren!$B4)</f>
        <v xml:space="preserve">Kundenservice </v>
      </c>
      <c r="C5" s="9">
        <f>Gewichtungsfaktoren!$P4</f>
        <v>0.14285714285714288</v>
      </c>
      <c r="D5" s="4">
        <f>Zielerreichungsfaktoren!$C4</f>
        <v>2</v>
      </c>
      <c r="E5" s="9">
        <f t="shared" si="0"/>
        <v>0.28571428571428575</v>
      </c>
      <c r="F5" s="4">
        <f>Zielerreichungsfaktoren!$D4</f>
        <v>3</v>
      </c>
      <c r="G5" s="9">
        <f t="shared" si="1"/>
        <v>0.4285714285714286</v>
      </c>
      <c r="H5" s="4">
        <f>Zielerreichungsfaktoren!$E4</f>
        <v>1</v>
      </c>
      <c r="I5" s="9">
        <f t="shared" si="2"/>
        <v>0.14285714285714288</v>
      </c>
      <c r="J5" s="4">
        <f>Zielerreichungsfaktoren!$F4</f>
        <v>2</v>
      </c>
      <c r="K5" s="9">
        <f t="shared" si="3"/>
        <v>0.28571428571428575</v>
      </c>
    </row>
    <row r="6" spans="1:11" ht="24.75" customHeight="1" x14ac:dyDescent="0.2">
      <c r="A6" s="4">
        <v>4</v>
      </c>
      <c r="B6" s="1" t="str">
        <f>IF(Gewichtungsfaktoren!$B5="","",Gewichtungsfaktoren!$B5)</f>
        <v xml:space="preserve">Funktionalität </v>
      </c>
      <c r="C6" s="9">
        <f>Gewichtungsfaktoren!$P5</f>
        <v>8.7912087912087919E-2</v>
      </c>
      <c r="D6" s="4">
        <f>Zielerreichungsfaktoren!$C5</f>
        <v>3</v>
      </c>
      <c r="E6" s="9">
        <f t="shared" si="0"/>
        <v>0.26373626373626374</v>
      </c>
      <c r="F6" s="4">
        <f>Zielerreichungsfaktoren!$D5</f>
        <v>1</v>
      </c>
      <c r="G6" s="9">
        <f t="shared" si="1"/>
        <v>8.7912087912087919E-2</v>
      </c>
      <c r="H6" s="4">
        <f>Zielerreichungsfaktoren!$E5</f>
        <v>2</v>
      </c>
      <c r="I6" s="9">
        <f t="shared" si="2"/>
        <v>0.17582417582417584</v>
      </c>
      <c r="J6" s="4">
        <f>Zielerreichungsfaktoren!$F5</f>
        <v>2</v>
      </c>
      <c r="K6" s="9">
        <f t="shared" si="3"/>
        <v>0.17582417582417584</v>
      </c>
    </row>
    <row r="7" spans="1:11" ht="24.75" customHeight="1" x14ac:dyDescent="0.2">
      <c r="A7" s="4">
        <v>5</v>
      </c>
      <c r="B7" s="1" t="str">
        <f>IF(Gewichtungsfaktoren!$B6="","",Gewichtungsfaktoren!$B6)</f>
        <v xml:space="preserve">Kompatibilität </v>
      </c>
      <c r="C7" s="9">
        <f>Gewichtungsfaktoren!$P6</f>
        <v>7.6923076923076927E-2</v>
      </c>
      <c r="D7" s="4">
        <f>Zielerreichungsfaktoren!$C6</f>
        <v>3</v>
      </c>
      <c r="E7" s="9">
        <f t="shared" si="0"/>
        <v>0.23076923076923078</v>
      </c>
      <c r="F7" s="4">
        <f>Zielerreichungsfaktoren!$D6</f>
        <v>1</v>
      </c>
      <c r="G7" s="9">
        <f t="shared" si="1"/>
        <v>7.6923076923076927E-2</v>
      </c>
      <c r="H7" s="4">
        <f>Zielerreichungsfaktoren!$E6</f>
        <v>2</v>
      </c>
      <c r="I7" s="9">
        <f t="shared" si="2"/>
        <v>0.15384615384615385</v>
      </c>
      <c r="J7" s="4">
        <f>Zielerreichungsfaktoren!$F6</f>
        <v>2</v>
      </c>
      <c r="K7" s="9">
        <f t="shared" si="3"/>
        <v>0.15384615384615385</v>
      </c>
    </row>
    <row r="8" spans="1:11" ht="24.75" customHeight="1" x14ac:dyDescent="0.2">
      <c r="A8" s="4">
        <v>6</v>
      </c>
      <c r="B8" s="1" t="str">
        <f>IF(Gewichtungsfaktoren!$B7="","",Gewichtungsfaktoren!$B7)</f>
        <v xml:space="preserve">Skalierbarkeit </v>
      </c>
      <c r="C8" s="9">
        <f>Gewichtungsfaktoren!$P7</f>
        <v>6.5934065934065936E-2</v>
      </c>
      <c r="D8" s="4">
        <f>Zielerreichungsfaktoren!$C7</f>
        <v>2</v>
      </c>
      <c r="E8" s="9">
        <f t="shared" si="0"/>
        <v>0.13186813186813187</v>
      </c>
      <c r="F8" s="4">
        <f>Zielerreichungsfaktoren!$D7</f>
        <v>0</v>
      </c>
      <c r="G8" s="9">
        <f t="shared" si="1"/>
        <v>0</v>
      </c>
      <c r="H8" s="4">
        <f>Zielerreichungsfaktoren!$E7</f>
        <v>1</v>
      </c>
      <c r="I8" s="9">
        <f t="shared" si="2"/>
        <v>6.5934065934065936E-2</v>
      </c>
      <c r="J8" s="4">
        <f>Zielerreichungsfaktoren!$F7</f>
        <v>3</v>
      </c>
      <c r="K8" s="9">
        <f t="shared" si="3"/>
        <v>0.19780219780219782</v>
      </c>
    </row>
    <row r="9" spans="1:11" ht="24.75" customHeight="1" x14ac:dyDescent="0.2">
      <c r="A9" s="4">
        <v>7</v>
      </c>
      <c r="B9" s="1" t="str">
        <f>IF(Gewichtungsfaktoren!$B8="","",Gewichtungsfaktoren!$B8)</f>
        <v xml:space="preserve">Sicherheit </v>
      </c>
      <c r="C9" s="9">
        <f>Gewichtungsfaktoren!$P8</f>
        <v>5.4945054945054951E-2</v>
      </c>
      <c r="D9" s="4">
        <f>Zielerreichungsfaktoren!$C8</f>
        <v>1</v>
      </c>
      <c r="E9" s="9">
        <f t="shared" ref="E9:E14" si="4">D9*C9</f>
        <v>5.4945054945054951E-2</v>
      </c>
      <c r="F9" s="4">
        <f>Zielerreichungsfaktoren!$D8</f>
        <v>2</v>
      </c>
      <c r="G9" s="9">
        <f t="shared" ref="G9:G14" si="5">F9*C9</f>
        <v>0.1098901098901099</v>
      </c>
      <c r="H9" s="4">
        <f>Zielerreichungsfaktoren!$E8</f>
        <v>3</v>
      </c>
      <c r="I9" s="9">
        <f t="shared" ref="I9:I14" si="6">H9*C9</f>
        <v>0.16483516483516486</v>
      </c>
      <c r="J9" s="4">
        <f>Zielerreichungsfaktoren!$F8</f>
        <v>1</v>
      </c>
      <c r="K9" s="9">
        <f t="shared" si="3"/>
        <v>5.4945054945054951E-2</v>
      </c>
    </row>
    <row r="10" spans="1:11" ht="24.75" customHeight="1" x14ac:dyDescent="0.2">
      <c r="A10" s="4">
        <v>8</v>
      </c>
      <c r="B10" s="1" t="str">
        <f>IF(Gewichtungsfaktoren!$B9="","",Gewichtungsfaktoren!$B9)</f>
        <v xml:space="preserve">Anpassungsfähigkeit </v>
      </c>
      <c r="C10" s="9">
        <f>Gewichtungsfaktoren!$P9</f>
        <v>4.3956043956043959E-2</v>
      </c>
      <c r="D10" s="4">
        <f>Zielerreichungsfaktoren!$C9</f>
        <v>1</v>
      </c>
      <c r="E10" s="9">
        <f t="shared" si="4"/>
        <v>4.3956043956043959E-2</v>
      </c>
      <c r="F10" s="4">
        <f>Zielerreichungsfaktoren!$D9</f>
        <v>3</v>
      </c>
      <c r="G10" s="9">
        <f t="shared" si="5"/>
        <v>0.13186813186813187</v>
      </c>
      <c r="H10" s="4">
        <f>Zielerreichungsfaktoren!$E9</f>
        <v>2</v>
      </c>
      <c r="I10" s="9">
        <f t="shared" si="6"/>
        <v>8.7912087912087919E-2</v>
      </c>
      <c r="J10" s="4">
        <f>Zielerreichungsfaktoren!$F9</f>
        <v>0</v>
      </c>
      <c r="K10" s="9">
        <f t="shared" si="3"/>
        <v>0</v>
      </c>
    </row>
    <row r="11" spans="1:11" ht="24.75" customHeight="1" x14ac:dyDescent="0.2">
      <c r="A11" s="4">
        <v>9</v>
      </c>
      <c r="B11" s="1" t="str">
        <f>IF(Gewichtungsfaktoren!$B10="","",Gewichtungsfaktoren!$B10)</f>
        <v xml:space="preserve">Implementierungszeit </v>
      </c>
      <c r="C11" s="9">
        <f>Gewichtungsfaktoren!$P10</f>
        <v>3.2967032967032968E-2</v>
      </c>
      <c r="D11" s="4">
        <f>Zielerreichungsfaktoren!$C10</f>
        <v>1</v>
      </c>
      <c r="E11" s="9">
        <f t="shared" si="4"/>
        <v>3.2967032967032968E-2</v>
      </c>
      <c r="F11" s="4">
        <f>Zielerreichungsfaktoren!$D10</f>
        <v>0</v>
      </c>
      <c r="G11" s="9">
        <f t="shared" si="5"/>
        <v>0</v>
      </c>
      <c r="H11" s="4">
        <f>Zielerreichungsfaktoren!$E10</f>
        <v>3</v>
      </c>
      <c r="I11" s="9">
        <f t="shared" si="6"/>
        <v>9.8901098901098911E-2</v>
      </c>
      <c r="J11" s="4">
        <f>Zielerreichungsfaktoren!$F10</f>
        <v>2</v>
      </c>
      <c r="K11" s="9">
        <f t="shared" si="3"/>
        <v>6.5934065934065936E-2</v>
      </c>
    </row>
    <row r="12" spans="1:11" ht="24.75" customHeight="1" x14ac:dyDescent="0.2">
      <c r="A12" s="4">
        <v>10</v>
      </c>
      <c r="B12" s="1" t="str">
        <f>IF(Gewichtungsfaktoren!$B11="","",Gewichtungsfaktoren!$B11)</f>
        <v xml:space="preserve">Herstellerreputation </v>
      </c>
      <c r="C12" s="9">
        <f>Gewichtungsfaktoren!$P11</f>
        <v>2.197802197802198E-2</v>
      </c>
      <c r="D12" s="4">
        <f>Zielerreichungsfaktoren!$C11</f>
        <v>1</v>
      </c>
      <c r="E12" s="9">
        <f t="shared" si="4"/>
        <v>2.197802197802198E-2</v>
      </c>
      <c r="F12" s="4">
        <f>Zielerreichungsfaktoren!$D11</f>
        <v>3</v>
      </c>
      <c r="G12" s="9">
        <f t="shared" si="5"/>
        <v>6.5934065934065936E-2</v>
      </c>
      <c r="H12" s="4">
        <f>Zielerreichungsfaktoren!$E11</f>
        <v>2</v>
      </c>
      <c r="I12" s="9">
        <f t="shared" si="6"/>
        <v>4.3956043956043959E-2</v>
      </c>
      <c r="J12" s="4">
        <f>Zielerreichungsfaktoren!$F11</f>
        <v>1</v>
      </c>
      <c r="K12" s="9">
        <f t="shared" si="3"/>
        <v>2.197802197802198E-2</v>
      </c>
    </row>
    <row r="13" spans="1:11" ht="24.75" customHeight="1" x14ac:dyDescent="0.2">
      <c r="A13" s="4">
        <v>11</v>
      </c>
      <c r="B13" s="1" t="str">
        <f>IF(Gewichtungsfaktoren!$B12="","",Gewichtungsfaktoren!$B12)</f>
        <v>Software-Updates</v>
      </c>
      <c r="C13" s="9">
        <f>Gewichtungsfaktoren!$P12</f>
        <v>1.098901098901099E-2</v>
      </c>
      <c r="D13" s="4">
        <f>Zielerreichungsfaktoren!$C12</f>
        <v>0</v>
      </c>
      <c r="E13" s="9">
        <f t="shared" si="4"/>
        <v>0</v>
      </c>
      <c r="F13" s="4">
        <f>Zielerreichungsfaktoren!$D12</f>
        <v>2</v>
      </c>
      <c r="G13" s="9">
        <f t="shared" si="5"/>
        <v>2.197802197802198E-2</v>
      </c>
      <c r="H13" s="4">
        <f>Zielerreichungsfaktoren!$E12</f>
        <v>1</v>
      </c>
      <c r="I13" s="9">
        <f t="shared" si="6"/>
        <v>1.098901098901099E-2</v>
      </c>
      <c r="J13" s="4">
        <f>Zielerreichungsfaktoren!$F12</f>
        <v>3</v>
      </c>
      <c r="K13" s="9">
        <f t="shared" si="3"/>
        <v>3.2967032967032968E-2</v>
      </c>
    </row>
    <row r="14" spans="1:11" ht="24.75" customHeight="1" x14ac:dyDescent="0.2">
      <c r="A14" s="4">
        <v>12</v>
      </c>
      <c r="B14" s="1" t="str">
        <f>IF(Gewichtungsfaktoren!$B13="","",Gewichtungsfaktoren!$B13)</f>
        <v>Integration mit anderen Systemen</v>
      </c>
      <c r="C14" s="9">
        <f>Gewichtungsfaktoren!$P13</f>
        <v>0</v>
      </c>
      <c r="D14" s="4">
        <f>Zielerreichungsfaktoren!$C13</f>
        <v>0</v>
      </c>
      <c r="E14" s="9">
        <f t="shared" si="4"/>
        <v>0</v>
      </c>
      <c r="F14" s="4">
        <f>Zielerreichungsfaktoren!$D13</f>
        <v>1</v>
      </c>
      <c r="G14" s="9">
        <f t="shared" si="5"/>
        <v>0</v>
      </c>
      <c r="H14" s="4">
        <f>Zielerreichungsfaktoren!$E13</f>
        <v>2</v>
      </c>
      <c r="I14" s="9">
        <f t="shared" si="6"/>
        <v>0</v>
      </c>
      <c r="J14" s="4">
        <f>Zielerreichungsfaktoren!$F13</f>
        <v>3</v>
      </c>
      <c r="K14" s="9">
        <f t="shared" si="3"/>
        <v>0</v>
      </c>
    </row>
    <row r="15" spans="1:11" ht="32.25" customHeight="1" x14ac:dyDescent="0.2">
      <c r="A15" s="48"/>
      <c r="B15" s="49"/>
      <c r="C15" s="49"/>
      <c r="D15" s="49"/>
      <c r="E15" s="49"/>
      <c r="F15" s="49"/>
      <c r="G15" s="49"/>
      <c r="H15" s="49"/>
      <c r="I15" s="50"/>
    </row>
    <row r="16" spans="1:11" ht="24.75" customHeight="1" x14ac:dyDescent="0.2">
      <c r="A16" s="2"/>
      <c r="B16" s="2"/>
      <c r="C16" s="11" t="s">
        <v>17</v>
      </c>
      <c r="D16" s="4"/>
      <c r="E16" s="9">
        <f>SUM(E3:E14)</f>
        <v>2.2087912087912085</v>
      </c>
      <c r="F16" s="4"/>
      <c r="G16" s="9">
        <f>SUM(G3:G14)</f>
        <v>1.3846153846153846</v>
      </c>
      <c r="H16" s="4"/>
      <c r="I16" s="9">
        <f>SUM(I3:I14)</f>
        <v>2.1098901098901095</v>
      </c>
      <c r="J16" s="4"/>
      <c r="K16" s="9">
        <f>SUM(K3:K14)</f>
        <v>1.2307692307692311</v>
      </c>
    </row>
    <row r="17" spans="1:11" ht="24.75" customHeight="1" x14ac:dyDescent="0.2">
      <c r="A17" s="2"/>
      <c r="B17" s="2"/>
      <c r="C17" s="11" t="s">
        <v>18</v>
      </c>
      <c r="D17" s="53">
        <v>1</v>
      </c>
      <c r="E17" s="54"/>
      <c r="F17" s="52">
        <v>3</v>
      </c>
      <c r="G17" s="52"/>
      <c r="H17" s="52">
        <v>2</v>
      </c>
      <c r="I17" s="52"/>
      <c r="J17" s="52">
        <v>4</v>
      </c>
      <c r="K17" s="52"/>
    </row>
  </sheetData>
  <sheetProtection sheet="1" objects="1" scenarios="1"/>
  <mergeCells count="10">
    <mergeCell ref="A1:C1"/>
    <mergeCell ref="A15:I15"/>
    <mergeCell ref="J1:K1"/>
    <mergeCell ref="J17:K17"/>
    <mergeCell ref="D17:E17"/>
    <mergeCell ref="F17:G17"/>
    <mergeCell ref="H17:I17"/>
    <mergeCell ref="D1:E1"/>
    <mergeCell ref="F1:G1"/>
    <mergeCell ref="H1:I1"/>
  </mergeCells>
  <phoneticPr fontId="0" type="noConversion"/>
  <pageMargins left="0.7" right="0.7" top="0.75" bottom="0.75" header="0.4921259845" footer="0.4921259845"/>
  <pageSetup paperSize="9"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Gewichtungsfaktoren</vt:lpstr>
      <vt:lpstr>Zielerreichungsfaktoren</vt:lpstr>
      <vt:lpstr>Nutzwerte</vt:lpstr>
    </vt:vector>
  </TitlesOfParts>
  <Manager/>
  <Company>FOM</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Nutzwertanalyse</dc:title>
  <dc:subject>Vorlage</dc:subject>
  <dc:creator>Prof. Dr. Thomas Städter</dc:creator>
  <cp:keywords/>
  <dc:description/>
  <cp:lastModifiedBy>user</cp:lastModifiedBy>
  <dcterms:created xsi:type="dcterms:W3CDTF">2005-09-17T18:06:06Z</dcterms:created>
  <dcterms:modified xsi:type="dcterms:W3CDTF">2023-06-26T13:27:34Z</dcterms:modified>
  <cp:category/>
</cp:coreProperties>
</file>