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cc365-my.sharepoint.com/personal/r12945060_ntu_edu_tw/Documents/文件/碩一上/光學診斷技術/期末報告/"/>
    </mc:Choice>
  </mc:AlternateContent>
  <xr:revisionPtr revIDLastSave="0" documentId="8_{C595A1AD-9822-4500-A3A8-862E78B531B2}" xr6:coauthVersionLast="47" xr6:coauthVersionMax="47" xr10:uidLastSave="{00000000-0000-0000-0000-000000000000}"/>
  <bookViews>
    <workbookView xWindow="-110" yWindow="-110" windowWidth="19420" windowHeight="10300" xr2:uid="{EF7A17C1-BED0-471F-916C-C2129221F7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6" i="1"/>
  <c r="C16" i="1"/>
  <c r="C15" i="1"/>
  <c r="D16" i="1"/>
  <c r="D15" i="1"/>
  <c r="E15" i="1"/>
  <c r="E16" i="1"/>
  <c r="B15" i="1"/>
  <c r="B11" i="1"/>
  <c r="E12" i="1"/>
  <c r="B12" i="1"/>
  <c r="C11" i="1"/>
</calcChain>
</file>

<file path=xl/sharedStrings.xml><?xml version="1.0" encoding="utf-8"?>
<sst xmlns="http://schemas.openxmlformats.org/spreadsheetml/2006/main" count="17" uniqueCount="9">
  <si>
    <t>0mm</t>
  </si>
  <si>
    <t>1mm</t>
    <phoneticPr fontId="1" type="noConversion"/>
  </si>
  <si>
    <t>3mm</t>
    <phoneticPr fontId="1" type="noConversion"/>
  </si>
  <si>
    <t>5mm</t>
    <phoneticPr fontId="1" type="noConversion"/>
  </si>
  <si>
    <t>Small</t>
    <phoneticPr fontId="1" type="noConversion"/>
  </si>
  <si>
    <t>SDS=10</t>
    <phoneticPr fontId="1" type="noConversion"/>
  </si>
  <si>
    <t>SDS=20</t>
    <phoneticPr fontId="1" type="noConversion"/>
  </si>
  <si>
    <t>large</t>
    <phoneticPr fontId="1" type="noConversion"/>
  </si>
  <si>
    <t>CV值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</si>
</sst>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內頸靜脈</a:t>
            </a:r>
            <a:r>
              <a:rPr lang="zh-TW" altLang="zh-TW" sz="1400" b="0" i="0" u="none" strike="noStrike" baseline="0">
                <a:effectLst/>
              </a:rPr>
              <a:t>撐大</a:t>
            </a:r>
            <a:r>
              <a:rPr lang="zh-TW" altLang="en-US"/>
              <a:t>時於不同偏移量之比較圖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SDS=10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工作表1!$B$2:$E$2</c:f>
              <c:numCache>
                <c:formatCode>0.00E+00</c:formatCode>
                <c:ptCount val="4"/>
                <c:pt idx="0">
                  <c:v>3.2736900000000001E-9</c:v>
                </c:pt>
                <c:pt idx="1">
                  <c:v>3.3240600000000002E-9</c:v>
                </c:pt>
                <c:pt idx="2">
                  <c:v>3.1722100000000002E-9</c:v>
                </c:pt>
                <c:pt idx="3">
                  <c:v>3.3953000000000001E-9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7-403B-843A-BDE985C4C33D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SDS=20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工作表1!$B$3:$E$3</c:f>
              <c:numCache>
                <c:formatCode>0.00E+00</c:formatCode>
                <c:ptCount val="4"/>
                <c:pt idx="0">
                  <c:v>4.4652500000000002E-10</c:v>
                </c:pt>
                <c:pt idx="1">
                  <c:v>5.0297900000000005E-10</c:v>
                </c:pt>
                <c:pt idx="2">
                  <c:v>5.0021900000000005E-10</c:v>
                </c:pt>
                <c:pt idx="3">
                  <c:v>5.1947199999999998E-10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7-403B-843A-BDE985C4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51904"/>
        <c:axId val="68660848"/>
      </c:lineChart>
      <c:catAx>
        <c:axId val="1966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偵測器與光源的平移量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60848"/>
        <c:crosses val="autoZero"/>
        <c:auto val="1"/>
        <c:lblAlgn val="ctr"/>
        <c:lblOffset val="100"/>
        <c:noMultiLvlLbl val="0"/>
      </c:catAx>
      <c:valAx>
        <c:axId val="68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Reflectance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內頸靜脈</a:t>
            </a:r>
            <a:r>
              <a:rPr lang="zh-TW" altLang="zh-TW" sz="1400" b="0" i="0" u="none" strike="noStrike" baseline="0">
                <a:effectLst/>
              </a:rPr>
              <a:t>塌陷</a:t>
            </a:r>
            <a:r>
              <a:rPr lang="zh-TW" altLang="en-US"/>
              <a:t>時於不同偏移量之比較圖</a:t>
            </a:r>
          </a:p>
        </c:rich>
      </c:tx>
      <c:layout>
        <c:manualLayout>
          <c:xMode val="edge"/>
          <c:yMode val="edge"/>
          <c:x val="0.16388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SDS=10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工作表1!$B$6:$E$6</c:f>
              <c:numCache>
                <c:formatCode>0.00E+00</c:formatCode>
                <c:ptCount val="4"/>
                <c:pt idx="0">
                  <c:v>3.4375100000000001E-9</c:v>
                </c:pt>
                <c:pt idx="1">
                  <c:v>3.3485400000000001E-9</c:v>
                </c:pt>
                <c:pt idx="2">
                  <c:v>3.4035700000000001E-9</c:v>
                </c:pt>
                <c:pt idx="3">
                  <c:v>3.4679499999999998E-9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4-42CD-8643-F56335DA27D9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SDS=20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工作表1!$B$7:$E$7</c:f>
              <c:numCache>
                <c:formatCode>0.00E+00</c:formatCode>
                <c:ptCount val="4"/>
                <c:pt idx="0">
                  <c:v>5.0156400000000001E-10</c:v>
                </c:pt>
                <c:pt idx="1">
                  <c:v>4.4997100000000001E-10</c:v>
                </c:pt>
                <c:pt idx="2">
                  <c:v>4.7124899999999999E-10</c:v>
                </c:pt>
                <c:pt idx="3">
                  <c:v>4.9032599999999997E-10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4-42CD-8643-F56335DA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51904"/>
        <c:axId val="68660848"/>
      </c:lineChart>
      <c:catAx>
        <c:axId val="1966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偵測器與光源的平移量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60848"/>
        <c:crosses val="autoZero"/>
        <c:auto val="1"/>
        <c:lblAlgn val="ctr"/>
        <c:lblOffset val="100"/>
        <c:noMultiLvlLbl val="0"/>
      </c:catAx>
      <c:valAx>
        <c:axId val="68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Reflectance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內頸靜脈</a:t>
            </a:r>
            <a:r>
              <a:rPr lang="zh-TW" altLang="zh-TW" sz="1400" b="0" i="0" u="none" strike="noStrike" baseline="0">
                <a:effectLst/>
              </a:rPr>
              <a:t>舒張</a:t>
            </a:r>
            <a:r>
              <a:rPr lang="zh-TW" altLang="en-US"/>
              <a:t>時於不同偏移量之比較圖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SDS=10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0.97027794762416764</c:v>
                </c:pt>
                <c:pt idx="1">
                  <c:v>1.2327630750695175</c:v>
                </c:pt>
                <c:pt idx="2">
                  <c:v>3.7967351926391499</c:v>
                </c:pt>
                <c:pt idx="3">
                  <c:v>3.5081204775467598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8-4AE4-84B5-F0546ECA30FE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SDS=20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工作表1!$B$1:$E$1</c:f>
              <c:strCache>
                <c:ptCount val="4"/>
                <c:pt idx="0">
                  <c:v>0mm</c:v>
                </c:pt>
                <c:pt idx="1">
                  <c:v>1mm</c:v>
                </c:pt>
                <c:pt idx="2">
                  <c:v>3mm</c:v>
                </c:pt>
                <c:pt idx="3">
                  <c:v>5mm</c:v>
                </c:pt>
              </c:strCache>
            </c:strRef>
          </c:cat>
          <c:val>
            <c:numRef>
              <c:f>工作表1!$B$12:$E$12</c:f>
              <c:numCache>
                <c:formatCode>General</c:formatCode>
                <c:ptCount val="4"/>
                <c:pt idx="0">
                  <c:v>1.9208873997233855</c:v>
                </c:pt>
                <c:pt idx="1">
                  <c:v>2.0118976521692398</c:v>
                </c:pt>
                <c:pt idx="2">
                  <c:v>3.1366651084876112</c:v>
                </c:pt>
                <c:pt idx="3">
                  <c:v>2.0357685981963578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AE4-84B5-F0546ECA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51904"/>
        <c:axId val="68660848"/>
      </c:lineChart>
      <c:catAx>
        <c:axId val="1966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偵測器與光源的平移量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60848"/>
        <c:crosses val="autoZero"/>
        <c:auto val="1"/>
        <c:lblAlgn val="ctr"/>
        <c:lblOffset val="100"/>
        <c:noMultiLvlLbl val="0"/>
      </c:catAx>
      <c:valAx>
        <c:axId val="68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</a:t>
                </a:r>
                <a:r>
                  <a:rPr lang="zh-TW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內頸靜脈收縮時於不同偏移量之比較圖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工作表1!$J$37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工作表1!$K$36:$N$36</c:f>
              <c:numCache>
                <c:formatCode>General</c:formatCode>
                <c:ptCount val="4"/>
              </c:numCache>
            </c:numRef>
          </c:cat>
          <c:val>
            <c:numRef>
              <c:f>工作表1!$B$15:$E$15</c:f>
              <c:numCache>
                <c:formatCode>General</c:formatCode>
                <c:ptCount val="4"/>
                <c:pt idx="0">
                  <c:v>1.3853052395462906</c:v>
                </c:pt>
                <c:pt idx="1">
                  <c:v>1.672065199811211</c:v>
                </c:pt>
                <c:pt idx="2">
                  <c:v>1.3360669005038361</c:v>
                </c:pt>
                <c:pt idx="3">
                  <c:v>1.0652549108459954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2-4FA1-97F4-38C8F8773D02}"/>
            </c:ext>
          </c:extLst>
        </c:ser>
        <c:ser>
          <c:idx val="1"/>
          <c:order val="1"/>
          <c:tx>
            <c:strRef>
              <c:f>工作表1!$J$38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工作表1!$K$36:$N$36</c:f>
              <c:numCache>
                <c:formatCode>General</c:formatCode>
                <c:ptCount val="4"/>
              </c:numCache>
            </c:numRef>
          </c:cat>
          <c:val>
            <c:numRef>
              <c:f>工作表1!$B$16:$E$16</c:f>
              <c:numCache>
                <c:formatCode>General</c:formatCode>
                <c:ptCount val="4"/>
                <c:pt idx="0">
                  <c:v>2.155706490339635</c:v>
                </c:pt>
                <c:pt idx="1">
                  <c:v>2.3837289221974074</c:v>
                </c:pt>
                <c:pt idx="2">
                  <c:v>1.7080783306973886</c:v>
                </c:pt>
                <c:pt idx="3">
                  <c:v>1.4505620133055916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2-4FA1-97F4-38C8F877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351904"/>
        <c:axId val="68660848"/>
      </c:lineChart>
      <c:catAx>
        <c:axId val="1966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偵測器與光源的平移量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60848"/>
        <c:crosses val="autoZero"/>
        <c:auto val="1"/>
        <c:lblAlgn val="ctr"/>
        <c:lblOffset val="100"/>
        <c:noMultiLvlLbl val="0"/>
      </c:catAx>
      <c:valAx>
        <c:axId val="68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CV</a:t>
                </a:r>
                <a:r>
                  <a:rPr lang="zh-TW" altLang="en-US"/>
                  <a:t>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327025</xdr:colOff>
      <xdr:row>1</xdr:row>
      <xdr:rowOff>53975</xdr:rowOff>
    </xdr:from>
    <xdr:to>
      <xdr:col>14</xdr:col>
      <xdr:colOff>22225</xdr:colOff>
      <xdr:row>14</xdr:row>
      <xdr:rowOff>206375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04C3AA-289C-479B-8AE9-7973E388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450850</xdr:colOff>
      <xdr:row>1</xdr:row>
      <xdr:rowOff>66675</xdr:rowOff>
    </xdr:from>
    <xdr:to>
      <xdr:col>22</xdr:col>
      <xdr:colOff>146050</xdr:colOff>
      <xdr:row>14</xdr:row>
      <xdr:rowOff>219075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DE1B4-26DB-41EA-92E4-7D7AE0E68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16</xdr:row>
      <xdr:rowOff>117475</xdr:rowOff>
    </xdr:from>
    <xdr:to>
      <xdr:col>13</xdr:col>
      <xdr:colOff>561975</xdr:colOff>
      <xdr:row>29</xdr:row>
      <xdr:rowOff>47625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5B238A6-2A06-446D-BA9F-2E7775FB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16</xdr:row>
      <xdr:rowOff>111125</xdr:rowOff>
    </xdr:from>
    <xdr:to>
      <xdr:col>22</xdr:col>
      <xdr:colOff>146050</xdr:colOff>
      <xdr:row>29</xdr:row>
      <xdr:rowOff>41275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FD881B5-E485-4B73-A1F6-8BAFA033F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BDB8-1661-4C24-AC1F-140E548288AF}">
  <dimension ref="A1:E16"/>
  <sheetViews>
    <sheetView tabSelected="1" zoomScale="66" zoomScaleNormal="66" workbookViewId="0">
      <selection activeCell="C23" sqref="C23"/>
    </sheetView>
  </sheetViews>
  <sheetFormatPr defaultRowHeight="17" x14ac:dyDescent="0.4"/>
  <sheetData>
    <row r="1" spans="1:5" x14ac:dyDescent="0.4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5</v>
      </c>
      <c r="B2" s="1">
        <v>3.2736900000000001E-9</v>
      </c>
      <c r="C2" s="1">
        <v>3.3240600000000002E-9</v>
      </c>
      <c r="D2" s="1">
        <v>3.1722100000000002E-9</v>
      </c>
      <c r="E2" s="1">
        <v>3.3953000000000001E-9</v>
      </c>
    </row>
    <row r="3" spans="1:5" x14ac:dyDescent="0.4">
      <c r="A3" t="s">
        <v>6</v>
      </c>
      <c r="B3" s="1">
        <v>4.4652500000000002E-10</v>
      </c>
      <c r="C3" s="1">
        <v>5.0297900000000005E-10</v>
      </c>
      <c r="D3" s="1">
        <v>5.0021900000000005E-10</v>
      </c>
      <c r="E3" s="1">
        <v>5.1947199999999998E-10</v>
      </c>
    </row>
    <row r="5" spans="1:5" x14ac:dyDescent="0.4">
      <c r="A5" t="s">
        <v>4</v>
      </c>
    </row>
    <row r="6" spans="1:5" x14ac:dyDescent="0.4">
      <c r="A6" t="s">
        <v>5</v>
      </c>
      <c r="B6" s="1">
        <v>3.4375100000000001E-9</v>
      </c>
      <c r="C6" s="1">
        <v>3.3485400000000001E-9</v>
      </c>
      <c r="D6" s="1">
        <v>3.4035700000000001E-9</v>
      </c>
      <c r="E6" s="1">
        <v>3.4679499999999998E-9</v>
      </c>
    </row>
    <row r="7" spans="1:5" x14ac:dyDescent="0.4">
      <c r="A7" t="s">
        <v>6</v>
      </c>
      <c r="B7" s="1">
        <v>5.0156400000000001E-10</v>
      </c>
      <c r="C7" s="1">
        <v>4.4997100000000001E-10</v>
      </c>
      <c r="D7" s="1">
        <v>4.7124899999999999E-10</v>
      </c>
      <c r="E7" s="1">
        <v>4.9032599999999997E-10</v>
      </c>
    </row>
    <row r="8" spans="1:5" x14ac:dyDescent="0.4">
      <c r="B8" s="1"/>
      <c r="C8" s="1"/>
      <c r="D8" s="1"/>
      <c r="E8" s="1"/>
    </row>
    <row r="9" spans="1:5" x14ac:dyDescent="0.4">
      <c r="A9" s="2" t="s">
        <v>8</v>
      </c>
      <c r="B9" s="2"/>
      <c r="C9" s="2"/>
      <c r="D9" s="2"/>
      <c r="E9" s="2"/>
    </row>
    <row r="10" spans="1:5" x14ac:dyDescent="0.4">
      <c r="A10" t="s">
        <v>7</v>
      </c>
    </row>
    <row r="11" spans="1:5" x14ac:dyDescent="0.4">
      <c r="A11" t="s">
        <v>5</v>
      </c>
      <c r="B11">
        <f>3.06828827792593/SQRT(10)</f>
        <v>0.97027794762416764</v>
      </c>
      <c r="C11">
        <f>3.89833913257281/SQRT(10)</f>
        <v>1.2327630750695175</v>
      </c>
      <c r="D11">
        <v>3.7967351926391499</v>
      </c>
      <c r="E11">
        <v>3.5081204775467598</v>
      </c>
    </row>
    <row r="12" spans="1:5" x14ac:dyDescent="0.4">
      <c r="A12" t="s">
        <v>6</v>
      </c>
      <c r="B12">
        <f>6.07437931184419/SQRT(10)</f>
        <v>1.9208873997233855</v>
      </c>
      <c r="C12">
        <f>6.362179 /SQRT(10)</f>
        <v>2.0118976521692398</v>
      </c>
      <c r="D12">
        <f>9.919006 /SQRT(10)</f>
        <v>3.1366651084876112</v>
      </c>
      <c r="E12">
        <f>6.43766555934864/SQRT(10)</f>
        <v>2.0357685981963578</v>
      </c>
    </row>
    <row r="14" spans="1:5" x14ac:dyDescent="0.4">
      <c r="A14" t="s">
        <v>4</v>
      </c>
    </row>
    <row r="15" spans="1:5" x14ac:dyDescent="0.4">
      <c r="A15" t="s">
        <v>5</v>
      </c>
      <c r="B15">
        <f>4.38071981153144/SQRT(10)</f>
        <v>1.3853052395462906</v>
      </c>
      <c r="C15">
        <f>5.28753442770797/SQRT(10)</f>
        <v>1.672065199811211</v>
      </c>
      <c r="D15">
        <f>4.22501451195369/SQRT(10)</f>
        <v>1.3360669005038361</v>
      </c>
      <c r="E15">
        <f>3.36863180695295/SQRT(10)</f>
        <v>1.0652549108459954</v>
      </c>
    </row>
    <row r="16" spans="1:5" x14ac:dyDescent="0.4">
      <c r="A16" t="s">
        <v>6</v>
      </c>
      <c r="B16">
        <f>6.81694247628101/SQRT(10)</f>
        <v>2.155706490339635</v>
      </c>
      <c r="C16">
        <f>7.53801271856211/SQRT(10)</f>
        <v>2.3837289221974074</v>
      </c>
      <c r="D16">
        <f>5.40141794698205/SQRT(10)</f>
        <v>1.7080783306973886</v>
      </c>
      <c r="E16">
        <f>4.58707984936514/SQRT(10)</f>
        <v>1.4505620133055916</v>
      </c>
    </row>
  </sheetData>
  <mergeCells count="1">
    <mergeCell ref="A9:E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羅佳蓉</dc:creator>
  <cp:lastModifiedBy>羅佳蓉</cp:lastModifiedBy>
  <dcterms:created xsi:type="dcterms:W3CDTF">2023-12-26T18:17:32Z</dcterms:created>
  <dcterms:modified xsi:type="dcterms:W3CDTF">2024-01-02T17:14:29Z</dcterms:modified>
</cp:coreProperties>
</file>