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2" r:id="rId1"/>
    <sheet name="Blad1" sheetId="3" r:id="rId2"/>
  </sheets>
  <calcPr calcId="145621"/>
</workbook>
</file>

<file path=xl/calcChain.xml><?xml version="1.0" encoding="utf-8"?>
<calcChain xmlns="http://schemas.openxmlformats.org/spreadsheetml/2006/main">
  <c r="N18" i="3" l="1"/>
  <c r="L18" i="3"/>
  <c r="I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C4" i="3"/>
  <c r="C6" i="3"/>
  <c r="C8" i="3"/>
  <c r="C7" i="3"/>
  <c r="C9" i="3"/>
  <c r="C16" i="3"/>
  <c r="C10" i="3"/>
  <c r="C11" i="3"/>
  <c r="C13" i="3"/>
  <c r="C14" i="3"/>
  <c r="C17" i="3"/>
  <c r="C5" i="3"/>
  <c r="C20" i="3"/>
  <c r="C18" i="3"/>
  <c r="C19" i="3"/>
  <c r="C15" i="3"/>
  <c r="C21" i="3"/>
  <c r="C22" i="3"/>
  <c r="C2" i="3"/>
  <c r="C23" i="3"/>
  <c r="C24" i="3"/>
  <c r="C25" i="3"/>
  <c r="C27" i="3"/>
  <c r="C28" i="3"/>
  <c r="C12" i="3"/>
  <c r="C26" i="3"/>
  <c r="C29" i="3"/>
  <c r="C30" i="3"/>
  <c r="C3" i="3"/>
</calcChain>
</file>

<file path=xl/sharedStrings.xml><?xml version="1.0" encoding="utf-8"?>
<sst xmlns="http://schemas.openxmlformats.org/spreadsheetml/2006/main" count="230" uniqueCount="91">
  <si>
    <t>Country</t>
  </si>
  <si>
    <t>Albania</t>
  </si>
  <si>
    <t>Austria</t>
  </si>
  <si>
    <t>Belgium</t>
  </si>
  <si>
    <t>Bulgaria</t>
  </si>
  <si>
    <t>Bosnia and Herz.</t>
  </si>
  <si>
    <t>Belarus</t>
  </si>
  <si>
    <t>Switzerland</t>
  </si>
  <si>
    <t>N. Cyprus</t>
  </si>
  <si>
    <t>Cyprus</t>
  </si>
  <si>
    <t>Czech Rep.</t>
  </si>
  <si>
    <t>Germany</t>
  </si>
  <si>
    <t>Denmark</t>
  </si>
  <si>
    <t>Spain</t>
  </si>
  <si>
    <t>Estonia</t>
  </si>
  <si>
    <t>Finland</t>
  </si>
  <si>
    <t>France</t>
  </si>
  <si>
    <t>United Kingdom</t>
  </si>
  <si>
    <t>Greece</t>
  </si>
  <si>
    <t>Croatia</t>
  </si>
  <si>
    <t>Hungary</t>
  </si>
  <si>
    <t>Ireland</t>
  </si>
  <si>
    <t>Iceland</t>
  </si>
  <si>
    <t>Italy</t>
  </si>
  <si>
    <t>Kosovo</t>
  </si>
  <si>
    <t>Lithuania</t>
  </si>
  <si>
    <t>Luxembourg</t>
  </si>
  <si>
    <t>Latvia</t>
  </si>
  <si>
    <t>Moldova</t>
  </si>
  <si>
    <t>Macedonia</t>
  </si>
  <si>
    <t>Montenegro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</si>
  <si>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</si>
  <si>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</si>
  <si>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</si>
  <si>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</si>
  <si>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</si>
  <si>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</si>
  <si>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</si>
  <si>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</si>
  <si>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</si>
  <si>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Sweden</t>
  </si>
  <si>
    <t>Turkey</t>
  </si>
  <si>
    <t>Ukraine</t>
  </si>
  <si>
    <t>NA</t>
  </si>
  <si>
    <t>Malta</t>
  </si>
  <si>
    <t>Endemic</t>
  </si>
  <si>
    <t>Suspected endemic</t>
  </si>
  <si>
    <t>No data available</t>
  </si>
  <si>
    <t>Imported cases\n(possible human cysticercosis transmission)</t>
  </si>
  <si>
    <t>Endemic2</t>
  </si>
  <si>
    <t>Imported cases</t>
  </si>
  <si>
    <t>Smallholder</t>
  </si>
  <si>
    <t>SH_Source</t>
  </si>
  <si>
    <t>FAO/EMPRES</t>
  </si>
  <si>
    <t>FSS2010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</si>
  <si>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</si>
  <si>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</si>
  <si>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</si>
  <si>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</si>
  <si>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</si>
  <si>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</si>
  <si>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</si>
  <si>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</si>
  <si>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</si>
  <si>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</si>
  <si>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</si>
  <si>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</si>
  <si>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</si>
  <si>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</si>
  <si>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</si>
  <si>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</si>
  <si>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</si>
  <si>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</si>
  <si>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</si>
  <si>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</si>
  <si>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</si>
  <si>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</si>
  <si>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</si>
  <si>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</si>
  <si>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</si>
  <si>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</si>
  <si>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</si>
  <si>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</si>
  <si>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EU-28</t>
  </si>
  <si>
    <t>country</t>
  </si>
  <si>
    <t>N</t>
  </si>
  <si>
    <t>PCT</t>
  </si>
  <si>
    <t>&lt;10</t>
  </si>
  <si>
    <t>N&lt;10</t>
  </si>
  <si>
    <t>EU-13: Bulgaria, Croatia, Cyprus, Czech Republic, Estonia, Hungary, Latvia, Lithuania, Malta, Poland, Romania, Slovakia, and Slovenia</t>
  </si>
  <si>
    <t>NMS-13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</si>
</sst>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i"/>
    <numFmt numFmtId="165" formatCode="#\ ##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color theme="0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/>
      <bottom style="hair">
        <color rgb="FFC0C0C0"/>
      </bottom>
      <diagonal/>
    </border>
    <border>
      <left style="thin">
        <color indexed="64"/>
      </left>
      <right style="thin">
        <color indexed="64"/>
      </right>
      <top/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hair">
        <color rgb="FFC0C0C0"/>
      </top>
      <bottom/>
      <diagonal/>
    </border>
    <border>
      <left style="thin">
        <color indexed="64"/>
      </left>
      <right style="thin">
        <color indexed="64"/>
      </right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ill="0" applyBorder="0" applyProtection="0">
      <alignment horizontal="right"/>
    </xf>
  </cellStyleXfs>
  <cellXfs count="25">
    <xf numFmtId="0" fontId="0" fillId="0" borderId="0" xfId="0"/>
    <xf numFmtId="2" fontId="0" fillId="0" borderId="0" xfId="1" applyNumberFormat="1" applyFont="1" applyAlignment="1">
      <alignment horizontal="righ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Font="1" applyBorder="1"/>
    <xf numFmtId="0" fontId="4" fillId="0" borderId="4" xfId="0" applyFont="1" applyBorder="1" applyAlignment="1">
      <alignment horizontal="left" vertical="center"/>
    </xf>
    <xf numFmtId="165" fontId="2" fillId="0" borderId="5" xfId="2" applyNumberFormat="1" applyFill="1" applyBorder="1">
      <alignment horizontal="right"/>
    </xf>
    <xf numFmtId="0" fontId="4" fillId="0" borderId="6" xfId="0" applyFont="1" applyBorder="1" applyAlignment="1">
      <alignment horizontal="left" vertical="center"/>
    </xf>
    <xf numFmtId="165" fontId="2" fillId="0" borderId="7" xfId="2" applyNumberFormat="1" applyFill="1" applyBorder="1">
      <alignment horizontal="right"/>
    </xf>
    <xf numFmtId="0" fontId="4" fillId="0" borderId="8" xfId="0" applyFont="1" applyBorder="1" applyAlignment="1">
      <alignment horizontal="left" vertical="center"/>
    </xf>
    <xf numFmtId="165" fontId="2" fillId="0" borderId="9" xfId="2" applyNumberFormat="1" applyFill="1" applyBorder="1">
      <alignment horizontal="right"/>
    </xf>
    <xf numFmtId="0" fontId="4" fillId="3" borderId="10" xfId="0" applyFont="1" applyFill="1" applyBorder="1"/>
    <xf numFmtId="165" fontId="2" fillId="3" borderId="11" xfId="2" applyNumberFormat="1" applyFont="1" applyFill="1" applyBorder="1">
      <alignment horizontal="right"/>
    </xf>
    <xf numFmtId="165" fontId="2" fillId="0" borderId="7" xfId="2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164" fontId="2" fillId="0" borderId="0" xfId="2" applyFont="1">
      <alignment horizontal="right"/>
    </xf>
    <xf numFmtId="0" fontId="0" fillId="0" borderId="13" xfId="0" applyFont="1" applyBorder="1"/>
    <xf numFmtId="164" fontId="2" fillId="0" borderId="2" xfId="2" applyNumberFormat="1" applyFont="1" applyBorder="1" applyAlignment="1">
      <alignment horizontal="right"/>
    </xf>
    <xf numFmtId="164" fontId="2" fillId="0" borderId="13" xfId="2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0" xfId="2" applyNumberFormat="1" applyFont="1">
      <alignment horizontal="right"/>
    </xf>
    <xf numFmtId="0" fontId="2" fillId="0" borderId="3" xfId="2" applyNumberFormat="1" applyFont="1" applyBorder="1" applyAlignment="1">
      <alignment horizontal="right"/>
    </xf>
    <xf numFmtId="0" fontId="2" fillId="0" borderId="12" xfId="2" applyNumberFormat="1" applyFont="1" applyBorder="1" applyAlignment="1">
      <alignment horizontal="right"/>
    </xf>
  </cellXfs>
  <cellStyles count="3">
    <cellStyle name="NumberCellStyle 2" xfId="2"/>
    <cellStyle name="Procent" xfId="1" builtinId="5"/>
    <cellStyle name="Standa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numFmt numFmtId="165" formatCode="#\ ###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rgb="FFC0C0C0"/>
        </top>
        <bottom style="hair">
          <color rgb="FFC0C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rgb="FFC0C0C0"/>
        </top>
        <bottom style="hair">
          <color rgb="FFC0C0C0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2" displayName="Tabel2" ref="A1:E44" totalsRowShown="0">
  <autoFilter ref="A1:E44"/>
  <sortState ref="A2:E44">
    <sortCondition ref="E1:E44"/>
  </sortState>
  <tableColumns count="5">
    <tableColumn id="1" name="Country"/>
    <tableColumn id="3" name="Endemic"/>
    <tableColumn id="4" name="Endemic2"/>
    <tableColumn id="5" name="Smallholder" dataDxfId="5" dataCellStyle="Procent"/>
    <tableColumn id="6" name="SH_Sour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1:F29" totalsRowShown="0">
  <autoFilter ref="A1:F29"/>
  <sortState ref="A2:F29">
    <sortCondition ref="A1:A29"/>
  </sortState>
  <tableColumns count="6">
    <tableColumn id="1" name="country" dataDxfId="4"/>
    <tableColumn id="2" name="N" dataDxfId="3" dataCellStyle="NumberCellStyle 2"/>
    <tableColumn id="3" name="PCT">
      <calculatedColumnFormula>B2/$B$30</calculatedColumnFormula>
    </tableColumn>
    <tableColumn id="4" name="&lt;10" dataDxfId="2" dataCellStyle="NumberCellStyle 2"/>
    <tableColumn id="5" name="N&lt;10" dataDxfId="1">
      <calculatedColumnFormula>1000*Tabel1[[#This Row],[N]]*Tabel1[[#This Row],[&lt;10]]/100</calculatedColumnFormula>
    </tableColumn>
    <tableColumn id="6" name="NMS-13" dataDxfId="0" dataCellStyle="NumberCellStyle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workbookViewId="0">
      <selection activeCell="A33" sqref="A33"/>
    </sheetView>
  </sheetViews>
  <sheetFormatPr defaultRowHeight="15" x14ac:dyDescent="0.25"/>
  <cols>
    <col min="1" max="1" width="15.7109375" bestFit="1" customWidth="1"/>
    <col min="2" max="2" width="18.5703125" bestFit="1" customWidth="1"/>
    <col min="3" max="3" width="56.5703125" bestFit="1" customWidth="1"/>
    <col min="4" max="4" width="14" bestFit="1" customWidth="1"/>
    <col min="5" max="5" width="12.5703125" bestFit="1" customWidth="1"/>
  </cols>
  <sheetData>
    <row r="1" spans="1:5" x14ac:dyDescent="0.25">
      <c r="A1" t="s">
        <v>0</v>
      </c>
      <c r="B1" t="s">
        <v>45</v>
      </c>
      <c r="C1" t="s">
        <v>49</v>
      </c>
      <c r="D1" t="s">
        <v>51</v>
      </c>
      <c r="E1" t="s">
        <v>52</v>
      </c>
    </row>
    <row r="2" spans="1:5" x14ac:dyDescent="0.25">
      <c r="A2" t="s">
        <v>6</v>
      </c>
      <c r="B2" t="s">
        <v>47</v>
      </c>
      <c r="C2" t="s">
        <v>47</v>
      </c>
      <c r="D2" s="1">
        <v>0.25</v>
      </c>
      <c r="E2" t="s">
        <v>53</v>
      </c>
    </row>
    <row r="3" spans="1:5" x14ac:dyDescent="0.25">
      <c r="A3" t="s">
        <v>36</v>
      </c>
      <c r="B3" t="s">
        <v>46</v>
      </c>
      <c r="C3" t="s">
        <v>46</v>
      </c>
      <c r="D3" s="1">
        <v>0.38</v>
      </c>
      <c r="E3" t="s">
        <v>53</v>
      </c>
    </row>
    <row r="4" spans="1:5" x14ac:dyDescent="0.25">
      <c r="A4" t="s">
        <v>42</v>
      </c>
      <c r="B4" t="s">
        <v>47</v>
      </c>
      <c r="C4" t="s">
        <v>47</v>
      </c>
      <c r="D4" s="1">
        <v>0.56000000000000005</v>
      </c>
      <c r="E4" t="s">
        <v>53</v>
      </c>
    </row>
    <row r="5" spans="1:5" x14ac:dyDescent="0.25">
      <c r="A5" t="s">
        <v>28</v>
      </c>
      <c r="B5" t="s">
        <v>47</v>
      </c>
      <c r="C5" t="s">
        <v>47</v>
      </c>
      <c r="D5" s="1">
        <v>0.83</v>
      </c>
      <c r="E5" t="s">
        <v>53</v>
      </c>
    </row>
    <row r="6" spans="1:5" x14ac:dyDescent="0.25">
      <c r="A6" t="s">
        <v>44</v>
      </c>
      <c r="D6" s="1">
        <v>0</v>
      </c>
      <c r="E6" t="s">
        <v>54</v>
      </c>
    </row>
    <row r="7" spans="1:5" x14ac:dyDescent="0.25">
      <c r="A7" t="s">
        <v>12</v>
      </c>
      <c r="B7" t="s">
        <v>50</v>
      </c>
      <c r="C7" t="s">
        <v>48</v>
      </c>
      <c r="D7" s="1">
        <v>1.2215621942716299E-4</v>
      </c>
      <c r="E7" t="s">
        <v>54</v>
      </c>
    </row>
    <row r="8" spans="1:5" x14ac:dyDescent="0.25">
      <c r="A8" t="s">
        <v>31</v>
      </c>
      <c r="B8" t="s">
        <v>50</v>
      </c>
      <c r="C8" t="s">
        <v>48</v>
      </c>
      <c r="D8" s="1">
        <v>3.6438953572632399E-4</v>
      </c>
      <c r="E8" t="s">
        <v>54</v>
      </c>
    </row>
    <row r="9" spans="1:5" x14ac:dyDescent="0.25">
      <c r="A9" t="s">
        <v>3</v>
      </c>
      <c r="B9" t="s">
        <v>50</v>
      </c>
      <c r="C9" t="s">
        <v>48</v>
      </c>
      <c r="D9" s="1">
        <v>4.7418913068864802E-4</v>
      </c>
      <c r="E9" t="s">
        <v>54</v>
      </c>
    </row>
    <row r="10" spans="1:5" x14ac:dyDescent="0.25">
      <c r="A10" t="s">
        <v>40</v>
      </c>
      <c r="B10" t="s">
        <v>47</v>
      </c>
      <c r="C10" t="s">
        <v>47</v>
      </c>
      <c r="D10" s="1">
        <v>9.2095736978833995E-4</v>
      </c>
      <c r="E10" t="s">
        <v>54</v>
      </c>
    </row>
    <row r="11" spans="1:5" x14ac:dyDescent="0.25">
      <c r="A11" t="s">
        <v>15</v>
      </c>
      <c r="B11" t="s">
        <v>47</v>
      </c>
      <c r="C11" t="s">
        <v>47</v>
      </c>
      <c r="D11" s="1">
        <v>1E-3</v>
      </c>
      <c r="E11" t="s">
        <v>54</v>
      </c>
    </row>
    <row r="12" spans="1:5" x14ac:dyDescent="0.25">
      <c r="A12" t="s">
        <v>21</v>
      </c>
      <c r="B12" t="s">
        <v>47</v>
      </c>
      <c r="C12" t="s">
        <v>47</v>
      </c>
      <c r="D12" s="1">
        <v>2.0038207566759401E-3</v>
      </c>
      <c r="E12" t="s">
        <v>54</v>
      </c>
    </row>
    <row r="13" spans="1:5" x14ac:dyDescent="0.25">
      <c r="A13" t="s">
        <v>16</v>
      </c>
      <c r="B13" t="s">
        <v>50</v>
      </c>
      <c r="C13" t="s">
        <v>48</v>
      </c>
      <c r="D13" s="1">
        <v>2.9539713062986602E-3</v>
      </c>
      <c r="E13" t="s">
        <v>54</v>
      </c>
    </row>
    <row r="14" spans="1:5" x14ac:dyDescent="0.25">
      <c r="A14" t="s">
        <v>26</v>
      </c>
      <c r="B14" t="s">
        <v>47</v>
      </c>
      <c r="C14" t="s">
        <v>47</v>
      </c>
      <c r="D14" s="1">
        <v>3.0000000000000001E-3</v>
      </c>
      <c r="E14" t="s">
        <v>54</v>
      </c>
    </row>
    <row r="15" spans="1:5" x14ac:dyDescent="0.25">
      <c r="A15" t="s">
        <v>11</v>
      </c>
      <c r="B15" t="s">
        <v>50</v>
      </c>
      <c r="C15" t="s">
        <v>48</v>
      </c>
      <c r="D15" s="1">
        <v>4.0000000000000001E-3</v>
      </c>
      <c r="E15" t="s">
        <v>54</v>
      </c>
    </row>
    <row r="16" spans="1:5" x14ac:dyDescent="0.25">
      <c r="A16" t="s">
        <v>17</v>
      </c>
      <c r="B16" t="s">
        <v>50</v>
      </c>
      <c r="C16" t="s">
        <v>48</v>
      </c>
      <c r="D16" s="1">
        <v>4.1166071364144704E-3</v>
      </c>
      <c r="E16" t="s">
        <v>54</v>
      </c>
    </row>
    <row r="17" spans="1:5" x14ac:dyDescent="0.25">
      <c r="A17" t="s">
        <v>9</v>
      </c>
      <c r="B17" t="s">
        <v>47</v>
      </c>
      <c r="C17" t="s">
        <v>47</v>
      </c>
      <c r="D17" s="1">
        <v>4.4633368756641896E-3</v>
      </c>
      <c r="E17" t="s">
        <v>54</v>
      </c>
    </row>
    <row r="18" spans="1:5" x14ac:dyDescent="0.25">
      <c r="A18" t="s">
        <v>10</v>
      </c>
      <c r="B18" t="s">
        <v>50</v>
      </c>
      <c r="C18" t="s">
        <v>48</v>
      </c>
      <c r="D18" s="1">
        <v>5.1087665916055404E-3</v>
      </c>
      <c r="E18" t="s">
        <v>54</v>
      </c>
    </row>
    <row r="19" spans="1:5" x14ac:dyDescent="0.25">
      <c r="A19" t="s">
        <v>13</v>
      </c>
      <c r="B19" t="s">
        <v>46</v>
      </c>
      <c r="C19" t="s">
        <v>46</v>
      </c>
      <c r="D19" s="1">
        <v>6.2962940313308399E-3</v>
      </c>
      <c r="E19" t="s">
        <v>54</v>
      </c>
    </row>
    <row r="20" spans="1:5" x14ac:dyDescent="0.25">
      <c r="A20" t="s">
        <v>23</v>
      </c>
      <c r="B20" t="s">
        <v>50</v>
      </c>
      <c r="C20" t="s">
        <v>48</v>
      </c>
      <c r="D20" s="1">
        <v>7.0963579848689201E-3</v>
      </c>
      <c r="E20" t="s">
        <v>54</v>
      </c>
    </row>
    <row r="21" spans="1:5" x14ac:dyDescent="0.25">
      <c r="A21" t="s">
        <v>14</v>
      </c>
      <c r="B21" t="s">
        <v>47</v>
      </c>
      <c r="C21" t="s">
        <v>47</v>
      </c>
      <c r="D21" s="1">
        <v>1.22366037902549E-2</v>
      </c>
      <c r="E21" t="s">
        <v>54</v>
      </c>
    </row>
    <row r="22" spans="1:5" x14ac:dyDescent="0.25">
      <c r="A22" t="s">
        <v>2</v>
      </c>
      <c r="B22" t="s">
        <v>50</v>
      </c>
      <c r="C22" t="s">
        <v>48</v>
      </c>
      <c r="D22" s="1">
        <v>2.9000000000000001E-2</v>
      </c>
      <c r="E22" t="s">
        <v>54</v>
      </c>
    </row>
    <row r="23" spans="1:5" x14ac:dyDescent="0.25">
      <c r="A23" t="s">
        <v>38</v>
      </c>
      <c r="B23" t="s">
        <v>50</v>
      </c>
      <c r="C23" t="s">
        <v>48</v>
      </c>
      <c r="D23" s="1">
        <v>4.5834722685339599E-2</v>
      </c>
      <c r="E23" t="s">
        <v>54</v>
      </c>
    </row>
    <row r="24" spans="1:5" x14ac:dyDescent="0.25">
      <c r="A24" t="s">
        <v>18</v>
      </c>
      <c r="B24" t="s">
        <v>47</v>
      </c>
      <c r="C24" t="s">
        <v>47</v>
      </c>
      <c r="D24" s="1">
        <v>5.8999999999999997E-2</v>
      </c>
      <c r="E24" t="s">
        <v>54</v>
      </c>
    </row>
    <row r="25" spans="1:5" x14ac:dyDescent="0.25">
      <c r="A25" t="s">
        <v>34</v>
      </c>
      <c r="B25" t="s">
        <v>46</v>
      </c>
      <c r="C25" t="s">
        <v>46</v>
      </c>
      <c r="D25" s="1">
        <v>6.5000000000000002E-2</v>
      </c>
      <c r="E25" t="s">
        <v>54</v>
      </c>
    </row>
    <row r="26" spans="1:5" x14ac:dyDescent="0.25">
      <c r="A26" t="s">
        <v>33</v>
      </c>
      <c r="B26" t="s">
        <v>50</v>
      </c>
      <c r="C26" t="s">
        <v>48</v>
      </c>
      <c r="D26" s="1">
        <v>6.9000000000000006E-2</v>
      </c>
      <c r="E26" t="s">
        <v>54</v>
      </c>
    </row>
    <row r="27" spans="1:5" x14ac:dyDescent="0.25">
      <c r="A27" t="s">
        <v>27</v>
      </c>
      <c r="B27" t="s">
        <v>47</v>
      </c>
      <c r="C27" t="s">
        <v>47</v>
      </c>
      <c r="D27" s="1">
        <v>0.155</v>
      </c>
      <c r="E27" t="s">
        <v>54</v>
      </c>
    </row>
    <row r="28" spans="1:5" x14ac:dyDescent="0.25">
      <c r="A28" t="s">
        <v>20</v>
      </c>
      <c r="B28" t="s">
        <v>50</v>
      </c>
      <c r="C28" t="s">
        <v>48</v>
      </c>
      <c r="D28" s="1">
        <v>0.187</v>
      </c>
      <c r="E28" t="s">
        <v>54</v>
      </c>
    </row>
    <row r="29" spans="1:5" x14ac:dyDescent="0.25">
      <c r="A29" t="s">
        <v>4</v>
      </c>
      <c r="B29" t="s">
        <v>47</v>
      </c>
      <c r="C29" t="s">
        <v>47</v>
      </c>
      <c r="D29" s="1">
        <v>0.25800000000000001</v>
      </c>
      <c r="E29" t="s">
        <v>54</v>
      </c>
    </row>
    <row r="30" spans="1:5" x14ac:dyDescent="0.25">
      <c r="A30" t="s">
        <v>25</v>
      </c>
      <c r="B30" t="s">
        <v>47</v>
      </c>
      <c r="C30" t="s">
        <v>47</v>
      </c>
      <c r="D30" s="1">
        <v>0.28799999999999998</v>
      </c>
      <c r="E30" t="s">
        <v>54</v>
      </c>
    </row>
    <row r="31" spans="1:5" x14ac:dyDescent="0.25">
      <c r="A31" t="s">
        <v>39</v>
      </c>
      <c r="B31" t="s">
        <v>47</v>
      </c>
      <c r="C31" t="s">
        <v>47</v>
      </c>
      <c r="D31" s="1">
        <v>0.314</v>
      </c>
      <c r="E31" t="s">
        <v>54</v>
      </c>
    </row>
    <row r="32" spans="1:5" x14ac:dyDescent="0.25">
      <c r="A32" t="s">
        <v>19</v>
      </c>
      <c r="B32" t="s">
        <v>47</v>
      </c>
      <c r="C32" t="s">
        <v>47</v>
      </c>
      <c r="D32" s="1">
        <v>0.45300000000000001</v>
      </c>
      <c r="E32" t="s">
        <v>54</v>
      </c>
    </row>
    <row r="33" spans="1:5" x14ac:dyDescent="0.25">
      <c r="A33" t="s">
        <v>35</v>
      </c>
      <c r="B33" t="s">
        <v>47</v>
      </c>
      <c r="C33" t="s">
        <v>47</v>
      </c>
      <c r="D33" s="1">
        <v>0.628</v>
      </c>
      <c r="E33" t="s">
        <v>54</v>
      </c>
    </row>
    <row r="34" spans="1:5" x14ac:dyDescent="0.25">
      <c r="A34" t="s">
        <v>1</v>
      </c>
      <c r="B34" t="s">
        <v>47</v>
      </c>
      <c r="C34" t="s">
        <v>47</v>
      </c>
      <c r="D34" s="1" t="s">
        <v>43</v>
      </c>
    </row>
    <row r="35" spans="1:5" x14ac:dyDescent="0.25">
      <c r="A35" t="s">
        <v>5</v>
      </c>
      <c r="B35" t="s">
        <v>47</v>
      </c>
      <c r="C35" t="s">
        <v>47</v>
      </c>
      <c r="D35" s="1" t="s">
        <v>43</v>
      </c>
    </row>
    <row r="36" spans="1:5" x14ac:dyDescent="0.25">
      <c r="A36" t="s">
        <v>22</v>
      </c>
      <c r="B36" t="s">
        <v>47</v>
      </c>
      <c r="C36" t="s">
        <v>47</v>
      </c>
      <c r="D36" s="1" t="s">
        <v>43</v>
      </c>
    </row>
    <row r="37" spans="1:5" x14ac:dyDescent="0.25">
      <c r="A37" t="s">
        <v>24</v>
      </c>
      <c r="B37" t="s">
        <v>47</v>
      </c>
      <c r="C37" t="s">
        <v>47</v>
      </c>
      <c r="D37" s="1" t="s">
        <v>43</v>
      </c>
    </row>
    <row r="38" spans="1:5" x14ac:dyDescent="0.25">
      <c r="A38" t="s">
        <v>29</v>
      </c>
      <c r="B38" t="s">
        <v>47</v>
      </c>
      <c r="C38" t="s">
        <v>47</v>
      </c>
      <c r="D38" s="1" t="s">
        <v>43</v>
      </c>
    </row>
    <row r="39" spans="1:5" x14ac:dyDescent="0.25">
      <c r="A39" t="s">
        <v>30</v>
      </c>
      <c r="B39" t="s">
        <v>47</v>
      </c>
      <c r="C39" t="s">
        <v>47</v>
      </c>
      <c r="D39" s="1" t="s">
        <v>43</v>
      </c>
    </row>
    <row r="40" spans="1:5" x14ac:dyDescent="0.25">
      <c r="A40" t="s">
        <v>8</v>
      </c>
      <c r="B40" t="s">
        <v>47</v>
      </c>
      <c r="C40" t="s">
        <v>47</v>
      </c>
      <c r="D40" s="1" t="s">
        <v>43</v>
      </c>
    </row>
    <row r="41" spans="1:5" x14ac:dyDescent="0.25">
      <c r="A41" t="s">
        <v>32</v>
      </c>
      <c r="B41" t="s">
        <v>50</v>
      </c>
      <c r="C41" t="s">
        <v>48</v>
      </c>
      <c r="D41" s="1" t="s">
        <v>43</v>
      </c>
    </row>
    <row r="42" spans="1:5" x14ac:dyDescent="0.25">
      <c r="A42" t="s">
        <v>37</v>
      </c>
      <c r="B42" t="s">
        <v>47</v>
      </c>
      <c r="C42" t="s">
        <v>47</v>
      </c>
      <c r="D42" s="1" t="s">
        <v>43</v>
      </c>
    </row>
    <row r="43" spans="1:5" x14ac:dyDescent="0.25">
      <c r="A43" t="s">
        <v>7</v>
      </c>
      <c r="B43" t="s">
        <v>50</v>
      </c>
      <c r="C43" t="s">
        <v>48</v>
      </c>
      <c r="D43" s="1" t="s">
        <v>43</v>
      </c>
    </row>
    <row r="44" spans="1:5" x14ac:dyDescent="0.25">
      <c r="A44" t="s">
        <v>41</v>
      </c>
      <c r="B44" t="s">
        <v>47</v>
      </c>
      <c r="C44" t="s">
        <v>47</v>
      </c>
      <c r="D44" s="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/>
  </sheetViews>
  <sheetFormatPr defaultRowHeight="15" x14ac:dyDescent="0.25"/>
  <cols>
    <col min="1" max="1" width="9.85546875" customWidth="1"/>
    <col min="6" max="6" width="10.28515625" bestFit="1" customWidth="1"/>
  </cols>
  <sheetData>
    <row r="1" spans="1:13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90</v>
      </c>
      <c r="H1" t="s">
        <v>89</v>
      </c>
    </row>
    <row r="2" spans="1:13" x14ac:dyDescent="0.25">
      <c r="A2" s="6" t="s">
        <v>74</v>
      </c>
      <c r="B2" s="7">
        <v>2895.84</v>
      </c>
      <c r="C2">
        <f>B2/$B$30</f>
        <v>1.9817077447788937E-2</v>
      </c>
      <c r="D2" s="16">
        <v>2.9071305251109711</v>
      </c>
      <c r="E2" s="15">
        <f>1000*Tabel1[[#This Row],[N]]*Tabel1[[#This Row],[&lt;10]]/100</f>
        <v>84185.848598373545</v>
      </c>
      <c r="F2" s="22">
        <v>0</v>
      </c>
    </row>
    <row r="3" spans="1:13" x14ac:dyDescent="0.25">
      <c r="A3" s="8" t="s">
        <v>55</v>
      </c>
      <c r="B3" s="9">
        <v>6351.28</v>
      </c>
      <c r="C3">
        <f>B3/$B$30</f>
        <v>4.3463660855776874E-2</v>
      </c>
      <c r="D3" s="16">
        <v>4.7418913068864761E-2</v>
      </c>
      <c r="E3" s="15">
        <f>1000*Tabel1[[#This Row],[N]]*Tabel1[[#This Row],[&lt;10]]/100</f>
        <v>3011.7079419601937</v>
      </c>
      <c r="F3" s="22">
        <v>0</v>
      </c>
      <c r="H3" s="2" t="s">
        <v>84</v>
      </c>
      <c r="I3" s="3" t="s">
        <v>85</v>
      </c>
      <c r="J3" s="3" t="s">
        <v>86</v>
      </c>
      <c r="K3" s="3" t="s">
        <v>87</v>
      </c>
      <c r="L3" s="3" t="s">
        <v>88</v>
      </c>
      <c r="M3" s="4" t="s">
        <v>90</v>
      </c>
    </row>
    <row r="4" spans="1:13" x14ac:dyDescent="0.25">
      <c r="A4" s="8" t="s">
        <v>56</v>
      </c>
      <c r="B4" s="9">
        <v>586.41999999999996</v>
      </c>
      <c r="C4">
        <f>B4/$B$30</f>
        <v>4.0130430399926741E-3</v>
      </c>
      <c r="D4" s="16">
        <v>25.759519345678605</v>
      </c>
      <c r="E4" s="15">
        <f>1000*Tabel1[[#This Row],[N]]*Tabel1[[#This Row],[&lt;10]]/100</f>
        <v>151058.97334692848</v>
      </c>
      <c r="F4" s="22">
        <v>1</v>
      </c>
      <c r="H4" s="8" t="s">
        <v>56</v>
      </c>
      <c r="I4" s="14">
        <v>586.41999999999996</v>
      </c>
      <c r="J4" s="5">
        <v>4.0130430399926741E-3</v>
      </c>
      <c r="K4" s="18">
        <v>25.759519345678605</v>
      </c>
      <c r="L4" s="20">
        <v>151058.97334692848</v>
      </c>
      <c r="M4" s="23">
        <v>1</v>
      </c>
    </row>
    <row r="5" spans="1:13" x14ac:dyDescent="0.25">
      <c r="A5" s="8" t="s">
        <v>67</v>
      </c>
      <c r="B5" s="9">
        <v>357.9</v>
      </c>
      <c r="C5">
        <f>B5/$B$30</f>
        <v>2.4492140513853178E-3</v>
      </c>
      <c r="D5" s="16">
        <v>0.44633368756641872</v>
      </c>
      <c r="E5" s="15">
        <f>1000*Tabel1[[#This Row],[N]]*Tabel1[[#This Row],[&lt;10]]/100</f>
        <v>1597.4282678002126</v>
      </c>
      <c r="F5" s="22">
        <v>1</v>
      </c>
      <c r="H5" s="8" t="s">
        <v>67</v>
      </c>
      <c r="I5" s="14">
        <v>357.9</v>
      </c>
      <c r="J5" s="5">
        <v>2.4492140513853178E-3</v>
      </c>
      <c r="K5" s="18">
        <v>0.44633368756641872</v>
      </c>
      <c r="L5" s="20">
        <v>1597.4282678002126</v>
      </c>
      <c r="M5" s="23">
        <v>1</v>
      </c>
    </row>
    <row r="6" spans="1:13" x14ac:dyDescent="0.25">
      <c r="A6" s="8" t="s">
        <v>57</v>
      </c>
      <c r="B6" s="9">
        <v>1547.69</v>
      </c>
      <c r="C6">
        <f>B6/$B$30</f>
        <v>1.0591293923410291E-2</v>
      </c>
      <c r="D6" s="16">
        <v>0.51087665916055447</v>
      </c>
      <c r="E6" s="15">
        <f>1000*Tabel1[[#This Row],[N]]*Tabel1[[#This Row],[&lt;10]]/100</f>
        <v>7906.7869661619852</v>
      </c>
      <c r="F6" s="22">
        <v>1</v>
      </c>
      <c r="H6" s="8" t="s">
        <v>57</v>
      </c>
      <c r="I6" s="14">
        <v>1547.69</v>
      </c>
      <c r="J6" s="5">
        <v>1.0591293923410291E-2</v>
      </c>
      <c r="K6" s="18">
        <v>0.51087665916055447</v>
      </c>
      <c r="L6" s="20">
        <v>7906.7869661619852</v>
      </c>
      <c r="M6" s="23">
        <v>1</v>
      </c>
    </row>
    <row r="7" spans="1:13" x14ac:dyDescent="0.25">
      <c r="A7" s="8" t="s">
        <v>59</v>
      </c>
      <c r="B7" s="9">
        <v>28046.06</v>
      </c>
      <c r="C7">
        <f>B7/$B$30</f>
        <v>0.19192736585078435</v>
      </c>
      <c r="D7" s="16">
        <v>0.37609696203630888</v>
      </c>
      <c r="E7" s="15">
        <f>1000*Tabel1[[#This Row],[N]]*Tabel1[[#This Row],[&lt;10]]/100</f>
        <v>105480.37963088042</v>
      </c>
      <c r="F7" s="22">
        <v>0</v>
      </c>
      <c r="H7" s="8" t="s">
        <v>60</v>
      </c>
      <c r="I7" s="14">
        <v>358.7</v>
      </c>
      <c r="J7" s="5">
        <v>2.4546886846379258E-3</v>
      </c>
      <c r="K7" s="18">
        <v>1.2236603790254894</v>
      </c>
      <c r="L7" s="20">
        <v>4389.2697795644308</v>
      </c>
      <c r="M7" s="23">
        <v>1</v>
      </c>
    </row>
    <row r="8" spans="1:13" x14ac:dyDescent="0.25">
      <c r="A8" s="8" t="s">
        <v>58</v>
      </c>
      <c r="B8" s="9">
        <v>12402</v>
      </c>
      <c r="C8">
        <f>B8/$B$30</f>
        <v>8.4870501998549078E-2</v>
      </c>
      <c r="D8" s="16">
        <v>1.2215621942716299E-2</v>
      </c>
      <c r="E8" s="15">
        <f>1000*Tabel1[[#This Row],[N]]*Tabel1[[#This Row],[&lt;10]]/100</f>
        <v>1514.9814333356753</v>
      </c>
      <c r="F8" s="22">
        <v>0</v>
      </c>
      <c r="H8" s="8" t="s">
        <v>65</v>
      </c>
      <c r="I8" s="14">
        <v>1110</v>
      </c>
      <c r="J8" s="5">
        <v>7.5960536379930232E-3</v>
      </c>
      <c r="K8" s="18">
        <v>45.254194683592033</v>
      </c>
      <c r="L8" s="20">
        <v>502321.56098787161</v>
      </c>
      <c r="M8" s="23">
        <v>1</v>
      </c>
    </row>
    <row r="9" spans="1:13" x14ac:dyDescent="0.25">
      <c r="A9" s="8" t="s">
        <v>60</v>
      </c>
      <c r="B9" s="9">
        <v>358.7</v>
      </c>
      <c r="C9">
        <f>B9/$B$30</f>
        <v>2.4546886846379258E-3</v>
      </c>
      <c r="D9" s="16">
        <v>1.2236603790254894</v>
      </c>
      <c r="E9" s="15">
        <f>1000*Tabel1[[#This Row],[N]]*Tabel1[[#This Row],[&lt;10]]/100</f>
        <v>4389.2697795644308</v>
      </c>
      <c r="F9" s="22">
        <v>1</v>
      </c>
      <c r="H9" s="8" t="s">
        <v>71</v>
      </c>
      <c r="I9" s="14">
        <v>2935</v>
      </c>
      <c r="J9" s="5">
        <v>2.0085060745504077E-2</v>
      </c>
      <c r="K9" s="18">
        <v>18.676447568767522</v>
      </c>
      <c r="L9" s="20">
        <v>548153.73614332674</v>
      </c>
      <c r="M9" s="23">
        <v>1</v>
      </c>
    </row>
    <row r="10" spans="1:13" x14ac:dyDescent="0.25">
      <c r="A10" s="8" t="s">
        <v>62</v>
      </c>
      <c r="B10" s="9">
        <v>1077</v>
      </c>
      <c r="C10">
        <f>B10/$B$30</f>
        <v>7.3702250163229606E-3</v>
      </c>
      <c r="D10" s="16">
        <v>5.8905944345558039</v>
      </c>
      <c r="E10" s="15">
        <f>1000*Tabel1[[#This Row],[N]]*Tabel1[[#This Row],[&lt;10]]/100</f>
        <v>63441.702060166012</v>
      </c>
      <c r="F10" s="22">
        <v>0</v>
      </c>
      <c r="H10" s="8" t="s">
        <v>69</v>
      </c>
      <c r="I10" s="14">
        <v>754.6</v>
      </c>
      <c r="J10" s="5">
        <v>5.1639478155221042E-3</v>
      </c>
      <c r="K10" s="18">
        <v>28.815396332532661</v>
      </c>
      <c r="L10" s="20">
        <v>217440.98072529145</v>
      </c>
      <c r="M10" s="23">
        <v>1</v>
      </c>
    </row>
    <row r="11" spans="1:13" x14ac:dyDescent="0.25">
      <c r="A11" s="8" t="s">
        <v>63</v>
      </c>
      <c r="B11" s="9">
        <v>25494.720000000001</v>
      </c>
      <c r="C11">
        <f>B11/$B$30</f>
        <v>0.17446780234739956</v>
      </c>
      <c r="D11" s="16">
        <v>0.6296294031330838</v>
      </c>
      <c r="E11" s="15">
        <f>1000*Tabel1[[#This Row],[N]]*Tabel1[[#This Row],[&lt;10]]/100</f>
        <v>160522.25336645095</v>
      </c>
      <c r="F11" s="22">
        <v>0</v>
      </c>
      <c r="H11" s="8" t="s">
        <v>68</v>
      </c>
      <c r="I11" s="14">
        <v>367.54</v>
      </c>
      <c r="J11" s="5">
        <v>2.5151833820792396E-3</v>
      </c>
      <c r="K11" s="18">
        <v>15.479416698928894</v>
      </c>
      <c r="L11" s="20">
        <v>56893.048135243254</v>
      </c>
      <c r="M11" s="23">
        <v>1</v>
      </c>
    </row>
    <row r="12" spans="1:13" x14ac:dyDescent="0.25">
      <c r="A12" s="8" t="s">
        <v>80</v>
      </c>
      <c r="B12" s="9">
        <v>1258.3</v>
      </c>
      <c r="C12">
        <f>B12/$B$30</f>
        <v>8.610913777195155E-3</v>
      </c>
      <c r="D12" s="16">
        <v>6.4430993786126281E-2</v>
      </c>
      <c r="E12" s="15">
        <f>1000*Tabel1[[#This Row],[N]]*Tabel1[[#This Row],[&lt;10]]/100</f>
        <v>810.7351948108269</v>
      </c>
      <c r="F12" s="22">
        <v>0</v>
      </c>
      <c r="H12" s="8" t="s">
        <v>72</v>
      </c>
      <c r="I12" s="14">
        <v>49.45</v>
      </c>
      <c r="J12" s="5">
        <v>3.3840076792680633E-4</v>
      </c>
      <c r="K12" s="18">
        <v>2.18842324105482E-2</v>
      </c>
      <c r="L12" s="20">
        <v>10.821752927016085</v>
      </c>
      <c r="M12" s="23">
        <v>1</v>
      </c>
    </row>
    <row r="13" spans="1:13" x14ac:dyDescent="0.25">
      <c r="A13" s="8" t="s">
        <v>64</v>
      </c>
      <c r="B13" s="9">
        <v>13428</v>
      </c>
      <c r="C13">
        <f>B13/$B$30</f>
        <v>9.1891719145018314E-2</v>
      </c>
      <c r="D13" s="16">
        <v>0.29539713062986633</v>
      </c>
      <c r="E13" s="15">
        <f>1000*Tabel1[[#This Row],[N]]*Tabel1[[#This Row],[&lt;10]]/100</f>
        <v>39665.926700978453</v>
      </c>
      <c r="F13" s="22">
        <v>0</v>
      </c>
      <c r="H13" s="8" t="s">
        <v>75</v>
      </c>
      <c r="I13" s="14">
        <v>10994.4</v>
      </c>
      <c r="J13" s="5">
        <v>7.5237884790586032E-2</v>
      </c>
      <c r="K13" s="18">
        <v>6.8818674320262216</v>
      </c>
      <c r="L13" s="20">
        <v>756620.03294669092</v>
      </c>
      <c r="M13" s="23">
        <v>1</v>
      </c>
    </row>
    <row r="14" spans="1:13" x14ac:dyDescent="0.25">
      <c r="A14" s="8" t="s">
        <v>65</v>
      </c>
      <c r="B14" s="9">
        <v>1110</v>
      </c>
      <c r="C14">
        <f>B14/$B$30</f>
        <v>7.5960536379930232E-3</v>
      </c>
      <c r="D14" s="16">
        <v>45.254194683592033</v>
      </c>
      <c r="E14" s="15">
        <f>1000*Tabel1[[#This Row],[N]]*Tabel1[[#This Row],[&lt;10]]/100</f>
        <v>502321.56098787161</v>
      </c>
      <c r="F14" s="22">
        <v>1</v>
      </c>
      <c r="H14" s="8" t="s">
        <v>77</v>
      </c>
      <c r="I14" s="14">
        <v>5180.2</v>
      </c>
      <c r="J14" s="5">
        <v>3.5449618968947258E-2</v>
      </c>
      <c r="K14" s="18">
        <v>62.810376868834751</v>
      </c>
      <c r="L14" s="20">
        <v>3253703.1425593775</v>
      </c>
      <c r="M14" s="23">
        <v>1</v>
      </c>
    </row>
    <row r="15" spans="1:13" x14ac:dyDescent="0.25">
      <c r="A15" s="8" t="s">
        <v>71</v>
      </c>
      <c r="B15" s="9">
        <v>2935</v>
      </c>
      <c r="C15">
        <f>B15/$B$30</f>
        <v>2.0085060745504077E-2</v>
      </c>
      <c r="D15" s="16">
        <v>18.676447568767522</v>
      </c>
      <c r="E15" s="15">
        <f>1000*Tabel1[[#This Row],[N]]*Tabel1[[#This Row],[&lt;10]]/100</f>
        <v>548153.73614332674</v>
      </c>
      <c r="F15" s="22">
        <v>1</v>
      </c>
      <c r="H15" s="8" t="s">
        <v>78</v>
      </c>
      <c r="I15" s="14">
        <v>288.35000000000002</v>
      </c>
      <c r="J15" s="5">
        <v>1.9732631229867465E-3</v>
      </c>
      <c r="K15" s="18">
        <v>31.422201657342363</v>
      </c>
      <c r="L15" s="20">
        <v>90605.918478946711</v>
      </c>
      <c r="M15" s="23">
        <v>1</v>
      </c>
    </row>
    <row r="16" spans="1:13" x14ac:dyDescent="0.25">
      <c r="A16" s="8" t="s">
        <v>61</v>
      </c>
      <c r="B16" s="9">
        <v>1468.49</v>
      </c>
      <c r="C16">
        <f>B16/$B$30</f>
        <v>1.004930523140214E-2</v>
      </c>
      <c r="D16" s="16">
        <v>0.20038207566759419</v>
      </c>
      <c r="E16" s="15">
        <f>1000*Tabel1[[#This Row],[N]]*Tabel1[[#This Row],[&lt;10]]/100</f>
        <v>2942.5907429710542</v>
      </c>
      <c r="F16" s="22">
        <v>0</v>
      </c>
      <c r="H16" s="8" t="s">
        <v>79</v>
      </c>
      <c r="I16" s="14">
        <v>637.16999999999996</v>
      </c>
      <c r="J16" s="17">
        <v>4.3603400869549683E-3</v>
      </c>
      <c r="K16" s="19">
        <v>4.5834722685339555</v>
      </c>
      <c r="L16" s="21">
        <v>29204.510253417804</v>
      </c>
      <c r="M16" s="24">
        <v>1</v>
      </c>
    </row>
    <row r="17" spans="1:14" x14ac:dyDescent="0.25">
      <c r="A17" s="8" t="s">
        <v>66</v>
      </c>
      <c r="B17" s="9">
        <v>8561.2800000000007</v>
      </c>
      <c r="C17">
        <f>B17/$B$30</f>
        <v>5.8587335216105332E-2</v>
      </c>
      <c r="D17" s="16">
        <v>0.70963579848689229</v>
      </c>
      <c r="E17" s="15">
        <f>1000*Tabel1[[#This Row],[N]]*Tabel1[[#This Row],[&lt;10]]/100</f>
        <v>60753.907688698608</v>
      </c>
      <c r="F17" s="22">
        <v>0</v>
      </c>
    </row>
    <row r="18" spans="1:14" x14ac:dyDescent="0.25">
      <c r="A18" s="8" t="s">
        <v>69</v>
      </c>
      <c r="B18" s="9">
        <v>754.6</v>
      </c>
      <c r="C18">
        <f>B18/$B$30</f>
        <v>5.1639478155221042E-3</v>
      </c>
      <c r="D18" s="16">
        <v>28.815396332532661</v>
      </c>
      <c r="E18" s="15">
        <f>1000*Tabel1[[#This Row],[N]]*Tabel1[[#This Row],[&lt;10]]/100</f>
        <v>217440.98072529145</v>
      </c>
      <c r="F18" s="22">
        <v>1</v>
      </c>
      <c r="I18">
        <f>1000*SUM(I4:I16)</f>
        <v>25167420</v>
      </c>
      <c r="L18">
        <f>SUM(L4:L16)</f>
        <v>5619906.210343549</v>
      </c>
      <c r="N18">
        <f>L18/I18</f>
        <v>0.22330084729954636</v>
      </c>
    </row>
    <row r="19" spans="1:14" x14ac:dyDescent="0.25">
      <c r="A19" s="8" t="s">
        <v>70</v>
      </c>
      <c r="B19" s="9">
        <v>89.55</v>
      </c>
      <c r="C19">
        <f>B19/$B$30</f>
        <v>6.1281675971376149E-4</v>
      </c>
      <c r="D19" s="16">
        <v>0.29017047515415306</v>
      </c>
      <c r="E19" s="15">
        <f>1000*Tabel1[[#This Row],[N]]*Tabel1[[#This Row],[&lt;10]]/100</f>
        <v>259.84766050054407</v>
      </c>
      <c r="F19" s="22">
        <v>0</v>
      </c>
    </row>
    <row r="20" spans="1:14" x14ac:dyDescent="0.25">
      <c r="A20" s="8" t="s">
        <v>68</v>
      </c>
      <c r="B20" s="9">
        <v>367.54</v>
      </c>
      <c r="C20">
        <f>B20/$B$30</f>
        <v>2.5151833820792396E-3</v>
      </c>
      <c r="D20" s="16">
        <v>15.479416698928894</v>
      </c>
      <c r="E20" s="15">
        <f>1000*Tabel1[[#This Row],[N]]*Tabel1[[#This Row],[&lt;10]]/100</f>
        <v>56893.048135243254</v>
      </c>
      <c r="F20" s="22">
        <v>1</v>
      </c>
    </row>
    <row r="21" spans="1:14" x14ac:dyDescent="0.25">
      <c r="A21" s="8" t="s">
        <v>72</v>
      </c>
      <c r="B21" s="9">
        <v>49.45</v>
      </c>
      <c r="C21">
        <f>B21/$B$30</f>
        <v>3.3840076792680633E-4</v>
      </c>
      <c r="D21" s="16">
        <v>2.18842324105482E-2</v>
      </c>
      <c r="E21" s="15">
        <f>1000*Tabel1[[#This Row],[N]]*Tabel1[[#This Row],[&lt;10]]/100</f>
        <v>10.821752927016085</v>
      </c>
      <c r="F21" s="22">
        <v>1</v>
      </c>
    </row>
    <row r="22" spans="1:14" x14ac:dyDescent="0.25">
      <c r="A22" s="8" t="s">
        <v>73</v>
      </c>
      <c r="B22" s="9">
        <v>12013</v>
      </c>
      <c r="C22">
        <f>B22/$B$30</f>
        <v>8.2208461579468636E-2</v>
      </c>
      <c r="D22" s="16">
        <v>3.6438953572632354E-2</v>
      </c>
      <c r="E22" s="15">
        <f>1000*Tabel1[[#This Row],[N]]*Tabel1[[#This Row],[&lt;10]]/100</f>
        <v>4377.411492680325</v>
      </c>
      <c r="F22" s="22">
        <v>0</v>
      </c>
    </row>
    <row r="23" spans="1:14" x14ac:dyDescent="0.25">
      <c r="A23" s="8" t="s">
        <v>75</v>
      </c>
      <c r="B23" s="9">
        <v>10994.4</v>
      </c>
      <c r="C23">
        <f>B23/$B$30</f>
        <v>7.5237884790586032E-2</v>
      </c>
      <c r="D23" s="16">
        <v>6.8818674320262216</v>
      </c>
      <c r="E23" s="15">
        <f>1000*Tabel1[[#This Row],[N]]*Tabel1[[#This Row],[&lt;10]]/100</f>
        <v>756620.03294669092</v>
      </c>
      <c r="F23" s="22">
        <v>1</v>
      </c>
    </row>
    <row r="24" spans="1:14" x14ac:dyDescent="0.25">
      <c r="A24" s="8" t="s">
        <v>76</v>
      </c>
      <c r="B24" s="9">
        <v>2014.38</v>
      </c>
      <c r="C24">
        <f>B24/$B$30</f>
        <v>1.3784989664234583E-2</v>
      </c>
      <c r="D24" s="16">
        <v>6.5168904036539841</v>
      </c>
      <c r="E24" s="15">
        <f>1000*Tabel1[[#This Row],[N]]*Tabel1[[#This Row],[&lt;10]]/100</f>
        <v>131274.93691312513</v>
      </c>
      <c r="F24" s="22">
        <v>0</v>
      </c>
    </row>
    <row r="25" spans="1:14" x14ac:dyDescent="0.25">
      <c r="A25" s="8" t="s">
        <v>77</v>
      </c>
      <c r="B25" s="9">
        <v>5180.2</v>
      </c>
      <c r="C25">
        <f>B25/$B$30</f>
        <v>3.5449618968947258E-2</v>
      </c>
      <c r="D25" s="16">
        <v>62.810376868834751</v>
      </c>
      <c r="E25" s="15">
        <f>1000*Tabel1[[#This Row],[N]]*Tabel1[[#This Row],[&lt;10]]/100</f>
        <v>3253703.1425593775</v>
      </c>
      <c r="F25" s="22">
        <v>1</v>
      </c>
    </row>
    <row r="26" spans="1:14" x14ac:dyDescent="0.25">
      <c r="A26" s="8" t="s">
        <v>81</v>
      </c>
      <c r="B26" s="9">
        <v>1478.2</v>
      </c>
      <c r="C26">
        <f>B26/$B$30</f>
        <v>1.0115753592505664E-2</v>
      </c>
      <c r="D26" s="16">
        <v>9.2095736978833956E-2</v>
      </c>
      <c r="E26" s="15">
        <f>1000*Tabel1[[#This Row],[N]]*Tabel1[[#This Row],[&lt;10]]/100</f>
        <v>1361.3591840211236</v>
      </c>
      <c r="F26" s="22">
        <v>0</v>
      </c>
    </row>
    <row r="27" spans="1:14" x14ac:dyDescent="0.25">
      <c r="A27" s="8" t="s">
        <v>78</v>
      </c>
      <c r="B27" s="9">
        <v>288.35000000000002</v>
      </c>
      <c r="C27">
        <f>B27/$B$30</f>
        <v>1.9732631229867465E-3</v>
      </c>
      <c r="D27" s="16">
        <v>31.422201657342363</v>
      </c>
      <c r="E27" s="15">
        <f>1000*Tabel1[[#This Row],[N]]*Tabel1[[#This Row],[&lt;10]]/100</f>
        <v>90605.918478946711</v>
      </c>
      <c r="F27" s="22">
        <v>1</v>
      </c>
    </row>
    <row r="28" spans="1:14" x14ac:dyDescent="0.25">
      <c r="A28" s="8" t="s">
        <v>79</v>
      </c>
      <c r="B28" s="9">
        <v>637.16999999999996</v>
      </c>
      <c r="C28">
        <f>B28/$B$30</f>
        <v>4.3603400869549683E-3</v>
      </c>
      <c r="D28" s="16">
        <v>4.5834722685339555</v>
      </c>
      <c r="E28" s="15">
        <f>1000*Tabel1[[#This Row],[N]]*Tabel1[[#This Row],[&lt;10]]/100</f>
        <v>29204.510253417804</v>
      </c>
      <c r="F28" s="22">
        <v>1</v>
      </c>
    </row>
    <row r="29" spans="1:14" x14ac:dyDescent="0.25">
      <c r="A29" s="10" t="s">
        <v>82</v>
      </c>
      <c r="B29" s="11">
        <v>4383</v>
      </c>
      <c r="C29">
        <f>B29/$B$30</f>
        <v>2.9994146932723804E-2</v>
      </c>
      <c r="D29" s="16">
        <v>0.41166071364144746</v>
      </c>
      <c r="E29" s="15">
        <f>1000*Tabel1[[#This Row],[N]]*Tabel1[[#This Row],[&lt;10]]/100</f>
        <v>18043.089078904643</v>
      </c>
      <c r="F29" s="22">
        <v>0</v>
      </c>
    </row>
    <row r="30" spans="1:14" x14ac:dyDescent="0.25">
      <c r="A30" s="12" t="s">
        <v>83</v>
      </c>
      <c r="B30" s="13">
        <v>146128.51</v>
      </c>
      <c r="C30">
        <f t="shared" ref="C3:C30" si="0">B30/$B$30</f>
        <v>1</v>
      </c>
    </row>
  </sheetData>
  <sortState ref="E2:F29">
    <sortCondition ref="E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2015-05-09T17:45:27Z</dcterms:modified>
</cp:coreProperties>
</file>