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anchej\Documents\Julie\ELISA_IgA\"/>
    </mc:Choice>
  </mc:AlternateContent>
  <bookViews>
    <workbookView xWindow="-105" yWindow="-105" windowWidth="19425" windowHeight="10305"/>
  </bookViews>
  <sheets>
    <sheet name="Proto IgA CBGP_plaques 1 et 10" sheetId="8" r:id="rId1"/>
    <sheet name="Proto IgA CBGP_plaques 2 et 9 " sheetId="1" r:id="rId2"/>
    <sheet name="Proto IgA CBGP_plaques 3 et 8" sheetId="9" r:id="rId3"/>
    <sheet name="Proto IgA CBGP_plaques 4 et 7" sheetId="10" r:id="rId4"/>
    <sheet name="Proto IgA CBGP_plaques 5 et 6" sheetId="11" r:id="rId5"/>
    <sheet name="Proto IgA kit " sheetId="2" r:id="rId6"/>
    <sheet name="Proto IgA Sweeny2021  " sheetId="3" r:id="rId7"/>
    <sheet name="SCHEMA" sheetId="4" r:id="rId8"/>
    <sheet name="Proto ELISA Hanta Seoul CBGP" sheetId="5" r:id="rId9"/>
    <sheet name="Commandes" sheetId="6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2" i="11" l="1"/>
  <c r="K101" i="11"/>
  <c r="K91" i="11"/>
  <c r="K90" i="11"/>
  <c r="K102" i="10"/>
  <c r="K101" i="10"/>
  <c r="K91" i="10"/>
  <c r="K90" i="10"/>
  <c r="K102" i="9"/>
  <c r="K101" i="9"/>
  <c r="K91" i="9"/>
  <c r="K90" i="9"/>
  <c r="K102" i="1"/>
  <c r="K101" i="1"/>
  <c r="K91" i="1"/>
  <c r="K90" i="1"/>
  <c r="A65" i="11" l="1"/>
  <c r="A88" i="11" s="1"/>
  <c r="A53" i="11"/>
  <c r="A76" i="11" s="1"/>
  <c r="A99" i="11" s="1"/>
  <c r="A42" i="11"/>
  <c r="A53" i="10"/>
  <c r="A76" i="10" s="1"/>
  <c r="A99" i="10" s="1"/>
  <c r="A42" i="10"/>
  <c r="A65" i="10" s="1"/>
  <c r="A88" i="10" s="1"/>
  <c r="A53" i="9"/>
  <c r="A76" i="9" s="1"/>
  <c r="A99" i="9" s="1"/>
  <c r="A42" i="9"/>
  <c r="A65" i="9" s="1"/>
  <c r="A88" i="9" s="1"/>
  <c r="A99" i="1"/>
  <c r="A76" i="1"/>
  <c r="A53" i="1"/>
  <c r="A88" i="1"/>
  <c r="A65" i="1"/>
  <c r="A42" i="1"/>
  <c r="A42" i="8"/>
  <c r="A65" i="8" s="1"/>
  <c r="A88" i="8" s="1"/>
  <c r="A53" i="8"/>
  <c r="A76" i="8" s="1"/>
  <c r="A99" i="8" s="1"/>
  <c r="L108" i="11"/>
  <c r="L107" i="11"/>
  <c r="L106" i="11"/>
  <c r="L105" i="11"/>
  <c r="L104" i="11"/>
  <c r="L103" i="11"/>
  <c r="L102" i="11"/>
  <c r="L101" i="11"/>
  <c r="L97" i="11"/>
  <c r="L96" i="11"/>
  <c r="L95" i="11"/>
  <c r="L94" i="11"/>
  <c r="L93" i="11"/>
  <c r="L92" i="11"/>
  <c r="L91" i="11"/>
  <c r="L90" i="11"/>
  <c r="H84" i="11"/>
  <c r="B78" i="11"/>
  <c r="B71" i="11"/>
  <c r="H62" i="11"/>
  <c r="H85" i="11" s="1"/>
  <c r="E62" i="11"/>
  <c r="E85" i="11" s="1"/>
  <c r="B62" i="11"/>
  <c r="B85" i="11" s="1"/>
  <c r="H61" i="11"/>
  <c r="E61" i="11"/>
  <c r="E84" i="11" s="1"/>
  <c r="B61" i="11"/>
  <c r="B84" i="11" s="1"/>
  <c r="H60" i="11"/>
  <c r="H83" i="11" s="1"/>
  <c r="E60" i="11"/>
  <c r="E83" i="11" s="1"/>
  <c r="B60" i="11"/>
  <c r="B83" i="11" s="1"/>
  <c r="H59" i="11"/>
  <c r="H82" i="11" s="1"/>
  <c r="E59" i="11"/>
  <c r="E82" i="11" s="1"/>
  <c r="B59" i="11"/>
  <c r="B82" i="11" s="1"/>
  <c r="H58" i="11"/>
  <c r="H81" i="11" s="1"/>
  <c r="E58" i="11"/>
  <c r="E81" i="11" s="1"/>
  <c r="B58" i="11"/>
  <c r="B81" i="11" s="1"/>
  <c r="H57" i="11"/>
  <c r="H80" i="11" s="1"/>
  <c r="E57" i="11"/>
  <c r="E80" i="11" s="1"/>
  <c r="B57" i="11"/>
  <c r="B80" i="11" s="1"/>
  <c r="H56" i="11"/>
  <c r="H79" i="11" s="1"/>
  <c r="E56" i="11"/>
  <c r="E79" i="11" s="1"/>
  <c r="B56" i="11"/>
  <c r="B79" i="11" s="1"/>
  <c r="H55" i="11"/>
  <c r="H78" i="11" s="1"/>
  <c r="E55" i="11"/>
  <c r="E78" i="11" s="1"/>
  <c r="B55" i="11"/>
  <c r="H51" i="11"/>
  <c r="H74" i="11" s="1"/>
  <c r="E51" i="11"/>
  <c r="E74" i="11" s="1"/>
  <c r="B51" i="11"/>
  <c r="B74" i="11" s="1"/>
  <c r="H50" i="11"/>
  <c r="H73" i="11" s="1"/>
  <c r="E50" i="11"/>
  <c r="E73" i="11" s="1"/>
  <c r="B50" i="11"/>
  <c r="B73" i="11" s="1"/>
  <c r="H49" i="11"/>
  <c r="H72" i="11" s="1"/>
  <c r="E49" i="11"/>
  <c r="E72" i="11" s="1"/>
  <c r="B49" i="11"/>
  <c r="B72" i="11" s="1"/>
  <c r="H48" i="11"/>
  <c r="H71" i="11" s="1"/>
  <c r="E48" i="11"/>
  <c r="E71" i="11" s="1"/>
  <c r="B48" i="11"/>
  <c r="H47" i="11"/>
  <c r="H70" i="11" s="1"/>
  <c r="I93" i="11" s="1"/>
  <c r="E47" i="11"/>
  <c r="E70" i="11" s="1"/>
  <c r="B47" i="11"/>
  <c r="B70" i="11" s="1"/>
  <c r="H46" i="11"/>
  <c r="H69" i="11" s="1"/>
  <c r="E46" i="11"/>
  <c r="E69" i="11" s="1"/>
  <c r="B46" i="11"/>
  <c r="B69" i="11" s="1"/>
  <c r="H45" i="11"/>
  <c r="H68" i="11" s="1"/>
  <c r="E45" i="11"/>
  <c r="E68" i="11" s="1"/>
  <c r="G91" i="11" s="1"/>
  <c r="B45" i="11"/>
  <c r="B68" i="11" s="1"/>
  <c r="H44" i="11"/>
  <c r="H67" i="11" s="1"/>
  <c r="E44" i="11"/>
  <c r="E67" i="11" s="1"/>
  <c r="B44" i="11"/>
  <c r="B67" i="11" s="1"/>
  <c r="L108" i="10"/>
  <c r="L107" i="10"/>
  <c r="L106" i="10"/>
  <c r="L105" i="10"/>
  <c r="L104" i="10"/>
  <c r="L103" i="10"/>
  <c r="L102" i="10"/>
  <c r="L101" i="10"/>
  <c r="L97" i="10"/>
  <c r="L96" i="10"/>
  <c r="L95" i="10"/>
  <c r="L94" i="10"/>
  <c r="L93" i="10"/>
  <c r="L92" i="10"/>
  <c r="L91" i="10"/>
  <c r="L90" i="10"/>
  <c r="H62" i="10"/>
  <c r="H85" i="10" s="1"/>
  <c r="E62" i="10"/>
  <c r="E85" i="10" s="1"/>
  <c r="B62" i="10"/>
  <c r="B85" i="10" s="1"/>
  <c r="H61" i="10"/>
  <c r="H84" i="10" s="1"/>
  <c r="E61" i="10"/>
  <c r="E84" i="10" s="1"/>
  <c r="B61" i="10"/>
  <c r="B84" i="10" s="1"/>
  <c r="H60" i="10"/>
  <c r="H83" i="10" s="1"/>
  <c r="E60" i="10"/>
  <c r="E83" i="10" s="1"/>
  <c r="B60" i="10"/>
  <c r="B83" i="10" s="1"/>
  <c r="H59" i="10"/>
  <c r="H82" i="10" s="1"/>
  <c r="E59" i="10"/>
  <c r="E82" i="10" s="1"/>
  <c r="B59" i="10"/>
  <c r="B82" i="10" s="1"/>
  <c r="H58" i="10"/>
  <c r="H81" i="10" s="1"/>
  <c r="E58" i="10"/>
  <c r="E81" i="10" s="1"/>
  <c r="B58" i="10"/>
  <c r="B81" i="10" s="1"/>
  <c r="H57" i="10"/>
  <c r="H80" i="10" s="1"/>
  <c r="E57" i="10"/>
  <c r="E80" i="10" s="1"/>
  <c r="B57" i="10"/>
  <c r="B80" i="10" s="1"/>
  <c r="H56" i="10"/>
  <c r="H79" i="10" s="1"/>
  <c r="E56" i="10"/>
  <c r="E79" i="10" s="1"/>
  <c r="B56" i="10"/>
  <c r="B79" i="10" s="1"/>
  <c r="H55" i="10"/>
  <c r="H78" i="10" s="1"/>
  <c r="E55" i="10"/>
  <c r="E78" i="10" s="1"/>
  <c r="B55" i="10"/>
  <c r="B78" i="10" s="1"/>
  <c r="H51" i="10"/>
  <c r="H74" i="10" s="1"/>
  <c r="E51" i="10"/>
  <c r="E74" i="10" s="1"/>
  <c r="B51" i="10"/>
  <c r="B74" i="10" s="1"/>
  <c r="H50" i="10"/>
  <c r="H73" i="10" s="1"/>
  <c r="E50" i="10"/>
  <c r="E73" i="10" s="1"/>
  <c r="B50" i="10"/>
  <c r="B73" i="10" s="1"/>
  <c r="H49" i="10"/>
  <c r="H72" i="10" s="1"/>
  <c r="E49" i="10"/>
  <c r="E72" i="10" s="1"/>
  <c r="B49" i="10"/>
  <c r="B72" i="10" s="1"/>
  <c r="H48" i="10"/>
  <c r="H71" i="10" s="1"/>
  <c r="E48" i="10"/>
  <c r="E71" i="10" s="1"/>
  <c r="B48" i="10"/>
  <c r="B71" i="10" s="1"/>
  <c r="H47" i="10"/>
  <c r="H70" i="10" s="1"/>
  <c r="E47" i="10"/>
  <c r="E70" i="10" s="1"/>
  <c r="B47" i="10"/>
  <c r="B70" i="10" s="1"/>
  <c r="H46" i="10"/>
  <c r="H69" i="10" s="1"/>
  <c r="E46" i="10"/>
  <c r="E69" i="10" s="1"/>
  <c r="B46" i="10"/>
  <c r="B69" i="10" s="1"/>
  <c r="H45" i="10"/>
  <c r="H68" i="10" s="1"/>
  <c r="E45" i="10"/>
  <c r="E68" i="10" s="1"/>
  <c r="B45" i="10"/>
  <c r="B68" i="10" s="1"/>
  <c r="H44" i="10"/>
  <c r="H67" i="10" s="1"/>
  <c r="E44" i="10"/>
  <c r="E67" i="10" s="1"/>
  <c r="B44" i="10"/>
  <c r="B67" i="10" s="1"/>
  <c r="L108" i="9"/>
  <c r="L107" i="9"/>
  <c r="L106" i="9"/>
  <c r="L105" i="9"/>
  <c r="L104" i="9"/>
  <c r="L103" i="9"/>
  <c r="L102" i="9"/>
  <c r="L101" i="9"/>
  <c r="L97" i="9"/>
  <c r="L96" i="9"/>
  <c r="L95" i="9"/>
  <c r="L94" i="9"/>
  <c r="L93" i="9"/>
  <c r="L92" i="9"/>
  <c r="L91" i="9"/>
  <c r="L90" i="9"/>
  <c r="H62" i="9"/>
  <c r="H85" i="9" s="1"/>
  <c r="E62" i="9"/>
  <c r="E85" i="9" s="1"/>
  <c r="B62" i="9"/>
  <c r="B85" i="9" s="1"/>
  <c r="H61" i="9"/>
  <c r="H84" i="9" s="1"/>
  <c r="E61" i="9"/>
  <c r="E84" i="9" s="1"/>
  <c r="B61" i="9"/>
  <c r="B84" i="9" s="1"/>
  <c r="H60" i="9"/>
  <c r="H83" i="9" s="1"/>
  <c r="E60" i="9"/>
  <c r="E83" i="9" s="1"/>
  <c r="B60" i="9"/>
  <c r="B83" i="9" s="1"/>
  <c r="H59" i="9"/>
  <c r="H82" i="9" s="1"/>
  <c r="E59" i="9"/>
  <c r="E82" i="9" s="1"/>
  <c r="B59" i="9"/>
  <c r="B82" i="9" s="1"/>
  <c r="H58" i="9"/>
  <c r="H81" i="9" s="1"/>
  <c r="E58" i="9"/>
  <c r="E81" i="9" s="1"/>
  <c r="B58" i="9"/>
  <c r="B81" i="9" s="1"/>
  <c r="H57" i="9"/>
  <c r="H80" i="9" s="1"/>
  <c r="E57" i="9"/>
  <c r="E80" i="9" s="1"/>
  <c r="B57" i="9"/>
  <c r="B80" i="9" s="1"/>
  <c r="H56" i="9"/>
  <c r="H79" i="9" s="1"/>
  <c r="E56" i="9"/>
  <c r="E79" i="9" s="1"/>
  <c r="B56" i="9"/>
  <c r="B79" i="9" s="1"/>
  <c r="H55" i="9"/>
  <c r="H78" i="9" s="1"/>
  <c r="E55" i="9"/>
  <c r="E78" i="9" s="1"/>
  <c r="B55" i="9"/>
  <c r="B78" i="9" s="1"/>
  <c r="H51" i="9"/>
  <c r="H74" i="9" s="1"/>
  <c r="E51" i="9"/>
  <c r="E74" i="9" s="1"/>
  <c r="B51" i="9"/>
  <c r="B74" i="9" s="1"/>
  <c r="H50" i="9"/>
  <c r="H73" i="9" s="1"/>
  <c r="E50" i="9"/>
  <c r="E73" i="9" s="1"/>
  <c r="B50" i="9"/>
  <c r="B73" i="9" s="1"/>
  <c r="H49" i="9"/>
  <c r="H72" i="9" s="1"/>
  <c r="E49" i="9"/>
  <c r="E72" i="9" s="1"/>
  <c r="B49" i="9"/>
  <c r="B72" i="9" s="1"/>
  <c r="H48" i="9"/>
  <c r="H71" i="9" s="1"/>
  <c r="E48" i="9"/>
  <c r="E71" i="9" s="1"/>
  <c r="B48" i="9"/>
  <c r="B71" i="9" s="1"/>
  <c r="H47" i="9"/>
  <c r="H70" i="9" s="1"/>
  <c r="E47" i="9"/>
  <c r="E70" i="9" s="1"/>
  <c r="B47" i="9"/>
  <c r="B70" i="9" s="1"/>
  <c r="H46" i="9"/>
  <c r="H69" i="9" s="1"/>
  <c r="E46" i="9"/>
  <c r="E69" i="9" s="1"/>
  <c r="B46" i="9"/>
  <c r="B69" i="9" s="1"/>
  <c r="H45" i="9"/>
  <c r="H68" i="9" s="1"/>
  <c r="E45" i="9"/>
  <c r="E68" i="9" s="1"/>
  <c r="B45" i="9"/>
  <c r="B68" i="9" s="1"/>
  <c r="H44" i="9"/>
  <c r="H67" i="9" s="1"/>
  <c r="E44" i="9"/>
  <c r="E67" i="9" s="1"/>
  <c r="B44" i="9"/>
  <c r="B67" i="9" s="1"/>
  <c r="L108" i="8"/>
  <c r="L107" i="8"/>
  <c r="L106" i="8"/>
  <c r="L105" i="8"/>
  <c r="L104" i="8"/>
  <c r="L103" i="8"/>
  <c r="L102" i="8"/>
  <c r="K102" i="8"/>
  <c r="L101" i="8"/>
  <c r="K101" i="8"/>
  <c r="L97" i="8"/>
  <c r="L96" i="8"/>
  <c r="L95" i="8"/>
  <c r="L94" i="8"/>
  <c r="L93" i="8"/>
  <c r="L92" i="8"/>
  <c r="L91" i="8"/>
  <c r="K91" i="8"/>
  <c r="L90" i="8"/>
  <c r="K90" i="8"/>
  <c r="H62" i="8"/>
  <c r="H85" i="8" s="1"/>
  <c r="H108" i="8" s="1"/>
  <c r="E62" i="8"/>
  <c r="E85" i="8" s="1"/>
  <c r="B62" i="8"/>
  <c r="B85" i="8" s="1"/>
  <c r="H61" i="8"/>
  <c r="H84" i="8" s="1"/>
  <c r="E61" i="8"/>
  <c r="E84" i="8" s="1"/>
  <c r="B61" i="8"/>
  <c r="B84" i="8" s="1"/>
  <c r="H60" i="8"/>
  <c r="H83" i="8" s="1"/>
  <c r="E60" i="8"/>
  <c r="E83" i="8" s="1"/>
  <c r="B60" i="8"/>
  <c r="B83" i="8" s="1"/>
  <c r="C106" i="8" s="1"/>
  <c r="H59" i="8"/>
  <c r="H82" i="8" s="1"/>
  <c r="J105" i="8" s="1"/>
  <c r="E59" i="8"/>
  <c r="E82" i="8" s="1"/>
  <c r="F105" i="8" s="1"/>
  <c r="B59" i="8"/>
  <c r="B82" i="8" s="1"/>
  <c r="H58" i="8"/>
  <c r="H81" i="8" s="1"/>
  <c r="I104" i="8" s="1"/>
  <c r="E58" i="8"/>
  <c r="E81" i="8" s="1"/>
  <c r="B58" i="8"/>
  <c r="B81" i="8" s="1"/>
  <c r="H57" i="8"/>
  <c r="H80" i="8" s="1"/>
  <c r="E57" i="8"/>
  <c r="E80" i="8" s="1"/>
  <c r="B57" i="8"/>
  <c r="B80" i="8" s="1"/>
  <c r="D103" i="8" s="1"/>
  <c r="H56" i="8"/>
  <c r="H79" i="8" s="1"/>
  <c r="E56" i="8"/>
  <c r="E79" i="8" s="1"/>
  <c r="G102" i="8" s="1"/>
  <c r="B56" i="8"/>
  <c r="B79" i="8" s="1"/>
  <c r="H55" i="8"/>
  <c r="H78" i="8" s="1"/>
  <c r="E55" i="8"/>
  <c r="E78" i="8" s="1"/>
  <c r="B55" i="8"/>
  <c r="B78" i="8" s="1"/>
  <c r="H51" i="8"/>
  <c r="H74" i="8" s="1"/>
  <c r="E51" i="8"/>
  <c r="E74" i="8" s="1"/>
  <c r="B51" i="8"/>
  <c r="B74" i="8" s="1"/>
  <c r="H50" i="8"/>
  <c r="H73" i="8" s="1"/>
  <c r="E50" i="8"/>
  <c r="E73" i="8" s="1"/>
  <c r="B50" i="8"/>
  <c r="B73" i="8" s="1"/>
  <c r="H49" i="8"/>
  <c r="H72" i="8" s="1"/>
  <c r="E49" i="8"/>
  <c r="E72" i="8" s="1"/>
  <c r="B49" i="8"/>
  <c r="B72" i="8" s="1"/>
  <c r="H48" i="8"/>
  <c r="H71" i="8" s="1"/>
  <c r="E48" i="8"/>
  <c r="E71" i="8" s="1"/>
  <c r="B48" i="8"/>
  <c r="B71" i="8" s="1"/>
  <c r="B94" i="8" s="1"/>
  <c r="H47" i="8"/>
  <c r="H70" i="8" s="1"/>
  <c r="E47" i="8"/>
  <c r="E70" i="8" s="1"/>
  <c r="E93" i="8" s="1"/>
  <c r="B47" i="8"/>
  <c r="B70" i="8" s="1"/>
  <c r="H46" i="8"/>
  <c r="H69" i="8" s="1"/>
  <c r="E46" i="8"/>
  <c r="E69" i="8" s="1"/>
  <c r="B46" i="8"/>
  <c r="B69" i="8" s="1"/>
  <c r="H45" i="8"/>
  <c r="H68" i="8" s="1"/>
  <c r="E45" i="8"/>
  <c r="E68" i="8" s="1"/>
  <c r="B45" i="8"/>
  <c r="B68" i="8" s="1"/>
  <c r="H44" i="8"/>
  <c r="H67" i="8" s="1"/>
  <c r="E44" i="8"/>
  <c r="E67" i="8" s="1"/>
  <c r="B44" i="8"/>
  <c r="B67" i="8" s="1"/>
  <c r="L102" i="1"/>
  <c r="L103" i="1"/>
  <c r="L104" i="1"/>
  <c r="L105" i="1"/>
  <c r="L106" i="1"/>
  <c r="L107" i="1"/>
  <c r="L108" i="1"/>
  <c r="L101" i="1"/>
  <c r="H108" i="1"/>
  <c r="H104" i="1"/>
  <c r="L91" i="1"/>
  <c r="L92" i="1"/>
  <c r="L93" i="1"/>
  <c r="L94" i="1"/>
  <c r="L95" i="1"/>
  <c r="L96" i="1"/>
  <c r="L97" i="1"/>
  <c r="L90" i="1"/>
  <c r="H85" i="1"/>
  <c r="J108" i="1" s="1"/>
  <c r="H84" i="1"/>
  <c r="I107" i="1" s="1"/>
  <c r="H81" i="1"/>
  <c r="I104" i="1" s="1"/>
  <c r="E84" i="1"/>
  <c r="G107" i="1" s="1"/>
  <c r="E79" i="1"/>
  <c r="F102" i="1" s="1"/>
  <c r="B85" i="1"/>
  <c r="C108" i="1" s="1"/>
  <c r="B81" i="1"/>
  <c r="C104" i="1" s="1"/>
  <c r="H74" i="1"/>
  <c r="J97" i="1" s="1"/>
  <c r="H70" i="1"/>
  <c r="H93" i="1" s="1"/>
  <c r="E74" i="1"/>
  <c r="G97" i="1" s="1"/>
  <c r="E70" i="1"/>
  <c r="G93" i="1" s="1"/>
  <c r="B74" i="1"/>
  <c r="C97" i="1" s="1"/>
  <c r="B70" i="1"/>
  <c r="C93" i="1" s="1"/>
  <c r="H56" i="1"/>
  <c r="H79" i="1" s="1"/>
  <c r="H57" i="1"/>
  <c r="H80" i="1" s="1"/>
  <c r="H58" i="1"/>
  <c r="H59" i="1"/>
  <c r="H82" i="1" s="1"/>
  <c r="H60" i="1"/>
  <c r="H83" i="1" s="1"/>
  <c r="H61" i="1"/>
  <c r="H62" i="1"/>
  <c r="H55" i="1"/>
  <c r="H78" i="1" s="1"/>
  <c r="E56" i="1"/>
  <c r="E57" i="1"/>
  <c r="E80" i="1" s="1"/>
  <c r="E58" i="1"/>
  <c r="E81" i="1" s="1"/>
  <c r="E59" i="1"/>
  <c r="E82" i="1" s="1"/>
  <c r="E60" i="1"/>
  <c r="E83" i="1" s="1"/>
  <c r="E61" i="1"/>
  <c r="E62" i="1"/>
  <c r="E85" i="1" s="1"/>
  <c r="E55" i="1"/>
  <c r="E78" i="1" s="1"/>
  <c r="B56" i="1"/>
  <c r="B79" i="1" s="1"/>
  <c r="B57" i="1"/>
  <c r="B80" i="1" s="1"/>
  <c r="B58" i="1"/>
  <c r="B59" i="1"/>
  <c r="B82" i="1" s="1"/>
  <c r="B60" i="1"/>
  <c r="B83" i="1" s="1"/>
  <c r="B61" i="1"/>
  <c r="B84" i="1" s="1"/>
  <c r="B62" i="1"/>
  <c r="B55" i="1"/>
  <c r="B78" i="1" s="1"/>
  <c r="H45" i="1"/>
  <c r="H68" i="1" s="1"/>
  <c r="H46" i="1"/>
  <c r="H69" i="1" s="1"/>
  <c r="H47" i="1"/>
  <c r="H48" i="1"/>
  <c r="H71" i="1" s="1"/>
  <c r="H49" i="1"/>
  <c r="H72" i="1" s="1"/>
  <c r="H50" i="1"/>
  <c r="H73" i="1" s="1"/>
  <c r="H51" i="1"/>
  <c r="H44" i="1"/>
  <c r="H67" i="1" s="1"/>
  <c r="E45" i="1"/>
  <c r="E68" i="1" s="1"/>
  <c r="E46" i="1"/>
  <c r="E69" i="1" s="1"/>
  <c r="E47" i="1"/>
  <c r="E48" i="1"/>
  <c r="E71" i="1" s="1"/>
  <c r="E49" i="1"/>
  <c r="E72" i="1" s="1"/>
  <c r="E50" i="1"/>
  <c r="E73" i="1" s="1"/>
  <c r="E51" i="1"/>
  <c r="E44" i="1"/>
  <c r="E67" i="1" s="1"/>
  <c r="B45" i="1"/>
  <c r="B68" i="1" s="1"/>
  <c r="B46" i="1"/>
  <c r="B69" i="1" s="1"/>
  <c r="B47" i="1"/>
  <c r="B48" i="1"/>
  <c r="B71" i="1" s="1"/>
  <c r="B49" i="1"/>
  <c r="B72" i="1" s="1"/>
  <c r="B50" i="1"/>
  <c r="B73" i="1" s="1"/>
  <c r="B51" i="1"/>
  <c r="B44" i="1"/>
  <c r="B67" i="1" s="1"/>
  <c r="F38" i="6"/>
  <c r="J37" i="6"/>
  <c r="H37" i="6"/>
  <c r="J36" i="6"/>
  <c r="H36" i="6"/>
  <c r="J35" i="6"/>
  <c r="H35" i="6"/>
  <c r="J34" i="6"/>
  <c r="H34" i="6"/>
  <c r="J33" i="6"/>
  <c r="H33" i="6"/>
  <c r="J32" i="6"/>
  <c r="H32" i="6"/>
  <c r="J31" i="6"/>
  <c r="H31" i="6"/>
  <c r="J30" i="6"/>
  <c r="H30" i="6"/>
  <c r="J29" i="6"/>
  <c r="H29" i="6"/>
  <c r="J28" i="6"/>
  <c r="H28" i="6"/>
  <c r="J27" i="6"/>
  <c r="J38" i="6" s="1"/>
  <c r="H27" i="6"/>
  <c r="L12" i="6"/>
  <c r="I101" i="1" l="1"/>
  <c r="J101" i="1"/>
  <c r="H101" i="1"/>
  <c r="J106" i="1"/>
  <c r="H106" i="1"/>
  <c r="I106" i="1"/>
  <c r="I102" i="1"/>
  <c r="H102" i="1"/>
  <c r="J102" i="1"/>
  <c r="I105" i="1"/>
  <c r="H105" i="1"/>
  <c r="J105" i="1"/>
  <c r="J104" i="1"/>
  <c r="I108" i="1"/>
  <c r="J107" i="1"/>
  <c r="H107" i="1"/>
  <c r="E104" i="1"/>
  <c r="F104" i="1"/>
  <c r="G104" i="1"/>
  <c r="G101" i="1"/>
  <c r="E101" i="1"/>
  <c r="F101" i="1"/>
  <c r="E108" i="1"/>
  <c r="F108" i="1"/>
  <c r="G108" i="1"/>
  <c r="G105" i="1"/>
  <c r="F105" i="1"/>
  <c r="E105" i="1"/>
  <c r="F106" i="1"/>
  <c r="E106" i="1"/>
  <c r="G106" i="1"/>
  <c r="G102" i="1"/>
  <c r="E102" i="1"/>
  <c r="E107" i="1"/>
  <c r="F107" i="1"/>
  <c r="B101" i="1"/>
  <c r="C101" i="1"/>
  <c r="D101" i="1"/>
  <c r="D107" i="1"/>
  <c r="B107" i="1"/>
  <c r="C107" i="1"/>
  <c r="B106" i="1"/>
  <c r="D106" i="1"/>
  <c r="C106" i="1"/>
  <c r="D102" i="1"/>
  <c r="C102" i="1"/>
  <c r="B102" i="1"/>
  <c r="C105" i="1"/>
  <c r="B105" i="1"/>
  <c r="D105" i="1"/>
  <c r="B104" i="1"/>
  <c r="B108" i="1"/>
  <c r="D108" i="1"/>
  <c r="D104" i="1"/>
  <c r="J94" i="1"/>
  <c r="I94" i="1"/>
  <c r="H94" i="1"/>
  <c r="H96" i="1"/>
  <c r="I96" i="1"/>
  <c r="J96" i="1"/>
  <c r="H92" i="1"/>
  <c r="I92" i="1"/>
  <c r="J92" i="1"/>
  <c r="I95" i="1"/>
  <c r="J95" i="1"/>
  <c r="H95" i="1"/>
  <c r="I91" i="1"/>
  <c r="J91" i="1"/>
  <c r="H91" i="1"/>
  <c r="H97" i="1"/>
  <c r="J93" i="1"/>
  <c r="I97" i="1"/>
  <c r="I93" i="1"/>
  <c r="G96" i="1"/>
  <c r="E96" i="1"/>
  <c r="F96" i="1"/>
  <c r="E92" i="1"/>
  <c r="F92" i="1"/>
  <c r="G92" i="1"/>
  <c r="F95" i="1"/>
  <c r="G95" i="1"/>
  <c r="E95" i="1"/>
  <c r="F91" i="1"/>
  <c r="G91" i="1"/>
  <c r="E91" i="1"/>
  <c r="F94" i="1"/>
  <c r="E94" i="1"/>
  <c r="G94" i="1"/>
  <c r="F97" i="1"/>
  <c r="F93" i="1"/>
  <c r="E93" i="1"/>
  <c r="E97" i="1"/>
  <c r="D96" i="1"/>
  <c r="C96" i="1"/>
  <c r="B96" i="1"/>
  <c r="D95" i="1"/>
  <c r="C95" i="1"/>
  <c r="B95" i="1"/>
  <c r="B94" i="1"/>
  <c r="C94" i="1"/>
  <c r="D94" i="1"/>
  <c r="D92" i="1"/>
  <c r="B92" i="1"/>
  <c r="C92" i="1"/>
  <c r="B91" i="1"/>
  <c r="C91" i="1"/>
  <c r="D91" i="1"/>
  <c r="B93" i="1"/>
  <c r="B97" i="1"/>
  <c r="D97" i="1"/>
  <c r="D93" i="1"/>
  <c r="D90" i="11"/>
  <c r="C90" i="11"/>
  <c r="B90" i="11"/>
  <c r="F95" i="11"/>
  <c r="G95" i="11"/>
  <c r="E95" i="11"/>
  <c r="I103" i="11"/>
  <c r="H103" i="11"/>
  <c r="J103" i="11"/>
  <c r="I90" i="11"/>
  <c r="H90" i="11"/>
  <c r="F93" i="11"/>
  <c r="G93" i="11"/>
  <c r="C96" i="11"/>
  <c r="D96" i="11"/>
  <c r="B96" i="11"/>
  <c r="G97" i="11"/>
  <c r="F97" i="11"/>
  <c r="E97" i="11"/>
  <c r="I101" i="11"/>
  <c r="H101" i="11"/>
  <c r="J101" i="11"/>
  <c r="C103" i="11"/>
  <c r="D103" i="11"/>
  <c r="B103" i="11"/>
  <c r="I105" i="11"/>
  <c r="H105" i="11"/>
  <c r="J105" i="11"/>
  <c r="C107" i="11"/>
  <c r="D107" i="11"/>
  <c r="B107" i="11"/>
  <c r="F108" i="11"/>
  <c r="E108" i="11"/>
  <c r="G108" i="11"/>
  <c r="J92" i="11"/>
  <c r="I92" i="11"/>
  <c r="D101" i="11"/>
  <c r="C101" i="11"/>
  <c r="B101" i="11"/>
  <c r="F106" i="11"/>
  <c r="E106" i="11"/>
  <c r="G106" i="11"/>
  <c r="J90" i="11"/>
  <c r="H92" i="11"/>
  <c r="B91" i="11"/>
  <c r="D91" i="11"/>
  <c r="G92" i="11"/>
  <c r="E92" i="11"/>
  <c r="F92" i="11"/>
  <c r="H93" i="11"/>
  <c r="J93" i="11"/>
  <c r="B95" i="11"/>
  <c r="D95" i="11"/>
  <c r="C95" i="11"/>
  <c r="G96" i="11"/>
  <c r="E96" i="11"/>
  <c r="F96" i="11"/>
  <c r="H97" i="11"/>
  <c r="J97" i="11"/>
  <c r="I97" i="11"/>
  <c r="B102" i="11"/>
  <c r="C102" i="11"/>
  <c r="D102" i="11"/>
  <c r="G103" i="11"/>
  <c r="F103" i="11"/>
  <c r="E103" i="11"/>
  <c r="H104" i="11"/>
  <c r="I104" i="11"/>
  <c r="J104" i="11"/>
  <c r="B106" i="11"/>
  <c r="C106" i="11"/>
  <c r="D106" i="11"/>
  <c r="G107" i="11"/>
  <c r="F107" i="11"/>
  <c r="E107" i="11"/>
  <c r="H108" i="11"/>
  <c r="J108" i="11"/>
  <c r="I108" i="11"/>
  <c r="C94" i="11"/>
  <c r="D94" i="11"/>
  <c r="F102" i="11"/>
  <c r="E102" i="11"/>
  <c r="G102" i="11"/>
  <c r="H107" i="11"/>
  <c r="J107" i="11"/>
  <c r="I107" i="11"/>
  <c r="C92" i="11"/>
  <c r="B92" i="11"/>
  <c r="I94" i="11"/>
  <c r="J94" i="11"/>
  <c r="H94" i="11"/>
  <c r="F104" i="11"/>
  <c r="G104" i="11"/>
  <c r="E104" i="11"/>
  <c r="E90" i="11"/>
  <c r="G90" i="11"/>
  <c r="J91" i="11"/>
  <c r="I91" i="11"/>
  <c r="H91" i="11"/>
  <c r="D93" i="11"/>
  <c r="B93" i="11"/>
  <c r="C93" i="11"/>
  <c r="E94" i="11"/>
  <c r="G94" i="11"/>
  <c r="F94" i="11"/>
  <c r="J95" i="11"/>
  <c r="H95" i="11"/>
  <c r="I95" i="11"/>
  <c r="D97" i="11"/>
  <c r="B97" i="11"/>
  <c r="C97" i="11"/>
  <c r="E101" i="11"/>
  <c r="G101" i="11"/>
  <c r="F101" i="11"/>
  <c r="J102" i="11"/>
  <c r="I102" i="11"/>
  <c r="H102" i="11"/>
  <c r="D104" i="11"/>
  <c r="C104" i="11"/>
  <c r="B104" i="11"/>
  <c r="E105" i="11"/>
  <c r="G105" i="11"/>
  <c r="F105" i="11"/>
  <c r="J106" i="11"/>
  <c r="I106" i="11"/>
  <c r="H106" i="11"/>
  <c r="D108" i="11"/>
  <c r="C108" i="11"/>
  <c r="B108" i="11"/>
  <c r="F91" i="11"/>
  <c r="E91" i="11"/>
  <c r="J96" i="11"/>
  <c r="I96" i="11"/>
  <c r="H96" i="11"/>
  <c r="D105" i="11"/>
  <c r="C105" i="11"/>
  <c r="B105" i="11"/>
  <c r="F90" i="11"/>
  <c r="C91" i="11"/>
  <c r="D92" i="11"/>
  <c r="E93" i="11"/>
  <c r="B94" i="11"/>
  <c r="E93" i="10"/>
  <c r="G93" i="10"/>
  <c r="F93" i="10"/>
  <c r="D90" i="10"/>
  <c r="C90" i="10"/>
  <c r="B90" i="10"/>
  <c r="F91" i="10"/>
  <c r="G91" i="10"/>
  <c r="E91" i="10"/>
  <c r="J92" i="10"/>
  <c r="H92" i="10"/>
  <c r="I92" i="10"/>
  <c r="D94" i="10"/>
  <c r="C94" i="10"/>
  <c r="B94" i="10"/>
  <c r="F95" i="10"/>
  <c r="E95" i="10"/>
  <c r="G95" i="10"/>
  <c r="H96" i="10"/>
  <c r="J96" i="10"/>
  <c r="I96" i="10"/>
  <c r="D101" i="10"/>
  <c r="C101" i="10"/>
  <c r="B101" i="10"/>
  <c r="F102" i="10"/>
  <c r="E102" i="10"/>
  <c r="G102" i="10"/>
  <c r="J103" i="10"/>
  <c r="H103" i="10"/>
  <c r="I103" i="10"/>
  <c r="D105" i="10"/>
  <c r="B105" i="10"/>
  <c r="C105" i="10"/>
  <c r="F106" i="10"/>
  <c r="G106" i="10"/>
  <c r="E106" i="10"/>
  <c r="J107" i="10"/>
  <c r="I107" i="10"/>
  <c r="H107" i="10"/>
  <c r="E90" i="10"/>
  <c r="F90" i="10"/>
  <c r="G90" i="10"/>
  <c r="J91" i="10"/>
  <c r="I91" i="10"/>
  <c r="H91" i="10"/>
  <c r="D93" i="10"/>
  <c r="C93" i="10"/>
  <c r="B93" i="10"/>
  <c r="E94" i="10"/>
  <c r="F94" i="10"/>
  <c r="G94" i="10"/>
  <c r="J95" i="10"/>
  <c r="I95" i="10"/>
  <c r="H95" i="10"/>
  <c r="D97" i="10"/>
  <c r="C97" i="10"/>
  <c r="B97" i="10"/>
  <c r="E101" i="10"/>
  <c r="F101" i="10"/>
  <c r="G101" i="10"/>
  <c r="J102" i="10"/>
  <c r="I102" i="10"/>
  <c r="H102" i="10"/>
  <c r="D104" i="10"/>
  <c r="C104" i="10"/>
  <c r="B104" i="10"/>
  <c r="E105" i="10"/>
  <c r="F105" i="10"/>
  <c r="G105" i="10"/>
  <c r="J106" i="10"/>
  <c r="I106" i="10"/>
  <c r="H106" i="10"/>
  <c r="D108" i="10"/>
  <c r="C108" i="10"/>
  <c r="B108" i="10"/>
  <c r="C92" i="10"/>
  <c r="D92" i="10"/>
  <c r="B92" i="10"/>
  <c r="I94" i="10"/>
  <c r="H94" i="10"/>
  <c r="J94" i="10"/>
  <c r="C96" i="10"/>
  <c r="B96" i="10"/>
  <c r="D96" i="10"/>
  <c r="G97" i="10"/>
  <c r="E97" i="10"/>
  <c r="F97" i="10"/>
  <c r="I101" i="10"/>
  <c r="H101" i="10"/>
  <c r="J101" i="10"/>
  <c r="C103" i="10"/>
  <c r="D103" i="10"/>
  <c r="B103" i="10"/>
  <c r="E104" i="10"/>
  <c r="G104" i="10"/>
  <c r="F104" i="10"/>
  <c r="I105" i="10"/>
  <c r="H105" i="10"/>
  <c r="J105" i="10"/>
  <c r="C107" i="10"/>
  <c r="B107" i="10"/>
  <c r="D107" i="10"/>
  <c r="G108" i="10"/>
  <c r="E108" i="10"/>
  <c r="F108" i="10"/>
  <c r="I90" i="10"/>
  <c r="J90" i="10"/>
  <c r="H90" i="10"/>
  <c r="B91" i="10"/>
  <c r="D91" i="10"/>
  <c r="C91" i="10"/>
  <c r="G92" i="10"/>
  <c r="F92" i="10"/>
  <c r="E92" i="10"/>
  <c r="H93" i="10"/>
  <c r="I93" i="10"/>
  <c r="J93" i="10"/>
  <c r="B95" i="10"/>
  <c r="D95" i="10"/>
  <c r="C95" i="10"/>
  <c r="G96" i="10"/>
  <c r="F96" i="10"/>
  <c r="E96" i="10"/>
  <c r="H97" i="10"/>
  <c r="I97" i="10"/>
  <c r="J97" i="10"/>
  <c r="B102" i="10"/>
  <c r="C102" i="10"/>
  <c r="D102" i="10"/>
  <c r="G103" i="10"/>
  <c r="F103" i="10"/>
  <c r="E103" i="10"/>
  <c r="H104" i="10"/>
  <c r="I104" i="10"/>
  <c r="J104" i="10"/>
  <c r="B106" i="10"/>
  <c r="C106" i="10"/>
  <c r="D106" i="10"/>
  <c r="G107" i="10"/>
  <c r="F107" i="10"/>
  <c r="E107" i="10"/>
  <c r="H108" i="10"/>
  <c r="J108" i="10"/>
  <c r="I108" i="10"/>
  <c r="E91" i="9"/>
  <c r="F91" i="9"/>
  <c r="G91" i="9"/>
  <c r="D94" i="9"/>
  <c r="C94" i="9"/>
  <c r="B94" i="9"/>
  <c r="E95" i="9"/>
  <c r="F95" i="9"/>
  <c r="G95" i="9"/>
  <c r="J96" i="9"/>
  <c r="I96" i="9"/>
  <c r="H96" i="9"/>
  <c r="D101" i="9"/>
  <c r="C101" i="9"/>
  <c r="B101" i="9"/>
  <c r="J103" i="9"/>
  <c r="I103" i="9"/>
  <c r="H103" i="9"/>
  <c r="D105" i="9"/>
  <c r="C105" i="9"/>
  <c r="B105" i="9"/>
  <c r="E106" i="9"/>
  <c r="F106" i="9"/>
  <c r="G106" i="9"/>
  <c r="J107" i="9"/>
  <c r="I107" i="9"/>
  <c r="H107" i="9"/>
  <c r="G90" i="9"/>
  <c r="E90" i="9"/>
  <c r="F90" i="9"/>
  <c r="I91" i="9"/>
  <c r="H91" i="9"/>
  <c r="J91" i="9"/>
  <c r="C93" i="9"/>
  <c r="D93" i="9"/>
  <c r="B93" i="9"/>
  <c r="E94" i="9"/>
  <c r="G94" i="9"/>
  <c r="F94" i="9"/>
  <c r="I95" i="9"/>
  <c r="H95" i="9"/>
  <c r="J95" i="9"/>
  <c r="C97" i="9"/>
  <c r="D97" i="9"/>
  <c r="B97" i="9"/>
  <c r="E101" i="9"/>
  <c r="G101" i="9"/>
  <c r="F101" i="9"/>
  <c r="I102" i="9"/>
  <c r="H102" i="9"/>
  <c r="J102" i="9"/>
  <c r="C104" i="9"/>
  <c r="D104" i="9"/>
  <c r="B104" i="9"/>
  <c r="E105" i="9"/>
  <c r="G105" i="9"/>
  <c r="F105" i="9"/>
  <c r="I106" i="9"/>
  <c r="H106" i="9"/>
  <c r="J106" i="9"/>
  <c r="C108" i="9"/>
  <c r="D108" i="9"/>
  <c r="B108" i="9"/>
  <c r="J92" i="9"/>
  <c r="I92" i="9"/>
  <c r="H92" i="9"/>
  <c r="E102" i="9"/>
  <c r="F102" i="9"/>
  <c r="G102" i="9"/>
  <c r="H90" i="9"/>
  <c r="I90" i="9"/>
  <c r="J90" i="9"/>
  <c r="B92" i="9"/>
  <c r="C92" i="9"/>
  <c r="D92" i="9"/>
  <c r="G93" i="9"/>
  <c r="F93" i="9"/>
  <c r="E93" i="9"/>
  <c r="H94" i="9"/>
  <c r="J94" i="9"/>
  <c r="I94" i="9"/>
  <c r="B96" i="9"/>
  <c r="C96" i="9"/>
  <c r="D96" i="9"/>
  <c r="G97" i="9"/>
  <c r="F97" i="9"/>
  <c r="E97" i="9"/>
  <c r="H101" i="9"/>
  <c r="J101" i="9"/>
  <c r="I101" i="9"/>
  <c r="B103" i="9"/>
  <c r="C103" i="9"/>
  <c r="D103" i="9"/>
  <c r="G104" i="9"/>
  <c r="F104" i="9"/>
  <c r="E104" i="9"/>
  <c r="H105" i="9"/>
  <c r="I105" i="9"/>
  <c r="J105" i="9"/>
  <c r="B107" i="9"/>
  <c r="C107" i="9"/>
  <c r="D107" i="9"/>
  <c r="G108" i="9"/>
  <c r="F108" i="9"/>
  <c r="E108" i="9"/>
  <c r="D90" i="9"/>
  <c r="C90" i="9"/>
  <c r="B90" i="9"/>
  <c r="D91" i="9"/>
  <c r="C91" i="9"/>
  <c r="B91" i="9"/>
  <c r="F92" i="9"/>
  <c r="E92" i="9"/>
  <c r="G92" i="9"/>
  <c r="J93" i="9"/>
  <c r="I93" i="9"/>
  <c r="H93" i="9"/>
  <c r="D95" i="9"/>
  <c r="B95" i="9"/>
  <c r="C95" i="9"/>
  <c r="F96" i="9"/>
  <c r="E96" i="9"/>
  <c r="G96" i="9"/>
  <c r="J97" i="9"/>
  <c r="I97" i="9"/>
  <c r="H97" i="9"/>
  <c r="D102" i="9"/>
  <c r="B102" i="9"/>
  <c r="C102" i="9"/>
  <c r="F103" i="9"/>
  <c r="E103" i="9"/>
  <c r="G103" i="9"/>
  <c r="J104" i="9"/>
  <c r="I104" i="9"/>
  <c r="H104" i="9"/>
  <c r="D106" i="9"/>
  <c r="C106" i="9"/>
  <c r="B106" i="9"/>
  <c r="F107" i="9"/>
  <c r="E107" i="9"/>
  <c r="G107" i="9"/>
  <c r="J108" i="9"/>
  <c r="H108" i="9"/>
  <c r="I108" i="9"/>
  <c r="C90" i="8"/>
  <c r="D90" i="8"/>
  <c r="B90" i="8"/>
  <c r="I92" i="8"/>
  <c r="J92" i="8"/>
  <c r="H92" i="8"/>
  <c r="F95" i="8"/>
  <c r="E95" i="8"/>
  <c r="G95" i="8"/>
  <c r="C101" i="8"/>
  <c r="D101" i="8"/>
  <c r="B101" i="8"/>
  <c r="I103" i="8"/>
  <c r="J103" i="8"/>
  <c r="H103" i="8"/>
  <c r="F106" i="8"/>
  <c r="E106" i="8"/>
  <c r="G106" i="8"/>
  <c r="I107" i="8"/>
  <c r="J107" i="8"/>
  <c r="H107" i="8"/>
  <c r="E90" i="8"/>
  <c r="G90" i="8"/>
  <c r="F90" i="8"/>
  <c r="D93" i="8"/>
  <c r="B93" i="8"/>
  <c r="C93" i="8"/>
  <c r="J95" i="8"/>
  <c r="H95" i="8"/>
  <c r="I95" i="8"/>
  <c r="E101" i="8"/>
  <c r="G101" i="8"/>
  <c r="F101" i="8"/>
  <c r="D104" i="8"/>
  <c r="B104" i="8"/>
  <c r="C104" i="8"/>
  <c r="I90" i="8"/>
  <c r="H90" i="8"/>
  <c r="C92" i="8"/>
  <c r="B92" i="8"/>
  <c r="I94" i="8"/>
  <c r="H94" i="8"/>
  <c r="C96" i="8"/>
  <c r="B96" i="8"/>
  <c r="F97" i="8"/>
  <c r="G97" i="8"/>
  <c r="I101" i="8"/>
  <c r="H101" i="8"/>
  <c r="F104" i="8"/>
  <c r="G104" i="8"/>
  <c r="C107" i="8"/>
  <c r="B107" i="8"/>
  <c r="F91" i="8"/>
  <c r="E91" i="8"/>
  <c r="I96" i="8"/>
  <c r="J96" i="8"/>
  <c r="C105" i="8"/>
  <c r="D105" i="8"/>
  <c r="J101" i="8"/>
  <c r="B91" i="8"/>
  <c r="D91" i="8"/>
  <c r="G92" i="8"/>
  <c r="E92" i="8"/>
  <c r="F92" i="8"/>
  <c r="H93" i="8"/>
  <c r="J93" i="8"/>
  <c r="B95" i="8"/>
  <c r="D95" i="8"/>
  <c r="G96" i="8"/>
  <c r="E96" i="8"/>
  <c r="F96" i="8"/>
  <c r="H97" i="8"/>
  <c r="J97" i="8"/>
  <c r="B102" i="8"/>
  <c r="D102" i="8"/>
  <c r="G103" i="8"/>
  <c r="E103" i="8"/>
  <c r="F103" i="8"/>
  <c r="H104" i="8"/>
  <c r="J104" i="8"/>
  <c r="B106" i="8"/>
  <c r="D106" i="8"/>
  <c r="G107" i="8"/>
  <c r="E107" i="8"/>
  <c r="F107" i="8"/>
  <c r="J91" i="8"/>
  <c r="H91" i="8"/>
  <c r="I91" i="8"/>
  <c r="E94" i="8"/>
  <c r="G94" i="8"/>
  <c r="D97" i="8"/>
  <c r="B97" i="8"/>
  <c r="C97" i="8"/>
  <c r="J102" i="8"/>
  <c r="H102" i="8"/>
  <c r="I102" i="8"/>
  <c r="E105" i="8"/>
  <c r="G105" i="8"/>
  <c r="C91" i="8"/>
  <c r="D92" i="8"/>
  <c r="I108" i="8"/>
  <c r="J90" i="8"/>
  <c r="G91" i="8"/>
  <c r="I93" i="8"/>
  <c r="F94" i="8"/>
  <c r="C95" i="8"/>
  <c r="D96" i="8"/>
  <c r="E97" i="8"/>
  <c r="J108" i="8"/>
  <c r="J106" i="8"/>
  <c r="H106" i="8"/>
  <c r="I106" i="8"/>
  <c r="D108" i="8"/>
  <c r="B108" i="8"/>
  <c r="C108" i="8"/>
  <c r="J94" i="8"/>
  <c r="H96" i="8"/>
  <c r="I97" i="8"/>
  <c r="C102" i="8"/>
  <c r="E104" i="8"/>
  <c r="B105" i="8"/>
  <c r="F93" i="8"/>
  <c r="G93" i="8"/>
  <c r="C103" i="8"/>
  <c r="B103" i="8"/>
  <c r="I105" i="8"/>
  <c r="H105" i="8"/>
  <c r="F108" i="8"/>
  <c r="G108" i="8"/>
  <c r="C94" i="8"/>
  <c r="D94" i="8"/>
  <c r="F102" i="8"/>
  <c r="E102" i="8"/>
  <c r="D107" i="8"/>
  <c r="E108" i="8"/>
  <c r="J103" i="1"/>
  <c r="H103" i="1"/>
  <c r="I103" i="1"/>
  <c r="F103" i="1"/>
  <c r="E103" i="1"/>
  <c r="G103" i="1"/>
  <c r="D103" i="1"/>
  <c r="C103" i="1"/>
  <c r="B103" i="1"/>
  <c r="I90" i="1"/>
  <c r="J90" i="1"/>
  <c r="H90" i="1"/>
  <c r="F90" i="1"/>
  <c r="G90" i="1"/>
  <c r="E90" i="1"/>
  <c r="C90" i="1"/>
  <c r="D90" i="1"/>
  <c r="B90" i="1"/>
</calcChain>
</file>

<file path=xl/sharedStrings.xml><?xml version="1.0" encoding="utf-8"?>
<sst xmlns="http://schemas.openxmlformats.org/spreadsheetml/2006/main" count="2417" uniqueCount="891">
  <si>
    <t>PROTOCOLE ELISA sandwich - dosage IgA à partir de feces</t>
  </si>
  <si>
    <t xml:space="preserve">REACTIFS CONSOMMABLES MATERIEL </t>
  </si>
  <si>
    <t>PBS 1X prêt à l'emploi (frigo)</t>
  </si>
  <si>
    <t xml:space="preserve">Plaques ELISA Polysorp </t>
  </si>
  <si>
    <t>PSM2</t>
  </si>
  <si>
    <t>PBS 10 X (à diluer a 1X / frigo)</t>
  </si>
  <si>
    <t>Plaques Dilution grand volume</t>
  </si>
  <si>
    <t>Spectrophotomètre</t>
  </si>
  <si>
    <t>Tween (tp ambiante)</t>
  </si>
  <si>
    <t>Racks plastiques</t>
  </si>
  <si>
    <t>Laveur de plaque</t>
  </si>
  <si>
    <t>TMB (frigo)</t>
  </si>
  <si>
    <t>Falcons 15mL</t>
  </si>
  <si>
    <t>H3PO4 (hotte chimique tp ambiante)</t>
  </si>
  <si>
    <t xml:space="preserve">Pointes </t>
  </si>
  <si>
    <t>Réserver sur planning en ligne = thermomixer + PSM2 
(un thermomixeur par plaque)</t>
  </si>
  <si>
    <t>BSA poudre (temp ambiante)</t>
  </si>
  <si>
    <t>Combitips</t>
  </si>
  <si>
    <t>Anticorps 1 (Goat Anti-Mouse IgA/1mg/mL) -20°C</t>
  </si>
  <si>
    <t>Aliquoter</t>
  </si>
  <si>
    <t>Films aluminium plaque 96</t>
  </si>
  <si>
    <t>Anticorps 2 (Goat Anti-Mouse IgA-HRP/0,5 mg/mL) -20°c</t>
  </si>
  <si>
    <t>Films transparent plaque 96</t>
  </si>
  <si>
    <t>Mouse IgA Standard -20°C</t>
  </si>
  <si>
    <t>Petite poubelle jaune pour PSM2 + sachets ziplocks</t>
  </si>
  <si>
    <t>Pissette Virkon 1%</t>
  </si>
  <si>
    <t>Pinces + virkon</t>
  </si>
  <si>
    <t>Pissette eau osmosée</t>
  </si>
  <si>
    <t>Complete Mini Protease Inhibitor Tablets, Roche</t>
  </si>
  <si>
    <t>tablet 4°C / solution -20°C</t>
  </si>
  <si>
    <t>TUBES</t>
  </si>
  <si>
    <t>TUBE</t>
  </si>
  <si>
    <t>NEG ECH</t>
  </si>
  <si>
    <t>PLAQUE DILUTION SURNAGENT ET GAMME STANDARD / -80°C / plaque NUNC</t>
  </si>
  <si>
    <t>S9</t>
  </si>
  <si>
    <t>S1</t>
  </si>
  <si>
    <t>S10</t>
  </si>
  <si>
    <t>S2</t>
  </si>
  <si>
    <t>S11</t>
  </si>
  <si>
    <t>S3</t>
  </si>
  <si>
    <t>S12</t>
  </si>
  <si>
    <t>S4</t>
  </si>
  <si>
    <t>S13</t>
  </si>
  <si>
    <t>S5</t>
  </si>
  <si>
    <t>S14</t>
  </si>
  <si>
    <t>S6</t>
  </si>
  <si>
    <t>NEG ELISA</t>
  </si>
  <si>
    <t>S7</t>
  </si>
  <si>
    <t>S8</t>
  </si>
  <si>
    <t>A</t>
  </si>
  <si>
    <t>S1bis</t>
  </si>
  <si>
    <t>B</t>
  </si>
  <si>
    <t>S2bis</t>
  </si>
  <si>
    <t>C</t>
  </si>
  <si>
    <t>S3bis</t>
  </si>
  <si>
    <t>D</t>
  </si>
  <si>
    <t>S4bis</t>
  </si>
  <si>
    <t>E</t>
  </si>
  <si>
    <t>S5bis</t>
  </si>
  <si>
    <t>F</t>
  </si>
  <si>
    <t>S6bis</t>
  </si>
  <si>
    <t>G</t>
  </si>
  <si>
    <t>S7bis</t>
  </si>
  <si>
    <t>H</t>
  </si>
  <si>
    <t>S8 bis</t>
  </si>
  <si>
    <t>Gamme étalon</t>
  </si>
  <si>
    <t>J0 / Préparation des feces / SOUS PSM2</t>
  </si>
  <si>
    <t>Les surnageants de feces peuvent être préparer tous d'un coup en amont du test ELISA et conservés à -80°C en vue d'une utilisation future</t>
  </si>
  <si>
    <t>Allumer PSM2 / décontaminer les surfaces au Virkon 1% + rincer eau osmosée / préparer poubelle jaune + sac ziplock à l'intérieur / pissette virkon + sopalin / pinces + 2 béchers (Virkon/eau osmosée)</t>
  </si>
  <si>
    <t>1/ Annoter puis peser les tubes de 2mL qui contiendront les feces. Noter les poids (balance de précision laverie PTBM)</t>
  </si>
  <si>
    <t>2/ Sous PSM2 : ajouter une crotte/tube et fermer les tubes</t>
  </si>
  <si>
    <t>3/ Peser les tubes contenant les feces et noter les poids (balance de précision laverie PTBM)</t>
  </si>
  <si>
    <t>4/ Ajouter 60µL de de protease inhibitor solution (Complete Mini Protease Inhibitor Tablets, Roche) + billes</t>
  </si>
  <si>
    <t>A reconstituer = 1 tablet + 10mL d'eau MilliQ</t>
  </si>
  <si>
    <t>5/ Laisser reposer 5 min dans le tampon</t>
  </si>
  <si>
    <t>6/ Vortexer et broyer avec des pistons propres</t>
  </si>
  <si>
    <t>7/ Centrifuger pulse à 5000 rpm et vortexer légérement pour déculotter si besoin</t>
  </si>
  <si>
    <t>8/ Incuber 1 heure minimum / temp ambiante avec légère agitation</t>
  </si>
  <si>
    <t xml:space="preserve">9/ Vortexer </t>
  </si>
  <si>
    <t>10/ Centrifuger 12000 rpm / 5 min</t>
  </si>
  <si>
    <t>11/ Prélever le surnageant et le déposer dans une plaque (minimum 20µL) / fermer avec film transparent</t>
  </si>
  <si>
    <t>12/ Stocker la plaque à -80°C</t>
  </si>
  <si>
    <t>J1 / Coating de la plaque avec Anticorps / SUR PAILLASSE</t>
  </si>
  <si>
    <t>1/ Diluer goat anti-mouse IgA (Clinisciences - southern biotech 1040-01 / 1mg/mL) à 2µg/mL dans tampon PBS1X pret à l'emploi</t>
  </si>
  <si>
    <t>DILUTION AC1</t>
  </si>
  <si>
    <t>1 PLAQUE</t>
  </si>
  <si>
    <t>2 PLAQUES</t>
  </si>
  <si>
    <t>DILUTION 1/500 (CF = 2µg/mL)</t>
  </si>
  <si>
    <t>Goat anti mouse IgA (1040-01) 1000µg/mL</t>
  </si>
  <si>
    <t>20µL</t>
  </si>
  <si>
    <t>40µL</t>
  </si>
  <si>
    <t>PBS 1X prêt a l'emploi</t>
  </si>
  <si>
    <t>11mL</t>
  </si>
  <si>
    <t>22mL</t>
  </si>
  <si>
    <t>Bien mélanger aspire refoule + vortex ++</t>
  </si>
  <si>
    <t>2/ Distribuer 100µL/puit dans plaque POLYSORP</t>
  </si>
  <si>
    <t>3/ Fermer avec film aluminium</t>
  </si>
  <si>
    <t>4/  Incuber 1 nuit / 4°C (pas d'agitation)</t>
  </si>
  <si>
    <t>J2 / A PREPARER</t>
  </si>
  <si>
    <t>Virkon 1%</t>
  </si>
  <si>
    <t>pastilles Virkon</t>
  </si>
  <si>
    <t xml:space="preserve">Après dissolution des 2 pastilles, transvaser dans 2 pissettes </t>
  </si>
  <si>
    <t>eau robinet</t>
  </si>
  <si>
    <t>1 litre</t>
  </si>
  <si>
    <t>4°C</t>
  </si>
  <si>
    <t>PBS 1X (dilution du 10X)</t>
  </si>
  <si>
    <t xml:space="preserve">PBS 10X </t>
  </si>
  <si>
    <t>100mL</t>
  </si>
  <si>
    <t>200mL</t>
  </si>
  <si>
    <t>Bien agiter la bouteille en verre</t>
  </si>
  <si>
    <t>Eau osmosée!!!</t>
  </si>
  <si>
    <t>qsp 1L</t>
  </si>
  <si>
    <t>qsp 2L</t>
  </si>
  <si>
    <t>PBS 1X tween 0,1%</t>
  </si>
  <si>
    <t>PBS 1X</t>
  </si>
  <si>
    <t>1L</t>
  </si>
  <si>
    <t>2L</t>
  </si>
  <si>
    <t>ATTENTION tween liquide très visqueux = couper le bout du cone 1000µL</t>
  </si>
  <si>
    <t>Tween 20</t>
  </si>
  <si>
    <t>1mL</t>
  </si>
  <si>
    <t>2mL</t>
  </si>
  <si>
    <t>Bien agiter la bouteille en verre / formation de bulles</t>
  </si>
  <si>
    <t>H3PO4 10,6%</t>
  </si>
  <si>
    <t>temp ambiante</t>
  </si>
  <si>
    <t>H3P04 pur</t>
  </si>
  <si>
    <t>10mL</t>
  </si>
  <si>
    <t>qsp 100mL</t>
  </si>
  <si>
    <t>J2/ Saturer les sites / SOUS PSM2</t>
  </si>
  <si>
    <t>Allumer PSM2 / décontaminer les surfaces au Virkon 1% + rincer eau osmosée / préparer poubelle jaune + sac ziplock à l'intérieur / pissette virkon + sopalin</t>
  </si>
  <si>
    <t>1/ Préparer X mL de PBS1X-tween 0,1%-BSA 4% dans bouteille en verre . Bien agiter</t>
  </si>
  <si>
    <t xml:space="preserve">PBS 1X-tween 0,1% </t>
  </si>
  <si>
    <t>BSA</t>
  </si>
  <si>
    <t>4g</t>
  </si>
  <si>
    <t>8g</t>
  </si>
  <si>
    <t>Agiter fortement la bouteille</t>
  </si>
  <si>
    <t>2/ Mettre en route le laveur de plaque selon la procédure et amorcer (prime) plusieurs fois si nécessaire (utiliser seringue pour amorcer si besoin) + Lancer un rinçage eau osmosée</t>
  </si>
  <si>
    <r>
      <t xml:space="preserve">3/ Lancer sur le laveur de plaque : programme </t>
    </r>
    <r>
      <rPr>
        <b/>
        <sz val="11"/>
        <color indexed="64"/>
        <rFont val="Calibri"/>
      </rPr>
      <t>2 lavage</t>
    </r>
    <r>
      <rPr>
        <sz val="11"/>
        <color indexed="64"/>
        <rFont val="Calibri"/>
      </rPr>
      <t>s successifs de la plaque avec PBS 1X tween 0,1% / rinse entre 2 plaques</t>
    </r>
  </si>
  <si>
    <t>4/ Ajouter 100µL/puit de solution PBS1X-tween 0,1%-BSA 4%</t>
  </si>
  <si>
    <t>5/ Fermer avec film alu</t>
  </si>
  <si>
    <t>6/ Incuber 1 heure 30 / 37°C (thermomixer)</t>
  </si>
  <si>
    <t>J2/ Fixation AG feces / SOUS PSM2</t>
  </si>
  <si>
    <r>
      <t xml:space="preserve">1/ Lancer sur le laveur de plaque : programme </t>
    </r>
    <r>
      <rPr>
        <b/>
        <sz val="11"/>
        <color indexed="64"/>
        <rFont val="Calibri"/>
      </rPr>
      <t>2 lavage</t>
    </r>
    <r>
      <rPr>
        <sz val="11"/>
        <color indexed="64"/>
        <rFont val="Calibri"/>
      </rPr>
      <t>s successifs de la plaque avec PBS 1X tween 0,1% / rinse entre 2 plaques</t>
    </r>
  </si>
  <si>
    <t>2/ Centrifuger pulse les plaques de surnageant à 3000g (stockées à -80°C)</t>
  </si>
  <si>
    <r>
      <t xml:space="preserve">3/ Dans une plaque de dilution NUNC = distribuer </t>
    </r>
    <r>
      <rPr>
        <b/>
        <sz val="11"/>
        <color theme="1"/>
        <rFont val="Calibri"/>
        <scheme val="minor"/>
      </rPr>
      <t>260µL/puit</t>
    </r>
    <r>
      <rPr>
        <sz val="11"/>
        <color theme="1"/>
        <rFont val="Calibri"/>
        <scheme val="minor"/>
      </rPr>
      <t xml:space="preserve"> de PBS1X-tween 0,1%-BSA 4% </t>
    </r>
    <r>
      <rPr>
        <b/>
        <sz val="11"/>
        <color theme="1"/>
        <rFont val="Calibri"/>
        <scheme val="minor"/>
      </rPr>
      <t>DANS LES PUITS ECHANTILLONS</t>
    </r>
    <r>
      <rPr>
        <sz val="11"/>
        <color theme="1"/>
        <rFont val="Calibri"/>
        <scheme val="minor"/>
      </rPr>
      <t xml:space="preserve"> et</t>
    </r>
    <r>
      <rPr>
        <b/>
        <sz val="11"/>
        <color theme="1"/>
        <rFont val="Calibri"/>
        <scheme val="minor"/>
      </rPr>
      <t xml:space="preserve"> 170µL DANS LES PUITS GAMME STANDARD</t>
    </r>
  </si>
  <si>
    <t>4/ Ajouter 15µL/puit de surnageant de feces (=dilution 1/20)</t>
  </si>
  <si>
    <t>5/ Diluer la gamme standard IgA standard (50ng/mL) en 8 points de dilution 1/2 (200µL + 200µL)</t>
  </si>
  <si>
    <t>C° (ng/mL)</t>
  </si>
  <si>
    <t>V PBStweenBSA</t>
  </si>
  <si>
    <t>V final</t>
  </si>
  <si>
    <r>
      <t>Solution mère                          170</t>
    </r>
    <r>
      <rPr>
        <b/>
        <sz val="11"/>
        <color theme="1"/>
        <rFont val="Calibri"/>
        <scheme val="minor"/>
      </rPr>
      <t>µL</t>
    </r>
  </si>
  <si>
    <t>Attention = être très précis dans les volumes (pas de gouttes)</t>
  </si>
  <si>
    <t>6/ Transferer 80µL/puit de la plaque de dilution EN TRIPLICATS POUR LES ECHANTILLONS et EN DUPLIAUQTS POUR LA GAMME STANDARD sur la plaque ELISA</t>
  </si>
  <si>
    <t>4/ Incuber 2 heures 30 / 20°C thermomixers temp ambiante</t>
  </si>
  <si>
    <t>J2/ Anticorps secondaires</t>
  </si>
  <si>
    <r>
      <t>1/ Lancer sur le laveur de plaque : programme 4</t>
    </r>
    <r>
      <rPr>
        <b/>
        <sz val="11"/>
        <color indexed="64"/>
        <rFont val="Calibri"/>
      </rPr>
      <t xml:space="preserve"> lavage</t>
    </r>
    <r>
      <rPr>
        <sz val="11"/>
        <color indexed="64"/>
        <rFont val="Calibri"/>
      </rPr>
      <t>s successifs de la plaque avec PBS 1X tween 0,1% / rinse entre 2 plaques</t>
    </r>
  </si>
  <si>
    <t>2/ Diluer goat anti-mouse IgA-HRP (Clinisciences - southern biotech 1040-05) dans tampon PBS tween BSA</t>
  </si>
  <si>
    <t>DILUTION 1/1000 (CF = 0,5 µg/mL)</t>
  </si>
  <si>
    <t>PBS1X-tween 0,1%-BSA 4%</t>
  </si>
  <si>
    <t>11µL</t>
  </si>
  <si>
    <t>22µL</t>
  </si>
  <si>
    <t>Goat Anti-Mouse IgA-HRP (500 µg/mL)</t>
  </si>
  <si>
    <t>Bien mélangé aspire refoule + vortex ++</t>
  </si>
  <si>
    <t>3/ Distribuer 100µL/puit</t>
  </si>
  <si>
    <t>4/ Fermer avec film alu</t>
  </si>
  <si>
    <t>5/ Incuber 1 heure / 20°C thermomixer</t>
  </si>
  <si>
    <t>SORTIR LE TMB A TEMPERATURE AMBIANTE</t>
  </si>
  <si>
    <t>J2/ Révélation</t>
  </si>
  <si>
    <t>2/ Ajouter 100 µL/puit de TMB afin de détecter l'activité de la peroxydase (multicanaux avec rack propre)</t>
  </si>
  <si>
    <t>3/ Incuber dans le noir pendant 7 min</t>
  </si>
  <si>
    <t xml:space="preserve">POSITIF = BLEU </t>
  </si>
  <si>
    <t>Vérifier couleur avec feuille blanche en dessous</t>
  </si>
  <si>
    <t>NEG = Bruit de fond devient BLEU</t>
  </si>
  <si>
    <t>PUIT VIDE = BLANC</t>
  </si>
  <si>
    <t>4/ Stopper la réaction avec 100 µL d'H3PO4 10,6% (multicanaux avec rack propre)</t>
  </si>
  <si>
    <t>POSITIF = JAUNE</t>
  </si>
  <si>
    <t>NEG = Bruit de fond devient JAUNE</t>
  </si>
  <si>
    <t>5/ Lire la DO à 450 nm + 570nm à l'aide du lecteur de plaques / ATTENTION 570nm pas possible sur spectro remplacé par 620nm (filtre dispo)</t>
  </si>
  <si>
    <t>6/ Déduire la DO corrigée</t>
  </si>
  <si>
    <t xml:space="preserve">7/ Calcul quantification absolu avec la gamme </t>
  </si>
  <si>
    <t>1.</t>
  </si>
  <si>
    <r>
      <rPr>
        <b/>
        <sz val="11"/>
        <color theme="1"/>
        <rFont val="Calibri"/>
        <scheme val="minor"/>
      </rPr>
      <t>Capture Antibody</t>
    </r>
    <r>
      <rPr>
        <sz val="11"/>
        <color theme="1"/>
        <rFont val="Calibri"/>
        <scheme val="minor"/>
      </rPr>
      <t>: Pre-titrated, purified anti-mouse IgA monoclonal</t>
    </r>
  </si>
  <si>
    <t>Coat Corning™ Costar™ 9018 ELISA plate with 100 µL/well of</t>
  </si>
  <si>
    <t>antibody</t>
  </si>
  <si>
    <t>capture antibody in Coating Buffer (dilute as noted in point 1 of</t>
  </si>
  <si>
    <t>1 vial (500 µL) Capture Antibody Concentrate (250x)</t>
  </si>
  <si>
    <t>Reagent preparation). Seal the plate and incubate overnight at</t>
  </si>
  <si>
    <r>
      <rPr>
        <b/>
        <sz val="11"/>
        <color theme="1"/>
        <rFont val="Calibri"/>
        <scheme val="minor"/>
      </rPr>
      <t>Detection Antibody</t>
    </r>
    <r>
      <rPr>
        <sz val="11"/>
        <color theme="1"/>
        <rFont val="Calibri"/>
        <scheme val="minor"/>
      </rPr>
      <t>: Pre-titrated, HRP-conjugated anti-mouse IgA</t>
    </r>
  </si>
  <si>
    <t>4°C.</t>
  </si>
  <si>
    <t>polyclonal antibody</t>
  </si>
  <si>
    <t>2.</t>
  </si>
  <si>
    <t>1 vial (500 µL) Detection Antibody Concentrate (250x)</t>
  </si>
  <si>
    <t>Prepare the Blocking Buffer (see point 2 in Reagent preparation).</t>
  </si>
  <si>
    <r>
      <rPr>
        <b/>
        <sz val="11"/>
        <color theme="1"/>
        <rFont val="Calibri"/>
        <scheme val="minor"/>
      </rPr>
      <t>Standard</t>
    </r>
    <r>
      <rPr>
        <sz val="11"/>
        <color theme="1"/>
        <rFont val="Calibri"/>
        <scheme val="minor"/>
      </rPr>
      <t>: 10 vials mouse IgA isotype control (standard), lyophilized,</t>
    </r>
  </si>
  <si>
    <t>3.</t>
  </si>
  <si>
    <t>50 ng/ml upon reconstitution</t>
  </si>
  <si>
    <t>Aspirate wells and wash twice with 400 µL/well Wash Buffer.</t>
  </si>
  <si>
    <r>
      <rPr>
        <b/>
        <sz val="11"/>
        <color theme="1"/>
        <rFont val="Calibri"/>
        <scheme val="minor"/>
      </rPr>
      <t>Coating Buffer</t>
    </r>
    <r>
      <rPr>
        <sz val="11"/>
        <color theme="1"/>
        <rFont val="Calibri"/>
        <scheme val="minor"/>
      </rPr>
      <t>: 1 vial (12 ml) Phosphate Buffered Saline Concentrate</t>
    </r>
  </si>
  <si>
    <t>Allowing time for soaking (~1 minute) during each wash step</t>
  </si>
  <si>
    <t>(PBS) 10x</t>
  </si>
  <si>
    <t>increases the effectiveness of the washes. Blot plate on absorbent</t>
  </si>
  <si>
    <r>
      <rPr>
        <b/>
        <sz val="11"/>
        <color theme="1"/>
        <rFont val="Calibri"/>
        <scheme val="minor"/>
      </rPr>
      <t>Assay Buffer A</t>
    </r>
    <r>
      <rPr>
        <sz val="11"/>
        <color theme="1"/>
        <rFont val="Calibri"/>
        <scheme val="minor"/>
      </rPr>
      <t>: 3 bottles (50 ml) Assay Buffer A Concentrate 20x (PBS</t>
    </r>
  </si>
  <si>
    <t>paper to remove any residual buffer.</t>
  </si>
  <si>
    <t>with 1% Tween™ 20 and 10% BSA)</t>
  </si>
  <si>
    <t>4.</t>
  </si>
  <si>
    <r>
      <rPr>
        <b/>
        <sz val="11"/>
        <color theme="1"/>
        <rFont val="Calibri"/>
        <scheme val="minor"/>
      </rPr>
      <t>Substrate Solution</t>
    </r>
    <r>
      <rPr>
        <sz val="11"/>
        <color theme="1"/>
        <rFont val="Calibri"/>
        <scheme val="minor"/>
      </rPr>
      <t>: Tetramethylbenzidine (TMB) Substrate Solution</t>
    </r>
  </si>
  <si>
    <t>Block wells with 250 µL of Blocking Buffer. Incubate at room</t>
  </si>
  <si>
    <t>1 bottle (120 ml)</t>
  </si>
  <si>
    <t>temperature for 2 hours (or over night 4°C).</t>
  </si>
  <si>
    <r>
      <rPr>
        <b/>
        <sz val="11"/>
        <color theme="1"/>
        <rFont val="Calibri"/>
        <scheme val="minor"/>
      </rPr>
      <t>– Wash Buffer</t>
    </r>
    <r>
      <rPr>
        <sz val="11"/>
        <color theme="1"/>
        <rFont val="Calibri"/>
        <scheme val="minor"/>
      </rPr>
      <t>: 1x PBS, 0.05% Tween™ 20 or eBioscience™ Wash</t>
    </r>
  </si>
  <si>
    <t>5.</t>
  </si>
  <si>
    <t>Buffer (20x) Cat. No. BMS408.0500</t>
  </si>
  <si>
    <t>Prepare the Standard (see point 5 of Reagent Preparation)</t>
  </si>
  <si>
    <r>
      <rPr>
        <b/>
        <sz val="11"/>
        <color theme="1"/>
        <rFont val="Calibri"/>
        <scheme val="minor"/>
      </rPr>
      <t>– Stop Solution</t>
    </r>
    <r>
      <rPr>
        <sz val="11"/>
        <color theme="1"/>
        <rFont val="Calibri"/>
        <scheme val="minor"/>
      </rPr>
      <t>: 1 M H3PO4 or 2 N H2SO4 or eBioscience™ Stop</t>
    </r>
  </si>
  <si>
    <t>6.</t>
  </si>
  <si>
    <t>Solution Cat. No. BMS409.0100</t>
  </si>
  <si>
    <t>Aspirate/wash as in step 3. Repeat for a total of two washes.</t>
  </si>
  <si>
    <t>7.</t>
  </si>
  <si>
    <t>Perform 2-fold serial dilutions of the standards with Assay Buffer</t>
  </si>
  <si>
    <t>A (1x) to make the standard curve.</t>
  </si>
  <si>
    <t>For that add 100 µL of Assay Buffer A (1x) to all standard wells.</t>
  </si>
  <si>
    <t>Add 100 µL reconstituted standard in duplicate into well A1 and</t>
  </si>
  <si>
    <t>A2. Mix the contents of wells A1 and A2 by repeated aspiration</t>
  </si>
  <si>
    <t>and ejection (concentration of standard 1, S1=25 ng/ml) and</t>
  </si>
  <si>
    <t>transfer 100 µL to wells B1 and B2, respectively. Take care not to</t>
  </si>
  <si>
    <t>scratch surface of the microwells. Continue this procedure five</t>
  </si>
  <si>
    <t>times.</t>
  </si>
  <si>
    <t>8.</t>
  </si>
  <si>
    <t>Add 100 µL/well of Assay Buffer A (1x) to the blank wells.</t>
  </si>
  <si>
    <t>9.</t>
  </si>
  <si>
    <t>Add 90 µL/well of Assay Buffer A (1x) to the sample wells.</t>
  </si>
  <si>
    <t>10.</t>
  </si>
  <si>
    <t>Add 10 µL/well of your prediluted serum or plasma samples to</t>
  </si>
  <si>
    <t>the appropriate wells, prediluting them at least 10,000-fold (1:100</t>
  </si>
  <si>
    <t>► 1:100) in Assay Buffer A (1x). Dilution of other biological</t>
  </si>
  <si>
    <t>samples needs to be determined empirically.</t>
  </si>
  <si>
    <t>11.</t>
  </si>
  <si>
    <t>Cover or seal the plate and incubate at room temperature for 2</t>
  </si>
  <si>
    <t>hours, if available on a microplate shaker set at 400 rpm.</t>
  </si>
  <si>
    <t>12.</t>
  </si>
  <si>
    <t>Aspirate/wash as in step 3. Repeat for a total of four washes.</t>
  </si>
  <si>
    <t>13.</t>
  </si>
  <si>
    <t>Prepare the Detection Antibody (see point 6 of Reagent</t>
  </si>
  <si>
    <t>Preparation).</t>
  </si>
  <si>
    <t>14.</t>
  </si>
  <si>
    <t>Add 100 µL/well diluted Detection-Antibody. Seal the plate and</t>
  </si>
  <si>
    <t>incubate at room temperature for 1 hour, if available on a</t>
  </si>
  <si>
    <t>microplate shaker set at 400 rpm.</t>
  </si>
  <si>
    <t>15.</t>
  </si>
  <si>
    <t>16.</t>
  </si>
  <si>
    <t>Add 100 µL/well of Substrate Solution to each well. Incubate plate</t>
  </si>
  <si>
    <t>at room temperature for 15 minutes.</t>
  </si>
  <si>
    <t>17.</t>
  </si>
  <si>
    <t>Add 100 µL of Stop Solution to each well.</t>
  </si>
  <si>
    <t>18.</t>
  </si>
  <si>
    <t>Read plate at 450 nm. If wavelength substraction is available,</t>
  </si>
  <si>
    <t>substract the values of 570 nm from those of 450 nm and analyze</t>
  </si>
  <si>
    <t>data.</t>
  </si>
  <si>
    <t>ELISA sandwich - dosage IgA à partir de feces</t>
  </si>
  <si>
    <t>ELISAs were performed to measure (1) total faecal IgA concentration and (2) serum H. polygyrus-</t>
  </si>
  <si>
    <t>J1 / Coating de la  plaque avec Anticorps</t>
  </si>
  <si>
    <t>specific IgG1 titres for each mouse at each capture/sampling point. For IgA ELISA, a 3:1 volume of</t>
  </si>
  <si>
    <r>
      <rPr>
        <sz val="11"/>
        <color indexed="2"/>
        <rFont val="Calibri"/>
        <scheme val="minor"/>
      </rPr>
      <t>protease inhibitor solution (Complete Mini Protease Inhibitor Tablets, Roche)</t>
    </r>
    <r>
      <rPr>
        <sz val="11"/>
        <color theme="1"/>
        <rFont val="Calibri"/>
        <scheme val="minor"/>
      </rPr>
      <t xml:space="preserve"> was added each faecal</t>
    </r>
  </si>
  <si>
    <t>1/ Dilution goat anti-mouse IgA (Southern Biotech 1040-01, 2µg /ml) diluted in carbonate buffer</t>
  </si>
  <si>
    <t>sample and then homogenised. These faecal extractions were then incubated for 1hr at room</t>
  </si>
  <si>
    <t>temperature and then centrifuged at 12,000 rpm for 5min. Supernatants were separated from faecal</t>
  </si>
  <si>
    <t>2/ Distribuer 100µL/puit</t>
  </si>
  <si>
    <t>pellets and stored at -80C. 96-well microplates (NuncTM MicroWellTM, ThermoScientifcTM) were</t>
  </si>
  <si>
    <r>
      <t xml:space="preserve">coated with </t>
    </r>
    <r>
      <rPr>
        <sz val="11"/>
        <color indexed="2"/>
        <rFont val="Calibri"/>
        <scheme val="minor"/>
      </rPr>
      <t>goat anti-mouse IgA (Southern Biotech 1040-01, 2µg /ml) diluted in carbonate buffer</t>
    </r>
  </si>
  <si>
    <t>3/  Incuber 1 nuit / 4°C</t>
  </si>
  <si>
    <r>
      <t xml:space="preserve">overnight at 4C. </t>
    </r>
    <r>
      <rPr>
        <sz val="11"/>
        <color indexed="2"/>
        <rFont val="Calibri"/>
        <scheme val="minor"/>
      </rPr>
      <t>Capture antibody was then flicked off plates and 4% BSA-TBS</t>
    </r>
    <r>
      <rPr>
        <sz val="11"/>
        <color theme="1"/>
        <rFont val="Calibri"/>
        <scheme val="minor"/>
      </rPr>
      <t xml:space="preserve"> was added and</t>
    </r>
  </si>
  <si>
    <t>incubated for 2hr at 37C to block non-specific binding sites. Faecal extracts were diluted 1:50 in 1%</t>
  </si>
  <si>
    <t>J1 / Préparation des feces</t>
  </si>
  <si>
    <r>
      <t xml:space="preserve">BSA TBS in triplicate and added to plates and incubated overnight at 4C. Two serial dilutions of </t>
    </r>
    <r>
      <rPr>
        <sz val="11"/>
        <color indexed="2"/>
        <rFont val="Calibri"/>
        <scheme val="minor"/>
      </rPr>
      <t>IgA</t>
    </r>
  </si>
  <si>
    <r>
      <rPr>
        <sz val="11"/>
        <color indexed="2"/>
        <rFont val="Calibri"/>
        <scheme val="minor"/>
      </rPr>
      <t>standard (BD Bioscience 3039828)</t>
    </r>
    <r>
      <rPr>
        <sz val="11"/>
        <color theme="1"/>
        <rFont val="Calibri"/>
        <scheme val="minor"/>
      </rPr>
      <t xml:space="preserve"> were included on each plate as positive controls and to obtain</t>
    </r>
  </si>
  <si>
    <t xml:space="preserve">1/ Mélanger 1V feces avec 3V de protease inhibitor solution (Complete Mini Protease Inhibitor Tablets, Roche) </t>
  </si>
  <si>
    <r>
      <t xml:space="preserve">curves for calculation of IgA concentration. Following incubation, plates were </t>
    </r>
    <r>
      <rPr>
        <sz val="11"/>
        <color indexed="2"/>
        <rFont val="Calibri"/>
        <scheme val="minor"/>
      </rPr>
      <t>washed 3 times with</t>
    </r>
  </si>
  <si>
    <t>TBS-Tween and 50µL of goat anti-mouse IgA-HRP (Southern Biotech 1040-05) diluted 1:4000 in 1%</t>
  </si>
  <si>
    <t>2/ Vortexer</t>
  </si>
  <si>
    <r>
      <rPr>
        <sz val="11"/>
        <color indexed="2"/>
        <rFont val="Calibri"/>
        <scheme val="minor"/>
      </rPr>
      <t>BSA TBS</t>
    </r>
    <r>
      <rPr>
        <sz val="11"/>
        <color theme="1"/>
        <rFont val="Calibri"/>
        <scheme val="minor"/>
      </rPr>
      <t xml:space="preserve"> was added to each well. Plates were incubated for 1hr and </t>
    </r>
    <r>
      <rPr>
        <sz val="11"/>
        <color indexed="2"/>
        <rFont val="Calibri"/>
        <scheme val="minor"/>
      </rPr>
      <t>washed 4x with TBS-Tween and</t>
    </r>
  </si>
  <si>
    <r>
      <rPr>
        <sz val="11"/>
        <color indexed="2"/>
        <rFont val="Calibri"/>
        <scheme val="minor"/>
      </rPr>
      <t>2x with ddH20</t>
    </r>
    <r>
      <rPr>
        <sz val="11"/>
        <color theme="1"/>
        <rFont val="Calibri"/>
        <scheme val="minor"/>
      </rPr>
      <t xml:space="preserve">. </t>
    </r>
    <r>
      <rPr>
        <sz val="11"/>
        <color indexed="2"/>
        <rFont val="Calibri"/>
        <scheme val="minor"/>
      </rPr>
      <t xml:space="preserve">50µL TMB substrate </t>
    </r>
    <r>
      <rPr>
        <sz val="11"/>
        <color theme="1"/>
        <rFont val="Calibri"/>
        <scheme val="minor"/>
      </rPr>
      <t>was added to each well and plates were developed for</t>
    </r>
    <r>
      <rPr>
        <sz val="11"/>
        <color indexed="2"/>
        <rFont val="Calibri"/>
        <scheme val="minor"/>
      </rPr>
      <t xml:space="preserve"> 7 minutes</t>
    </r>
  </si>
  <si>
    <t xml:space="preserve">3/ Incuber 1  heure à temp ambiante </t>
  </si>
  <si>
    <r>
      <t>protected from light. After that,</t>
    </r>
    <r>
      <rPr>
        <sz val="11"/>
        <color indexed="2"/>
        <rFont val="Calibri"/>
        <scheme val="minor"/>
      </rPr>
      <t xml:space="preserve"> 50uL of 0.18M sulphuric acid</t>
    </r>
    <r>
      <rPr>
        <sz val="11"/>
        <color theme="1"/>
        <rFont val="Calibri"/>
        <scheme val="minor"/>
      </rPr>
      <t xml:space="preserve"> was added to each well to stop the</t>
    </r>
  </si>
  <si>
    <r>
      <t xml:space="preserve">enzymatic reaction. Plates were read at </t>
    </r>
    <r>
      <rPr>
        <sz val="11"/>
        <color indexed="2"/>
        <rFont val="Calibri"/>
        <scheme val="minor"/>
      </rPr>
      <t>450nm</t>
    </r>
    <r>
      <rPr>
        <sz val="11"/>
        <color theme="1"/>
        <rFont val="Calibri"/>
        <scheme val="minor"/>
      </rPr>
      <t xml:space="preserve"> and sample concentrations were determined by fitting a</t>
    </r>
  </si>
  <si>
    <t>4/ Centrifuger 12000 rpm / 5 min</t>
  </si>
  <si>
    <t>4-parameter logistic regression to standard curves.</t>
  </si>
  <si>
    <t>5/ Prélever le surnagent</t>
  </si>
  <si>
    <t>6/ Stocker à -80°C</t>
  </si>
  <si>
    <t xml:space="preserve">J2/ Saturer les sites </t>
  </si>
  <si>
    <t>1/ Vider la plaque</t>
  </si>
  <si>
    <t>2/ Ajouter 100µL/puit de solution 4% BSA-TBS</t>
  </si>
  <si>
    <t>3/ Incuber 2 heures / 37°C (thermomixer)</t>
  </si>
  <si>
    <t>J2/ Fixation AG feces</t>
  </si>
  <si>
    <t>1/ Diluer le supernagent de feces au 1/50 dans BSA TBS (10 dans 490 µl )</t>
  </si>
  <si>
    <t>2/ Distribuer 100µL/puit en triplicat</t>
  </si>
  <si>
    <t>3/ Diluer la gamme standard IgA standard (BD Bioscience 3039828)</t>
  </si>
  <si>
    <t>4/ Incuber 1 nuit / 4°C</t>
  </si>
  <si>
    <t>J3/ Révélation</t>
  </si>
  <si>
    <t>1/ 3 lavages au TBS-tween</t>
  </si>
  <si>
    <t>2/ Diluer goat anti-mouse IgA-HRP (Southern Biotech 1040-05) à 1:4000 in 1% BSA TBS</t>
  </si>
  <si>
    <t>4/ Incuber 1 heure</t>
  </si>
  <si>
    <t>5/ 4 lavages avec TBS-Tween 2x with ddH20</t>
  </si>
  <si>
    <t>6/ 50µl de TMB</t>
  </si>
  <si>
    <t>7/ 50uL of 0.18M sulphuric acid</t>
  </si>
  <si>
    <t>8/ Lecture 450nm</t>
  </si>
  <si>
    <t>AC 1 anti-mouse IgA produit chez chèvre/lapin</t>
  </si>
  <si>
    <t>AC 2 anti-mouse IgA + HRP produit chez chèvre/lapin</t>
  </si>
  <si>
    <t>MONOCLONAL dans le kit = reconnait que 1 site de IgA</t>
  </si>
  <si>
    <t>POLYCLONAL = reconnait plusieurs sites IgA</t>
  </si>
  <si>
    <t>POLYCLONAL dans publi = reconait plusieurs site</t>
  </si>
  <si>
    <t>PROTOCOLE ELISA HANTA SEOV PROTO CBGP AG RECOMBINANT HTNV</t>
  </si>
  <si>
    <t>MATERIELS et REACTIFS / 1 PLAQUE = 46 RONGEURS</t>
  </si>
  <si>
    <t>46 RONGEURS/PLAQUE MAXIMUM</t>
  </si>
  <si>
    <t>Réserver sur planning en ligne = thermomixer + PSM2</t>
  </si>
  <si>
    <t>Déchets ELISA SEOV = sachet autoclavable + autoclave 20min/120°C + DASRI (Caro)</t>
  </si>
  <si>
    <t>Manipulations sous PSM2 / gants blouse surchausses masque</t>
  </si>
  <si>
    <t>Serobuvards (armoire metal SO9a hublot1 tp ambiante)</t>
  </si>
  <si>
    <t>PBS 1X prêt àl'emploi (frigo)</t>
  </si>
  <si>
    <t>PBS 10X (frigo)</t>
  </si>
  <si>
    <t>Plaques PCR pour élution serobuvard</t>
  </si>
  <si>
    <t>Antigene négatif = Ag lassa lsv (congelo)</t>
  </si>
  <si>
    <t>Antigène Seoul = Ag HTNV Hantan htv (congelo)</t>
  </si>
  <si>
    <t>Anticorps anti rat peroxydase (congelo)</t>
  </si>
  <si>
    <t>Contrôle positifs/negatifs (congelo)</t>
  </si>
  <si>
    <t>Lait poudre (temp ambiante)</t>
  </si>
  <si>
    <t>Sacs autoclavables</t>
  </si>
  <si>
    <t>Poinconneuse metal + pinces</t>
  </si>
  <si>
    <t>J1 / fin de matinée / A PREPARER</t>
  </si>
  <si>
    <t>ATTENTION tween liquide très visqueu = couper le bout du cone 1000µL</t>
  </si>
  <si>
    <t>tp amb</t>
  </si>
  <si>
    <t>J1/ après midi / Coating de l'Antigène / sur paillasse</t>
  </si>
  <si>
    <t>1/</t>
  </si>
  <si>
    <t>Préparer les dilutions des antigènes à coater dans 2 tubes falcons / utiliser P20 cones20 pr liq visqueu serum</t>
  </si>
  <si>
    <t>ATTENTION AG PRECIEUX QTITE LIMITE!!!</t>
  </si>
  <si>
    <t>ATTENTION si V inférieur à 1µL pipetter 1µL</t>
  </si>
  <si>
    <t>Boite Antigènes SEOV -80°C</t>
  </si>
  <si>
    <t>V/tube</t>
  </si>
  <si>
    <t>C°</t>
  </si>
  <si>
    <t>C° (µg/mL)</t>
  </si>
  <si>
    <t>ANTIGENE IgG HTNV PROSPEC (µL)</t>
  </si>
  <si>
    <t>50µL (10*5µL)</t>
  </si>
  <si>
    <t>100µg/50µL</t>
  </si>
  <si>
    <t>FALCON1</t>
  </si>
  <si>
    <t>24ECH</t>
  </si>
  <si>
    <t>DILUTION 1/8000 (CF = 0,25µg/mL)</t>
  </si>
  <si>
    <t>ANTIGENE NEG IgG LASSA PROSPEC (µL)</t>
  </si>
  <si>
    <t>100µg/250µL</t>
  </si>
  <si>
    <t>ANTIGENE IgG HTNV (µL)</t>
  </si>
  <si>
    <t>0,3125µL</t>
  </si>
  <si>
    <t>0,75µL</t>
  </si>
  <si>
    <t>1,5µL</t>
  </si>
  <si>
    <t>AG = -80°C / tube entamé ensuite -20°C ne retournent pas à -80°C</t>
  </si>
  <si>
    <t>2,5ml</t>
  </si>
  <si>
    <t>6mL</t>
  </si>
  <si>
    <t>12mL</t>
  </si>
  <si>
    <t>Cf</t>
  </si>
  <si>
    <t>µg/Ml</t>
  </si>
  <si>
    <t>FALCON2</t>
  </si>
  <si>
    <t xml:space="preserve">DILUTION 1/2000 (CF = 0,25µg/mL) </t>
  </si>
  <si>
    <t>VF (µL)</t>
  </si>
  <si>
    <t>ANTIGENE NEG IgG LASSA (µL)</t>
  </si>
  <si>
    <t>1,5625µL</t>
  </si>
  <si>
    <t>3,75µL</t>
  </si>
  <si>
    <t>6µL</t>
  </si>
  <si>
    <t>CF (µg/mL)</t>
  </si>
  <si>
    <t>2,5µL</t>
  </si>
  <si>
    <t>CM (µg/mL)</t>
  </si>
  <si>
    <t>400</t>
  </si>
  <si>
    <t>Vm = CfVf/Cm</t>
  </si>
  <si>
    <t>DILUTION</t>
  </si>
  <si>
    <t>1/8000</t>
  </si>
  <si>
    <t>1/1600</t>
  </si>
  <si>
    <t>Mélanger aspire/refoule/Vortex leger</t>
  </si>
  <si>
    <t>Ag HTNV</t>
  </si>
  <si>
    <t>Ag NEG LASSA</t>
  </si>
  <si>
    <t>2/</t>
  </si>
  <si>
    <t xml:space="preserve">Déposer 100 µL/puit d'antigène sur plaque POLYSORP selon le plan de plaque suivant / Pipette multidistrib (combitip 2.5mL) </t>
  </si>
  <si>
    <t>Plaque 1</t>
  </si>
  <si>
    <t>POS RAT/AC2RAT</t>
  </si>
  <si>
    <t>NCHA100000</t>
  </si>
  <si>
    <t>NCHA100008</t>
  </si>
  <si>
    <t>NCHA100016</t>
  </si>
  <si>
    <t>NCHA100024</t>
  </si>
  <si>
    <t>NCHA100032</t>
  </si>
  <si>
    <t>NEG RAT/AC2RAT</t>
  </si>
  <si>
    <t>NCHA100001</t>
  </si>
  <si>
    <t>NCHA100009</t>
  </si>
  <si>
    <t>NCHA100017</t>
  </si>
  <si>
    <t>NCHA100025</t>
  </si>
  <si>
    <t>NCHA100033</t>
  </si>
  <si>
    <t>POS R31/AC2RAT</t>
  </si>
  <si>
    <t>POS31/AC2RAT</t>
  </si>
  <si>
    <t>NCHA100002</t>
  </si>
  <si>
    <t>NCHA100010</t>
  </si>
  <si>
    <t>NCHA100018</t>
  </si>
  <si>
    <t>NCHA100026</t>
  </si>
  <si>
    <t>NCHA100034</t>
  </si>
  <si>
    <t>POS R31/AC2SINGE</t>
  </si>
  <si>
    <t>NCHA100003</t>
  </si>
  <si>
    <t>NCHA100011</t>
  </si>
  <si>
    <t>NCHA100019</t>
  </si>
  <si>
    <t>NCHA100027</t>
  </si>
  <si>
    <t>NCHA100035</t>
  </si>
  <si>
    <t>POS R31/AC2SOU</t>
  </si>
  <si>
    <t>NCHA100004</t>
  </si>
  <si>
    <t>NCHA100012</t>
  </si>
  <si>
    <t>NCHA100020</t>
  </si>
  <si>
    <t>NCHA100028</t>
  </si>
  <si>
    <t>NCHA100036</t>
  </si>
  <si>
    <t>NCHA100005</t>
  </si>
  <si>
    <t>NCHA100013</t>
  </si>
  <si>
    <t>NCHA100021</t>
  </si>
  <si>
    <t>NCHA100029</t>
  </si>
  <si>
    <t>NCHA100037</t>
  </si>
  <si>
    <t>NCHA100006</t>
  </si>
  <si>
    <t>NCHA100014</t>
  </si>
  <si>
    <t>NCHA100022</t>
  </si>
  <si>
    <t>NCHA100030</t>
  </si>
  <si>
    <t>NCHA100038</t>
  </si>
  <si>
    <t>NCHA100007</t>
  </si>
  <si>
    <t>NCHA100015</t>
  </si>
  <si>
    <t>NCHA100023</t>
  </si>
  <si>
    <t>NCHA100031</t>
  </si>
  <si>
    <t>NCHA100039</t>
  </si>
  <si>
    <t>(Pour POS R31 5µL sur la plaque 1 et 2µL sur la plaque 2 = essai réduction de volume pour économies)</t>
  </si>
  <si>
    <t>Plaque 2</t>
  </si>
  <si>
    <t>NCHA100040</t>
  </si>
  <si>
    <t>NCHA100048</t>
  </si>
  <si>
    <t>NCHA100056</t>
  </si>
  <si>
    <t>NCHA100064</t>
  </si>
  <si>
    <t>NCHA100072</t>
  </si>
  <si>
    <t>NCHA100041</t>
  </si>
  <si>
    <t>NCHA100049</t>
  </si>
  <si>
    <t>NCHA100057</t>
  </si>
  <si>
    <t>NCHA100065</t>
  </si>
  <si>
    <t>NCHA100073</t>
  </si>
  <si>
    <t>NCHA100042</t>
  </si>
  <si>
    <t>NCHA100050</t>
  </si>
  <si>
    <t>NCHA100058</t>
  </si>
  <si>
    <t>NCHA100066</t>
  </si>
  <si>
    <t>NCHA100074</t>
  </si>
  <si>
    <t>NCHA100043</t>
  </si>
  <si>
    <t>NCHA100051</t>
  </si>
  <si>
    <t>NCHA100059</t>
  </si>
  <si>
    <t>NCHA100067</t>
  </si>
  <si>
    <t>NCHA100075</t>
  </si>
  <si>
    <t>NCHA100044</t>
  </si>
  <si>
    <t>NCHA100052</t>
  </si>
  <si>
    <t>NCHA100060</t>
  </si>
  <si>
    <t>NCHA100068</t>
  </si>
  <si>
    <t>NCHA100076</t>
  </si>
  <si>
    <t>NCHA100045</t>
  </si>
  <si>
    <t>NCHA100053</t>
  </si>
  <si>
    <t>NCHA100061</t>
  </si>
  <si>
    <t>NCHA100069</t>
  </si>
  <si>
    <t>NCHA100077</t>
  </si>
  <si>
    <t>NCHA100046</t>
  </si>
  <si>
    <t>NCHA100054</t>
  </si>
  <si>
    <t>NCHA100062</t>
  </si>
  <si>
    <t>NCHA100070</t>
  </si>
  <si>
    <t>NCHA100047</t>
  </si>
  <si>
    <t>NCHA100055</t>
  </si>
  <si>
    <t>NCHA100063</t>
  </si>
  <si>
    <t>NCHA100071</t>
  </si>
  <si>
    <t>3/</t>
  </si>
  <si>
    <t>Sceller la plaque avec un film aluminium / centrifuger rapidement jusque 3000rpm</t>
  </si>
  <si>
    <t>4/</t>
  </si>
  <si>
    <t xml:space="preserve"> Incuber une nuit à 4°C frigo BM salle collection</t>
  </si>
  <si>
    <t>J1/ après midi / Découpe des serobuvars / sous PSM2</t>
  </si>
  <si>
    <t>Allumer PSM2 / décontaminer les surfaces au Virkon 1% + rincer eau osmosée / préparer poubelle jaune + sac ziplock à l'intérieur / pissette virkon + sopalin / poinconneuse + pinces + 2 béchers (Virkon/eau osmosée)</t>
  </si>
  <si>
    <t>Dans une plaque PCR : Distribuer 90µL de PBS 1X tween 0,1% dans les colonnes 1 / 3 / 5 / 7 / 9 / 11 (volume total à prévoir = 3mL) combitip</t>
  </si>
  <si>
    <t>Découper 1 poinçon/ individu (6mm) et le déposer dans le puit selon plan de plaque ci-dessous / décontaminer pince entre chaque au Virkon 1%</t>
  </si>
  <si>
    <t>(Quelques moisis jusqu'au NCHA100022, NCHA100014 très moisi)</t>
  </si>
  <si>
    <t>Désactiver le serobuvard 30min à 60°C sur thermomixer</t>
  </si>
  <si>
    <t xml:space="preserve">4/ </t>
  </si>
  <si>
    <t>Fermer la plaque avec un film transparent</t>
  </si>
  <si>
    <t xml:space="preserve">5/ </t>
  </si>
  <si>
    <t>Incuber sous agitation mini à température ambiante une nuit (thermomixer)</t>
  </si>
  <si>
    <t>J2/ matin 8H30-9H30 / Ajout des sérums en contact avec l'antigène</t>
  </si>
  <si>
    <t>Préparer X mL de PBS1X-tween 0,1%-lait 3% dans bouteille en verre . Bien agiter</t>
  </si>
  <si>
    <t>Si pause ATTENTION à ne pas laisser la plaque ELISA à sec mais dans du tampon PBS</t>
  </si>
  <si>
    <t>1/2 PLAQUE</t>
  </si>
  <si>
    <t>50mL</t>
  </si>
  <si>
    <t>Skim milk powder</t>
  </si>
  <si>
    <t>1,5g</t>
  </si>
  <si>
    <t>3g</t>
  </si>
  <si>
    <t>6g</t>
  </si>
  <si>
    <t>Centrifuger pulse à 3000g les 2 plaques avec serobuvards</t>
  </si>
  <si>
    <t>Mettre en route le laveur de plaque selon la procédure et amorcer (prime) plusieurs fois si nécessaire (utiliser seringue pour amorcer si besoin) + Lancer un rinçage</t>
  </si>
  <si>
    <r>
      <t xml:space="preserve">Lancer sur le laveur de plaque : programme </t>
    </r>
    <r>
      <rPr>
        <b/>
        <sz val="11"/>
        <color indexed="64"/>
        <rFont val="Calibri"/>
      </rPr>
      <t>3 lavage</t>
    </r>
    <r>
      <rPr>
        <sz val="11"/>
        <color indexed="64"/>
        <rFont val="Calibri"/>
      </rPr>
      <t>s successifs de la plaque avec PBS 1X tween 0,1% / rinse entre 2 plaques</t>
    </r>
  </si>
  <si>
    <t>5/</t>
  </si>
  <si>
    <t>Diluer les serums et controles dans la plaque ELISA polysorp (dilution finale = 1/10eme)</t>
  </si>
  <si>
    <t>SOUS PSM2</t>
  </si>
  <si>
    <t>a)</t>
  </si>
  <si>
    <t>PBS1X-tween 0,1%-lait 3%</t>
  </si>
  <si>
    <t>100µL</t>
  </si>
  <si>
    <t>Distrib multicanal</t>
  </si>
  <si>
    <t>b)</t>
  </si>
  <si>
    <t>Serum / 1 par puit</t>
  </si>
  <si>
    <t>5µL</t>
  </si>
  <si>
    <t>P20 cones20 Multicanal</t>
  </si>
  <si>
    <t>c)</t>
  </si>
  <si>
    <t>Mélanger aspire/refoule sans toucher fond</t>
  </si>
  <si>
    <t>6/</t>
  </si>
  <si>
    <t>Sortir les tubes contrôles positifs et un tube contrôles négatifs du congelateur</t>
  </si>
  <si>
    <t>7/</t>
  </si>
  <si>
    <t xml:space="preserve">Déposer 5µl du contrôle POS dans les puits A1 et A2 </t>
  </si>
  <si>
    <t>8/</t>
  </si>
  <si>
    <t xml:space="preserve">Déposer 5µl du contrôle NEG dans les puits B1 et B2 </t>
  </si>
  <si>
    <t>9/</t>
  </si>
  <si>
    <t>Recouvrir la plaque d'un film alu afin d'éviter l'évaporation</t>
  </si>
  <si>
    <t>10/</t>
  </si>
  <si>
    <t>Incuber 1h à 37°C (thermomixer)</t>
  </si>
  <si>
    <t>J2 / matin 10H30 - 11H/ Ajout de l'anticorps anti-espèce couplé à la peroxydase</t>
  </si>
  <si>
    <t>Diluer la solution anticorps 2 peroxydase au 1/1000eme dans un falcon</t>
  </si>
  <si>
    <t>8mL</t>
  </si>
  <si>
    <t>15mL</t>
  </si>
  <si>
    <t>30mL</t>
  </si>
  <si>
    <t>Anticorps anti-SOURIS couplé peroxydase</t>
  </si>
  <si>
    <t>8µL</t>
  </si>
  <si>
    <t>15µL</t>
  </si>
  <si>
    <t>30µL</t>
  </si>
  <si>
    <t>Mélanger aspire/refoule</t>
  </si>
  <si>
    <t>8 individus</t>
  </si>
  <si>
    <t>Anticorps anti-RAT couplé peroxydase</t>
  </si>
  <si>
    <t>1µL</t>
  </si>
  <si>
    <t>Vérifier dilution!!</t>
  </si>
  <si>
    <t>Anticorps anti-SINGE couplé peroxydase</t>
  </si>
  <si>
    <t xml:space="preserve">2/ </t>
  </si>
  <si>
    <t>Mettre en route le laveur de plaque selon la procédure et amorcer (prime) plusieurs fois si nécessaire</t>
  </si>
  <si>
    <r>
      <t xml:space="preserve">Lancer sur le laveur de plaque : programme </t>
    </r>
    <r>
      <rPr>
        <b/>
        <sz val="11"/>
        <color indexed="64"/>
        <rFont val="Calibri"/>
      </rPr>
      <t>6 lavages</t>
    </r>
    <r>
      <rPr>
        <sz val="11"/>
        <color indexed="64"/>
        <rFont val="Calibri"/>
      </rPr>
      <t xml:space="preserve"> successifs de la plaque avec PBS 1X tween 0,1%/ rinse entre 2 plaques</t>
    </r>
  </si>
  <si>
    <t>Déposer 100 µL de la solution anticorps/puit à l'aide de la multicanaux (vider le falcon dans un rack propre)</t>
  </si>
  <si>
    <t>(Ac2 rat -&gt; 82µL au lieu de 100, car pas assez lors manip)</t>
  </si>
  <si>
    <t>J2 / matin / Révélation</t>
  </si>
  <si>
    <t>Sortir la bouteille de TMB (frigo) à tp ambiante sous le PSM2</t>
  </si>
  <si>
    <r>
      <t xml:space="preserve">Lancer sur le laveur de plaque : programme </t>
    </r>
    <r>
      <rPr>
        <b/>
        <sz val="11"/>
        <color indexed="64"/>
        <rFont val="Calibri"/>
      </rPr>
      <t>6 lavages</t>
    </r>
    <r>
      <rPr>
        <sz val="11"/>
        <color indexed="64"/>
        <rFont val="Calibri"/>
      </rPr>
      <t xml:space="preserve"> successifs de la plaque avec PBS 1X tween 0,1%/ rinçage entre 2 plaques / rinçage à fin d'utilisation et mettre sécher tuyau tampon</t>
    </r>
  </si>
  <si>
    <t>Ajouter 100 µL/puit de TMB afin de détecter l'activité de la peroxydase (multicanaux avec rack propre)</t>
  </si>
  <si>
    <r>
      <t xml:space="preserve">Incuber dans le noir (boite pour couvrir) en agitant régulierement jusqu'à l'obtention d'un signal satisfaisant sur le </t>
    </r>
    <r>
      <rPr>
        <sz val="11"/>
        <rFont val="Calibri"/>
      </rPr>
      <t>témoin positif (entre 2 et 10min voir +)</t>
    </r>
  </si>
  <si>
    <t>Stopper la réaction avec 100 µL d'H3PO4 10,6% (multicanaux avec rack propre)</t>
  </si>
  <si>
    <t>Lire la DO à 450 nm + 650nm à l'aide du lecteur de plaques</t>
  </si>
  <si>
    <t>Calculer delta DO onglet</t>
  </si>
  <si>
    <t>Delta DO (450-650) POS &gt; 0,1</t>
  </si>
  <si>
    <t>UGAP</t>
  </si>
  <si>
    <t>FOURNISSEUR</t>
  </si>
  <si>
    <t>QTITE</t>
  </si>
  <si>
    <t>TARIF</t>
  </si>
  <si>
    <t>Iga mouse elisa standard-4 pack</t>
  </si>
  <si>
    <t xml:space="preserve">Fournisseur : 39-50450-65 </t>
  </si>
  <si>
    <t>Thermofisher</t>
  </si>
  <si>
    <t>IgA isotype control ( diss. in 900μl; 45ng</t>
  </si>
  <si>
    <t>Bsa fraction v 100 g</t>
  </si>
  <si>
    <t>Fournisseur : P06-1391100</t>
  </si>
  <si>
    <t>Dutscher</t>
  </si>
  <si>
    <t>cOmplete , Mini Protease Inhibitor Cocktail 30 tablets</t>
  </si>
  <si>
    <t xml:space="preserve">Fournisseur : 4693124001 </t>
  </si>
  <si>
    <t>Sigma</t>
  </si>
  <si>
    <t>1lt phosphate buffered saline (pbs) 10x solution . 1 l</t>
  </si>
  <si>
    <t>Fournisseur : 10204733</t>
  </si>
  <si>
    <t>Fisher</t>
  </si>
  <si>
    <t>Tween 20 for molecular biology viscous liquid 50 ml</t>
  </si>
  <si>
    <t xml:space="preserve">Fournisseur : P9416-50ML </t>
  </si>
  <si>
    <t>Phosphate-buffered saline (PBS 1X) sterile-filtered 500 mL</t>
  </si>
  <si>
    <t xml:space="preserve">Fournisseur : 15453819 </t>
  </si>
  <si>
    <t>1-step slow tmb substrate 250ml 250 ml</t>
  </si>
  <si>
    <t>Fournisseur : 11849260</t>
  </si>
  <si>
    <t>Réservoir à réactifs stérile 25 ml x 100</t>
  </si>
  <si>
    <t>Fournisseur : 053481</t>
  </si>
  <si>
    <t>CLINISCIENCES</t>
  </si>
  <si>
    <t>Goat Anti-Mouse IgA-UNLB - 1mg/Ml</t>
  </si>
  <si>
    <t>1040-01</t>
  </si>
  <si>
    <t>Goat Anti-Mouse IgA-HRP - 1.0mg/Ml</t>
  </si>
  <si>
    <t>1040-05</t>
  </si>
  <si>
    <t>2 TARIFICATIONS car Nous devons tester différentes C° Ag avant de déterminer celle qui sera la plus efficace</t>
  </si>
  <si>
    <t>Ag à 10µg/Ml</t>
  </si>
  <si>
    <t>Ag à 5µg/Ml</t>
  </si>
  <si>
    <t>1 individu</t>
  </si>
  <si>
    <t>4,5 euros</t>
  </si>
  <si>
    <t>2,5 euros</t>
  </si>
  <si>
    <t xml:space="preserve">150 individus </t>
  </si>
  <si>
    <t>675 euros</t>
  </si>
  <si>
    <t>375 euros</t>
  </si>
  <si>
    <t>46 échantillons</t>
  </si>
  <si>
    <t>206 euros</t>
  </si>
  <si>
    <t>114 euros</t>
  </si>
  <si>
    <t>A COMMANDER</t>
  </si>
  <si>
    <t xml:space="preserve">REF </t>
  </si>
  <si>
    <t>ARTICLE</t>
  </si>
  <si>
    <t>PRIX BRUT</t>
  </si>
  <si>
    <t>QUANTITE</t>
  </si>
  <si>
    <t>PRIX/1QTITE</t>
  </si>
  <si>
    <t>QTITE/PLAQUE</t>
  </si>
  <si>
    <t>PRIX/PLAQUE</t>
  </si>
  <si>
    <t>AG HANTAN</t>
  </si>
  <si>
    <t>htv-001</t>
  </si>
  <si>
    <t>Prospec</t>
  </si>
  <si>
    <t>Recombinant Hantavirus 100µg (10µg/mL final)</t>
  </si>
  <si>
    <t>10000µL</t>
  </si>
  <si>
    <t>AG NEG = AG LASSA</t>
  </si>
  <si>
    <t>lsv-002</t>
  </si>
  <si>
    <t>Recomibant Lassa Glycoprotein-1 100µg (10µg/mL final)</t>
  </si>
  <si>
    <t>AC ANTI RAT PEROXYDASE</t>
  </si>
  <si>
    <t>A9542-2mL</t>
  </si>
  <si>
    <t>SIGMA</t>
  </si>
  <si>
    <t xml:space="preserve">Anti-Rat IgG (whole molecule)−Peroxidase antibody produced in rabbit </t>
  </si>
  <si>
    <t>2000µL</t>
  </si>
  <si>
    <t>PLAQUES POLYSORP</t>
  </si>
  <si>
    <t>M0661-1CS</t>
  </si>
  <si>
    <t xml:space="preserve"> Nunc-Immuno™ MicroWell™ 96 well solid plates *60
96 well MicroWell™ PolySorp® flat bottom plate, pinchbar design </t>
  </si>
  <si>
    <t>RACKS PLASTIQUES</t>
  </si>
  <si>
    <t>053481</t>
  </si>
  <si>
    <t>DUTSCHER - UGAP</t>
  </si>
  <si>
    <t>FILMS ALU</t>
  </si>
  <si>
    <t>106570B/2516380</t>
  </si>
  <si>
    <t>Film adhésif aluminium pour microplaque 96 puits non stérile x 100</t>
  </si>
  <si>
    <t>PBS 10X</t>
  </si>
  <si>
    <t>fisher sc</t>
  </si>
  <si>
    <t>1L PBS, Solution saline tamponnée au phosphate, Solution 10X, Fisher BioReagents</t>
  </si>
  <si>
    <t>1000mL</t>
  </si>
  <si>
    <t>TWEEN</t>
  </si>
  <si>
    <t>P9416-50ML</t>
  </si>
  <si>
    <t>TWEEN® 20 - 50mL</t>
  </si>
  <si>
    <t>LAIT</t>
  </si>
  <si>
    <t>70166-500G</t>
  </si>
  <si>
    <t>Skim Milk Powder 500G</t>
  </si>
  <si>
    <t>500g</t>
  </si>
  <si>
    <t>TMB</t>
  </si>
  <si>
    <t>11849260</t>
  </si>
  <si>
    <t>Thermo Scientific™ Substrats de TMB Pierce™ 250mL</t>
  </si>
  <si>
    <t>250mL</t>
  </si>
  <si>
    <t>H3PO4</t>
  </si>
  <si>
    <t>79617-1L</t>
  </si>
  <si>
    <t>Phosphoric acid 1L</t>
  </si>
  <si>
    <t>GANTS</t>
  </si>
  <si>
    <t>PISSETTE</t>
  </si>
  <si>
    <t>FALCON</t>
  </si>
  <si>
    <t>FALCONNAGE VERRE</t>
  </si>
  <si>
    <t>PIPETTES</t>
  </si>
  <si>
    <t>POINTES</t>
  </si>
  <si>
    <t>SPECTROPHOTOMETRE</t>
  </si>
  <si>
    <t>LAVEUR PLAQUE (OPTIONNEL)</t>
  </si>
  <si>
    <t>PLAQUE 1</t>
  </si>
  <si>
    <t>PLAQUE 2</t>
  </si>
  <si>
    <t>PLAQUE ELISA TEST IGA / 17 MARS 2025 / plaque polysorp</t>
  </si>
  <si>
    <t>PLAQUE ELISA IGA / 17 MARS 2025 / plaque polysorp</t>
  </si>
  <si>
    <t>PLAQUE 10</t>
  </si>
  <si>
    <t>PLAQUE 9</t>
  </si>
  <si>
    <t>PLAQUE 3</t>
  </si>
  <si>
    <t>PLAQUE 8</t>
  </si>
  <si>
    <t>PLAQUE 4</t>
  </si>
  <si>
    <t>PLAQUE 7</t>
  </si>
  <si>
    <t>PLAQUE 5</t>
  </si>
  <si>
    <t>PLAQUE 6</t>
  </si>
  <si>
    <t>NCHA100078_FA-1</t>
  </si>
  <si>
    <t>NCHA100079_FA-1</t>
  </si>
  <si>
    <t>NCHA100081_FA-1</t>
  </si>
  <si>
    <t>NCHA100082_FA-1</t>
  </si>
  <si>
    <t>NCHA100085_FA-1</t>
  </si>
  <si>
    <t>NCHA100086_FA-1</t>
  </si>
  <si>
    <t>NCHA100087_FA-1</t>
  </si>
  <si>
    <t>NCHA100088_FA-1</t>
  </si>
  <si>
    <t>NCHA100090_FA-1</t>
  </si>
  <si>
    <t>NCHA100091_FA-1</t>
  </si>
  <si>
    <t>vide</t>
  </si>
  <si>
    <t>NCHA100093_FA-1</t>
  </si>
  <si>
    <t>NCHA100094_FA-1</t>
  </si>
  <si>
    <t>NCHA100095_FA-1</t>
  </si>
  <si>
    <t>NCHA100096_FA-1</t>
  </si>
  <si>
    <t>NCHA100098_FA-1</t>
  </si>
  <si>
    <t>NCHA100099_FA-1</t>
  </si>
  <si>
    <t>NCHA100101_FA-1</t>
  </si>
  <si>
    <t>NCHA100102_FA-1</t>
  </si>
  <si>
    <t>NCHA100103_FA-1</t>
  </si>
  <si>
    <t>NCHA100106_FA-1</t>
  </si>
  <si>
    <t>NCHA100107_FA-1</t>
  </si>
  <si>
    <t>NCHA100108_FA-1</t>
  </si>
  <si>
    <t>NCHA100109_FA-1</t>
  </si>
  <si>
    <t>NCHA100315_FA-1</t>
  </si>
  <si>
    <t>NCHA100316_FA-1</t>
  </si>
  <si>
    <t>NCHA100317_FA-1</t>
  </si>
  <si>
    <t>NCHA100318_FA-1</t>
  </si>
  <si>
    <t>NCHA100319_FA-1</t>
  </si>
  <si>
    <t>NCHA100320_FA-1</t>
  </si>
  <si>
    <t>NCHA100321_FA-1</t>
  </si>
  <si>
    <t>NCHA100322_FA-1</t>
  </si>
  <si>
    <t>NCHA100323_FA-1</t>
  </si>
  <si>
    <t>NCHA100324_FA-1</t>
  </si>
  <si>
    <t>NCHA100325_FA-1</t>
  </si>
  <si>
    <t>NCHA100326_FA-1</t>
  </si>
  <si>
    <t>NCHA100327_FA-1</t>
  </si>
  <si>
    <t>NCHA100328_FA-1</t>
  </si>
  <si>
    <t>NCHA100329_FA-1</t>
  </si>
  <si>
    <t>NCHA100330_FA-1</t>
  </si>
  <si>
    <t>NCHA100331_FA-1</t>
  </si>
  <si>
    <t>NCHA100092_FA-1</t>
  </si>
  <si>
    <t>NCHA100110_FA-1</t>
  </si>
  <si>
    <t>NCHA100113_FA-1</t>
  </si>
  <si>
    <t>NCHA100114_FA-1</t>
  </si>
  <si>
    <t>NCHA100116_FA-1</t>
  </si>
  <si>
    <t>NCHA100117_FA-1</t>
  </si>
  <si>
    <t>NCHA100118_FA-1</t>
  </si>
  <si>
    <t>NCHA100119_FA-1</t>
  </si>
  <si>
    <t>NCHA100120_FA-1</t>
  </si>
  <si>
    <t>NCHA100122_FA-1</t>
  </si>
  <si>
    <t>NCHA100123_FA-1</t>
  </si>
  <si>
    <t>NCHA100124_FA-1</t>
  </si>
  <si>
    <t>NCHA100125_FA-1</t>
  </si>
  <si>
    <t>NCHA100126_FA-1</t>
  </si>
  <si>
    <t>NCHA100127_FA-1</t>
  </si>
  <si>
    <t>NCHA100128_FA-1</t>
  </si>
  <si>
    <t>NCHA100129_FA-1</t>
  </si>
  <si>
    <t>NCHA100130_FA-1</t>
  </si>
  <si>
    <t>NCHA100133_FA-1</t>
  </si>
  <si>
    <t>NCHA100134_FA-1</t>
  </si>
  <si>
    <t>NCHA100135_FA-1</t>
  </si>
  <si>
    <t>NCHA100136_FA-1</t>
  </si>
  <si>
    <t>NCHA100137_FA-1</t>
  </si>
  <si>
    <t>NCHA100139_FA-1</t>
  </si>
  <si>
    <t>NCHA100140_FA-1</t>
  </si>
  <si>
    <t>NCHA100290_FA-1</t>
  </si>
  <si>
    <t>NCHA100291_FA-1</t>
  </si>
  <si>
    <t>NCHA100292_FA-1</t>
  </si>
  <si>
    <t>NCHA100293_FA-1</t>
  </si>
  <si>
    <t>NCHA100294_FA-1</t>
  </si>
  <si>
    <t>NCHA100295_FA-1</t>
  </si>
  <si>
    <t>NCHA100296_FA-1</t>
  </si>
  <si>
    <t>NCHA100297_FA-1</t>
  </si>
  <si>
    <t>NCHA100298_FA-1</t>
  </si>
  <si>
    <t>NCHA100299_FA-1</t>
  </si>
  <si>
    <t>NCHA100300_FA-1</t>
  </si>
  <si>
    <t>NCHA100301_FA-1</t>
  </si>
  <si>
    <t>NCHA100302_FA-1</t>
  </si>
  <si>
    <t>NCHA100303_FA-1</t>
  </si>
  <si>
    <t>NCHA100304_FA-1</t>
  </si>
  <si>
    <t>NCHA100306_FA-1</t>
  </si>
  <si>
    <t>NCHA100307_FA-1</t>
  </si>
  <si>
    <t>NCHA100308_FA-1</t>
  </si>
  <si>
    <t>NCHA100309_FA-1</t>
  </si>
  <si>
    <t>NCHA100310_FA-1</t>
  </si>
  <si>
    <t>NCHA100311_FA-1</t>
  </si>
  <si>
    <t>NCHA100312_FA-1</t>
  </si>
  <si>
    <t>NCHA100313_FA-1</t>
  </si>
  <si>
    <t>NCHA100314_FA-1</t>
  </si>
  <si>
    <t>NCHA100141_FA-1</t>
  </si>
  <si>
    <t>NCHA100142_FA-1</t>
  </si>
  <si>
    <t>NCHA100143_FA-1</t>
  </si>
  <si>
    <t>NCHA100144_FA-1</t>
  </si>
  <si>
    <t>NCHA100145_FA-1</t>
  </si>
  <si>
    <t>NCHA100147_FA-1</t>
  </si>
  <si>
    <t>NCHA100148_FA-1</t>
  </si>
  <si>
    <t>NCHA100150_FA-1</t>
  </si>
  <si>
    <t>NCHA100151_FA-1</t>
  </si>
  <si>
    <t>NCHA100152_FA-1</t>
  </si>
  <si>
    <t>NCHA100153_FA-1</t>
  </si>
  <si>
    <t>NCHA100154_FA-1</t>
  </si>
  <si>
    <t>NCHA100155_FA-1</t>
  </si>
  <si>
    <t>NCHA100156_FA-1</t>
  </si>
  <si>
    <t>NCHA100157_FA-1</t>
  </si>
  <si>
    <t>NCHA100158_FA-1</t>
  </si>
  <si>
    <t>NCHA100159_FA-1</t>
  </si>
  <si>
    <t>NCHA100160_FA-1</t>
  </si>
  <si>
    <t>NCHA100161_FA-1</t>
  </si>
  <si>
    <t>NCHA100162_FA-1</t>
  </si>
  <si>
    <t>NCHA100163_FA-1</t>
  </si>
  <si>
    <t>NCHA100164_FA-1</t>
  </si>
  <si>
    <t>NCHA100165_FA-1</t>
  </si>
  <si>
    <t>NCHA100166_FA-1</t>
  </si>
  <si>
    <t>NCHA100263_FA-1</t>
  </si>
  <si>
    <t>NCHA100264_FA-1</t>
  </si>
  <si>
    <t>NCHA100265_FA-1</t>
  </si>
  <si>
    <t>NCHA100266_FA-1</t>
  </si>
  <si>
    <t>NCHA100267_FA-1</t>
  </si>
  <si>
    <t>NCHA100268_FA-1</t>
  </si>
  <si>
    <t>NCHA100269_FA-1</t>
  </si>
  <si>
    <t>NCHA100270_FA-1</t>
  </si>
  <si>
    <t>NCHA100271_FA-1</t>
  </si>
  <si>
    <t>NCHA100272_FA-1</t>
  </si>
  <si>
    <t>NCHA100273_FA-1</t>
  </si>
  <si>
    <t>NCHA100274_FA-1</t>
  </si>
  <si>
    <t>NCHA100275_FA-1</t>
  </si>
  <si>
    <t>NCHA100276_FA-1</t>
  </si>
  <si>
    <t>NCHA100277_FA-1</t>
  </si>
  <si>
    <t>NCHA100278_FA-1</t>
  </si>
  <si>
    <t>NCHA100279_FA-1</t>
  </si>
  <si>
    <t>NCHA100280_FA-1</t>
  </si>
  <si>
    <t>NCHA100281_FA-1</t>
  </si>
  <si>
    <t>NCHA100283_FA-1</t>
  </si>
  <si>
    <t>NCHA100284_FA-1</t>
  </si>
  <si>
    <t>NCHA100285_FA-1</t>
  </si>
  <si>
    <t>NCHA100286_FA-1</t>
  </si>
  <si>
    <t>NCHA100287_FA-1</t>
  </si>
  <si>
    <t>NCHA100167_FA-1</t>
  </si>
  <si>
    <t>NCHA100168_FA-1</t>
  </si>
  <si>
    <t>NCHA100169_FA-1</t>
  </si>
  <si>
    <t>NCHA100170_FA-1</t>
  </si>
  <si>
    <t>NCHA100171_FA-1</t>
  </si>
  <si>
    <t>NCHA100172_FA-1</t>
  </si>
  <si>
    <t>NCHA100173_FA-1</t>
  </si>
  <si>
    <t>NCHA100174_FA-1</t>
  </si>
  <si>
    <t>NCHA100175_FA-1</t>
  </si>
  <si>
    <t>NCHA100176_FA-1</t>
  </si>
  <si>
    <t>NCHA100177_FA-1</t>
  </si>
  <si>
    <t>NCHA100178_FA-1</t>
  </si>
  <si>
    <t>NCHA100179_FA-1</t>
  </si>
  <si>
    <t>NCHA100180_FA-1</t>
  </si>
  <si>
    <t>NCHA100181_FA-1</t>
  </si>
  <si>
    <t>NCHA100182_FA-1</t>
  </si>
  <si>
    <t>NCHA100183_FA-1</t>
  </si>
  <si>
    <t>NCHA100184_FA-1</t>
  </si>
  <si>
    <t>NCHA100185_FA-1</t>
  </si>
  <si>
    <t>NCHA100186_FA-1</t>
  </si>
  <si>
    <t>NCHA100187_FA-1</t>
  </si>
  <si>
    <t>NCHA100188_FA-1</t>
  </si>
  <si>
    <t>NCHA100189_FA-1</t>
  </si>
  <si>
    <t>NCHA100190_FA-1</t>
  </si>
  <si>
    <t>NCHA100239_FA-1</t>
  </si>
  <si>
    <t>NCHA100240_FA-1</t>
  </si>
  <si>
    <t>NCHA100241_FA-1</t>
  </si>
  <si>
    <t>NCHA100242_FA-1</t>
  </si>
  <si>
    <t>NCHA100243_FA-1</t>
  </si>
  <si>
    <t>NCHA100244_FA-1</t>
  </si>
  <si>
    <t>NCHA100245_FA-1</t>
  </si>
  <si>
    <t>NCHA100246_FA-1</t>
  </si>
  <si>
    <t>NCHA100247_FA-1</t>
  </si>
  <si>
    <t>NCHA100248_FA-1</t>
  </si>
  <si>
    <t>NCHA100249_FA-1</t>
  </si>
  <si>
    <t>NCHA100250_FA-1</t>
  </si>
  <si>
    <t>NCHA100251_FA-1</t>
  </si>
  <si>
    <t>NCHA100252_FA-1</t>
  </si>
  <si>
    <t>NCHA100253_FA-1</t>
  </si>
  <si>
    <t>NCHA100254_FA-1</t>
  </si>
  <si>
    <t>NCHA100255_FA-1</t>
  </si>
  <si>
    <t>NCHA100256_FA-1</t>
  </si>
  <si>
    <t>NCHA100257_FA-1</t>
  </si>
  <si>
    <t>NCHA100258_FA-1</t>
  </si>
  <si>
    <t>NCHA100259_FA-1</t>
  </si>
  <si>
    <t>NCHA100260_FA-1</t>
  </si>
  <si>
    <t>NCHA100261_FA-1</t>
  </si>
  <si>
    <t>NCHA100262_FA-1</t>
  </si>
  <si>
    <t>NCHA100191_FA-1</t>
  </si>
  <si>
    <t>NCHA100192_FA-1</t>
  </si>
  <si>
    <t>NCHA100193_FA-1</t>
  </si>
  <si>
    <t>NCHA100194_FA-1</t>
  </si>
  <si>
    <t>NCHA100195_FA-1</t>
  </si>
  <si>
    <t>NCHA100196_FA-1</t>
  </si>
  <si>
    <t>NCHA100197_FA-1</t>
  </si>
  <si>
    <t>NCHA100198_FA-1</t>
  </si>
  <si>
    <t>NCHA100199_FA-1</t>
  </si>
  <si>
    <t>NCHA100200_FA-1</t>
  </si>
  <si>
    <t>NCHA100201_FA-1</t>
  </si>
  <si>
    <t>NCHA100202_FA-1</t>
  </si>
  <si>
    <t>NCHA100203_FA-1</t>
  </si>
  <si>
    <t>NCHA100204_FA-1</t>
  </si>
  <si>
    <t>NCHA100205_FA-1</t>
  </si>
  <si>
    <t>NCHA100206_FA-1</t>
  </si>
  <si>
    <t>NCHA100207_FA-1</t>
  </si>
  <si>
    <t>NCHA100208_FA-1</t>
  </si>
  <si>
    <t>NCHA100209_FA-1</t>
  </si>
  <si>
    <t>NCHA100210_FA-1</t>
  </si>
  <si>
    <t>NCHA100211_FA-1</t>
  </si>
  <si>
    <t>NCHA100212_FA-1</t>
  </si>
  <si>
    <t>NCHA100213_FA-1</t>
  </si>
  <si>
    <t>NCHA100214_FA-1</t>
  </si>
  <si>
    <t>NCHA100215_FA-1</t>
  </si>
  <si>
    <t>NCHA100216_FA-1</t>
  </si>
  <si>
    <t>NCHA100217_FA-1</t>
  </si>
  <si>
    <t>NCHA100218_FA-1</t>
  </si>
  <si>
    <t>NCHA100219_FA-1</t>
  </si>
  <si>
    <t>NCHA100220_FA-1</t>
  </si>
  <si>
    <t>NCHA100221_FA-1</t>
  </si>
  <si>
    <t>NCHA100222_FA-1</t>
  </si>
  <si>
    <t>NCHA100223_FA-1</t>
  </si>
  <si>
    <t>NCHA100224_FA-1</t>
  </si>
  <si>
    <t>NCHA100225_FA-1</t>
  </si>
  <si>
    <t>NCHA100226_FA-1</t>
  </si>
  <si>
    <t>NCHA100227_FA-1</t>
  </si>
  <si>
    <t>NCHA100228_FA-1</t>
  </si>
  <si>
    <t>NCHA100229_FA-1</t>
  </si>
  <si>
    <t>NCHA100230_FA-1</t>
  </si>
  <si>
    <t>NCHA100231_FA-1</t>
  </si>
  <si>
    <t>NCHA100232_FA-1</t>
  </si>
  <si>
    <t>NCHA100233_FA-1</t>
  </si>
  <si>
    <t>NCHA100234_FA-1</t>
  </si>
  <si>
    <t>NCHA100235_FA-1</t>
  </si>
  <si>
    <t>NCHA100236_FA-1</t>
  </si>
  <si>
    <t>NCHA100237_FA-1</t>
  </si>
  <si>
    <t>NCHA100238_FA-1</t>
  </si>
  <si>
    <t>S9bis</t>
  </si>
  <si>
    <t>S10bis</t>
  </si>
  <si>
    <t>TUBES DE FECES HOMOGENEISES LE 13,03,2025 et 14.03.2025</t>
  </si>
  <si>
    <t>PLAQUE SURNAGENT FECES / -80°C / plaque PCR/ 13.03.2025 et 14,03,2025</t>
  </si>
  <si>
    <t>TUBES DE FECES HOMOGENEISES LE 14.03.2025</t>
  </si>
  <si>
    <t>PLAQUE SURNAGENT FECES / -80°C / plaque PCR/ 14,03,2025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</si>
</sst>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00"/>
    <numFmt numFmtId="166" formatCode="#,##0.00\ &quot;€&quot;"/>
    <numFmt numFmtId="167" formatCode="_-* #,##0.00\ [$€-40C]_-;\-* #,##0.00\ [$€-40C]_-;_-* &quot;-&quot;??\ [$€-40C]_-;_-@_-"/>
    <numFmt numFmtId="168" formatCode="0.0"/>
  </numFmts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sz val="10"/>
      <name val="Arial"/>
    </font>
    <font>
      <b/>
      <sz val="14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Arial"/>
    </font>
    <font>
      <b/>
      <sz val="11"/>
      <color rgb="FF00B050"/>
      <name val="Calibri"/>
    </font>
    <font>
      <sz val="11"/>
      <color theme="1"/>
      <name val="Calibri"/>
    </font>
    <font>
      <b/>
      <sz val="12"/>
      <color indexed="2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2"/>
      <color indexed="64"/>
      <name val="Calibri"/>
    </font>
    <font>
      <b/>
      <sz val="11"/>
      <color indexed="64"/>
      <name val="Calibri"/>
    </font>
    <font>
      <sz val="10"/>
      <color theme="1"/>
      <name val="Arial"/>
    </font>
    <font>
      <b/>
      <sz val="14"/>
      <color rgb="FFC0504D"/>
      <name val="Calibri"/>
    </font>
    <font>
      <b/>
      <sz val="11"/>
      <name val="Calibri"/>
      <scheme val="minor"/>
    </font>
    <font>
      <sz val="12"/>
      <color indexed="64"/>
      <name val="Calibri"/>
    </font>
    <font>
      <sz val="11"/>
      <color indexed="2"/>
      <name val="Calibri"/>
    </font>
    <font>
      <sz val="11"/>
      <color indexed="2"/>
      <name val="Calibri"/>
      <scheme val="minor"/>
    </font>
    <font>
      <b/>
      <sz val="16"/>
      <color rgb="FF00B050"/>
      <name val="Calibri"/>
    </font>
    <font>
      <sz val="11"/>
      <color rgb="FF00B050"/>
      <name val="Calibri"/>
    </font>
    <font>
      <sz val="11"/>
      <name val="Calibri"/>
    </font>
    <font>
      <b/>
      <sz val="11"/>
      <color rgb="FFC0504D"/>
      <name val="Calibri"/>
    </font>
    <font>
      <sz val="13"/>
      <color rgb="FF2E74B5"/>
      <name val="Calibri Light"/>
    </font>
    <font>
      <b/>
      <sz val="11"/>
      <name val="Calibri"/>
    </font>
    <font>
      <b/>
      <sz val="11"/>
      <color theme="1"/>
      <name val="Calibri"/>
    </font>
    <font>
      <b/>
      <sz val="14"/>
      <color indexed="64"/>
      <name val="Calibri"/>
    </font>
    <font>
      <b/>
      <sz val="14"/>
      <color indexed="2"/>
      <name val="Calibri"/>
    </font>
    <font>
      <b/>
      <i/>
      <sz val="11"/>
      <color theme="9"/>
      <name val="Calibri"/>
    </font>
    <font>
      <b/>
      <sz val="11"/>
      <color theme="1"/>
      <name val="Arial Narrow"/>
    </font>
    <font>
      <b/>
      <sz val="16"/>
      <color indexed="64"/>
      <name val="Calibri"/>
    </font>
    <font>
      <sz val="16"/>
      <color indexed="64"/>
      <name val="Calibri"/>
    </font>
    <font>
      <b/>
      <sz val="11"/>
      <color indexed="2"/>
      <name val="Calibri"/>
    </font>
    <font>
      <sz val="12"/>
      <color theme="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64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5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3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43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C000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</patternFill>
    </fill>
    <fill>
      <patternFill patternType="solid">
        <fgColor rgb="FFFF9999"/>
      </patternFill>
    </fill>
    <fill>
      <patternFill patternType="solid">
        <fgColor theme="4" tint="0.39997558519241921"/>
        <bgColor rgb="FFFDEADA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rgb="FFFDEADA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indexed="2"/>
      </right>
      <top style="thick">
        <color indexed="2"/>
      </top>
      <bottom/>
      <diagonal/>
    </border>
    <border>
      <left style="thick">
        <color indexed="2"/>
      </left>
      <right/>
      <top/>
      <bottom/>
      <diagonal/>
    </border>
    <border>
      <left/>
      <right style="thick">
        <color indexed="2"/>
      </right>
      <top/>
      <bottom/>
      <diagonal/>
    </border>
    <border>
      <left/>
      <right/>
      <top style="thick">
        <color indexed="2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indexed="2"/>
      </right>
      <top/>
      <bottom style="thick">
        <color indexed="2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7">
    <xf numFmtId="0" fontId="0" fillId="0" borderId="0"/>
    <xf numFmtId="164" fontId="2" fillId="0" borderId="0" applyFont="0" applyFill="0" applyBorder="0" applyProtection="0"/>
    <xf numFmtId="0" fontId="3" fillId="0" borderId="0"/>
    <xf numFmtId="0" fontId="35" fillId="0" borderId="0"/>
    <xf numFmtId="0" fontId="3" fillId="0" borderId="0"/>
    <xf numFmtId="0" fontId="3" fillId="0" borderId="0"/>
    <xf numFmtId="0" fontId="2" fillId="0" borderId="0"/>
  </cellStyleXfs>
  <cellXfs count="270">
    <xf numFmtId="0" fontId="0" fillId="0" borderId="0" xfId="0"/>
    <xf numFmtId="0" fontId="4" fillId="0" borderId="0" xfId="0" applyFont="1"/>
    <xf numFmtId="0" fontId="5" fillId="3" borderId="0" xfId="0" applyFont="1" applyFill="1"/>
    <xf numFmtId="0" fontId="0" fillId="3" borderId="0" xfId="0" applyFill="1"/>
    <xf numFmtId="0" fontId="2" fillId="0" borderId="0" xfId="6"/>
    <xf numFmtId="0" fontId="6" fillId="0" borderId="0" xfId="3" applyFont="1" applyAlignment="1">
      <alignment vertical="center" wrapText="1"/>
    </xf>
    <xf numFmtId="0" fontId="7" fillId="0" borderId="0" xfId="6" applyFont="1"/>
    <xf numFmtId="0" fontId="8" fillId="0" borderId="0" xfId="6" applyFont="1"/>
    <xf numFmtId="0" fontId="2" fillId="0" borderId="0" xfId="6" applyAlignment="1">
      <alignment vertical="center" wrapText="1"/>
    </xf>
    <xf numFmtId="0" fontId="11" fillId="0" borderId="4" xfId="6" applyFont="1" applyBorder="1" applyAlignment="1">
      <alignment horizontal="center"/>
    </xf>
    <xf numFmtId="0" fontId="12" fillId="0" borderId="4" xfId="6" applyFont="1" applyBorder="1" applyAlignment="1">
      <alignment horizontal="center"/>
    </xf>
    <xf numFmtId="0" fontId="0" fillId="6" borderId="4" xfId="0" applyFill="1" applyBorder="1"/>
    <xf numFmtId="0" fontId="0" fillId="0" borderId="4" xfId="0" applyBorder="1"/>
    <xf numFmtId="0" fontId="5" fillId="0" borderId="4" xfId="0" applyFont="1" applyBorder="1" applyAlignment="1">
      <alignment horizontal="center"/>
    </xf>
    <xf numFmtId="0" fontId="0" fillId="7" borderId="4" xfId="0" applyFill="1" applyBorder="1"/>
    <xf numFmtId="0" fontId="0" fillId="8" borderId="4" xfId="0" applyFill="1" applyBorder="1"/>
    <xf numFmtId="0" fontId="2" fillId="9" borderId="4" xfId="6" applyFill="1" applyBorder="1" applyAlignment="1">
      <alignment horizontal="center"/>
    </xf>
    <xf numFmtId="0" fontId="2" fillId="0" borderId="4" xfId="6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11" fillId="0" borderId="6" xfId="6" applyFont="1" applyBorder="1" applyAlignment="1">
      <alignment horizontal="center"/>
    </xf>
    <xf numFmtId="0" fontId="12" fillId="0" borderId="7" xfId="6" applyFont="1" applyBorder="1" applyAlignment="1">
      <alignment horizontal="center"/>
    </xf>
    <xf numFmtId="0" fontId="11" fillId="0" borderId="0" xfId="6" applyFont="1" applyAlignment="1">
      <alignment horizontal="center"/>
    </xf>
    <xf numFmtId="0" fontId="12" fillId="0" borderId="0" xfId="6" applyFont="1" applyAlignment="1">
      <alignment horizontal="center"/>
    </xf>
    <xf numFmtId="0" fontId="10" fillId="13" borderId="0" xfId="0" applyFont="1" applyFill="1"/>
    <xf numFmtId="0" fontId="0" fillId="13" borderId="0" xfId="0" applyFill="1"/>
    <xf numFmtId="0" fontId="10" fillId="3" borderId="0" xfId="0" applyFont="1" applyFill="1"/>
    <xf numFmtId="0" fontId="13" fillId="0" borderId="4" xfId="6" applyFont="1" applyBorder="1" applyAlignment="1">
      <alignment horizontal="center"/>
    </xf>
    <xf numFmtId="0" fontId="13" fillId="14" borderId="4" xfId="6" applyFont="1" applyFill="1" applyBorder="1" applyAlignment="1">
      <alignment horizontal="center"/>
    </xf>
    <xf numFmtId="0" fontId="13" fillId="0" borderId="9" xfId="6" applyFont="1" applyBorder="1" applyAlignment="1">
      <alignment horizontal="center"/>
    </xf>
    <xf numFmtId="0" fontId="2" fillId="0" borderId="10" xfId="6" applyBorder="1" applyAlignment="1">
      <alignment horizontal="center"/>
    </xf>
    <xf numFmtId="0" fontId="13" fillId="14" borderId="10" xfId="6" applyFont="1" applyFill="1" applyBorder="1" applyAlignment="1">
      <alignment horizontal="center"/>
    </xf>
    <xf numFmtId="0" fontId="2" fillId="0" borderId="6" xfId="6" applyBorder="1" applyAlignment="1">
      <alignment horizontal="center"/>
    </xf>
    <xf numFmtId="0" fontId="13" fillId="14" borderId="6" xfId="6" applyFont="1" applyFill="1" applyBorder="1" applyAlignment="1">
      <alignment horizontal="center"/>
    </xf>
    <xf numFmtId="0" fontId="2" fillId="0" borderId="0" xfId="6" applyAlignment="1">
      <alignment horizontal="center"/>
    </xf>
    <xf numFmtId="0" fontId="13" fillId="0" borderId="0" xfId="6" applyFont="1" applyAlignment="1">
      <alignment horizontal="center"/>
    </xf>
    <xf numFmtId="0" fontId="13" fillId="0" borderId="0" xfId="6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" fillId="3" borderId="0" xfId="6" applyFill="1"/>
    <xf numFmtId="0" fontId="2" fillId="3" borderId="0" xfId="6" applyFill="1" applyAlignment="1">
      <alignment vertical="center" wrapText="1"/>
    </xf>
    <xf numFmtId="0" fontId="14" fillId="3" borderId="0" xfId="3" applyFont="1" applyFill="1" applyAlignment="1">
      <alignment horizontal="left"/>
    </xf>
    <xf numFmtId="0" fontId="14" fillId="0" borderId="0" xfId="3" applyFont="1" applyAlignment="1">
      <alignment horizontal="left"/>
    </xf>
    <xf numFmtId="0" fontId="2" fillId="0" borderId="4" xfId="6" applyBorder="1"/>
    <xf numFmtId="0" fontId="13" fillId="0" borderId="4" xfId="6" applyFont="1" applyBorder="1" applyAlignment="1">
      <alignment horizontal="left"/>
    </xf>
    <xf numFmtId="0" fontId="2" fillId="14" borderId="4" xfId="6" applyFill="1" applyBorder="1" applyAlignment="1">
      <alignment horizontal="center"/>
    </xf>
    <xf numFmtId="0" fontId="2" fillId="13" borderId="4" xfId="6" applyFill="1" applyBorder="1"/>
    <xf numFmtId="0" fontId="2" fillId="13" borderId="0" xfId="6" applyFill="1"/>
    <xf numFmtId="0" fontId="2" fillId="13" borderId="0" xfId="6" applyFill="1" applyAlignment="1">
      <alignment vertical="center" wrapText="1"/>
    </xf>
    <xf numFmtId="0" fontId="15" fillId="0" borderId="0" xfId="6" applyFont="1"/>
    <xf numFmtId="0" fontId="2" fillId="0" borderId="9" xfId="6" applyBorder="1" applyAlignment="1">
      <alignment horizontal="center"/>
    </xf>
    <xf numFmtId="0" fontId="5" fillId="0" borderId="0" xfId="0" applyFont="1"/>
    <xf numFmtId="0" fontId="2" fillId="0" borderId="0" xfId="6" applyAlignment="1">
      <alignment horizontal="left"/>
    </xf>
    <xf numFmtId="0" fontId="0" fillId="15" borderId="0" xfId="0" applyFill="1"/>
    <xf numFmtId="0" fontId="0" fillId="0" borderId="4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4" xfId="6" applyFont="1" applyBorder="1" applyAlignment="1">
      <alignment horizontal="left"/>
    </xf>
    <xf numFmtId="0" fontId="17" fillId="0" borderId="0" xfId="6" applyFont="1" applyAlignment="1">
      <alignment horizontal="left"/>
    </xf>
    <xf numFmtId="17" fontId="0" fillId="0" borderId="0" xfId="0" applyNumberFormat="1"/>
    <xf numFmtId="0" fontId="8" fillId="0" borderId="4" xfId="6" applyFont="1" applyBorder="1" applyAlignment="1">
      <alignment horizontal="center"/>
    </xf>
    <xf numFmtId="0" fontId="18" fillId="0" borderId="0" xfId="6" applyFont="1"/>
    <xf numFmtId="0" fontId="8" fillId="16" borderId="4" xfId="6" applyFont="1" applyFill="1" applyBorder="1"/>
    <xf numFmtId="0" fontId="2" fillId="17" borderId="4" xfId="6" applyFill="1" applyBorder="1"/>
    <xf numFmtId="0" fontId="8" fillId="14" borderId="4" xfId="6" applyFont="1" applyFill="1" applyBorder="1"/>
    <xf numFmtId="0" fontId="2" fillId="18" borderId="4" xfId="6" applyFill="1" applyBorder="1"/>
    <xf numFmtId="0" fontId="5" fillId="19" borderId="0" xfId="0" applyFont="1" applyFill="1"/>
    <xf numFmtId="0" fontId="10" fillId="19" borderId="0" xfId="0" applyFont="1" applyFill="1"/>
    <xf numFmtId="0" fontId="0" fillId="19" borderId="0" xfId="0" applyFill="1"/>
    <xf numFmtId="0" fontId="19" fillId="0" borderId="0" xfId="0" applyFont="1"/>
    <xf numFmtId="0" fontId="0" fillId="20" borderId="0" xfId="0" applyFill="1"/>
    <xf numFmtId="0" fontId="20" fillId="15" borderId="0" xfId="6" applyFont="1" applyFill="1"/>
    <xf numFmtId="0" fontId="21" fillId="15" borderId="0" xfId="6" applyFont="1" applyFill="1"/>
    <xf numFmtId="0" fontId="21" fillId="0" borderId="0" xfId="6" applyFont="1"/>
    <xf numFmtId="0" fontId="21" fillId="13" borderId="0" xfId="6" applyFont="1" applyFill="1"/>
    <xf numFmtId="0" fontId="15" fillId="15" borderId="0" xfId="6" applyFont="1" applyFill="1"/>
    <xf numFmtId="0" fontId="2" fillId="15" borderId="0" xfId="6" applyFill="1"/>
    <xf numFmtId="0" fontId="2" fillId="15" borderId="0" xfId="6" applyFill="1" applyAlignment="1">
      <alignment vertical="center" wrapText="1"/>
    </xf>
    <xf numFmtId="0" fontId="14" fillId="15" borderId="0" xfId="3" applyFont="1" applyFill="1" applyAlignment="1">
      <alignment horizontal="left"/>
    </xf>
    <xf numFmtId="0" fontId="22" fillId="0" borderId="0" xfId="6" applyFont="1" applyAlignment="1">
      <alignment horizontal="left" vertical="center" indent="4"/>
    </xf>
    <xf numFmtId="0" fontId="23" fillId="0" borderId="0" xfId="6" applyFont="1"/>
    <xf numFmtId="0" fontId="13" fillId="0" borderId="0" xfId="6" applyFont="1"/>
    <xf numFmtId="0" fontId="11" fillId="9" borderId="0" xfId="6" applyFont="1" applyFill="1"/>
    <xf numFmtId="0" fontId="2" fillId="9" borderId="0" xfId="6" applyFill="1"/>
    <xf numFmtId="0" fontId="24" fillId="0" borderId="4" xfId="6" applyFont="1" applyBorder="1" applyAlignment="1">
      <alignment vertical="center"/>
    </xf>
    <xf numFmtId="0" fontId="13" fillId="16" borderId="4" xfId="6" applyFont="1" applyFill="1" applyBorder="1" applyAlignment="1">
      <alignment horizontal="left"/>
    </xf>
    <xf numFmtId="0" fontId="13" fillId="16" borderId="4" xfId="6" applyFont="1" applyFill="1" applyBorder="1" applyAlignment="1">
      <alignment horizontal="center"/>
    </xf>
    <xf numFmtId="0" fontId="2" fillId="0" borderId="4" xfId="6" applyBorder="1" applyAlignment="1">
      <alignment horizontal="left"/>
    </xf>
    <xf numFmtId="0" fontId="13" fillId="21" borderId="4" xfId="6" applyFont="1" applyFill="1" applyBorder="1" applyAlignment="1">
      <alignment horizontal="left"/>
    </xf>
    <xf numFmtId="0" fontId="13" fillId="21" borderId="4" xfId="6" applyFont="1" applyFill="1" applyBorder="1" applyAlignment="1">
      <alignment horizontal="center"/>
    </xf>
    <xf numFmtId="0" fontId="13" fillId="13" borderId="9" xfId="6" applyFont="1" applyFill="1" applyBorder="1" applyAlignment="1">
      <alignment horizontal="center"/>
    </xf>
    <xf numFmtId="0" fontId="2" fillId="0" borderId="15" xfId="6" applyBorder="1" applyAlignment="1">
      <alignment horizontal="center"/>
    </xf>
    <xf numFmtId="0" fontId="2" fillId="0" borderId="16" xfId="6" applyBorder="1" applyAlignment="1">
      <alignment horizontal="center"/>
    </xf>
    <xf numFmtId="0" fontId="13" fillId="0" borderId="0" xfId="6" applyFont="1" applyAlignment="1">
      <alignment vertical="center" wrapText="1"/>
    </xf>
    <xf numFmtId="0" fontId="25" fillId="0" borderId="0" xfId="6" applyFont="1" applyAlignment="1">
      <alignment vertical="center"/>
    </xf>
    <xf numFmtId="0" fontId="26" fillId="0" borderId="4" xfId="6" applyFont="1" applyBorder="1" applyAlignment="1">
      <alignment horizontal="center"/>
    </xf>
    <xf numFmtId="0" fontId="27" fillId="0" borderId="4" xfId="6" applyFont="1" applyBorder="1"/>
    <xf numFmtId="0" fontId="13" fillId="0" borderId="0" xfId="6" applyFont="1" applyAlignment="1">
      <alignment horizontal="left"/>
    </xf>
    <xf numFmtId="49" fontId="2" fillId="0" borderId="4" xfId="6" applyNumberFormat="1" applyBorder="1" applyAlignment="1">
      <alignment horizontal="center"/>
    </xf>
    <xf numFmtId="0" fontId="28" fillId="0" borderId="0" xfId="6" applyFont="1" applyAlignment="1">
      <alignment horizontal="center"/>
    </xf>
    <xf numFmtId="0" fontId="26" fillId="16" borderId="4" xfId="6" applyFont="1" applyFill="1" applyBorder="1" applyAlignment="1">
      <alignment horizontal="center"/>
    </xf>
    <xf numFmtId="0" fontId="13" fillId="0" borderId="8" xfId="6" applyFont="1" applyBorder="1" applyAlignment="1">
      <alignment horizontal="center"/>
    </xf>
    <xf numFmtId="0" fontId="13" fillId="0" borderId="13" xfId="6" applyFont="1" applyBorder="1" applyAlignment="1">
      <alignment horizontal="center"/>
    </xf>
    <xf numFmtId="0" fontId="26" fillId="0" borderId="9" xfId="6" applyFont="1" applyBorder="1" applyAlignment="1">
      <alignment horizontal="center"/>
    </xf>
    <xf numFmtId="0" fontId="13" fillId="14" borderId="19" xfId="6" applyFont="1" applyFill="1" applyBorder="1" applyAlignment="1">
      <alignment horizontal="center"/>
    </xf>
    <xf numFmtId="0" fontId="13" fillId="14" borderId="20" xfId="6" applyFont="1" applyFill="1" applyBorder="1" applyAlignment="1">
      <alignment horizontal="center"/>
    </xf>
    <xf numFmtId="0" fontId="13" fillId="16" borderId="12" xfId="6" applyFont="1" applyFill="1" applyBorder="1" applyAlignment="1">
      <alignment horizontal="center"/>
    </xf>
    <xf numFmtId="0" fontId="13" fillId="21" borderId="12" xfId="6" applyFont="1" applyFill="1" applyBorder="1" applyAlignment="1">
      <alignment horizontal="center"/>
    </xf>
    <xf numFmtId="0" fontId="13" fillId="14" borderId="21" xfId="6" applyFont="1" applyFill="1" applyBorder="1" applyAlignment="1">
      <alignment horizontal="center"/>
    </xf>
    <xf numFmtId="0" fontId="13" fillId="14" borderId="22" xfId="6" applyFont="1" applyFill="1" applyBorder="1" applyAlignment="1">
      <alignment horizontal="center"/>
    </xf>
    <xf numFmtId="0" fontId="13" fillId="14" borderId="23" xfId="6" applyFont="1" applyFill="1" applyBorder="1" applyAlignment="1">
      <alignment horizontal="center"/>
    </xf>
    <xf numFmtId="0" fontId="13" fillId="14" borderId="24" xfId="6" applyFont="1" applyFill="1" applyBorder="1" applyAlignment="1">
      <alignment horizontal="center"/>
    </xf>
    <xf numFmtId="0" fontId="13" fillId="10" borderId="25" xfId="6" applyFont="1" applyFill="1" applyBorder="1" applyAlignment="1">
      <alignment horizontal="center"/>
    </xf>
    <xf numFmtId="0" fontId="13" fillId="10" borderId="26" xfId="6" applyFont="1" applyFill="1" applyBorder="1" applyAlignment="1">
      <alignment horizontal="center"/>
    </xf>
    <xf numFmtId="0" fontId="13" fillId="16" borderId="6" xfId="6" applyFont="1" applyFill="1" applyBorder="1" applyAlignment="1">
      <alignment horizontal="center"/>
    </xf>
    <xf numFmtId="0" fontId="13" fillId="21" borderId="6" xfId="6" applyFont="1" applyFill="1" applyBorder="1" applyAlignment="1">
      <alignment horizontal="center"/>
    </xf>
    <xf numFmtId="0" fontId="29" fillId="0" borderId="0" xfId="6" applyFont="1"/>
    <xf numFmtId="0" fontId="26" fillId="0" borderId="0" xfId="6" applyFont="1" applyAlignment="1">
      <alignment horizontal="center"/>
    </xf>
    <xf numFmtId="0" fontId="12" fillId="0" borderId="0" xfId="6" applyFont="1" applyAlignment="1">
      <alignment vertical="center" wrapText="1"/>
    </xf>
    <xf numFmtId="0" fontId="10" fillId="0" borderId="0" xfId="6" applyFont="1" applyAlignment="1">
      <alignment horizontal="center"/>
    </xf>
    <xf numFmtId="0" fontId="30" fillId="0" borderId="0" xfId="6" applyFont="1" applyAlignment="1">
      <alignment horizontal="center"/>
    </xf>
    <xf numFmtId="0" fontId="30" fillId="0" borderId="0" xfId="6" applyFont="1"/>
    <xf numFmtId="0" fontId="13" fillId="0" borderId="27" xfId="6" applyFont="1" applyBorder="1" applyAlignment="1">
      <alignment horizontal="center"/>
    </xf>
    <xf numFmtId="0" fontId="13" fillId="0" borderId="5" xfId="6" applyFont="1" applyBorder="1" applyAlignment="1">
      <alignment horizontal="center"/>
    </xf>
    <xf numFmtId="0" fontId="13" fillId="0" borderId="14" xfId="6" applyFont="1" applyBorder="1" applyAlignment="1">
      <alignment horizontal="center"/>
    </xf>
    <xf numFmtId="0" fontId="13" fillId="22" borderId="4" xfId="6" applyFont="1" applyFill="1" applyBorder="1" applyAlignment="1">
      <alignment horizontal="center"/>
    </xf>
    <xf numFmtId="0" fontId="13" fillId="22" borderId="9" xfId="6" applyFont="1" applyFill="1" applyBorder="1" applyAlignment="1">
      <alignment horizontal="center"/>
    </xf>
    <xf numFmtId="0" fontId="13" fillId="16" borderId="28" xfId="6" applyFont="1" applyFill="1" applyBorder="1" applyAlignment="1">
      <alignment horizontal="center"/>
    </xf>
    <xf numFmtId="0" fontId="13" fillId="22" borderId="11" xfId="6" applyFont="1" applyFill="1" applyBorder="1" applyAlignment="1">
      <alignment horizontal="center"/>
    </xf>
    <xf numFmtId="0" fontId="13" fillId="22" borderId="12" xfId="6" applyFont="1" applyFill="1" applyBorder="1" applyAlignment="1">
      <alignment horizontal="center"/>
    </xf>
    <xf numFmtId="0" fontId="13" fillId="16" borderId="29" xfId="6" applyFont="1" applyFill="1" applyBorder="1" applyAlignment="1">
      <alignment horizontal="center"/>
    </xf>
    <xf numFmtId="0" fontId="13" fillId="0" borderId="30" xfId="6" applyFont="1" applyBorder="1" applyAlignment="1">
      <alignment horizontal="center"/>
    </xf>
    <xf numFmtId="0" fontId="13" fillId="0" borderId="11" xfId="6" applyFont="1" applyBorder="1" applyAlignment="1">
      <alignment horizontal="center"/>
    </xf>
    <xf numFmtId="0" fontId="13" fillId="0" borderId="12" xfId="6" applyFont="1" applyBorder="1" applyAlignment="1">
      <alignment horizontal="center"/>
    </xf>
    <xf numFmtId="0" fontId="13" fillId="22" borderId="28" xfId="6" applyFont="1" applyFill="1" applyBorder="1" applyAlignment="1">
      <alignment horizontal="center"/>
    </xf>
    <xf numFmtId="0" fontId="13" fillId="22" borderId="29" xfId="6" applyFont="1" applyFill="1" applyBorder="1" applyAlignment="1">
      <alignment horizontal="center"/>
    </xf>
    <xf numFmtId="0" fontId="2" fillId="13" borderId="0" xfId="6" applyFill="1" applyAlignment="1">
      <alignment horizontal="left"/>
    </xf>
    <xf numFmtId="0" fontId="15" fillId="13" borderId="0" xfId="6" applyFont="1" applyFill="1"/>
    <xf numFmtId="0" fontId="31" fillId="0" borderId="0" xfId="6" applyFont="1"/>
    <xf numFmtId="0" fontId="32" fillId="0" borderId="0" xfId="6" applyFont="1"/>
    <xf numFmtId="0" fontId="2" fillId="0" borderId="31" xfId="6" applyBorder="1"/>
    <xf numFmtId="0" fontId="12" fillId="0" borderId="0" xfId="6" applyFont="1"/>
    <xf numFmtId="0" fontId="27" fillId="14" borderId="0" xfId="6" applyFont="1" applyFill="1" applyAlignment="1">
      <alignment horizontal="right"/>
    </xf>
    <xf numFmtId="0" fontId="33" fillId="0" borderId="0" xfId="6" applyFont="1" applyAlignment="1">
      <alignment horizontal="center"/>
    </xf>
    <xf numFmtId="0" fontId="2" fillId="0" borderId="8" xfId="6" applyBorder="1" applyAlignment="1">
      <alignment horizontal="center"/>
    </xf>
    <xf numFmtId="0" fontId="2" fillId="13" borderId="8" xfId="6" applyFill="1" applyBorder="1" applyAlignment="1">
      <alignment horizontal="center"/>
    </xf>
    <xf numFmtId="0" fontId="5" fillId="0" borderId="0" xfId="6" applyFont="1" applyAlignment="1">
      <alignment horizontal="center"/>
    </xf>
    <xf numFmtId="20" fontId="2" fillId="0" borderId="0" xfId="6" applyNumberFormat="1" applyAlignment="1" applyProtection="1">
      <alignment horizontal="center"/>
      <protection locked="0"/>
    </xf>
    <xf numFmtId="165" fontId="8" fillId="0" borderId="0" xfId="6" applyNumberFormat="1" applyFont="1" applyAlignment="1">
      <alignment horizontal="center"/>
    </xf>
    <xf numFmtId="0" fontId="2" fillId="0" borderId="33" xfId="6" applyBorder="1"/>
    <xf numFmtId="0" fontId="2" fillId="0" borderId="34" xfId="6" applyBorder="1"/>
    <xf numFmtId="0" fontId="13" fillId="14" borderId="9" xfId="6" applyFont="1" applyFill="1" applyBorder="1" applyAlignment="1">
      <alignment horizontal="center"/>
    </xf>
    <xf numFmtId="0" fontId="2" fillId="0" borderId="37" xfId="6" applyBorder="1"/>
    <xf numFmtId="0" fontId="28" fillId="0" borderId="0" xfId="6" applyFont="1" applyAlignment="1">
      <alignment vertical="center" wrapText="1"/>
    </xf>
    <xf numFmtId="0" fontId="11" fillId="0" borderId="0" xfId="6" applyFont="1"/>
    <xf numFmtId="0" fontId="12" fillId="14" borderId="0" xfId="6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0" borderId="0" xfId="6" applyFont="1"/>
    <xf numFmtId="0" fontId="34" fillId="0" borderId="0" xfId="0" applyFont="1" applyAlignment="1">
      <alignment vertical="center"/>
    </xf>
    <xf numFmtId="0" fontId="34" fillId="0" borderId="0" xfId="0" applyFont="1"/>
    <xf numFmtId="0" fontId="3" fillId="0" borderId="0" xfId="2" applyAlignment="1">
      <alignment horizontal="center" vertical="center"/>
    </xf>
    <xf numFmtId="0" fontId="3" fillId="0" borderId="4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/>
    </xf>
    <xf numFmtId="166" fontId="3" fillId="0" borderId="4" xfId="2" applyNumberFormat="1" applyBorder="1" applyAlignment="1">
      <alignment horizontal="center" vertical="center"/>
    </xf>
    <xf numFmtId="166" fontId="3" fillId="0" borderId="38" xfId="2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2" fillId="24" borderId="4" xfId="0" applyFont="1" applyFill="1" applyBorder="1" applyAlignment="1">
      <alignment horizontal="center"/>
    </xf>
    <xf numFmtId="0" fontId="12" fillId="25" borderId="4" xfId="0" applyFont="1" applyFill="1" applyBorder="1" applyAlignment="1">
      <alignment horizontal="center"/>
    </xf>
    <xf numFmtId="0" fontId="12" fillId="26" borderId="8" xfId="0" applyFont="1" applyFill="1" applyBorder="1" applyAlignment="1">
      <alignment horizontal="center"/>
    </xf>
    <xf numFmtId="0" fontId="12" fillId="26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7" fontId="3" fillId="0" borderId="4" xfId="2" applyNumberFormat="1" applyBorder="1" applyAlignment="1">
      <alignment vertical="center" wrapText="1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49" fontId="3" fillId="0" borderId="4" xfId="2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49" fontId="0" fillId="0" borderId="4" xfId="1" applyNumberFormat="1" applyFont="1" applyBorder="1" applyAlignment="1">
      <alignment horizontal="center"/>
    </xf>
    <xf numFmtId="49" fontId="3" fillId="0" borderId="39" xfId="2" applyNumberFormat="1" applyBorder="1" applyAlignment="1">
      <alignment horizontal="center" vertical="center"/>
    </xf>
    <xf numFmtId="0" fontId="3" fillId="0" borderId="9" xfId="2" applyBorder="1" applyAlignment="1">
      <alignment horizontal="center" vertical="center" wrapText="1"/>
    </xf>
    <xf numFmtId="49" fontId="0" fillId="0" borderId="0" xfId="0" applyNumberFormat="1"/>
    <xf numFmtId="167" fontId="34" fillId="0" borderId="4" xfId="0" applyNumberFormat="1" applyFont="1" applyBorder="1"/>
    <xf numFmtId="168" fontId="0" fillId="0" borderId="0" xfId="0" applyNumberFormat="1" applyAlignment="1">
      <alignment horizontal="center"/>
    </xf>
    <xf numFmtId="167" fontId="10" fillId="19" borderId="0" xfId="0" applyNumberFormat="1" applyFont="1" applyFill="1"/>
    <xf numFmtId="49" fontId="0" fillId="0" borderId="4" xfId="0" applyNumberFormat="1" applyBorder="1"/>
    <xf numFmtId="168" fontId="0" fillId="0" borderId="4" xfId="0" applyNumberForma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/>
    <xf numFmtId="0" fontId="3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6" applyFont="1" applyFill="1" applyBorder="1" applyAlignment="1">
      <alignment horizontal="center"/>
    </xf>
    <xf numFmtId="0" fontId="0" fillId="0" borderId="0" xfId="0" applyFill="1" applyBorder="1"/>
    <xf numFmtId="0" fontId="2" fillId="0" borderId="0" xfId="6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6" applyFont="1" applyFill="1" applyBorder="1" applyAlignment="1">
      <alignment horizontal="center"/>
    </xf>
    <xf numFmtId="0" fontId="11" fillId="0" borderId="40" xfId="6" applyFont="1" applyBorder="1" applyAlignment="1">
      <alignment horizontal="center"/>
    </xf>
    <xf numFmtId="0" fontId="12" fillId="0" borderId="40" xfId="6" applyFont="1" applyBorder="1" applyAlignment="1">
      <alignment horizontal="center"/>
    </xf>
    <xf numFmtId="0" fontId="0" fillId="6" borderId="40" xfId="0" applyFill="1" applyBorder="1"/>
    <xf numFmtId="0" fontId="0" fillId="0" borderId="40" xfId="0" applyBorder="1"/>
    <xf numFmtId="0" fontId="5" fillId="0" borderId="40" xfId="0" applyFont="1" applyBorder="1" applyAlignment="1">
      <alignment horizontal="center"/>
    </xf>
    <xf numFmtId="0" fontId="0" fillId="7" borderId="40" xfId="0" applyFill="1" applyBorder="1"/>
    <xf numFmtId="0" fontId="0" fillId="8" borderId="40" xfId="0" applyFill="1" applyBorder="1"/>
    <xf numFmtId="0" fontId="2" fillId="9" borderId="40" xfId="6" applyFill="1" applyBorder="1" applyAlignment="1">
      <alignment horizontal="center"/>
    </xf>
    <xf numFmtId="0" fontId="2" fillId="0" borderId="40" xfId="6" applyBorder="1" applyAlignment="1">
      <alignment horizontal="center"/>
    </xf>
    <xf numFmtId="0" fontId="10" fillId="27" borderId="40" xfId="0" applyFont="1" applyFill="1" applyBorder="1" applyAlignment="1">
      <alignment horizontal="center"/>
    </xf>
    <xf numFmtId="0" fontId="37" fillId="27" borderId="40" xfId="0" applyFont="1" applyFill="1" applyBorder="1" applyAlignment="1">
      <alignment horizontal="center"/>
    </xf>
    <xf numFmtId="0" fontId="38" fillId="0" borderId="4" xfId="6" applyFont="1" applyBorder="1" applyAlignment="1">
      <alignment horizontal="center"/>
    </xf>
    <xf numFmtId="0" fontId="0" fillId="28" borderId="40" xfId="0" applyFill="1" applyBorder="1" applyAlignment="1">
      <alignment horizontal="center" vertical="center"/>
    </xf>
    <xf numFmtId="0" fontId="0" fillId="29" borderId="40" xfId="0" applyFill="1" applyBorder="1" applyAlignment="1">
      <alignment horizontal="center" vertical="center"/>
    </xf>
    <xf numFmtId="0" fontId="0" fillId="30" borderId="40" xfId="0" applyFill="1" applyBorder="1" applyAlignment="1">
      <alignment horizontal="center" vertical="center"/>
    </xf>
    <xf numFmtId="0" fontId="36" fillId="30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9" borderId="40" xfId="0" applyFont="1" applyFill="1" applyBorder="1" applyAlignment="1">
      <alignment horizontal="center" vertical="center"/>
    </xf>
    <xf numFmtId="0" fontId="1" fillId="30" borderId="40" xfId="0" applyFont="1" applyFill="1" applyBorder="1" applyAlignment="1">
      <alignment horizontal="center" vertical="center"/>
    </xf>
    <xf numFmtId="0" fontId="0" fillId="31" borderId="4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2" fillId="12" borderId="5" xfId="6" applyFont="1" applyFill="1" applyBorder="1" applyAlignment="1">
      <alignment horizontal="center"/>
    </xf>
    <xf numFmtId="0" fontId="13" fillId="0" borderId="8" xfId="6" applyFont="1" applyBorder="1" applyAlignment="1">
      <alignment horizontal="center" vertical="center" wrapText="1"/>
    </xf>
    <xf numFmtId="0" fontId="13" fillId="0" borderId="7" xfId="6" applyFont="1" applyBorder="1" applyAlignment="1">
      <alignment horizontal="center" vertical="center" wrapText="1"/>
    </xf>
    <xf numFmtId="0" fontId="13" fillId="0" borderId="6" xfId="6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3" fillId="10" borderId="8" xfId="6" applyFont="1" applyFill="1" applyBorder="1" applyAlignment="1">
      <alignment horizontal="center" vertical="center" wrapText="1"/>
    </xf>
    <xf numFmtId="0" fontId="13" fillId="10" borderId="7" xfId="6" applyFont="1" applyFill="1" applyBorder="1" applyAlignment="1">
      <alignment horizontal="center" vertical="center" wrapText="1"/>
    </xf>
    <xf numFmtId="0" fontId="13" fillId="10" borderId="6" xfId="6" applyFont="1" applyFill="1" applyBorder="1" applyAlignment="1">
      <alignment horizontal="center" vertical="center" wrapText="1"/>
    </xf>
    <xf numFmtId="0" fontId="10" fillId="10" borderId="41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37" fillId="11" borderId="1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9" fillId="4" borderId="0" xfId="6" applyFont="1" applyFill="1" applyAlignment="1">
      <alignment horizontal="left" vertical="top" wrapText="1"/>
    </xf>
    <xf numFmtId="0" fontId="10" fillId="5" borderId="4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2" fillId="15" borderId="0" xfId="6" applyFont="1" applyFill="1" applyAlignment="1">
      <alignment horizontal="left"/>
    </xf>
    <xf numFmtId="0" fontId="2" fillId="0" borderId="9" xfId="6" applyBorder="1" applyAlignment="1">
      <alignment horizontal="center"/>
    </xf>
    <xf numFmtId="0" fontId="2" fillId="0" borderId="11" xfId="6" applyBorder="1" applyAlignment="1">
      <alignment horizontal="center"/>
    </xf>
    <xf numFmtId="0" fontId="2" fillId="0" borderId="12" xfId="6" applyBorder="1" applyAlignment="1">
      <alignment horizontal="center"/>
    </xf>
    <xf numFmtId="0" fontId="12" fillId="0" borderId="13" xfId="6" applyFont="1" applyBorder="1" applyAlignment="1">
      <alignment horizontal="center" vertical="center" wrapText="1"/>
    </xf>
    <xf numFmtId="0" fontId="12" fillId="0" borderId="5" xfId="6" applyFont="1" applyBorder="1" applyAlignment="1">
      <alignment horizontal="center" vertical="center" wrapText="1"/>
    </xf>
    <xf numFmtId="0" fontId="12" fillId="0" borderId="14" xfId="6" applyFont="1" applyBorder="1" applyAlignment="1">
      <alignment horizontal="center" vertical="center" wrapText="1"/>
    </xf>
    <xf numFmtId="0" fontId="12" fillId="0" borderId="16" xfId="6" applyFont="1" applyBorder="1" applyAlignment="1">
      <alignment horizontal="center" vertical="center" wrapText="1"/>
    </xf>
    <xf numFmtId="0" fontId="12" fillId="0" borderId="17" xfId="6" applyFont="1" applyBorder="1" applyAlignment="1">
      <alignment horizontal="center" vertical="center" wrapText="1"/>
    </xf>
    <xf numFmtId="0" fontId="12" fillId="0" borderId="18" xfId="6" applyFont="1" applyBorder="1" applyAlignment="1">
      <alignment horizontal="center" vertical="center" wrapText="1"/>
    </xf>
    <xf numFmtId="0" fontId="9" fillId="4" borderId="0" xfId="6" applyFont="1" applyFill="1" applyAlignment="1">
      <alignment horizontal="center"/>
    </xf>
    <xf numFmtId="0" fontId="28" fillId="0" borderId="32" xfId="6" applyFont="1" applyBorder="1" applyAlignment="1">
      <alignment horizontal="center" vertical="center" wrapText="1"/>
    </xf>
    <xf numFmtId="0" fontId="2" fillId="0" borderId="4" xfId="6" applyBorder="1" applyAlignment="1">
      <alignment horizontal="center"/>
    </xf>
    <xf numFmtId="0" fontId="13" fillId="13" borderId="27" xfId="6" applyFont="1" applyFill="1" applyBorder="1" applyAlignment="1">
      <alignment horizontal="center" vertical="center" wrapText="1"/>
    </xf>
    <xf numFmtId="0" fontId="13" fillId="13" borderId="35" xfId="6" applyFont="1" applyFill="1" applyBorder="1" applyAlignment="1">
      <alignment horizontal="center" vertical="center" wrapText="1"/>
    </xf>
    <xf numFmtId="0" fontId="13" fillId="13" borderId="36" xfId="6" applyFont="1" applyFill="1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4" fillId="23" borderId="27" xfId="0" applyFont="1" applyFill="1" applyBorder="1" applyAlignment="1">
      <alignment horizontal="center" vertical="center" wrapText="1"/>
    </xf>
    <xf numFmtId="0" fontId="34" fillId="23" borderId="35" xfId="0" applyFont="1" applyFill="1" applyBorder="1" applyAlignment="1">
      <alignment horizontal="center" vertical="center" wrapText="1"/>
    </xf>
    <xf numFmtId="0" fontId="34" fillId="23" borderId="36" xfId="0" applyFont="1" applyFill="1" applyBorder="1" applyAlignment="1">
      <alignment horizontal="center" vertical="center" wrapText="1"/>
    </xf>
    <xf numFmtId="0" fontId="4" fillId="23" borderId="19" xfId="0" applyFont="1" applyFill="1" applyBorder="1" applyAlignment="1">
      <alignment horizontal="center"/>
    </xf>
    <xf numFmtId="0" fontId="4" fillId="23" borderId="20" xfId="0" applyFont="1" applyFill="1" applyBorder="1" applyAlignment="1">
      <alignment horizontal="center"/>
    </xf>
  </cellXfs>
  <cellStyles count="7">
    <cellStyle name="Milliers 2" xfId="1"/>
    <cellStyle name="Normal" xfId="0" builtinId="0"/>
    <cellStyle name="Normal 2" xfId="2"/>
    <cellStyle name="Normal 2 2" xfId="3"/>
    <cellStyle name="Normal 3" xfId="4"/>
    <cellStyle name="Normal 4" xfId="5"/>
    <cellStyle name="Normal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207</xdr:row>
      <xdr:rowOff>47625</xdr:rowOff>
    </xdr:from>
    <xdr:to>
      <xdr:col>1</xdr:col>
      <xdr:colOff>0</xdr:colOff>
      <xdr:row>208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BF543488-1285-4582-9F6C-38DDACF2B4AA}"/>
            </a:ext>
          </a:extLst>
        </xdr:cNvPr>
        <xdr:cNvGrpSpPr/>
      </xdr:nvGrpSpPr>
      <xdr:grpSpPr bwMode="auto">
        <a:xfrm>
          <a:off x="2272393" y="41753518"/>
          <a:ext cx="0" cy="304799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78BBBDD5-4B21-80A9-9554-44345E123DCC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EF675855-0B2A-2483-F919-F4FF3856DE46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914400</xdr:colOff>
      <xdr:row>207</xdr:row>
      <xdr:rowOff>104775</xdr:rowOff>
    </xdr:from>
    <xdr:to>
      <xdr:col>0</xdr:col>
      <xdr:colOff>1193800</xdr:colOff>
      <xdr:row>208</xdr:row>
      <xdr:rowOff>154781</xdr:rowOff>
    </xdr:to>
    <xdr:sp macro="" textlink="">
      <xdr:nvSpPr>
        <xdr:cNvPr id="5" name="Flèche courbée vers la gauche 25">
          <a:extLst>
            <a:ext uri="{FF2B5EF4-FFF2-40B4-BE49-F238E27FC236}">
              <a16:creationId xmlns:a16="http://schemas.microsoft.com/office/drawing/2014/main" id="{84F70C85-E684-45A5-AC84-53EF73758FE4}"/>
            </a:ext>
          </a:extLst>
        </xdr:cNvPr>
        <xdr:cNvSpPr/>
      </xdr:nvSpPr>
      <xdr:spPr bwMode="auto">
        <a:xfrm>
          <a:off x="914400" y="40490775"/>
          <a:ext cx="279400" cy="2341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1076325</xdr:colOff>
      <xdr:row>208</xdr:row>
      <xdr:rowOff>123824</xdr:rowOff>
    </xdr:from>
    <xdr:to>
      <xdr:col>0</xdr:col>
      <xdr:colOff>1355724</xdr:colOff>
      <xdr:row>209</xdr:row>
      <xdr:rowOff>173831</xdr:rowOff>
    </xdr:to>
    <xdr:sp macro="" textlink="">
      <xdr:nvSpPr>
        <xdr:cNvPr id="6" name="Flèche courbée vers la gauche 26">
          <a:extLst>
            <a:ext uri="{FF2B5EF4-FFF2-40B4-BE49-F238E27FC236}">
              <a16:creationId xmlns:a16="http://schemas.microsoft.com/office/drawing/2014/main" id="{35DE70F8-F830-4269-9A45-0F5A779CE22A}"/>
            </a:ext>
          </a:extLst>
        </xdr:cNvPr>
        <xdr:cNvSpPr/>
      </xdr:nvSpPr>
      <xdr:spPr bwMode="auto">
        <a:xfrm>
          <a:off x="1076325" y="40693974"/>
          <a:ext cx="279399" cy="246857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1295399</xdr:colOff>
      <xdr:row>209</xdr:row>
      <xdr:rowOff>114300</xdr:rowOff>
    </xdr:from>
    <xdr:to>
      <xdr:col>0</xdr:col>
      <xdr:colOff>1574799</xdr:colOff>
      <xdr:row>210</xdr:row>
      <xdr:rowOff>164306</xdr:rowOff>
    </xdr:to>
    <xdr:sp macro="" textlink="">
      <xdr:nvSpPr>
        <xdr:cNvPr id="7" name="Flèche courbée vers la gauche 27">
          <a:extLst>
            <a:ext uri="{FF2B5EF4-FFF2-40B4-BE49-F238E27FC236}">
              <a16:creationId xmlns:a16="http://schemas.microsoft.com/office/drawing/2014/main" id="{B4E034DF-CDEC-4793-90A2-3A325F2CA734}"/>
            </a:ext>
          </a:extLst>
        </xdr:cNvPr>
        <xdr:cNvSpPr/>
      </xdr:nvSpPr>
      <xdr:spPr bwMode="auto">
        <a:xfrm>
          <a:off x="1295399" y="408813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1476374</xdr:colOff>
      <xdr:row>210</xdr:row>
      <xdr:rowOff>123824</xdr:rowOff>
    </xdr:from>
    <xdr:to>
      <xdr:col>0</xdr:col>
      <xdr:colOff>1755775</xdr:colOff>
      <xdr:row>211</xdr:row>
      <xdr:rowOff>173831</xdr:rowOff>
    </xdr:to>
    <xdr:sp macro="" textlink="">
      <xdr:nvSpPr>
        <xdr:cNvPr id="8" name="Flèche courbée vers la gauche 28">
          <a:extLst>
            <a:ext uri="{FF2B5EF4-FFF2-40B4-BE49-F238E27FC236}">
              <a16:creationId xmlns:a16="http://schemas.microsoft.com/office/drawing/2014/main" id="{A4C0F3F5-9662-4E21-8AAA-70FDBC5037D7}"/>
            </a:ext>
          </a:extLst>
        </xdr:cNvPr>
        <xdr:cNvSpPr/>
      </xdr:nvSpPr>
      <xdr:spPr bwMode="auto">
        <a:xfrm>
          <a:off x="1476374" y="41087674"/>
          <a:ext cx="279401" cy="246857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1666875</xdr:colOff>
      <xdr:row>211</xdr:row>
      <xdr:rowOff>114300</xdr:rowOff>
    </xdr:from>
    <xdr:to>
      <xdr:col>0</xdr:col>
      <xdr:colOff>1946275</xdr:colOff>
      <xdr:row>212</xdr:row>
      <xdr:rowOff>164306</xdr:rowOff>
    </xdr:to>
    <xdr:sp macro="" textlink="">
      <xdr:nvSpPr>
        <xdr:cNvPr id="9" name="Flèche courbée vers la gauche 31">
          <a:extLst>
            <a:ext uri="{FF2B5EF4-FFF2-40B4-BE49-F238E27FC236}">
              <a16:creationId xmlns:a16="http://schemas.microsoft.com/office/drawing/2014/main" id="{250C377E-9CFE-40E5-8AB6-8BB75F65CA25}"/>
            </a:ext>
          </a:extLst>
        </xdr:cNvPr>
        <xdr:cNvSpPr/>
      </xdr:nvSpPr>
      <xdr:spPr bwMode="auto">
        <a:xfrm>
          <a:off x="1666875" y="412750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1857375</xdr:colOff>
      <xdr:row>212</xdr:row>
      <xdr:rowOff>133350</xdr:rowOff>
    </xdr:from>
    <xdr:to>
      <xdr:col>0</xdr:col>
      <xdr:colOff>2136775</xdr:colOff>
      <xdr:row>213</xdr:row>
      <xdr:rowOff>183356</xdr:rowOff>
    </xdr:to>
    <xdr:sp macro="" textlink="">
      <xdr:nvSpPr>
        <xdr:cNvPr id="10" name="Flèche courbée vers la gauche 32">
          <a:extLst>
            <a:ext uri="{FF2B5EF4-FFF2-40B4-BE49-F238E27FC236}">
              <a16:creationId xmlns:a16="http://schemas.microsoft.com/office/drawing/2014/main" id="{35C99FF9-91ED-47C8-ADF4-6398AC5EF4F5}"/>
            </a:ext>
          </a:extLst>
        </xdr:cNvPr>
        <xdr:cNvSpPr/>
      </xdr:nvSpPr>
      <xdr:spPr bwMode="auto">
        <a:xfrm>
          <a:off x="1857375" y="414909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2028825</xdr:colOff>
      <xdr:row>213</xdr:row>
      <xdr:rowOff>152400</xdr:rowOff>
    </xdr:from>
    <xdr:to>
      <xdr:col>0</xdr:col>
      <xdr:colOff>2308225</xdr:colOff>
      <xdr:row>215</xdr:row>
      <xdr:rowOff>2381</xdr:rowOff>
    </xdr:to>
    <xdr:sp macro="" textlink="">
      <xdr:nvSpPr>
        <xdr:cNvPr id="11" name="Flèche courbée vers la gauche 33">
          <a:extLst>
            <a:ext uri="{FF2B5EF4-FFF2-40B4-BE49-F238E27FC236}">
              <a16:creationId xmlns:a16="http://schemas.microsoft.com/office/drawing/2014/main" id="{3C1F0611-F4EE-494C-AC1B-C6701D51B8B6}"/>
            </a:ext>
          </a:extLst>
        </xdr:cNvPr>
        <xdr:cNvSpPr/>
      </xdr:nvSpPr>
      <xdr:spPr bwMode="auto">
        <a:xfrm>
          <a:off x="2028825" y="41706800"/>
          <a:ext cx="279400" cy="243681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207</xdr:row>
      <xdr:rowOff>47625</xdr:rowOff>
    </xdr:from>
    <xdr:to>
      <xdr:col>1</xdr:col>
      <xdr:colOff>0</xdr:colOff>
      <xdr:row>208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 bwMode="auto">
        <a:xfrm>
          <a:off x="2276314" y="41069701"/>
          <a:ext cx="0" cy="308028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914400</xdr:colOff>
      <xdr:row>207</xdr:row>
      <xdr:rowOff>104775</xdr:rowOff>
    </xdr:from>
    <xdr:to>
      <xdr:col>0</xdr:col>
      <xdr:colOff>1193800</xdr:colOff>
      <xdr:row>208</xdr:row>
      <xdr:rowOff>154781</xdr:rowOff>
    </xdr:to>
    <xdr:sp macro="" textlink="">
      <xdr:nvSpPr>
        <xdr:cNvPr id="26" name="Flèche courbée vers la gauch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14400" y="26289000"/>
          <a:ext cx="279400" cy="27860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1076325</xdr:colOff>
      <xdr:row>208</xdr:row>
      <xdr:rowOff>123824</xdr:rowOff>
    </xdr:from>
    <xdr:to>
      <xdr:col>0</xdr:col>
      <xdr:colOff>1355724</xdr:colOff>
      <xdr:row>209</xdr:row>
      <xdr:rowOff>173831</xdr:rowOff>
    </xdr:to>
    <xdr:sp macro="" textlink="">
      <xdr:nvSpPr>
        <xdr:cNvPr id="27" name="Flèche courbée vers la gauch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1076325" y="26536650"/>
          <a:ext cx="279400" cy="27860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1295399</xdr:colOff>
      <xdr:row>209</xdr:row>
      <xdr:rowOff>114300</xdr:rowOff>
    </xdr:from>
    <xdr:to>
      <xdr:col>0</xdr:col>
      <xdr:colOff>1574799</xdr:colOff>
      <xdr:row>210</xdr:row>
      <xdr:rowOff>164306</xdr:rowOff>
    </xdr:to>
    <xdr:sp macro="" textlink="">
      <xdr:nvSpPr>
        <xdr:cNvPr id="28" name="Flèche courbée vers la gauch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295400" y="26755724"/>
          <a:ext cx="279400" cy="27860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1476374</xdr:colOff>
      <xdr:row>210</xdr:row>
      <xdr:rowOff>123824</xdr:rowOff>
    </xdr:from>
    <xdr:to>
      <xdr:col>0</xdr:col>
      <xdr:colOff>1755775</xdr:colOff>
      <xdr:row>211</xdr:row>
      <xdr:rowOff>173831</xdr:rowOff>
    </xdr:to>
    <xdr:sp macro="" textlink="">
      <xdr:nvSpPr>
        <xdr:cNvPr id="29" name="Flèche courbée vers la gauch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1476375" y="26993850"/>
          <a:ext cx="279400" cy="27860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1666875</xdr:colOff>
      <xdr:row>211</xdr:row>
      <xdr:rowOff>114300</xdr:rowOff>
    </xdr:from>
    <xdr:to>
      <xdr:col>0</xdr:col>
      <xdr:colOff>1946275</xdr:colOff>
      <xdr:row>212</xdr:row>
      <xdr:rowOff>164306</xdr:rowOff>
    </xdr:to>
    <xdr:sp macro="" textlink="">
      <xdr:nvSpPr>
        <xdr:cNvPr id="32" name="Flèche courbée vers la gauch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 bwMode="auto">
        <a:xfrm>
          <a:off x="1666875" y="27212925"/>
          <a:ext cx="279400" cy="27860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1857375</xdr:colOff>
      <xdr:row>212</xdr:row>
      <xdr:rowOff>133350</xdr:rowOff>
    </xdr:from>
    <xdr:to>
      <xdr:col>0</xdr:col>
      <xdr:colOff>2136775</xdr:colOff>
      <xdr:row>213</xdr:row>
      <xdr:rowOff>183356</xdr:rowOff>
    </xdr:to>
    <xdr:sp macro="" textlink="">
      <xdr:nvSpPr>
        <xdr:cNvPr id="33" name="Flèche courbée vers la gauch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 bwMode="auto">
        <a:xfrm>
          <a:off x="1857375" y="27460575"/>
          <a:ext cx="279400" cy="27860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2028825</xdr:colOff>
      <xdr:row>213</xdr:row>
      <xdr:rowOff>152400</xdr:rowOff>
    </xdr:from>
    <xdr:to>
      <xdr:col>0</xdr:col>
      <xdr:colOff>2308225</xdr:colOff>
      <xdr:row>215</xdr:row>
      <xdr:rowOff>2381</xdr:rowOff>
    </xdr:to>
    <xdr:sp macro="" textlink="">
      <xdr:nvSpPr>
        <xdr:cNvPr id="34" name="Flèche courbée vers la gauch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 bwMode="auto">
        <a:xfrm>
          <a:off x="2028825" y="27708225"/>
          <a:ext cx="279400" cy="27860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207</xdr:row>
      <xdr:rowOff>47625</xdr:rowOff>
    </xdr:from>
    <xdr:to>
      <xdr:col>1</xdr:col>
      <xdr:colOff>0</xdr:colOff>
      <xdr:row>208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ECA08376-B7E3-4AB0-8AAA-F585C2332B09}"/>
            </a:ext>
          </a:extLst>
        </xdr:cNvPr>
        <xdr:cNvGrpSpPr/>
      </xdr:nvGrpSpPr>
      <xdr:grpSpPr bwMode="auto">
        <a:xfrm>
          <a:off x="2276314" y="41069701"/>
          <a:ext cx="0" cy="308028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929395FC-3601-C1DC-6E84-D2EBF7436EB5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C7C70CB8-9776-3E3A-B45F-7A473E8F48F0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914400</xdr:colOff>
      <xdr:row>207</xdr:row>
      <xdr:rowOff>104775</xdr:rowOff>
    </xdr:from>
    <xdr:to>
      <xdr:col>0</xdr:col>
      <xdr:colOff>1193800</xdr:colOff>
      <xdr:row>208</xdr:row>
      <xdr:rowOff>154781</xdr:rowOff>
    </xdr:to>
    <xdr:sp macro="" textlink="">
      <xdr:nvSpPr>
        <xdr:cNvPr id="5" name="Flèche courbée vers la gauche 25">
          <a:extLst>
            <a:ext uri="{FF2B5EF4-FFF2-40B4-BE49-F238E27FC236}">
              <a16:creationId xmlns:a16="http://schemas.microsoft.com/office/drawing/2014/main" id="{D9D76C9E-64DC-422F-ADC0-55CD7F4B3D1D}"/>
            </a:ext>
          </a:extLst>
        </xdr:cNvPr>
        <xdr:cNvSpPr/>
      </xdr:nvSpPr>
      <xdr:spPr bwMode="auto">
        <a:xfrm>
          <a:off x="914400" y="40490775"/>
          <a:ext cx="279400" cy="2341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1076325</xdr:colOff>
      <xdr:row>208</xdr:row>
      <xdr:rowOff>123824</xdr:rowOff>
    </xdr:from>
    <xdr:to>
      <xdr:col>0</xdr:col>
      <xdr:colOff>1355724</xdr:colOff>
      <xdr:row>209</xdr:row>
      <xdr:rowOff>173831</xdr:rowOff>
    </xdr:to>
    <xdr:sp macro="" textlink="">
      <xdr:nvSpPr>
        <xdr:cNvPr id="6" name="Flèche courbée vers la gauche 26">
          <a:extLst>
            <a:ext uri="{FF2B5EF4-FFF2-40B4-BE49-F238E27FC236}">
              <a16:creationId xmlns:a16="http://schemas.microsoft.com/office/drawing/2014/main" id="{FD3D2769-F466-4A38-99F6-4627E420A1F2}"/>
            </a:ext>
          </a:extLst>
        </xdr:cNvPr>
        <xdr:cNvSpPr/>
      </xdr:nvSpPr>
      <xdr:spPr bwMode="auto">
        <a:xfrm>
          <a:off x="1076325" y="40693974"/>
          <a:ext cx="279399" cy="246857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1295399</xdr:colOff>
      <xdr:row>209</xdr:row>
      <xdr:rowOff>114300</xdr:rowOff>
    </xdr:from>
    <xdr:to>
      <xdr:col>0</xdr:col>
      <xdr:colOff>1574799</xdr:colOff>
      <xdr:row>210</xdr:row>
      <xdr:rowOff>164306</xdr:rowOff>
    </xdr:to>
    <xdr:sp macro="" textlink="">
      <xdr:nvSpPr>
        <xdr:cNvPr id="7" name="Flèche courbée vers la gauche 27">
          <a:extLst>
            <a:ext uri="{FF2B5EF4-FFF2-40B4-BE49-F238E27FC236}">
              <a16:creationId xmlns:a16="http://schemas.microsoft.com/office/drawing/2014/main" id="{DB8D5C98-E8D6-4B5B-BD53-83F5383F9CB3}"/>
            </a:ext>
          </a:extLst>
        </xdr:cNvPr>
        <xdr:cNvSpPr/>
      </xdr:nvSpPr>
      <xdr:spPr bwMode="auto">
        <a:xfrm>
          <a:off x="1295399" y="408813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1476374</xdr:colOff>
      <xdr:row>210</xdr:row>
      <xdr:rowOff>123824</xdr:rowOff>
    </xdr:from>
    <xdr:to>
      <xdr:col>0</xdr:col>
      <xdr:colOff>1755775</xdr:colOff>
      <xdr:row>211</xdr:row>
      <xdr:rowOff>173831</xdr:rowOff>
    </xdr:to>
    <xdr:sp macro="" textlink="">
      <xdr:nvSpPr>
        <xdr:cNvPr id="8" name="Flèche courbée vers la gauche 28">
          <a:extLst>
            <a:ext uri="{FF2B5EF4-FFF2-40B4-BE49-F238E27FC236}">
              <a16:creationId xmlns:a16="http://schemas.microsoft.com/office/drawing/2014/main" id="{5A58DD67-871F-421E-8F98-442EF7E482B6}"/>
            </a:ext>
          </a:extLst>
        </xdr:cNvPr>
        <xdr:cNvSpPr/>
      </xdr:nvSpPr>
      <xdr:spPr bwMode="auto">
        <a:xfrm>
          <a:off x="1476374" y="41087674"/>
          <a:ext cx="279401" cy="246857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1666875</xdr:colOff>
      <xdr:row>211</xdr:row>
      <xdr:rowOff>114300</xdr:rowOff>
    </xdr:from>
    <xdr:to>
      <xdr:col>0</xdr:col>
      <xdr:colOff>1946275</xdr:colOff>
      <xdr:row>212</xdr:row>
      <xdr:rowOff>164306</xdr:rowOff>
    </xdr:to>
    <xdr:sp macro="" textlink="">
      <xdr:nvSpPr>
        <xdr:cNvPr id="9" name="Flèche courbée vers la gauche 31">
          <a:extLst>
            <a:ext uri="{FF2B5EF4-FFF2-40B4-BE49-F238E27FC236}">
              <a16:creationId xmlns:a16="http://schemas.microsoft.com/office/drawing/2014/main" id="{CF6AC675-5435-4A4D-9480-B7E3D201F0BF}"/>
            </a:ext>
          </a:extLst>
        </xdr:cNvPr>
        <xdr:cNvSpPr/>
      </xdr:nvSpPr>
      <xdr:spPr bwMode="auto">
        <a:xfrm>
          <a:off x="1666875" y="412750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1857375</xdr:colOff>
      <xdr:row>212</xdr:row>
      <xdr:rowOff>133350</xdr:rowOff>
    </xdr:from>
    <xdr:to>
      <xdr:col>0</xdr:col>
      <xdr:colOff>2136775</xdr:colOff>
      <xdr:row>213</xdr:row>
      <xdr:rowOff>183356</xdr:rowOff>
    </xdr:to>
    <xdr:sp macro="" textlink="">
      <xdr:nvSpPr>
        <xdr:cNvPr id="10" name="Flèche courbée vers la gauche 32">
          <a:extLst>
            <a:ext uri="{FF2B5EF4-FFF2-40B4-BE49-F238E27FC236}">
              <a16:creationId xmlns:a16="http://schemas.microsoft.com/office/drawing/2014/main" id="{B8026985-0B16-4521-B837-11919319C366}"/>
            </a:ext>
          </a:extLst>
        </xdr:cNvPr>
        <xdr:cNvSpPr/>
      </xdr:nvSpPr>
      <xdr:spPr bwMode="auto">
        <a:xfrm>
          <a:off x="1857375" y="414909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2028825</xdr:colOff>
      <xdr:row>213</xdr:row>
      <xdr:rowOff>152400</xdr:rowOff>
    </xdr:from>
    <xdr:to>
      <xdr:col>0</xdr:col>
      <xdr:colOff>2308225</xdr:colOff>
      <xdr:row>215</xdr:row>
      <xdr:rowOff>2381</xdr:rowOff>
    </xdr:to>
    <xdr:sp macro="" textlink="">
      <xdr:nvSpPr>
        <xdr:cNvPr id="11" name="Flèche courbée vers la gauche 33">
          <a:extLst>
            <a:ext uri="{FF2B5EF4-FFF2-40B4-BE49-F238E27FC236}">
              <a16:creationId xmlns:a16="http://schemas.microsoft.com/office/drawing/2014/main" id="{ACB13617-1D50-45DB-A5EA-D37CCF93DAE1}"/>
            </a:ext>
          </a:extLst>
        </xdr:cNvPr>
        <xdr:cNvSpPr/>
      </xdr:nvSpPr>
      <xdr:spPr bwMode="auto">
        <a:xfrm>
          <a:off x="2028825" y="41706800"/>
          <a:ext cx="279400" cy="243681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207</xdr:row>
      <xdr:rowOff>47625</xdr:rowOff>
    </xdr:from>
    <xdr:to>
      <xdr:col>1</xdr:col>
      <xdr:colOff>0</xdr:colOff>
      <xdr:row>208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AB8CC061-3B91-484B-8714-BA06E5980088}"/>
            </a:ext>
          </a:extLst>
        </xdr:cNvPr>
        <xdr:cNvGrpSpPr/>
      </xdr:nvGrpSpPr>
      <xdr:grpSpPr bwMode="auto">
        <a:xfrm>
          <a:off x="1678983" y="41069701"/>
          <a:ext cx="0" cy="308028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195E1A69-DF8F-85EF-D1CB-59C44031DB71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A9AE4B96-1EB6-4B48-A086-B4A73C0BA181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914400</xdr:colOff>
      <xdr:row>207</xdr:row>
      <xdr:rowOff>104775</xdr:rowOff>
    </xdr:from>
    <xdr:to>
      <xdr:col>0</xdr:col>
      <xdr:colOff>1193800</xdr:colOff>
      <xdr:row>208</xdr:row>
      <xdr:rowOff>154781</xdr:rowOff>
    </xdr:to>
    <xdr:sp macro="" textlink="">
      <xdr:nvSpPr>
        <xdr:cNvPr id="5" name="Flèche courbée vers la gauche 25">
          <a:extLst>
            <a:ext uri="{FF2B5EF4-FFF2-40B4-BE49-F238E27FC236}">
              <a16:creationId xmlns:a16="http://schemas.microsoft.com/office/drawing/2014/main" id="{EB3E3D5B-191C-4768-954D-E7912376C53F}"/>
            </a:ext>
          </a:extLst>
        </xdr:cNvPr>
        <xdr:cNvSpPr/>
      </xdr:nvSpPr>
      <xdr:spPr bwMode="auto">
        <a:xfrm>
          <a:off x="914400" y="40490775"/>
          <a:ext cx="279400" cy="2341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1076325</xdr:colOff>
      <xdr:row>208</xdr:row>
      <xdr:rowOff>123824</xdr:rowOff>
    </xdr:from>
    <xdr:to>
      <xdr:col>0</xdr:col>
      <xdr:colOff>1355724</xdr:colOff>
      <xdr:row>209</xdr:row>
      <xdr:rowOff>173831</xdr:rowOff>
    </xdr:to>
    <xdr:sp macro="" textlink="">
      <xdr:nvSpPr>
        <xdr:cNvPr id="6" name="Flèche courbée vers la gauche 26">
          <a:extLst>
            <a:ext uri="{FF2B5EF4-FFF2-40B4-BE49-F238E27FC236}">
              <a16:creationId xmlns:a16="http://schemas.microsoft.com/office/drawing/2014/main" id="{6D0D1294-AA29-4137-A43F-5ECCD9105414}"/>
            </a:ext>
          </a:extLst>
        </xdr:cNvPr>
        <xdr:cNvSpPr/>
      </xdr:nvSpPr>
      <xdr:spPr bwMode="auto">
        <a:xfrm>
          <a:off x="1076325" y="40693974"/>
          <a:ext cx="279399" cy="246857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1295399</xdr:colOff>
      <xdr:row>209</xdr:row>
      <xdr:rowOff>114300</xdr:rowOff>
    </xdr:from>
    <xdr:to>
      <xdr:col>0</xdr:col>
      <xdr:colOff>1574799</xdr:colOff>
      <xdr:row>210</xdr:row>
      <xdr:rowOff>164306</xdr:rowOff>
    </xdr:to>
    <xdr:sp macro="" textlink="">
      <xdr:nvSpPr>
        <xdr:cNvPr id="7" name="Flèche courbée vers la gauche 27">
          <a:extLst>
            <a:ext uri="{FF2B5EF4-FFF2-40B4-BE49-F238E27FC236}">
              <a16:creationId xmlns:a16="http://schemas.microsoft.com/office/drawing/2014/main" id="{360A2E4E-0C6C-4933-BF34-95ABEB86BE60}"/>
            </a:ext>
          </a:extLst>
        </xdr:cNvPr>
        <xdr:cNvSpPr/>
      </xdr:nvSpPr>
      <xdr:spPr bwMode="auto">
        <a:xfrm>
          <a:off x="1295399" y="408813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1476374</xdr:colOff>
      <xdr:row>210</xdr:row>
      <xdr:rowOff>123824</xdr:rowOff>
    </xdr:from>
    <xdr:to>
      <xdr:col>0</xdr:col>
      <xdr:colOff>1755775</xdr:colOff>
      <xdr:row>211</xdr:row>
      <xdr:rowOff>173831</xdr:rowOff>
    </xdr:to>
    <xdr:sp macro="" textlink="">
      <xdr:nvSpPr>
        <xdr:cNvPr id="8" name="Flèche courbée vers la gauche 28">
          <a:extLst>
            <a:ext uri="{FF2B5EF4-FFF2-40B4-BE49-F238E27FC236}">
              <a16:creationId xmlns:a16="http://schemas.microsoft.com/office/drawing/2014/main" id="{B93818EC-4631-48DE-9DCC-1CEFA24403EC}"/>
            </a:ext>
          </a:extLst>
        </xdr:cNvPr>
        <xdr:cNvSpPr/>
      </xdr:nvSpPr>
      <xdr:spPr bwMode="auto">
        <a:xfrm>
          <a:off x="1476374" y="41087674"/>
          <a:ext cx="279401" cy="246857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1666875</xdr:colOff>
      <xdr:row>211</xdr:row>
      <xdr:rowOff>114300</xdr:rowOff>
    </xdr:from>
    <xdr:to>
      <xdr:col>0</xdr:col>
      <xdr:colOff>1946275</xdr:colOff>
      <xdr:row>212</xdr:row>
      <xdr:rowOff>164306</xdr:rowOff>
    </xdr:to>
    <xdr:sp macro="" textlink="">
      <xdr:nvSpPr>
        <xdr:cNvPr id="9" name="Flèche courbée vers la gauche 31">
          <a:extLst>
            <a:ext uri="{FF2B5EF4-FFF2-40B4-BE49-F238E27FC236}">
              <a16:creationId xmlns:a16="http://schemas.microsoft.com/office/drawing/2014/main" id="{6B7CC04D-7C93-4E17-BDC3-F6D8F5A93C49}"/>
            </a:ext>
          </a:extLst>
        </xdr:cNvPr>
        <xdr:cNvSpPr/>
      </xdr:nvSpPr>
      <xdr:spPr bwMode="auto">
        <a:xfrm>
          <a:off x="1666875" y="412750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1857375</xdr:colOff>
      <xdr:row>212</xdr:row>
      <xdr:rowOff>133350</xdr:rowOff>
    </xdr:from>
    <xdr:to>
      <xdr:col>0</xdr:col>
      <xdr:colOff>2136775</xdr:colOff>
      <xdr:row>213</xdr:row>
      <xdr:rowOff>183356</xdr:rowOff>
    </xdr:to>
    <xdr:sp macro="" textlink="">
      <xdr:nvSpPr>
        <xdr:cNvPr id="10" name="Flèche courbée vers la gauche 32">
          <a:extLst>
            <a:ext uri="{FF2B5EF4-FFF2-40B4-BE49-F238E27FC236}">
              <a16:creationId xmlns:a16="http://schemas.microsoft.com/office/drawing/2014/main" id="{07C10140-8E23-43AE-87E0-45D8F0FED593}"/>
            </a:ext>
          </a:extLst>
        </xdr:cNvPr>
        <xdr:cNvSpPr/>
      </xdr:nvSpPr>
      <xdr:spPr bwMode="auto">
        <a:xfrm>
          <a:off x="1857375" y="414909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2028825</xdr:colOff>
      <xdr:row>213</xdr:row>
      <xdr:rowOff>152400</xdr:rowOff>
    </xdr:from>
    <xdr:to>
      <xdr:col>0</xdr:col>
      <xdr:colOff>2308225</xdr:colOff>
      <xdr:row>215</xdr:row>
      <xdr:rowOff>2381</xdr:rowOff>
    </xdr:to>
    <xdr:sp macro="" textlink="">
      <xdr:nvSpPr>
        <xdr:cNvPr id="11" name="Flèche courbée vers la gauche 33">
          <a:extLst>
            <a:ext uri="{FF2B5EF4-FFF2-40B4-BE49-F238E27FC236}">
              <a16:creationId xmlns:a16="http://schemas.microsoft.com/office/drawing/2014/main" id="{1F456C14-E9DB-4839-9BD0-A85181A73F3F}"/>
            </a:ext>
          </a:extLst>
        </xdr:cNvPr>
        <xdr:cNvSpPr/>
      </xdr:nvSpPr>
      <xdr:spPr bwMode="auto">
        <a:xfrm>
          <a:off x="2028825" y="41706800"/>
          <a:ext cx="279400" cy="243681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207</xdr:row>
      <xdr:rowOff>47625</xdr:rowOff>
    </xdr:from>
    <xdr:to>
      <xdr:col>1</xdr:col>
      <xdr:colOff>0</xdr:colOff>
      <xdr:row>208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C5ADBA37-3A15-4DF9-B095-F7DB08953D91}"/>
            </a:ext>
          </a:extLst>
        </xdr:cNvPr>
        <xdr:cNvGrpSpPr/>
      </xdr:nvGrpSpPr>
      <xdr:grpSpPr bwMode="auto">
        <a:xfrm>
          <a:off x="2276314" y="41069701"/>
          <a:ext cx="0" cy="308028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989AC6F2-B4C0-AD15-4BC2-F7929E92F755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B726299C-E9F0-21A8-592A-1F95590CF043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914400</xdr:colOff>
      <xdr:row>207</xdr:row>
      <xdr:rowOff>104775</xdr:rowOff>
    </xdr:from>
    <xdr:to>
      <xdr:col>0</xdr:col>
      <xdr:colOff>1193800</xdr:colOff>
      <xdr:row>208</xdr:row>
      <xdr:rowOff>154781</xdr:rowOff>
    </xdr:to>
    <xdr:sp macro="" textlink="">
      <xdr:nvSpPr>
        <xdr:cNvPr id="5" name="Flèche courbée vers la gauche 25">
          <a:extLst>
            <a:ext uri="{FF2B5EF4-FFF2-40B4-BE49-F238E27FC236}">
              <a16:creationId xmlns:a16="http://schemas.microsoft.com/office/drawing/2014/main" id="{F1AFA007-8312-499A-A034-ABC7039EF948}"/>
            </a:ext>
          </a:extLst>
        </xdr:cNvPr>
        <xdr:cNvSpPr/>
      </xdr:nvSpPr>
      <xdr:spPr bwMode="auto">
        <a:xfrm>
          <a:off x="914400" y="40490775"/>
          <a:ext cx="279400" cy="2341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1076325</xdr:colOff>
      <xdr:row>208</xdr:row>
      <xdr:rowOff>123824</xdr:rowOff>
    </xdr:from>
    <xdr:to>
      <xdr:col>0</xdr:col>
      <xdr:colOff>1355724</xdr:colOff>
      <xdr:row>209</xdr:row>
      <xdr:rowOff>173831</xdr:rowOff>
    </xdr:to>
    <xdr:sp macro="" textlink="">
      <xdr:nvSpPr>
        <xdr:cNvPr id="6" name="Flèche courbée vers la gauche 26">
          <a:extLst>
            <a:ext uri="{FF2B5EF4-FFF2-40B4-BE49-F238E27FC236}">
              <a16:creationId xmlns:a16="http://schemas.microsoft.com/office/drawing/2014/main" id="{110E2E89-059E-40E3-90F8-4C7C478477D1}"/>
            </a:ext>
          </a:extLst>
        </xdr:cNvPr>
        <xdr:cNvSpPr/>
      </xdr:nvSpPr>
      <xdr:spPr bwMode="auto">
        <a:xfrm>
          <a:off x="1076325" y="40693974"/>
          <a:ext cx="279399" cy="246857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1295399</xdr:colOff>
      <xdr:row>209</xdr:row>
      <xdr:rowOff>114300</xdr:rowOff>
    </xdr:from>
    <xdr:to>
      <xdr:col>0</xdr:col>
      <xdr:colOff>1574799</xdr:colOff>
      <xdr:row>210</xdr:row>
      <xdr:rowOff>164306</xdr:rowOff>
    </xdr:to>
    <xdr:sp macro="" textlink="">
      <xdr:nvSpPr>
        <xdr:cNvPr id="7" name="Flèche courbée vers la gauche 27">
          <a:extLst>
            <a:ext uri="{FF2B5EF4-FFF2-40B4-BE49-F238E27FC236}">
              <a16:creationId xmlns:a16="http://schemas.microsoft.com/office/drawing/2014/main" id="{280665E7-A8CE-4E74-972C-F564254A387E}"/>
            </a:ext>
          </a:extLst>
        </xdr:cNvPr>
        <xdr:cNvSpPr/>
      </xdr:nvSpPr>
      <xdr:spPr bwMode="auto">
        <a:xfrm>
          <a:off x="1295399" y="408813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1476374</xdr:colOff>
      <xdr:row>210</xdr:row>
      <xdr:rowOff>123824</xdr:rowOff>
    </xdr:from>
    <xdr:to>
      <xdr:col>0</xdr:col>
      <xdr:colOff>1755775</xdr:colOff>
      <xdr:row>211</xdr:row>
      <xdr:rowOff>173831</xdr:rowOff>
    </xdr:to>
    <xdr:sp macro="" textlink="">
      <xdr:nvSpPr>
        <xdr:cNvPr id="8" name="Flèche courbée vers la gauche 28">
          <a:extLst>
            <a:ext uri="{FF2B5EF4-FFF2-40B4-BE49-F238E27FC236}">
              <a16:creationId xmlns:a16="http://schemas.microsoft.com/office/drawing/2014/main" id="{422B4F32-3F5B-4CE5-91DD-36CF97F59821}"/>
            </a:ext>
          </a:extLst>
        </xdr:cNvPr>
        <xdr:cNvSpPr/>
      </xdr:nvSpPr>
      <xdr:spPr bwMode="auto">
        <a:xfrm>
          <a:off x="1476374" y="41087674"/>
          <a:ext cx="279401" cy="246857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1666875</xdr:colOff>
      <xdr:row>211</xdr:row>
      <xdr:rowOff>114300</xdr:rowOff>
    </xdr:from>
    <xdr:to>
      <xdr:col>0</xdr:col>
      <xdr:colOff>1946275</xdr:colOff>
      <xdr:row>212</xdr:row>
      <xdr:rowOff>164306</xdr:rowOff>
    </xdr:to>
    <xdr:sp macro="" textlink="">
      <xdr:nvSpPr>
        <xdr:cNvPr id="9" name="Flèche courbée vers la gauche 31">
          <a:extLst>
            <a:ext uri="{FF2B5EF4-FFF2-40B4-BE49-F238E27FC236}">
              <a16:creationId xmlns:a16="http://schemas.microsoft.com/office/drawing/2014/main" id="{6924FE13-5EBD-4760-BE4F-4F80E8EE6202}"/>
            </a:ext>
          </a:extLst>
        </xdr:cNvPr>
        <xdr:cNvSpPr/>
      </xdr:nvSpPr>
      <xdr:spPr bwMode="auto">
        <a:xfrm>
          <a:off x="1666875" y="412750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1857375</xdr:colOff>
      <xdr:row>212</xdr:row>
      <xdr:rowOff>133350</xdr:rowOff>
    </xdr:from>
    <xdr:to>
      <xdr:col>0</xdr:col>
      <xdr:colOff>2136775</xdr:colOff>
      <xdr:row>213</xdr:row>
      <xdr:rowOff>183356</xdr:rowOff>
    </xdr:to>
    <xdr:sp macro="" textlink="">
      <xdr:nvSpPr>
        <xdr:cNvPr id="10" name="Flèche courbée vers la gauche 32">
          <a:extLst>
            <a:ext uri="{FF2B5EF4-FFF2-40B4-BE49-F238E27FC236}">
              <a16:creationId xmlns:a16="http://schemas.microsoft.com/office/drawing/2014/main" id="{4DAD747B-8265-4B3A-A8E3-B31929F2FDFC}"/>
            </a:ext>
          </a:extLst>
        </xdr:cNvPr>
        <xdr:cNvSpPr/>
      </xdr:nvSpPr>
      <xdr:spPr bwMode="auto">
        <a:xfrm>
          <a:off x="1857375" y="41490900"/>
          <a:ext cx="279400" cy="246856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2028825</xdr:colOff>
      <xdr:row>213</xdr:row>
      <xdr:rowOff>152400</xdr:rowOff>
    </xdr:from>
    <xdr:to>
      <xdr:col>0</xdr:col>
      <xdr:colOff>2308225</xdr:colOff>
      <xdr:row>215</xdr:row>
      <xdr:rowOff>2381</xdr:rowOff>
    </xdr:to>
    <xdr:sp macro="" textlink="">
      <xdr:nvSpPr>
        <xdr:cNvPr id="11" name="Flèche courbée vers la gauche 33">
          <a:extLst>
            <a:ext uri="{FF2B5EF4-FFF2-40B4-BE49-F238E27FC236}">
              <a16:creationId xmlns:a16="http://schemas.microsoft.com/office/drawing/2014/main" id="{9EBAB1C3-18F6-4D2D-B8B2-DBD3AD9B399C}"/>
            </a:ext>
          </a:extLst>
        </xdr:cNvPr>
        <xdr:cNvSpPr/>
      </xdr:nvSpPr>
      <xdr:spPr bwMode="auto">
        <a:xfrm>
          <a:off x="2028825" y="41706800"/>
          <a:ext cx="279400" cy="243681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76200</xdr:colOff>
      <xdr:row>14</xdr:row>
      <xdr:rowOff>182880</xdr:rowOff>
    </xdr:to>
    <xdr:pic>
      <xdr:nvPicPr>
        <xdr:cNvPr id="2" name="Image 1" descr="https://lsbio-7d62.kxcdn.com/image2/mouse-iga-secretory-sandwich-elisa-elisa-kit-ls-f50873/255792_1927613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762000" y="381000"/>
          <a:ext cx="6172200" cy="24688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8"/>
  <sheetViews>
    <sheetView tabSelected="1" topLeftCell="A22" zoomScale="70" zoomScaleNormal="70" workbookViewId="0">
      <selection activeCell="N30" sqref="N30"/>
    </sheetView>
  </sheetViews>
  <sheetFormatPr baseColWidth="10" defaultRowHeight="1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13" ht="18.75">
      <c r="A2" s="1"/>
    </row>
    <row r="3" spans="1:1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>
      <c r="A4" s="1"/>
    </row>
    <row r="5" spans="1:13" ht="18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>
      <c r="A9" s="4" t="s">
        <v>13</v>
      </c>
      <c r="B9" s="4"/>
      <c r="C9" s="4"/>
      <c r="E9" s="7" t="s">
        <v>14</v>
      </c>
      <c r="F9" s="5"/>
      <c r="G9" s="5"/>
      <c r="H9" s="244" t="s">
        <v>15</v>
      </c>
      <c r="I9" s="244"/>
      <c r="J9" s="244"/>
      <c r="K9" s="244"/>
      <c r="L9" s="244"/>
      <c r="M9" s="5"/>
    </row>
    <row r="10" spans="1:13" ht="18">
      <c r="A10" s="4" t="s">
        <v>16</v>
      </c>
      <c r="B10" s="4"/>
      <c r="C10" s="4"/>
      <c r="E10" s="7" t="s">
        <v>17</v>
      </c>
      <c r="F10" s="5"/>
      <c r="G10" s="5"/>
      <c r="H10" s="244"/>
      <c r="I10" s="244"/>
      <c r="J10" s="244"/>
      <c r="K10" s="244"/>
      <c r="L10" s="244"/>
      <c r="M10" s="5"/>
    </row>
    <row r="11" spans="1:13" ht="18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3" ht="15.75" thickBot="1">
      <c r="B17" s="4"/>
      <c r="C17" s="4"/>
      <c r="E17" s="4"/>
      <c r="F17" s="4"/>
      <c r="G17" s="4"/>
      <c r="H17" s="8"/>
      <c r="M17" s="8"/>
    </row>
    <row r="18" spans="1:13" ht="16.5" thickBot="1">
      <c r="A18" s="245" t="s">
        <v>887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7"/>
    </row>
    <row r="19" spans="1:13" s="192" customFormat="1" ht="15.75">
      <c r="A19" s="209" t="s">
        <v>639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</row>
    <row r="20" spans="1:13" ht="15.75">
      <c r="A20" s="9" t="s">
        <v>30</v>
      </c>
      <c r="B20" s="10"/>
      <c r="C20" s="10"/>
      <c r="D20" s="10" t="s">
        <v>30</v>
      </c>
      <c r="E20" s="10"/>
      <c r="F20" s="10"/>
      <c r="G20" s="10" t="s">
        <v>30</v>
      </c>
      <c r="H20" s="10"/>
      <c r="I20" s="10"/>
      <c r="J20" s="10" t="s">
        <v>31</v>
      </c>
      <c r="K20" s="10">
        <v>10</v>
      </c>
      <c r="L20" s="10"/>
      <c r="M20" s="10"/>
    </row>
    <row r="21" spans="1:13" ht="15.75">
      <c r="A21" s="9">
        <v>1</v>
      </c>
      <c r="B21" s="213" t="s">
        <v>651</v>
      </c>
      <c r="C21" s="12"/>
      <c r="D21" s="13">
        <v>9</v>
      </c>
      <c r="E21" s="214" t="s">
        <v>659</v>
      </c>
      <c r="F21" s="12"/>
      <c r="G21" s="13">
        <v>17</v>
      </c>
      <c r="H21" s="220" t="s">
        <v>667</v>
      </c>
      <c r="I21" s="12"/>
      <c r="J21" s="13">
        <v>25</v>
      </c>
      <c r="K21" s="16" t="s">
        <v>32</v>
      </c>
      <c r="L21" s="10"/>
      <c r="M21" s="10"/>
    </row>
    <row r="22" spans="1:13" ht="15.75">
      <c r="A22" s="9">
        <v>2</v>
      </c>
      <c r="B22" s="213" t="s">
        <v>652</v>
      </c>
      <c r="C22" s="12"/>
      <c r="D22" s="13">
        <v>10</v>
      </c>
      <c r="E22" s="214" t="s">
        <v>660</v>
      </c>
      <c r="F22" s="12"/>
      <c r="G22" s="13">
        <v>18</v>
      </c>
      <c r="H22" s="220" t="s">
        <v>668</v>
      </c>
      <c r="I22" s="12"/>
      <c r="J22" s="12"/>
      <c r="K22" s="10"/>
      <c r="L22" s="10"/>
      <c r="M22" s="10"/>
    </row>
    <row r="23" spans="1:13" ht="15.75">
      <c r="A23" s="9">
        <v>3</v>
      </c>
      <c r="B23" s="213" t="s">
        <v>653</v>
      </c>
      <c r="C23" s="12"/>
      <c r="D23" s="13">
        <v>11</v>
      </c>
      <c r="E23" s="215" t="s">
        <v>661</v>
      </c>
      <c r="F23" s="12"/>
      <c r="G23" s="13">
        <v>19</v>
      </c>
      <c r="H23" s="220" t="s">
        <v>669</v>
      </c>
      <c r="I23" s="12"/>
      <c r="J23" s="12"/>
      <c r="K23" s="10"/>
      <c r="L23" s="10"/>
      <c r="M23" s="10"/>
    </row>
    <row r="24" spans="1:13" ht="15.75">
      <c r="A24" s="9">
        <v>4</v>
      </c>
      <c r="B24" s="213" t="s">
        <v>654</v>
      </c>
      <c r="C24" s="12"/>
      <c r="D24" s="13">
        <v>12</v>
      </c>
      <c r="E24" s="214" t="s">
        <v>662</v>
      </c>
      <c r="F24" s="12"/>
      <c r="G24" s="13">
        <v>20</v>
      </c>
      <c r="H24" s="220" t="s">
        <v>670</v>
      </c>
      <c r="I24" s="12"/>
      <c r="J24" s="12"/>
      <c r="K24" s="10"/>
      <c r="L24" s="10"/>
      <c r="M24" s="10"/>
    </row>
    <row r="25" spans="1:13" ht="15.75">
      <c r="A25" s="9">
        <v>5</v>
      </c>
      <c r="B25" s="213" t="s">
        <v>655</v>
      </c>
      <c r="C25" s="12"/>
      <c r="D25" s="13">
        <v>13</v>
      </c>
      <c r="E25" s="214" t="s">
        <v>663</v>
      </c>
      <c r="F25" s="12"/>
      <c r="G25" s="13">
        <v>21</v>
      </c>
      <c r="H25" s="220" t="s">
        <v>671</v>
      </c>
      <c r="I25" s="12"/>
      <c r="J25" s="12"/>
      <c r="K25" s="10"/>
      <c r="L25" s="10"/>
      <c r="M25" s="10"/>
    </row>
    <row r="26" spans="1:13" ht="15.75">
      <c r="A26" s="9">
        <v>6</v>
      </c>
      <c r="B26" s="213" t="s">
        <v>656</v>
      </c>
      <c r="C26" s="12"/>
      <c r="D26" s="13">
        <v>14</v>
      </c>
      <c r="E26" s="214" t="s">
        <v>664</v>
      </c>
      <c r="F26" s="12"/>
      <c r="G26" s="13">
        <v>22</v>
      </c>
      <c r="H26" s="220" t="s">
        <v>672</v>
      </c>
      <c r="I26" s="12"/>
      <c r="J26" s="12"/>
      <c r="K26" s="10"/>
      <c r="L26" s="10"/>
      <c r="M26" s="10"/>
    </row>
    <row r="27" spans="1:13" ht="15.75">
      <c r="A27" s="9">
        <v>7</v>
      </c>
      <c r="B27" s="213" t="s">
        <v>657</v>
      </c>
      <c r="C27" s="17"/>
      <c r="D27" s="13">
        <v>15</v>
      </c>
      <c r="E27" s="214" t="s">
        <v>665</v>
      </c>
      <c r="F27" s="17"/>
      <c r="G27" s="13">
        <v>23</v>
      </c>
      <c r="H27" s="220" t="s">
        <v>673</v>
      </c>
      <c r="I27" s="17"/>
      <c r="J27" s="17"/>
      <c r="K27" s="10"/>
      <c r="L27" s="10"/>
      <c r="M27" s="10"/>
    </row>
    <row r="28" spans="1:13" ht="15.75">
      <c r="A28" s="9">
        <v>8</v>
      </c>
      <c r="B28" s="213" t="s">
        <v>658</v>
      </c>
      <c r="C28" s="17"/>
      <c r="D28" s="13">
        <v>16</v>
      </c>
      <c r="E28" s="214" t="s">
        <v>666</v>
      </c>
      <c r="F28" s="17"/>
      <c r="G28" s="13">
        <v>24</v>
      </c>
      <c r="H28" s="220" t="s">
        <v>674</v>
      </c>
      <c r="I28" s="17"/>
      <c r="J28" s="17"/>
      <c r="K28" s="10"/>
      <c r="L28" s="10"/>
      <c r="M28" s="10"/>
    </row>
    <row r="29" spans="1:13">
      <c r="B29" s="222"/>
      <c r="C29" s="222"/>
      <c r="D29" s="222"/>
      <c r="E29" s="222"/>
      <c r="F29" s="222"/>
      <c r="G29" s="222"/>
      <c r="H29" s="222"/>
      <c r="I29" s="222"/>
      <c r="J29" s="222"/>
      <c r="K29" s="18"/>
      <c r="L29" s="238"/>
      <c r="M29" s="238"/>
    </row>
    <row r="30" spans="1:13" ht="15.75">
      <c r="A30" s="210" t="s">
        <v>643</v>
      </c>
      <c r="B30" s="19"/>
      <c r="C30" s="19"/>
      <c r="D30" s="19"/>
      <c r="E30" s="19"/>
      <c r="F30" s="19"/>
      <c r="G30" s="19"/>
      <c r="H30" s="19"/>
      <c r="I30" s="19"/>
      <c r="J30" s="19"/>
    </row>
    <row r="31" spans="1:13" s="192" customFormat="1" ht="15.75">
      <c r="A31" s="9" t="s">
        <v>30</v>
      </c>
      <c r="B31" s="10"/>
      <c r="C31" s="10"/>
      <c r="D31" s="10" t="s">
        <v>30</v>
      </c>
      <c r="E31" s="10"/>
      <c r="F31" s="10"/>
      <c r="G31" s="10" t="s">
        <v>30</v>
      </c>
      <c r="H31" s="10"/>
      <c r="I31" s="10"/>
      <c r="J31" s="10" t="s">
        <v>31</v>
      </c>
      <c r="K31" s="10">
        <v>10</v>
      </c>
      <c r="L31" s="10"/>
      <c r="M31" s="10"/>
    </row>
    <row r="32" spans="1:13" ht="15.75">
      <c r="A32" s="9">
        <v>1</v>
      </c>
      <c r="B32" s="213" t="s">
        <v>675</v>
      </c>
      <c r="C32" s="12"/>
      <c r="D32" s="13">
        <v>9</v>
      </c>
      <c r="E32" s="214" t="s">
        <v>683</v>
      </c>
      <c r="F32" s="12"/>
      <c r="G32" s="13">
        <v>17</v>
      </c>
      <c r="H32" s="220" t="s">
        <v>691</v>
      </c>
      <c r="I32" s="12"/>
      <c r="J32" s="13">
        <v>25</v>
      </c>
      <c r="K32" s="16" t="s">
        <v>32</v>
      </c>
      <c r="L32" s="10"/>
      <c r="M32" s="10"/>
    </row>
    <row r="33" spans="1:13" ht="15.75">
      <c r="A33" s="9">
        <v>2</v>
      </c>
      <c r="B33" s="213" t="s">
        <v>676</v>
      </c>
      <c r="C33" s="12"/>
      <c r="D33" s="13">
        <v>10</v>
      </c>
      <c r="E33" s="214" t="s">
        <v>684</v>
      </c>
      <c r="F33" s="12"/>
      <c r="G33" s="13">
        <v>18</v>
      </c>
      <c r="H33" s="220" t="s">
        <v>692</v>
      </c>
      <c r="I33" s="12"/>
      <c r="J33" s="12"/>
      <c r="K33" s="10"/>
      <c r="L33" s="10"/>
      <c r="M33" s="10"/>
    </row>
    <row r="34" spans="1:13" ht="15.75">
      <c r="A34" s="9">
        <v>3</v>
      </c>
      <c r="B34" s="213" t="s">
        <v>677</v>
      </c>
      <c r="C34" s="12"/>
      <c r="D34" s="13">
        <v>11</v>
      </c>
      <c r="E34" s="214" t="s">
        <v>685</v>
      </c>
      <c r="F34" s="12"/>
      <c r="G34" s="13">
        <v>19</v>
      </c>
      <c r="H34" s="216"/>
      <c r="I34" s="12"/>
      <c r="J34" s="12"/>
      <c r="K34" s="10"/>
      <c r="L34" s="10"/>
      <c r="M34" s="10"/>
    </row>
    <row r="35" spans="1:13" ht="15.75">
      <c r="A35" s="9">
        <v>4</v>
      </c>
      <c r="B35" s="213" t="s">
        <v>678</v>
      </c>
      <c r="C35" s="12"/>
      <c r="D35" s="13">
        <v>12</v>
      </c>
      <c r="E35" s="214" t="s">
        <v>686</v>
      </c>
      <c r="F35" s="12"/>
      <c r="G35" s="13">
        <v>20</v>
      </c>
      <c r="H35" s="216"/>
      <c r="I35" s="12"/>
      <c r="J35" s="12"/>
      <c r="K35" s="10"/>
      <c r="L35" s="10"/>
      <c r="M35" s="10"/>
    </row>
    <row r="36" spans="1:13" ht="15.75">
      <c r="A36" s="9">
        <v>5</v>
      </c>
      <c r="B36" s="213" t="s">
        <v>679</v>
      </c>
      <c r="C36" s="12"/>
      <c r="D36" s="13">
        <v>13</v>
      </c>
      <c r="E36" s="214" t="s">
        <v>687</v>
      </c>
      <c r="F36" s="12"/>
      <c r="G36" s="13">
        <v>21</v>
      </c>
      <c r="H36" s="216"/>
      <c r="I36" s="12"/>
      <c r="J36" s="12"/>
      <c r="K36" s="10"/>
      <c r="L36" s="10"/>
      <c r="M36" s="10"/>
    </row>
    <row r="37" spans="1:13" ht="15.75">
      <c r="A37" s="9">
        <v>6</v>
      </c>
      <c r="B37" s="213" t="s">
        <v>680</v>
      </c>
      <c r="C37" s="12"/>
      <c r="D37" s="13">
        <v>14</v>
      </c>
      <c r="E37" s="214" t="s">
        <v>688</v>
      </c>
      <c r="F37" s="12"/>
      <c r="G37" s="13">
        <v>22</v>
      </c>
      <c r="H37" s="216"/>
      <c r="I37" s="12"/>
      <c r="J37" s="12"/>
      <c r="K37" s="10"/>
      <c r="L37" s="10"/>
      <c r="M37" s="10"/>
    </row>
    <row r="38" spans="1:13" ht="15.75">
      <c r="A38" s="9">
        <v>7</v>
      </c>
      <c r="B38" s="213" t="s">
        <v>681</v>
      </c>
      <c r="C38" s="17"/>
      <c r="D38" s="13">
        <v>15</v>
      </c>
      <c r="E38" s="214" t="s">
        <v>689</v>
      </c>
      <c r="F38" s="17"/>
      <c r="G38" s="13">
        <v>23</v>
      </c>
      <c r="H38" s="216"/>
      <c r="I38" s="17"/>
      <c r="J38" s="17"/>
      <c r="K38" s="10"/>
      <c r="L38" s="10"/>
      <c r="M38" s="10"/>
    </row>
    <row r="39" spans="1:13" ht="15.75">
      <c r="A39" s="9">
        <v>8</v>
      </c>
      <c r="B39" s="213" t="s">
        <v>682</v>
      </c>
      <c r="C39" s="17"/>
      <c r="D39" s="13">
        <v>16</v>
      </c>
      <c r="E39" s="214" t="s">
        <v>690</v>
      </c>
      <c r="F39" s="17"/>
      <c r="G39" s="13">
        <v>24</v>
      </c>
      <c r="H39" s="216"/>
      <c r="I39" s="17"/>
      <c r="J39" s="17"/>
      <c r="K39" s="10"/>
      <c r="L39" s="10"/>
      <c r="M39" s="10"/>
    </row>
    <row r="40" spans="1:13" ht="16.5" thickBot="1">
      <c r="A40" s="193"/>
      <c r="B40" s="194"/>
      <c r="C40" s="194"/>
      <c r="D40" s="194"/>
      <c r="E40" s="194"/>
      <c r="F40" s="194"/>
      <c r="G40" s="194"/>
      <c r="H40" s="217"/>
      <c r="I40" s="194"/>
      <c r="J40" s="194"/>
      <c r="K40" s="192"/>
      <c r="L40" s="192"/>
      <c r="M40" s="192"/>
    </row>
    <row r="41" spans="1:13" ht="16.5" thickBot="1">
      <c r="A41" s="235" t="s">
        <v>888</v>
      </c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7"/>
    </row>
    <row r="42" spans="1:13" s="192" customFormat="1" ht="15.75">
      <c r="A42" s="209" t="str">
        <f>A19</f>
        <v>PLAQUE 1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</row>
    <row r="43" spans="1:13" ht="15.75">
      <c r="A43" s="200"/>
      <c r="B43" s="201">
        <v>1</v>
      </c>
      <c r="C43" s="201">
        <v>2</v>
      </c>
      <c r="D43" s="201">
        <v>3</v>
      </c>
      <c r="E43" s="201">
        <v>4</v>
      </c>
      <c r="F43" s="201">
        <v>5</v>
      </c>
      <c r="G43" s="201">
        <v>6</v>
      </c>
      <c r="H43" s="201">
        <v>7</v>
      </c>
      <c r="I43" s="201">
        <v>8</v>
      </c>
      <c r="J43" s="201">
        <v>9</v>
      </c>
      <c r="K43" s="201">
        <v>10</v>
      </c>
      <c r="L43" s="201">
        <v>11</v>
      </c>
      <c r="M43" s="201">
        <v>12</v>
      </c>
    </row>
    <row r="44" spans="1:13" ht="15.75">
      <c r="A44" s="200">
        <v>1</v>
      </c>
      <c r="B44" s="202" t="str">
        <f>B21</f>
        <v>NCHA100078_FA-1</v>
      </c>
      <c r="C44" s="203"/>
      <c r="D44" s="204"/>
      <c r="E44" s="205" t="str">
        <f>E21</f>
        <v>NCHA100090_FA-1</v>
      </c>
      <c r="F44" s="203"/>
      <c r="G44" s="204"/>
      <c r="H44" s="206" t="str">
        <f>H21</f>
        <v>NCHA100099_FA-1</v>
      </c>
      <c r="I44" s="203"/>
      <c r="J44" s="203"/>
      <c r="K44" s="207" t="s">
        <v>32</v>
      </c>
      <c r="L44" s="201"/>
      <c r="M44" s="201"/>
    </row>
    <row r="45" spans="1:13" ht="15.75">
      <c r="A45" s="200">
        <v>2</v>
      </c>
      <c r="B45" s="202" t="str">
        <f t="shared" ref="B45:B51" si="0">B22</f>
        <v>NCHA100079_FA-1</v>
      </c>
      <c r="C45" s="203"/>
      <c r="D45" s="204"/>
      <c r="E45" s="205" t="str">
        <f t="shared" ref="E45:E51" si="1">E22</f>
        <v>NCHA100091_FA-1</v>
      </c>
      <c r="F45" s="203"/>
      <c r="G45" s="204"/>
      <c r="H45" s="206" t="str">
        <f t="shared" ref="H45:H51" si="2">H22</f>
        <v>NCHA100101_FA-1</v>
      </c>
      <c r="I45" s="203"/>
      <c r="J45" s="203"/>
      <c r="K45" s="201"/>
      <c r="L45" s="201"/>
      <c r="M45" s="201"/>
    </row>
    <row r="46" spans="1:13" ht="15.75">
      <c r="A46" s="200">
        <v>3</v>
      </c>
      <c r="B46" s="202" t="str">
        <f t="shared" si="0"/>
        <v>NCHA100081_FA-1</v>
      </c>
      <c r="C46" s="203"/>
      <c r="D46" s="204"/>
      <c r="E46" s="205" t="str">
        <f t="shared" si="1"/>
        <v>vide</v>
      </c>
      <c r="F46" s="203"/>
      <c r="G46" s="204"/>
      <c r="H46" s="206" t="str">
        <f t="shared" si="2"/>
        <v>NCHA100102_FA-1</v>
      </c>
      <c r="I46" s="203"/>
      <c r="J46" s="203"/>
      <c r="K46" s="201"/>
      <c r="L46" s="201"/>
      <c r="M46" s="201"/>
    </row>
    <row r="47" spans="1:13" ht="15.75">
      <c r="A47" s="200">
        <v>4</v>
      </c>
      <c r="B47" s="202" t="str">
        <f t="shared" si="0"/>
        <v>NCHA100082_FA-1</v>
      </c>
      <c r="C47" s="203"/>
      <c r="D47" s="204"/>
      <c r="E47" s="205" t="str">
        <f t="shared" si="1"/>
        <v>NCHA100093_FA-1</v>
      </c>
      <c r="F47" s="203"/>
      <c r="G47" s="204"/>
      <c r="H47" s="206" t="str">
        <f t="shared" si="2"/>
        <v>NCHA100103_FA-1</v>
      </c>
      <c r="I47" s="203"/>
      <c r="J47" s="203"/>
      <c r="K47" s="201"/>
      <c r="L47" s="201"/>
      <c r="M47" s="201"/>
    </row>
    <row r="48" spans="1:13" ht="15.75">
      <c r="A48" s="200">
        <v>5</v>
      </c>
      <c r="B48" s="202" t="str">
        <f t="shared" si="0"/>
        <v>NCHA100085_FA-1</v>
      </c>
      <c r="C48" s="203"/>
      <c r="D48" s="204"/>
      <c r="E48" s="205" t="str">
        <f t="shared" si="1"/>
        <v>NCHA100094_FA-1</v>
      </c>
      <c r="F48" s="203"/>
      <c r="G48" s="204"/>
      <c r="H48" s="206" t="str">
        <f t="shared" si="2"/>
        <v>NCHA100106_FA-1</v>
      </c>
      <c r="I48" s="203"/>
      <c r="J48" s="203"/>
      <c r="K48" s="201"/>
      <c r="L48" s="201"/>
      <c r="M48" s="201"/>
    </row>
    <row r="49" spans="1:13" ht="15.75">
      <c r="A49" s="200">
        <v>6</v>
      </c>
      <c r="B49" s="202" t="str">
        <f t="shared" si="0"/>
        <v>NCHA100086_FA-1</v>
      </c>
      <c r="C49" s="203"/>
      <c r="D49" s="204"/>
      <c r="E49" s="205" t="str">
        <f t="shared" si="1"/>
        <v>NCHA100095_FA-1</v>
      </c>
      <c r="F49" s="203"/>
      <c r="G49" s="204"/>
      <c r="H49" s="206" t="str">
        <f t="shared" si="2"/>
        <v>NCHA100107_FA-1</v>
      </c>
      <c r="I49" s="203"/>
      <c r="J49" s="203"/>
      <c r="K49" s="201"/>
      <c r="L49" s="201"/>
      <c r="M49" s="201"/>
    </row>
    <row r="50" spans="1:13" ht="15.75">
      <c r="A50" s="200">
        <v>7</v>
      </c>
      <c r="B50" s="202" t="str">
        <f t="shared" si="0"/>
        <v>NCHA100087_FA-1</v>
      </c>
      <c r="C50" s="208"/>
      <c r="D50" s="204"/>
      <c r="E50" s="205" t="str">
        <f t="shared" si="1"/>
        <v>NCHA100096_FA-1</v>
      </c>
      <c r="F50" s="208"/>
      <c r="G50" s="204"/>
      <c r="H50" s="206" t="str">
        <f t="shared" si="2"/>
        <v>NCHA100108_FA-1</v>
      </c>
      <c r="I50" s="208"/>
      <c r="J50" s="208"/>
      <c r="K50" s="201"/>
      <c r="L50" s="201"/>
      <c r="M50" s="201"/>
    </row>
    <row r="51" spans="1:13" ht="15.75">
      <c r="A51" s="200">
        <v>8</v>
      </c>
      <c r="B51" s="202" t="str">
        <f t="shared" si="0"/>
        <v>NCHA100088_FA-1</v>
      </c>
      <c r="C51" s="208"/>
      <c r="D51" s="204"/>
      <c r="E51" s="205" t="str">
        <f t="shared" si="1"/>
        <v>NCHA100098_FA-1</v>
      </c>
      <c r="F51" s="208"/>
      <c r="G51" s="204"/>
      <c r="H51" s="206" t="str">
        <f t="shared" si="2"/>
        <v>NCHA100109_FA-1</v>
      </c>
      <c r="I51" s="208"/>
      <c r="J51" s="208"/>
      <c r="K51" s="201"/>
      <c r="L51" s="201"/>
      <c r="M51" s="201"/>
    </row>
    <row r="52" spans="1:13">
      <c r="B52" s="222"/>
      <c r="C52" s="222"/>
      <c r="D52" s="222"/>
      <c r="E52" s="222"/>
      <c r="F52" s="222"/>
      <c r="G52" s="222"/>
      <c r="H52" s="222"/>
      <c r="I52" s="222"/>
      <c r="J52" s="222"/>
      <c r="K52" s="18"/>
      <c r="L52" s="238"/>
      <c r="M52" s="238"/>
    </row>
    <row r="53" spans="1:13" ht="15.75">
      <c r="A53" s="210" t="str">
        <f>A30</f>
        <v>PLAQUE 10</v>
      </c>
      <c r="B53" s="19"/>
      <c r="C53" s="19"/>
      <c r="D53" s="19"/>
      <c r="E53" s="19"/>
      <c r="F53" s="19"/>
      <c r="G53" s="19"/>
      <c r="H53" s="19"/>
      <c r="I53" s="19"/>
      <c r="J53" s="19"/>
    </row>
    <row r="54" spans="1:13" ht="15.75">
      <c r="A54" s="200"/>
      <c r="B54" s="201">
        <v>1</v>
      </c>
      <c r="C54" s="201">
        <v>2</v>
      </c>
      <c r="D54" s="201">
        <v>3</v>
      </c>
      <c r="E54" s="201">
        <v>4</v>
      </c>
      <c r="F54" s="201">
        <v>5</v>
      </c>
      <c r="G54" s="201">
        <v>6</v>
      </c>
      <c r="H54" s="201">
        <v>7</v>
      </c>
      <c r="I54" s="201">
        <v>8</v>
      </c>
      <c r="J54" s="201">
        <v>9</v>
      </c>
      <c r="K54" s="201">
        <v>10</v>
      </c>
      <c r="L54" s="201">
        <v>11</v>
      </c>
      <c r="M54" s="201">
        <v>12</v>
      </c>
    </row>
    <row r="55" spans="1:13" ht="15.75">
      <c r="A55" s="200">
        <v>1</v>
      </c>
      <c r="B55" s="202" t="str">
        <f>B32</f>
        <v>NCHA100315_FA-1</v>
      </c>
      <c r="C55" s="203"/>
      <c r="D55" s="204"/>
      <c r="E55" s="205" t="str">
        <f>E32</f>
        <v>NCHA100323_FA-1</v>
      </c>
      <c r="F55" s="203"/>
      <c r="G55" s="204"/>
      <c r="H55" s="206" t="str">
        <f>H32</f>
        <v>NCHA100331_FA-1</v>
      </c>
      <c r="I55" s="203"/>
      <c r="J55" s="203"/>
      <c r="K55" s="207" t="s">
        <v>32</v>
      </c>
      <c r="L55" s="201"/>
      <c r="M55" s="201"/>
    </row>
    <row r="56" spans="1:13" ht="15.75">
      <c r="A56" s="200">
        <v>2</v>
      </c>
      <c r="B56" s="202" t="str">
        <f t="shared" ref="B56:B62" si="3">B33</f>
        <v>NCHA100316_FA-1</v>
      </c>
      <c r="C56" s="203"/>
      <c r="D56" s="204"/>
      <c r="E56" s="205" t="str">
        <f t="shared" ref="E56:E62" si="4">E33</f>
        <v>NCHA100324_FA-1</v>
      </c>
      <c r="F56" s="203"/>
      <c r="G56" s="204"/>
      <c r="H56" s="206" t="str">
        <f>H33</f>
        <v>NCHA100092_FA-1</v>
      </c>
      <c r="I56" s="203"/>
      <c r="J56" s="203"/>
      <c r="K56" s="201"/>
      <c r="L56" s="201"/>
      <c r="M56" s="201"/>
    </row>
    <row r="57" spans="1:13" ht="15.75">
      <c r="A57" s="200">
        <v>3</v>
      </c>
      <c r="B57" s="202" t="str">
        <f t="shared" si="3"/>
        <v>NCHA100317_FA-1</v>
      </c>
      <c r="C57" s="203"/>
      <c r="D57" s="204"/>
      <c r="E57" s="205" t="str">
        <f t="shared" si="4"/>
        <v>NCHA100325_FA-1</v>
      </c>
      <c r="F57" s="203"/>
      <c r="G57" s="204"/>
      <c r="H57" s="206">
        <f>H34</f>
        <v>0</v>
      </c>
      <c r="I57" s="203"/>
      <c r="J57" s="203"/>
      <c r="K57" s="201"/>
      <c r="L57" s="201"/>
      <c r="M57" s="201"/>
    </row>
    <row r="58" spans="1:13" ht="15.75">
      <c r="A58" s="200">
        <v>4</v>
      </c>
      <c r="B58" s="202" t="str">
        <f t="shared" si="3"/>
        <v>NCHA100318_FA-1</v>
      </c>
      <c r="C58" s="203"/>
      <c r="D58" s="204"/>
      <c r="E58" s="205" t="str">
        <f t="shared" si="4"/>
        <v>NCHA100326_FA-1</v>
      </c>
      <c r="F58" s="203"/>
      <c r="G58" s="204"/>
      <c r="H58" s="206">
        <f t="shared" ref="H58:H62" si="5">H35</f>
        <v>0</v>
      </c>
      <c r="I58" s="203"/>
      <c r="J58" s="203"/>
      <c r="K58" s="201"/>
      <c r="L58" s="201"/>
      <c r="M58" s="201"/>
    </row>
    <row r="59" spans="1:13" ht="15.75">
      <c r="A59" s="200">
        <v>5</v>
      </c>
      <c r="B59" s="202" t="str">
        <f t="shared" si="3"/>
        <v>NCHA100319_FA-1</v>
      </c>
      <c r="C59" s="203"/>
      <c r="D59" s="204"/>
      <c r="E59" s="205" t="str">
        <f t="shared" si="4"/>
        <v>NCHA100327_FA-1</v>
      </c>
      <c r="F59" s="203"/>
      <c r="G59" s="204"/>
      <c r="H59" s="206">
        <f t="shared" si="5"/>
        <v>0</v>
      </c>
      <c r="I59" s="203"/>
      <c r="J59" s="203"/>
      <c r="K59" s="201"/>
      <c r="L59" s="201"/>
      <c r="M59" s="201"/>
    </row>
    <row r="60" spans="1:13" ht="15.75">
      <c r="A60" s="200">
        <v>6</v>
      </c>
      <c r="B60" s="202" t="str">
        <f t="shared" si="3"/>
        <v>NCHA100320_FA-1</v>
      </c>
      <c r="C60" s="203"/>
      <c r="D60" s="204"/>
      <c r="E60" s="205" t="str">
        <f t="shared" si="4"/>
        <v>NCHA100328_FA-1</v>
      </c>
      <c r="F60" s="203"/>
      <c r="G60" s="204"/>
      <c r="H60" s="206">
        <f t="shared" si="5"/>
        <v>0</v>
      </c>
      <c r="I60" s="203"/>
      <c r="J60" s="203"/>
      <c r="K60" s="201"/>
      <c r="L60" s="201"/>
      <c r="M60" s="201"/>
    </row>
    <row r="61" spans="1:13" ht="15.75">
      <c r="A61" s="200">
        <v>7</v>
      </c>
      <c r="B61" s="202" t="str">
        <f t="shared" si="3"/>
        <v>NCHA100321_FA-1</v>
      </c>
      <c r="C61" s="208"/>
      <c r="D61" s="204"/>
      <c r="E61" s="205" t="str">
        <f t="shared" si="4"/>
        <v>NCHA100329_FA-1</v>
      </c>
      <c r="F61" s="208"/>
      <c r="G61" s="204"/>
      <c r="H61" s="206">
        <f t="shared" si="5"/>
        <v>0</v>
      </c>
      <c r="I61" s="208"/>
      <c r="J61" s="208"/>
      <c r="K61" s="201"/>
      <c r="L61" s="201"/>
      <c r="M61" s="201"/>
    </row>
    <row r="62" spans="1:13" ht="15.75">
      <c r="A62" s="200">
        <v>8</v>
      </c>
      <c r="B62" s="202" t="str">
        <f t="shared" si="3"/>
        <v>NCHA100322_FA-1</v>
      </c>
      <c r="C62" s="208"/>
      <c r="D62" s="204"/>
      <c r="E62" s="205" t="str">
        <f t="shared" si="4"/>
        <v>NCHA100330_FA-1</v>
      </c>
      <c r="F62" s="208"/>
      <c r="G62" s="204"/>
      <c r="H62" s="206">
        <f t="shared" si="5"/>
        <v>0</v>
      </c>
      <c r="I62" s="208"/>
      <c r="J62" s="208"/>
      <c r="K62" s="201"/>
      <c r="L62" s="201"/>
      <c r="M62" s="201"/>
    </row>
    <row r="63" spans="1:13" s="192" customFormat="1" ht="16.5" thickBot="1">
      <c r="A63" s="195"/>
      <c r="B63" s="196"/>
      <c r="C63" s="197"/>
      <c r="D63" s="198"/>
      <c r="E63" s="196"/>
      <c r="F63" s="197"/>
      <c r="G63" s="198"/>
      <c r="H63" s="196"/>
      <c r="I63" s="197"/>
      <c r="J63" s="197"/>
      <c r="K63" s="199"/>
      <c r="L63" s="199"/>
      <c r="M63" s="199"/>
    </row>
    <row r="64" spans="1:13" ht="16.5" thickBot="1">
      <c r="A64" s="239" t="s">
        <v>33</v>
      </c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7"/>
    </row>
    <row r="65" spans="1:13" s="192" customFormat="1" ht="15.75">
      <c r="A65" s="209" t="str">
        <f>A42</f>
        <v>PLAQUE 1</v>
      </c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</row>
    <row r="66" spans="1:13" ht="15.75">
      <c r="A66" s="200"/>
      <c r="B66" s="201">
        <v>1</v>
      </c>
      <c r="C66" s="201">
        <v>2</v>
      </c>
      <c r="D66" s="201">
        <v>3</v>
      </c>
      <c r="E66" s="201">
        <v>4</v>
      </c>
      <c r="F66" s="201">
        <v>5</v>
      </c>
      <c r="G66" s="201">
        <v>6</v>
      </c>
      <c r="H66" s="201">
        <v>7</v>
      </c>
      <c r="I66" s="201">
        <v>8</v>
      </c>
      <c r="J66" s="201">
        <v>9</v>
      </c>
      <c r="K66" s="201">
        <v>10</v>
      </c>
      <c r="L66" s="201">
        <v>11</v>
      </c>
      <c r="M66" s="201">
        <v>12</v>
      </c>
    </row>
    <row r="67" spans="1:13" ht="15.75">
      <c r="A67" s="200">
        <v>1</v>
      </c>
      <c r="B67" s="202" t="str">
        <f>B44</f>
        <v>NCHA100078_FA-1</v>
      </c>
      <c r="C67" s="203"/>
      <c r="D67" s="204"/>
      <c r="E67" s="205" t="str">
        <f>E44</f>
        <v>NCHA100090_FA-1</v>
      </c>
      <c r="F67" s="203"/>
      <c r="G67" s="204"/>
      <c r="H67" s="206" t="str">
        <f>H44</f>
        <v>NCHA100099_FA-1</v>
      </c>
      <c r="I67" s="203"/>
      <c r="J67" s="203"/>
      <c r="K67" s="201" t="s">
        <v>34</v>
      </c>
      <c r="L67" s="201" t="s">
        <v>35</v>
      </c>
      <c r="M67" s="201"/>
    </row>
    <row r="68" spans="1:13" ht="15.75">
      <c r="A68" s="200">
        <v>2</v>
      </c>
      <c r="B68" s="202" t="str">
        <f t="shared" ref="B68:B74" si="6">B45</f>
        <v>NCHA100079_FA-1</v>
      </c>
      <c r="C68" s="203"/>
      <c r="D68" s="204"/>
      <c r="E68" s="205" t="str">
        <f t="shared" ref="E68:E74" si="7">E45</f>
        <v>NCHA100091_FA-1</v>
      </c>
      <c r="F68" s="203"/>
      <c r="G68" s="204"/>
      <c r="H68" s="206" t="str">
        <f t="shared" ref="H68:H74" si="8">H45</f>
        <v>NCHA100101_FA-1</v>
      </c>
      <c r="I68" s="203"/>
      <c r="J68" s="203"/>
      <c r="K68" s="201" t="s">
        <v>36</v>
      </c>
      <c r="L68" s="201" t="s">
        <v>37</v>
      </c>
      <c r="M68" s="201"/>
    </row>
    <row r="69" spans="1:13" ht="15.75">
      <c r="A69" s="200">
        <v>3</v>
      </c>
      <c r="B69" s="202" t="str">
        <f t="shared" si="6"/>
        <v>NCHA100081_FA-1</v>
      </c>
      <c r="C69" s="203"/>
      <c r="D69" s="204"/>
      <c r="E69" s="205" t="str">
        <f t="shared" si="7"/>
        <v>vide</v>
      </c>
      <c r="F69" s="203"/>
      <c r="G69" s="204"/>
      <c r="H69" s="206" t="str">
        <f t="shared" si="8"/>
        <v>NCHA100102_FA-1</v>
      </c>
      <c r="I69" s="203"/>
      <c r="J69" s="203"/>
      <c r="K69" s="201"/>
      <c r="L69" s="201" t="s">
        <v>39</v>
      </c>
      <c r="M69" s="201"/>
    </row>
    <row r="70" spans="1:13" ht="15.75">
      <c r="A70" s="200">
        <v>4</v>
      </c>
      <c r="B70" s="202" t="str">
        <f t="shared" si="6"/>
        <v>NCHA100082_FA-1</v>
      </c>
      <c r="C70" s="203"/>
      <c r="D70" s="204"/>
      <c r="E70" s="205" t="str">
        <f t="shared" si="7"/>
        <v>NCHA100093_FA-1</v>
      </c>
      <c r="F70" s="203"/>
      <c r="G70" s="204"/>
      <c r="H70" s="206" t="str">
        <f t="shared" si="8"/>
        <v>NCHA100103_FA-1</v>
      </c>
      <c r="I70" s="203"/>
      <c r="J70" s="203"/>
      <c r="K70" s="201"/>
      <c r="L70" s="201" t="s">
        <v>41</v>
      </c>
      <c r="M70" s="201"/>
    </row>
    <row r="71" spans="1:13" ht="15.75">
      <c r="A71" s="200">
        <v>5</v>
      </c>
      <c r="B71" s="202" t="str">
        <f t="shared" si="6"/>
        <v>NCHA100085_FA-1</v>
      </c>
      <c r="C71" s="203"/>
      <c r="D71" s="204"/>
      <c r="E71" s="205" t="str">
        <f t="shared" si="7"/>
        <v>NCHA100094_FA-1</v>
      </c>
      <c r="F71" s="203"/>
      <c r="G71" s="204"/>
      <c r="H71" s="206" t="str">
        <f t="shared" si="8"/>
        <v>NCHA100106_FA-1</v>
      </c>
      <c r="I71" s="203"/>
      <c r="J71" s="203"/>
      <c r="K71" s="10" t="s">
        <v>46</v>
      </c>
      <c r="L71" s="201" t="s">
        <v>43</v>
      </c>
      <c r="M71" s="201"/>
    </row>
    <row r="72" spans="1:13" ht="15.75">
      <c r="A72" s="200">
        <v>6</v>
      </c>
      <c r="B72" s="202" t="str">
        <f t="shared" si="6"/>
        <v>NCHA100086_FA-1</v>
      </c>
      <c r="C72" s="203"/>
      <c r="D72" s="204"/>
      <c r="E72" s="205" t="str">
        <f t="shared" si="7"/>
        <v>NCHA100095_FA-1</v>
      </c>
      <c r="F72" s="203"/>
      <c r="G72" s="204"/>
      <c r="H72" s="206" t="str">
        <f t="shared" si="8"/>
        <v>NCHA100107_FA-1</v>
      </c>
      <c r="I72" s="203"/>
      <c r="J72" s="203"/>
      <c r="K72" s="10" t="s">
        <v>46</v>
      </c>
      <c r="L72" s="201" t="s">
        <v>45</v>
      </c>
      <c r="M72" s="201"/>
    </row>
    <row r="73" spans="1:13" ht="15.75">
      <c r="A73" s="200">
        <v>7</v>
      </c>
      <c r="B73" s="202" t="str">
        <f t="shared" si="6"/>
        <v>NCHA100087_FA-1</v>
      </c>
      <c r="C73" s="208"/>
      <c r="D73" s="204"/>
      <c r="E73" s="205" t="str">
        <f t="shared" si="7"/>
        <v>NCHA100096_FA-1</v>
      </c>
      <c r="F73" s="208"/>
      <c r="G73" s="204"/>
      <c r="H73" s="206" t="str">
        <f t="shared" si="8"/>
        <v>NCHA100108_FA-1</v>
      </c>
      <c r="I73" s="208"/>
      <c r="J73" s="208"/>
      <c r="K73" s="16" t="s">
        <v>32</v>
      </c>
      <c r="L73" s="201" t="s">
        <v>47</v>
      </c>
      <c r="M73" s="201"/>
    </row>
    <row r="74" spans="1:13" ht="15.75">
      <c r="A74" s="200">
        <v>8</v>
      </c>
      <c r="B74" s="202" t="str">
        <f t="shared" si="6"/>
        <v>NCHA100088_FA-1</v>
      </c>
      <c r="C74" s="208"/>
      <c r="D74" s="204"/>
      <c r="E74" s="205" t="str">
        <f t="shared" si="7"/>
        <v>NCHA100098_FA-1</v>
      </c>
      <c r="F74" s="208"/>
      <c r="G74" s="204"/>
      <c r="H74" s="206" t="str">
        <f t="shared" si="8"/>
        <v>NCHA100109_FA-1</v>
      </c>
      <c r="I74" s="208"/>
      <c r="J74" s="208"/>
      <c r="K74" s="16" t="s">
        <v>32</v>
      </c>
      <c r="L74" s="201" t="s">
        <v>48</v>
      </c>
      <c r="M74" s="201"/>
    </row>
    <row r="75" spans="1:13">
      <c r="B75" s="222"/>
      <c r="C75" s="222"/>
      <c r="D75" s="222"/>
      <c r="E75" s="222"/>
      <c r="F75" s="222"/>
      <c r="G75" s="222"/>
      <c r="H75" s="222"/>
      <c r="I75" s="222"/>
      <c r="J75" s="222"/>
      <c r="L75" s="238"/>
      <c r="M75" s="238"/>
    </row>
    <row r="76" spans="1:13" s="192" customFormat="1" ht="15.75">
      <c r="A76" s="210" t="str">
        <f>A53</f>
        <v>PLAQUE 10</v>
      </c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</row>
    <row r="77" spans="1:13" ht="15.75">
      <c r="A77" s="200"/>
      <c r="B77" s="201">
        <v>1</v>
      </c>
      <c r="C77" s="201">
        <v>2</v>
      </c>
      <c r="D77" s="201">
        <v>3</v>
      </c>
      <c r="E77" s="201">
        <v>4</v>
      </c>
      <c r="F77" s="201">
        <v>5</v>
      </c>
      <c r="G77" s="201">
        <v>6</v>
      </c>
      <c r="H77" s="201">
        <v>7</v>
      </c>
      <c r="I77" s="201">
        <v>8</v>
      </c>
      <c r="J77" s="201">
        <v>9</v>
      </c>
      <c r="K77" s="201">
        <v>10</v>
      </c>
      <c r="L77" s="201">
        <v>11</v>
      </c>
      <c r="M77" s="201">
        <v>12</v>
      </c>
    </row>
    <row r="78" spans="1:13" ht="15.75">
      <c r="A78" s="9">
        <v>1</v>
      </c>
      <c r="B78" s="202" t="str">
        <f>B55</f>
        <v>NCHA100315_FA-1</v>
      </c>
      <c r="C78" s="12"/>
      <c r="D78" s="13"/>
      <c r="E78" s="205" t="str">
        <f>E55</f>
        <v>NCHA100323_FA-1</v>
      </c>
      <c r="F78" s="12"/>
      <c r="G78" s="13"/>
      <c r="H78" s="206" t="str">
        <f>H55</f>
        <v>NCHA100331_FA-1</v>
      </c>
      <c r="I78" s="12"/>
      <c r="J78" s="12"/>
      <c r="K78" s="21" t="s">
        <v>34</v>
      </c>
      <c r="L78" s="10" t="s">
        <v>35</v>
      </c>
      <c r="M78" s="10"/>
    </row>
    <row r="79" spans="1:13" ht="15.75">
      <c r="A79" s="9">
        <v>2</v>
      </c>
      <c r="B79" s="202" t="str">
        <f t="shared" ref="B79:B85" si="9">B56</f>
        <v>NCHA100316_FA-1</v>
      </c>
      <c r="C79" s="12"/>
      <c r="D79" s="13"/>
      <c r="E79" s="205" t="str">
        <f t="shared" ref="E79:E85" si="10">E56</f>
        <v>NCHA100324_FA-1</v>
      </c>
      <c r="F79" s="12"/>
      <c r="G79" s="13"/>
      <c r="H79" s="206" t="str">
        <f t="shared" ref="H79:H85" si="11">H56</f>
        <v>NCHA100092_FA-1</v>
      </c>
      <c r="I79" s="12"/>
      <c r="J79" s="12"/>
      <c r="K79" s="10" t="s">
        <v>36</v>
      </c>
      <c r="L79" s="10" t="s">
        <v>37</v>
      </c>
      <c r="M79" s="10"/>
    </row>
    <row r="80" spans="1:13" ht="15.75">
      <c r="A80" s="9">
        <v>3</v>
      </c>
      <c r="B80" s="202" t="str">
        <f t="shared" si="9"/>
        <v>NCHA100317_FA-1</v>
      </c>
      <c r="C80" s="12"/>
      <c r="D80" s="13"/>
      <c r="E80" s="205" t="str">
        <f t="shared" si="10"/>
        <v>NCHA100325_FA-1</v>
      </c>
      <c r="F80" s="12"/>
      <c r="G80" s="13"/>
      <c r="H80" s="206">
        <f t="shared" si="11"/>
        <v>0</v>
      </c>
      <c r="I80" s="12"/>
      <c r="J80" s="12"/>
      <c r="K80" s="10"/>
      <c r="L80" s="10" t="s">
        <v>39</v>
      </c>
      <c r="M80" s="10"/>
    </row>
    <row r="81" spans="1:13" ht="15.75">
      <c r="A81" s="9">
        <v>4</v>
      </c>
      <c r="B81" s="202" t="str">
        <f t="shared" si="9"/>
        <v>NCHA100318_FA-1</v>
      </c>
      <c r="C81" s="12"/>
      <c r="D81" s="13"/>
      <c r="E81" s="205" t="str">
        <f t="shared" si="10"/>
        <v>NCHA100326_FA-1</v>
      </c>
      <c r="F81" s="12"/>
      <c r="G81" s="13"/>
      <c r="H81" s="206">
        <f t="shared" si="11"/>
        <v>0</v>
      </c>
      <c r="I81" s="12"/>
      <c r="J81" s="12"/>
      <c r="K81" s="10"/>
      <c r="L81" s="10" t="s">
        <v>41</v>
      </c>
      <c r="M81" s="10"/>
    </row>
    <row r="82" spans="1:13" ht="15.75">
      <c r="A82" s="9">
        <v>5</v>
      </c>
      <c r="B82" s="202" t="str">
        <f t="shared" si="9"/>
        <v>NCHA100319_FA-1</v>
      </c>
      <c r="C82" s="12"/>
      <c r="D82" s="13"/>
      <c r="E82" s="205" t="str">
        <f t="shared" si="10"/>
        <v>NCHA100327_FA-1</v>
      </c>
      <c r="F82" s="12"/>
      <c r="G82" s="13"/>
      <c r="H82" s="206">
        <f t="shared" si="11"/>
        <v>0</v>
      </c>
      <c r="I82" s="12"/>
      <c r="J82" s="12"/>
      <c r="K82" s="10" t="s">
        <v>46</v>
      </c>
      <c r="L82" s="10" t="s">
        <v>43</v>
      </c>
      <c r="M82" s="10"/>
    </row>
    <row r="83" spans="1:13" ht="15.75">
      <c r="A83" s="9">
        <v>6</v>
      </c>
      <c r="B83" s="202" t="str">
        <f t="shared" si="9"/>
        <v>NCHA100320_FA-1</v>
      </c>
      <c r="C83" s="12"/>
      <c r="D83" s="13"/>
      <c r="E83" s="205" t="str">
        <f t="shared" si="10"/>
        <v>NCHA100328_FA-1</v>
      </c>
      <c r="F83" s="12"/>
      <c r="G83" s="13"/>
      <c r="H83" s="206">
        <f t="shared" si="11"/>
        <v>0</v>
      </c>
      <c r="I83" s="12"/>
      <c r="J83" s="12"/>
      <c r="K83" s="10" t="s">
        <v>46</v>
      </c>
      <c r="L83" s="10" t="s">
        <v>45</v>
      </c>
      <c r="M83" s="10"/>
    </row>
    <row r="84" spans="1:13" ht="15.75">
      <c r="A84" s="9">
        <v>7</v>
      </c>
      <c r="B84" s="202" t="str">
        <f t="shared" si="9"/>
        <v>NCHA100321_FA-1</v>
      </c>
      <c r="C84" s="17"/>
      <c r="D84" s="13"/>
      <c r="E84" s="205" t="str">
        <f t="shared" si="10"/>
        <v>NCHA100329_FA-1</v>
      </c>
      <c r="F84" s="17"/>
      <c r="G84" s="13"/>
      <c r="H84" s="206">
        <f t="shared" si="11"/>
        <v>0</v>
      </c>
      <c r="I84" s="17"/>
      <c r="J84" s="17"/>
      <c r="K84" s="16" t="s">
        <v>32</v>
      </c>
      <c r="L84" s="10" t="s">
        <v>47</v>
      </c>
      <c r="M84" s="10"/>
    </row>
    <row r="85" spans="1:13" ht="15.75">
      <c r="A85" s="9">
        <v>8</v>
      </c>
      <c r="B85" s="202" t="str">
        <f t="shared" si="9"/>
        <v>NCHA100322_FA-1</v>
      </c>
      <c r="C85" s="17"/>
      <c r="D85" s="13"/>
      <c r="E85" s="205" t="str">
        <f t="shared" si="10"/>
        <v>NCHA100330_FA-1</v>
      </c>
      <c r="F85" s="17"/>
      <c r="G85" s="13"/>
      <c r="H85" s="206">
        <f t="shared" si="11"/>
        <v>0</v>
      </c>
      <c r="I85" s="17"/>
      <c r="J85" s="17"/>
      <c r="K85" s="16" t="s">
        <v>32</v>
      </c>
      <c r="L85" s="10" t="s">
        <v>48</v>
      </c>
      <c r="M85" s="10"/>
    </row>
    <row r="86" spans="1:13" s="192" customFormat="1" ht="16.5" thickBot="1">
      <c r="A86" s="195"/>
      <c r="B86" s="196"/>
      <c r="C86" s="197"/>
      <c r="D86" s="198"/>
      <c r="E86" s="196"/>
      <c r="F86" s="197"/>
      <c r="G86" s="198"/>
      <c r="H86" s="196"/>
      <c r="I86" s="197"/>
      <c r="J86" s="197"/>
      <c r="K86" s="197"/>
      <c r="L86" s="199"/>
      <c r="M86" s="199"/>
    </row>
    <row r="87" spans="1:13" ht="16.5" thickBot="1">
      <c r="A87" s="240" t="s">
        <v>641</v>
      </c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2"/>
    </row>
    <row r="88" spans="1:13" s="192" customFormat="1" ht="15.75">
      <c r="A88" s="209" t="str">
        <f>A65</f>
        <v>PLAQUE 1</v>
      </c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</row>
    <row r="89" spans="1:13" ht="15.75">
      <c r="A89" s="20"/>
      <c r="B89" s="201">
        <v>1</v>
      </c>
      <c r="C89" s="201">
        <v>2</v>
      </c>
      <c r="D89" s="201">
        <v>3</v>
      </c>
      <c r="E89" s="201">
        <v>4</v>
      </c>
      <c r="F89" s="201">
        <v>5</v>
      </c>
      <c r="G89" s="201">
        <v>6</v>
      </c>
      <c r="H89" s="201">
        <v>7</v>
      </c>
      <c r="I89" s="201">
        <v>8</v>
      </c>
      <c r="J89" s="201">
        <v>9</v>
      </c>
      <c r="K89" s="201">
        <v>10</v>
      </c>
      <c r="L89" s="201">
        <v>11</v>
      </c>
      <c r="M89" s="201">
        <v>12</v>
      </c>
    </row>
    <row r="90" spans="1:13" ht="15.75">
      <c r="A90" s="9" t="s">
        <v>49</v>
      </c>
      <c r="B90" s="202" t="str">
        <f>B67</f>
        <v>NCHA100078_FA-1</v>
      </c>
      <c r="C90" s="202" t="str">
        <f>B67</f>
        <v>NCHA100078_FA-1</v>
      </c>
      <c r="D90" s="11" t="str">
        <f>B67</f>
        <v>NCHA100078_FA-1</v>
      </c>
      <c r="E90" s="205" t="str">
        <f>E67</f>
        <v>NCHA100090_FA-1</v>
      </c>
      <c r="F90" s="14" t="str">
        <f>E67</f>
        <v>NCHA100090_FA-1</v>
      </c>
      <c r="G90" s="14" t="str">
        <f>E67</f>
        <v>NCHA100090_FA-1</v>
      </c>
      <c r="H90" s="206" t="str">
        <f>H67</f>
        <v>NCHA100099_FA-1</v>
      </c>
      <c r="I90" s="15" t="str">
        <f>H67</f>
        <v>NCHA100099_FA-1</v>
      </c>
      <c r="J90" s="15" t="str">
        <f>H67</f>
        <v>NCHA100099_FA-1</v>
      </c>
      <c r="K90" s="201" t="str">
        <f>K67</f>
        <v>S9</v>
      </c>
      <c r="L90" s="10" t="str">
        <f>L67</f>
        <v>S1</v>
      </c>
      <c r="M90" s="211" t="s">
        <v>50</v>
      </c>
    </row>
    <row r="91" spans="1:13" ht="15.75">
      <c r="A91" s="9" t="s">
        <v>51</v>
      </c>
      <c r="B91" s="202" t="str">
        <f t="shared" ref="B91:B97" si="12">B68</f>
        <v>NCHA100079_FA-1</v>
      </c>
      <c r="C91" s="202" t="str">
        <f t="shared" ref="C91:C97" si="13">B68</f>
        <v>NCHA100079_FA-1</v>
      </c>
      <c r="D91" s="11" t="str">
        <f t="shared" ref="D91:D97" si="14">B68</f>
        <v>NCHA100079_FA-1</v>
      </c>
      <c r="E91" s="205" t="str">
        <f t="shared" ref="E91:E97" si="15">E68</f>
        <v>NCHA100091_FA-1</v>
      </c>
      <c r="F91" s="14" t="str">
        <f t="shared" ref="F91:F97" si="16">E68</f>
        <v>NCHA100091_FA-1</v>
      </c>
      <c r="G91" s="14" t="str">
        <f t="shared" ref="G91:G97" si="17">E68</f>
        <v>NCHA100091_FA-1</v>
      </c>
      <c r="H91" s="206" t="str">
        <f t="shared" ref="H91:H97" si="18">H68</f>
        <v>NCHA100101_FA-1</v>
      </c>
      <c r="I91" s="15" t="str">
        <f t="shared" ref="I91:I97" si="19">H68</f>
        <v>NCHA100101_FA-1</v>
      </c>
      <c r="J91" s="15" t="str">
        <f t="shared" ref="J91:J97" si="20">H68</f>
        <v>NCHA100101_FA-1</v>
      </c>
      <c r="K91" s="201" t="str">
        <f t="shared" ref="K91:L97" si="21">K68</f>
        <v>S10</v>
      </c>
      <c r="L91" s="10" t="str">
        <f t="shared" si="21"/>
        <v>S2</v>
      </c>
      <c r="M91" s="10" t="s">
        <v>52</v>
      </c>
    </row>
    <row r="92" spans="1:13" ht="15.75">
      <c r="A92" s="9" t="s">
        <v>53</v>
      </c>
      <c r="B92" s="202" t="str">
        <f t="shared" si="12"/>
        <v>NCHA100081_FA-1</v>
      </c>
      <c r="C92" s="202" t="str">
        <f t="shared" si="13"/>
        <v>NCHA100081_FA-1</v>
      </c>
      <c r="D92" s="11" t="str">
        <f t="shared" si="14"/>
        <v>NCHA100081_FA-1</v>
      </c>
      <c r="E92" s="205" t="str">
        <f t="shared" si="15"/>
        <v>vide</v>
      </c>
      <c r="F92" s="14" t="str">
        <f t="shared" si="16"/>
        <v>vide</v>
      </c>
      <c r="G92" s="14" t="str">
        <f t="shared" si="17"/>
        <v>vide</v>
      </c>
      <c r="H92" s="206" t="str">
        <f t="shared" si="18"/>
        <v>NCHA100102_FA-1</v>
      </c>
      <c r="I92" s="15" t="str">
        <f t="shared" si="19"/>
        <v>NCHA100102_FA-1</v>
      </c>
      <c r="J92" s="15" t="str">
        <f t="shared" si="20"/>
        <v>NCHA100102_FA-1</v>
      </c>
      <c r="K92" s="201" t="s">
        <v>885</v>
      </c>
      <c r="L92" s="10" t="str">
        <f t="shared" si="21"/>
        <v>S3</v>
      </c>
      <c r="M92" s="10" t="s">
        <v>54</v>
      </c>
    </row>
    <row r="93" spans="1:13" ht="15.75">
      <c r="A93" s="9" t="s">
        <v>55</v>
      </c>
      <c r="B93" s="202" t="str">
        <f t="shared" si="12"/>
        <v>NCHA100082_FA-1</v>
      </c>
      <c r="C93" s="202" t="str">
        <f t="shared" si="13"/>
        <v>NCHA100082_FA-1</v>
      </c>
      <c r="D93" s="11" t="str">
        <f t="shared" si="14"/>
        <v>NCHA100082_FA-1</v>
      </c>
      <c r="E93" s="205" t="str">
        <f t="shared" si="15"/>
        <v>NCHA100093_FA-1</v>
      </c>
      <c r="F93" s="14" t="str">
        <f t="shared" si="16"/>
        <v>NCHA100093_FA-1</v>
      </c>
      <c r="G93" s="14" t="str">
        <f t="shared" si="17"/>
        <v>NCHA100093_FA-1</v>
      </c>
      <c r="H93" s="206" t="str">
        <f t="shared" si="18"/>
        <v>NCHA100103_FA-1</v>
      </c>
      <c r="I93" s="15" t="str">
        <f t="shared" si="19"/>
        <v>NCHA100103_FA-1</v>
      </c>
      <c r="J93" s="15" t="str">
        <f t="shared" si="20"/>
        <v>NCHA100103_FA-1</v>
      </c>
      <c r="K93" s="201" t="s">
        <v>886</v>
      </c>
      <c r="L93" s="10" t="str">
        <f t="shared" si="21"/>
        <v>S4</v>
      </c>
      <c r="M93" s="10" t="s">
        <v>56</v>
      </c>
    </row>
    <row r="94" spans="1:13" ht="15.75">
      <c r="A94" s="9" t="s">
        <v>57</v>
      </c>
      <c r="B94" s="202" t="str">
        <f t="shared" si="12"/>
        <v>NCHA100085_FA-1</v>
      </c>
      <c r="C94" s="202" t="str">
        <f t="shared" si="13"/>
        <v>NCHA100085_FA-1</v>
      </c>
      <c r="D94" s="11" t="str">
        <f t="shared" si="14"/>
        <v>NCHA100085_FA-1</v>
      </c>
      <c r="E94" s="205" t="str">
        <f t="shared" si="15"/>
        <v>NCHA100094_FA-1</v>
      </c>
      <c r="F94" s="14" t="str">
        <f t="shared" si="16"/>
        <v>NCHA100094_FA-1</v>
      </c>
      <c r="G94" s="14" t="str">
        <f t="shared" si="17"/>
        <v>NCHA100094_FA-1</v>
      </c>
      <c r="H94" s="206" t="str">
        <f t="shared" si="18"/>
        <v>NCHA100106_FA-1</v>
      </c>
      <c r="I94" s="15" t="str">
        <f t="shared" si="19"/>
        <v>NCHA100106_FA-1</v>
      </c>
      <c r="J94" s="15" t="str">
        <f t="shared" si="20"/>
        <v>NCHA100106_FA-1</v>
      </c>
      <c r="K94" s="10" t="s">
        <v>46</v>
      </c>
      <c r="L94" s="10" t="str">
        <f t="shared" si="21"/>
        <v>S5</v>
      </c>
      <c r="M94" s="10" t="s">
        <v>58</v>
      </c>
    </row>
    <row r="95" spans="1:13" ht="15.75">
      <c r="A95" s="9" t="s">
        <v>59</v>
      </c>
      <c r="B95" s="202" t="str">
        <f t="shared" si="12"/>
        <v>NCHA100086_FA-1</v>
      </c>
      <c r="C95" s="202" t="str">
        <f t="shared" si="13"/>
        <v>NCHA100086_FA-1</v>
      </c>
      <c r="D95" s="11" t="str">
        <f t="shared" si="14"/>
        <v>NCHA100086_FA-1</v>
      </c>
      <c r="E95" s="205" t="str">
        <f t="shared" si="15"/>
        <v>NCHA100095_FA-1</v>
      </c>
      <c r="F95" s="14" t="str">
        <f t="shared" si="16"/>
        <v>NCHA100095_FA-1</v>
      </c>
      <c r="G95" s="14" t="str">
        <f t="shared" si="17"/>
        <v>NCHA100095_FA-1</v>
      </c>
      <c r="H95" s="206" t="str">
        <f t="shared" si="18"/>
        <v>NCHA100107_FA-1</v>
      </c>
      <c r="I95" s="15" t="str">
        <f t="shared" si="19"/>
        <v>NCHA100107_FA-1</v>
      </c>
      <c r="J95" s="15" t="str">
        <f t="shared" si="20"/>
        <v>NCHA100107_FA-1</v>
      </c>
      <c r="K95" s="10" t="s">
        <v>46</v>
      </c>
      <c r="L95" s="10" t="str">
        <f t="shared" si="21"/>
        <v>S6</v>
      </c>
      <c r="M95" s="10" t="s">
        <v>60</v>
      </c>
    </row>
    <row r="96" spans="1:13" ht="15.75">
      <c r="A96" s="9" t="s">
        <v>61</v>
      </c>
      <c r="B96" s="202" t="str">
        <f t="shared" si="12"/>
        <v>NCHA100087_FA-1</v>
      </c>
      <c r="C96" s="202" t="str">
        <f t="shared" si="13"/>
        <v>NCHA100087_FA-1</v>
      </c>
      <c r="D96" s="11" t="str">
        <f t="shared" si="14"/>
        <v>NCHA100087_FA-1</v>
      </c>
      <c r="E96" s="205" t="str">
        <f t="shared" si="15"/>
        <v>NCHA100096_FA-1</v>
      </c>
      <c r="F96" s="14" t="str">
        <f t="shared" si="16"/>
        <v>NCHA100096_FA-1</v>
      </c>
      <c r="G96" s="14" t="str">
        <f t="shared" si="17"/>
        <v>NCHA100096_FA-1</v>
      </c>
      <c r="H96" s="206" t="str">
        <f t="shared" si="18"/>
        <v>NCHA100108_FA-1</v>
      </c>
      <c r="I96" s="15" t="str">
        <f t="shared" si="19"/>
        <v>NCHA100108_FA-1</v>
      </c>
      <c r="J96" s="15" t="str">
        <f t="shared" si="20"/>
        <v>NCHA100108_FA-1</v>
      </c>
      <c r="K96" s="16" t="s">
        <v>32</v>
      </c>
      <c r="L96" s="10" t="str">
        <f t="shared" si="21"/>
        <v>S7</v>
      </c>
      <c r="M96" s="10" t="s">
        <v>62</v>
      </c>
    </row>
    <row r="97" spans="1:14" ht="15.75">
      <c r="A97" s="9" t="s">
        <v>63</v>
      </c>
      <c r="B97" s="202" t="str">
        <f t="shared" si="12"/>
        <v>NCHA100088_FA-1</v>
      </c>
      <c r="C97" s="202" t="str">
        <f t="shared" si="13"/>
        <v>NCHA100088_FA-1</v>
      </c>
      <c r="D97" s="11" t="str">
        <f t="shared" si="14"/>
        <v>NCHA100088_FA-1</v>
      </c>
      <c r="E97" s="205" t="str">
        <f t="shared" si="15"/>
        <v>NCHA100098_FA-1</v>
      </c>
      <c r="F97" s="14" t="str">
        <f t="shared" si="16"/>
        <v>NCHA100098_FA-1</v>
      </c>
      <c r="G97" s="14" t="str">
        <f t="shared" si="17"/>
        <v>NCHA100098_FA-1</v>
      </c>
      <c r="H97" s="206" t="str">
        <f t="shared" si="18"/>
        <v>NCHA100109_FA-1</v>
      </c>
      <c r="I97" s="15" t="str">
        <f t="shared" si="19"/>
        <v>NCHA100109_FA-1</v>
      </c>
      <c r="J97" s="15" t="str">
        <f t="shared" si="20"/>
        <v>NCHA100109_FA-1</v>
      </c>
      <c r="K97" s="16" t="s">
        <v>32</v>
      </c>
      <c r="L97" s="10" t="str">
        <f t="shared" si="21"/>
        <v>S8</v>
      </c>
      <c r="M97" s="10" t="s">
        <v>64</v>
      </c>
    </row>
    <row r="98" spans="1:14" ht="15.75">
      <c r="A98" s="22"/>
      <c r="B98" s="222"/>
      <c r="C98" s="222"/>
      <c r="D98" s="222"/>
      <c r="E98" s="222"/>
      <c r="F98" s="222"/>
      <c r="G98" s="222"/>
      <c r="H98" s="222"/>
      <c r="I98" s="222"/>
      <c r="J98" s="222"/>
      <c r="K98" s="223" t="s">
        <v>65</v>
      </c>
      <c r="L98" s="223"/>
      <c r="M98" s="223"/>
    </row>
    <row r="99" spans="1:14" ht="15.75">
      <c r="A99" s="210" t="str">
        <f>A76</f>
        <v>PLAQUE 10</v>
      </c>
      <c r="B99" s="19"/>
      <c r="C99" s="19"/>
      <c r="D99" s="19"/>
      <c r="E99" s="19"/>
      <c r="F99" s="19"/>
      <c r="G99" s="19"/>
      <c r="H99" s="19"/>
      <c r="I99" s="19"/>
      <c r="J99" s="19"/>
      <c r="K99" s="23"/>
      <c r="L99" s="23"/>
      <c r="M99" s="23"/>
    </row>
    <row r="100" spans="1:14" ht="15.75">
      <c r="A100" s="20"/>
      <c r="B100" s="201">
        <v>1</v>
      </c>
      <c r="C100" s="201">
        <v>2</v>
      </c>
      <c r="D100" s="201">
        <v>3</v>
      </c>
      <c r="E100" s="201">
        <v>4</v>
      </c>
      <c r="F100" s="201">
        <v>5</v>
      </c>
      <c r="G100" s="201">
        <v>6</v>
      </c>
      <c r="H100" s="201">
        <v>7</v>
      </c>
      <c r="I100" s="201">
        <v>8</v>
      </c>
      <c r="J100" s="201">
        <v>9</v>
      </c>
      <c r="K100" s="201">
        <v>10</v>
      </c>
      <c r="L100" s="201">
        <v>11</v>
      </c>
      <c r="M100" s="201">
        <v>12</v>
      </c>
    </row>
    <row r="101" spans="1:14" ht="15.75">
      <c r="A101" s="9" t="s">
        <v>49</v>
      </c>
      <c r="B101" s="202" t="str">
        <f>B78</f>
        <v>NCHA100315_FA-1</v>
      </c>
      <c r="C101" s="11" t="str">
        <f>B78</f>
        <v>NCHA100315_FA-1</v>
      </c>
      <c r="D101" s="11" t="str">
        <f>B78</f>
        <v>NCHA100315_FA-1</v>
      </c>
      <c r="E101" s="205" t="str">
        <f>E78</f>
        <v>NCHA100323_FA-1</v>
      </c>
      <c r="F101" s="14" t="str">
        <f>E78</f>
        <v>NCHA100323_FA-1</v>
      </c>
      <c r="G101" s="14" t="str">
        <f>E78</f>
        <v>NCHA100323_FA-1</v>
      </c>
      <c r="H101" s="206" t="str">
        <f>H78</f>
        <v>NCHA100331_FA-1</v>
      </c>
      <c r="I101" s="15" t="str">
        <f>H78</f>
        <v>NCHA100331_FA-1</v>
      </c>
      <c r="J101" s="15" t="str">
        <f>H78</f>
        <v>NCHA100331_FA-1</v>
      </c>
      <c r="K101" s="201" t="str">
        <f>K78</f>
        <v>S9</v>
      </c>
      <c r="L101" s="10" t="str">
        <f>L78</f>
        <v>S1</v>
      </c>
      <c r="M101" s="10" t="s">
        <v>50</v>
      </c>
    </row>
    <row r="102" spans="1:14" ht="15.75">
      <c r="A102" s="9" t="s">
        <v>51</v>
      </c>
      <c r="B102" s="202" t="str">
        <f t="shared" ref="B102:B108" si="22">B79</f>
        <v>NCHA100316_FA-1</v>
      </c>
      <c r="C102" s="11" t="str">
        <f t="shared" ref="C102:C108" si="23">B79</f>
        <v>NCHA100316_FA-1</v>
      </c>
      <c r="D102" s="11" t="str">
        <f t="shared" ref="D102:D108" si="24">B79</f>
        <v>NCHA100316_FA-1</v>
      </c>
      <c r="E102" s="205" t="str">
        <f t="shared" ref="E102:E108" si="25">E79</f>
        <v>NCHA100324_FA-1</v>
      </c>
      <c r="F102" s="14" t="str">
        <f t="shared" ref="F102:F108" si="26">E79</f>
        <v>NCHA100324_FA-1</v>
      </c>
      <c r="G102" s="14" t="str">
        <f t="shared" ref="G102:G108" si="27">E79</f>
        <v>NCHA100324_FA-1</v>
      </c>
      <c r="H102" s="206" t="str">
        <f t="shared" ref="H102:H108" si="28">H79</f>
        <v>NCHA100092_FA-1</v>
      </c>
      <c r="I102" s="15" t="str">
        <f t="shared" ref="I102:I108" si="29">H79</f>
        <v>NCHA100092_FA-1</v>
      </c>
      <c r="J102" s="15" t="str">
        <f t="shared" ref="J102:J108" si="30">H79</f>
        <v>NCHA100092_FA-1</v>
      </c>
      <c r="K102" s="201" t="str">
        <f t="shared" ref="K102:L108" si="31">K79</f>
        <v>S10</v>
      </c>
      <c r="L102" s="10" t="str">
        <f t="shared" si="31"/>
        <v>S2</v>
      </c>
      <c r="M102" s="10" t="s">
        <v>52</v>
      </c>
    </row>
    <row r="103" spans="1:14" ht="15.75">
      <c r="A103" s="9" t="s">
        <v>53</v>
      </c>
      <c r="B103" s="202" t="str">
        <f t="shared" si="22"/>
        <v>NCHA100317_FA-1</v>
      </c>
      <c r="C103" s="11" t="str">
        <f t="shared" si="23"/>
        <v>NCHA100317_FA-1</v>
      </c>
      <c r="D103" s="11" t="str">
        <f t="shared" si="24"/>
        <v>NCHA100317_FA-1</v>
      </c>
      <c r="E103" s="205" t="str">
        <f t="shared" si="25"/>
        <v>NCHA100325_FA-1</v>
      </c>
      <c r="F103" s="14" t="str">
        <f t="shared" si="26"/>
        <v>NCHA100325_FA-1</v>
      </c>
      <c r="G103" s="14" t="str">
        <f t="shared" si="27"/>
        <v>NCHA100325_FA-1</v>
      </c>
      <c r="H103" s="206">
        <f t="shared" si="28"/>
        <v>0</v>
      </c>
      <c r="I103" s="15">
        <f t="shared" si="29"/>
        <v>0</v>
      </c>
      <c r="J103" s="15">
        <f t="shared" si="30"/>
        <v>0</v>
      </c>
      <c r="K103" s="201" t="s">
        <v>885</v>
      </c>
      <c r="L103" s="10" t="str">
        <f t="shared" si="31"/>
        <v>S3</v>
      </c>
      <c r="M103" s="10" t="s">
        <v>54</v>
      </c>
      <c r="N103" s="4"/>
    </row>
    <row r="104" spans="1:14" ht="15.75">
      <c r="A104" s="9" t="s">
        <v>55</v>
      </c>
      <c r="B104" s="202" t="str">
        <f t="shared" si="22"/>
        <v>NCHA100318_FA-1</v>
      </c>
      <c r="C104" s="11" t="str">
        <f t="shared" si="23"/>
        <v>NCHA100318_FA-1</v>
      </c>
      <c r="D104" s="11" t="str">
        <f t="shared" si="24"/>
        <v>NCHA100318_FA-1</v>
      </c>
      <c r="E104" s="205" t="str">
        <f t="shared" si="25"/>
        <v>NCHA100326_FA-1</v>
      </c>
      <c r="F104" s="14" t="str">
        <f t="shared" si="26"/>
        <v>NCHA100326_FA-1</v>
      </c>
      <c r="G104" s="14" t="str">
        <f t="shared" si="27"/>
        <v>NCHA100326_FA-1</v>
      </c>
      <c r="H104" s="206">
        <f t="shared" si="28"/>
        <v>0</v>
      </c>
      <c r="I104" s="15">
        <f t="shared" si="29"/>
        <v>0</v>
      </c>
      <c r="J104" s="15">
        <f t="shared" si="30"/>
        <v>0</v>
      </c>
      <c r="K104" s="201" t="s">
        <v>886</v>
      </c>
      <c r="L104" s="10" t="str">
        <f t="shared" si="31"/>
        <v>S4</v>
      </c>
      <c r="M104" s="10" t="s">
        <v>56</v>
      </c>
      <c r="N104" s="4"/>
    </row>
    <row r="105" spans="1:14" ht="15.75">
      <c r="A105" s="9" t="s">
        <v>57</v>
      </c>
      <c r="B105" s="202" t="str">
        <f t="shared" si="22"/>
        <v>NCHA100319_FA-1</v>
      </c>
      <c r="C105" s="11" t="str">
        <f t="shared" si="23"/>
        <v>NCHA100319_FA-1</v>
      </c>
      <c r="D105" s="11" t="str">
        <f t="shared" si="24"/>
        <v>NCHA100319_FA-1</v>
      </c>
      <c r="E105" s="205" t="str">
        <f t="shared" si="25"/>
        <v>NCHA100327_FA-1</v>
      </c>
      <c r="F105" s="14" t="str">
        <f t="shared" si="26"/>
        <v>NCHA100327_FA-1</v>
      </c>
      <c r="G105" s="14" t="str">
        <f t="shared" si="27"/>
        <v>NCHA100327_FA-1</v>
      </c>
      <c r="H105" s="206">
        <f t="shared" si="28"/>
        <v>0</v>
      </c>
      <c r="I105" s="15">
        <f t="shared" si="29"/>
        <v>0</v>
      </c>
      <c r="J105" s="15">
        <f t="shared" si="30"/>
        <v>0</v>
      </c>
      <c r="K105" s="10" t="s">
        <v>46</v>
      </c>
      <c r="L105" s="10" t="str">
        <f t="shared" si="31"/>
        <v>S5</v>
      </c>
      <c r="M105" s="10" t="s">
        <v>58</v>
      </c>
      <c r="N105" s="4"/>
    </row>
    <row r="106" spans="1:14" ht="15.75">
      <c r="A106" s="9" t="s">
        <v>59</v>
      </c>
      <c r="B106" s="202" t="str">
        <f t="shared" si="22"/>
        <v>NCHA100320_FA-1</v>
      </c>
      <c r="C106" s="11" t="str">
        <f t="shared" si="23"/>
        <v>NCHA100320_FA-1</v>
      </c>
      <c r="D106" s="11" t="str">
        <f t="shared" si="24"/>
        <v>NCHA100320_FA-1</v>
      </c>
      <c r="E106" s="205" t="str">
        <f t="shared" si="25"/>
        <v>NCHA100328_FA-1</v>
      </c>
      <c r="F106" s="14" t="str">
        <f t="shared" si="26"/>
        <v>NCHA100328_FA-1</v>
      </c>
      <c r="G106" s="14" t="str">
        <f t="shared" si="27"/>
        <v>NCHA100328_FA-1</v>
      </c>
      <c r="H106" s="206">
        <f t="shared" si="28"/>
        <v>0</v>
      </c>
      <c r="I106" s="15">
        <f t="shared" si="29"/>
        <v>0</v>
      </c>
      <c r="J106" s="15">
        <f t="shared" si="30"/>
        <v>0</v>
      </c>
      <c r="K106" s="10" t="s">
        <v>46</v>
      </c>
      <c r="L106" s="10" t="str">
        <f t="shared" si="31"/>
        <v>S6</v>
      </c>
      <c r="M106" s="10" t="s">
        <v>60</v>
      </c>
      <c r="N106" s="4"/>
    </row>
    <row r="107" spans="1:14" ht="15.75">
      <c r="A107" s="9" t="s">
        <v>61</v>
      </c>
      <c r="B107" s="202" t="str">
        <f t="shared" si="22"/>
        <v>NCHA100321_FA-1</v>
      </c>
      <c r="C107" s="11" t="str">
        <f t="shared" si="23"/>
        <v>NCHA100321_FA-1</v>
      </c>
      <c r="D107" s="11" t="str">
        <f t="shared" si="24"/>
        <v>NCHA100321_FA-1</v>
      </c>
      <c r="E107" s="205" t="str">
        <f t="shared" si="25"/>
        <v>NCHA100329_FA-1</v>
      </c>
      <c r="F107" s="14" t="str">
        <f t="shared" si="26"/>
        <v>NCHA100329_FA-1</v>
      </c>
      <c r="G107" s="14" t="str">
        <f t="shared" si="27"/>
        <v>NCHA100329_FA-1</v>
      </c>
      <c r="H107" s="206">
        <f t="shared" si="28"/>
        <v>0</v>
      </c>
      <c r="I107" s="15">
        <f t="shared" si="29"/>
        <v>0</v>
      </c>
      <c r="J107" s="15">
        <f t="shared" si="30"/>
        <v>0</v>
      </c>
      <c r="K107" s="16" t="s">
        <v>32</v>
      </c>
      <c r="L107" s="10" t="str">
        <f t="shared" si="31"/>
        <v>S7</v>
      </c>
      <c r="M107" s="10" t="s">
        <v>62</v>
      </c>
      <c r="N107" s="4"/>
    </row>
    <row r="108" spans="1:14" ht="15.75">
      <c r="A108" s="9" t="s">
        <v>63</v>
      </c>
      <c r="B108" s="202" t="str">
        <f t="shared" si="22"/>
        <v>NCHA100322_FA-1</v>
      </c>
      <c r="C108" s="11" t="str">
        <f t="shared" si="23"/>
        <v>NCHA100322_FA-1</v>
      </c>
      <c r="D108" s="11" t="str">
        <f t="shared" si="24"/>
        <v>NCHA100322_FA-1</v>
      </c>
      <c r="E108" s="205" t="str">
        <f t="shared" si="25"/>
        <v>NCHA100330_FA-1</v>
      </c>
      <c r="F108" s="14" t="str">
        <f t="shared" si="26"/>
        <v>NCHA100330_FA-1</v>
      </c>
      <c r="G108" s="14" t="str">
        <f t="shared" si="27"/>
        <v>NCHA100330_FA-1</v>
      </c>
      <c r="H108" s="206">
        <f t="shared" si="28"/>
        <v>0</v>
      </c>
      <c r="I108" s="15">
        <f t="shared" si="29"/>
        <v>0</v>
      </c>
      <c r="J108" s="15">
        <f t="shared" si="30"/>
        <v>0</v>
      </c>
      <c r="K108" s="16" t="s">
        <v>32</v>
      </c>
      <c r="L108" s="10" t="str">
        <f t="shared" si="31"/>
        <v>S8</v>
      </c>
      <c r="M108" s="10" t="s">
        <v>64</v>
      </c>
      <c r="N108" s="4"/>
    </row>
    <row r="109" spans="1:14" ht="15.75">
      <c r="A109" s="22"/>
      <c r="B109" s="222"/>
      <c r="C109" s="222"/>
      <c r="D109" s="222"/>
      <c r="E109" s="222"/>
      <c r="F109" s="222"/>
      <c r="G109" s="222"/>
      <c r="H109" s="222"/>
      <c r="I109" s="222"/>
      <c r="J109" s="222"/>
      <c r="K109" s="223" t="s">
        <v>65</v>
      </c>
      <c r="L109" s="223"/>
      <c r="M109" s="223"/>
      <c r="N109" s="4"/>
    </row>
    <row r="110" spans="1:14" ht="15.75">
      <c r="A110" s="22"/>
      <c r="K110" s="23"/>
      <c r="L110" s="23"/>
      <c r="M110" s="23"/>
      <c r="N110" s="4"/>
    </row>
    <row r="111" spans="1:14" ht="15.75">
      <c r="A111" s="24" t="s">
        <v>66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4"/>
    </row>
    <row r="112" spans="1:14">
      <c r="A112" s="25" t="s">
        <v>67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4"/>
    </row>
    <row r="113" spans="1:14">
      <c r="N113" s="4"/>
    </row>
    <row r="114" spans="1:14">
      <c r="A114" s="4" t="s">
        <v>68</v>
      </c>
      <c r="N114" s="4"/>
    </row>
    <row r="115" spans="1:14">
      <c r="N115" s="4"/>
    </row>
    <row r="116" spans="1:14">
      <c r="A116" t="s">
        <v>69</v>
      </c>
      <c r="N116" s="4"/>
    </row>
    <row r="117" spans="1:14">
      <c r="N117" s="4"/>
    </row>
    <row r="118" spans="1:14">
      <c r="A118" t="s">
        <v>70</v>
      </c>
      <c r="N118" s="4"/>
    </row>
    <row r="119" spans="1:14">
      <c r="N119" s="4"/>
    </row>
    <row r="120" spans="1:14">
      <c r="A120" t="s">
        <v>71</v>
      </c>
    </row>
    <row r="122" spans="1:14">
      <c r="A122" t="s">
        <v>72</v>
      </c>
      <c r="G122" t="s">
        <v>73</v>
      </c>
    </row>
    <row r="124" spans="1:14">
      <c r="A124" t="s">
        <v>74</v>
      </c>
    </row>
    <row r="126" spans="1:14">
      <c r="A126" t="s">
        <v>75</v>
      </c>
    </row>
    <row r="128" spans="1:14">
      <c r="A128" t="s">
        <v>76</v>
      </c>
    </row>
    <row r="130" spans="1:13">
      <c r="A130" t="s">
        <v>77</v>
      </c>
    </row>
    <row r="132" spans="1:13">
      <c r="A132" t="s">
        <v>78</v>
      </c>
    </row>
    <row r="134" spans="1:13">
      <c r="A134" t="s">
        <v>79</v>
      </c>
    </row>
    <row r="136" spans="1:13">
      <c r="A136" t="s">
        <v>80</v>
      </c>
    </row>
    <row r="138" spans="1:13">
      <c r="A138" t="s">
        <v>81</v>
      </c>
    </row>
    <row r="139" spans="1:13"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1:13" ht="15.75">
      <c r="A140" s="26" t="s">
        <v>82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2" spans="1:13">
      <c r="A142" t="s">
        <v>83</v>
      </c>
    </row>
    <row r="144" spans="1:13">
      <c r="A144" s="27" t="s">
        <v>84</v>
      </c>
      <c r="B144" s="27" t="s">
        <v>85</v>
      </c>
      <c r="C144" s="28" t="s">
        <v>86</v>
      </c>
      <c r="D144" s="224" t="s">
        <v>87</v>
      </c>
    </row>
    <row r="145" spans="1:13">
      <c r="A145" s="27" t="s">
        <v>88</v>
      </c>
      <c r="B145" s="17" t="s">
        <v>89</v>
      </c>
      <c r="C145" s="28" t="s">
        <v>90</v>
      </c>
      <c r="D145" s="225"/>
    </row>
    <row r="146" spans="1:13" ht="15.75" thickBot="1">
      <c r="A146" s="29" t="s">
        <v>91</v>
      </c>
      <c r="B146" s="30" t="s">
        <v>92</v>
      </c>
      <c r="C146" s="31" t="s">
        <v>93</v>
      </c>
      <c r="D146" s="225"/>
    </row>
    <row r="147" spans="1:13">
      <c r="A147" s="4"/>
      <c r="B147" s="32" t="s">
        <v>92</v>
      </c>
      <c r="C147" s="33" t="s">
        <v>93</v>
      </c>
      <c r="D147" s="226"/>
      <c r="G147" s="4"/>
      <c r="H147" s="34"/>
      <c r="I147" s="34"/>
      <c r="J147" s="35"/>
      <c r="K147" s="36"/>
    </row>
    <row r="148" spans="1:13">
      <c r="B148" s="227" t="s">
        <v>94</v>
      </c>
      <c r="C148" s="228"/>
      <c r="D148" s="229"/>
      <c r="G148" s="4"/>
      <c r="H148" s="34"/>
      <c r="I148" s="34"/>
      <c r="J148" s="35"/>
      <c r="K148" s="36"/>
    </row>
    <row r="149" spans="1:13">
      <c r="G149" s="4"/>
      <c r="H149" s="34"/>
      <c r="I149" s="34"/>
      <c r="J149" s="35"/>
      <c r="K149" s="36"/>
    </row>
    <row r="150" spans="1:13">
      <c r="A150" t="s">
        <v>95</v>
      </c>
    </row>
    <row r="152" spans="1:13">
      <c r="A152" t="s">
        <v>96</v>
      </c>
    </row>
    <row r="154" spans="1:13">
      <c r="A154" t="s">
        <v>97</v>
      </c>
    </row>
    <row r="156" spans="1:13" ht="15.75">
      <c r="A156" s="26" t="s">
        <v>98</v>
      </c>
      <c r="B156" s="3"/>
      <c r="C156" s="38"/>
      <c r="D156" s="38"/>
      <c r="E156" s="38"/>
      <c r="F156" s="38"/>
      <c r="G156" s="38"/>
      <c r="H156" s="38"/>
      <c r="I156" s="39"/>
      <c r="J156" s="39"/>
      <c r="K156" s="39"/>
      <c r="L156" s="40"/>
      <c r="M156" s="38"/>
    </row>
    <row r="157" spans="1:13">
      <c r="A157" s="4"/>
      <c r="B157" s="7"/>
      <c r="C157" s="4"/>
      <c r="D157" s="4"/>
      <c r="E157" s="4"/>
      <c r="F157" s="4"/>
      <c r="G157" s="4"/>
      <c r="H157" s="4"/>
      <c r="I157" s="8"/>
      <c r="J157" s="8"/>
      <c r="K157" s="8"/>
      <c r="L157" s="41"/>
      <c r="M157" s="4"/>
    </row>
    <row r="158" spans="1:13">
      <c r="A158" s="4"/>
      <c r="B158" s="27" t="s">
        <v>99</v>
      </c>
      <c r="C158" s="4"/>
      <c r="D158" s="4"/>
      <c r="E158" s="4"/>
      <c r="F158" s="4"/>
      <c r="G158" s="4"/>
      <c r="H158" s="4"/>
      <c r="I158" s="8"/>
      <c r="J158" s="8"/>
      <c r="K158" s="8"/>
      <c r="L158" s="41"/>
      <c r="M158" s="4"/>
    </row>
    <row r="159" spans="1:13">
      <c r="A159" s="4"/>
      <c r="B159" s="42" t="s">
        <v>100</v>
      </c>
      <c r="C159" s="17">
        <v>2</v>
      </c>
      <c r="D159" s="4"/>
      <c r="E159" s="4"/>
      <c r="F159" s="4" t="s">
        <v>101</v>
      </c>
      <c r="G159" s="4"/>
      <c r="H159" s="4"/>
      <c r="I159" s="8"/>
      <c r="J159" s="8"/>
      <c r="K159" s="8"/>
      <c r="L159" s="41"/>
      <c r="M159" s="4"/>
    </row>
    <row r="160" spans="1:13">
      <c r="A160" s="4"/>
      <c r="B160" s="42" t="s">
        <v>102</v>
      </c>
      <c r="C160" s="17" t="s">
        <v>103</v>
      </c>
      <c r="D160" s="4"/>
      <c r="E160" s="4"/>
      <c r="F160" s="4"/>
      <c r="G160" s="4"/>
      <c r="H160" s="4"/>
      <c r="I160" s="8"/>
      <c r="J160" s="8"/>
      <c r="K160" s="8"/>
      <c r="L160" s="41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8"/>
      <c r="J161" s="8"/>
      <c r="K161" s="8"/>
      <c r="L161" s="41"/>
      <c r="M161" s="4"/>
    </row>
    <row r="162" spans="1:13">
      <c r="A162" s="4" t="s">
        <v>104</v>
      </c>
      <c r="B162" s="43" t="s">
        <v>105</v>
      </c>
      <c r="C162" s="4"/>
      <c r="D162" s="4"/>
      <c r="E162" s="4"/>
      <c r="F162" s="4"/>
      <c r="G162" s="4"/>
      <c r="H162" s="4"/>
      <c r="I162" s="8"/>
      <c r="J162" s="8"/>
      <c r="K162" s="8"/>
      <c r="L162" s="4"/>
      <c r="M162" s="6"/>
    </row>
    <row r="163" spans="1:13">
      <c r="A163" s="4"/>
      <c r="B163" s="42" t="s">
        <v>106</v>
      </c>
      <c r="C163" s="17" t="s">
        <v>107</v>
      </c>
      <c r="D163" s="44" t="s">
        <v>108</v>
      </c>
      <c r="E163" s="4"/>
      <c r="F163" s="4" t="s">
        <v>109</v>
      </c>
      <c r="G163" s="4"/>
      <c r="H163" s="4"/>
      <c r="I163" s="8"/>
      <c r="J163" s="8"/>
      <c r="K163" s="35"/>
      <c r="L163" s="8"/>
      <c r="M163" s="6"/>
    </row>
    <row r="164" spans="1:13">
      <c r="A164" s="4"/>
      <c r="B164" s="45" t="s">
        <v>110</v>
      </c>
      <c r="C164" s="17" t="s">
        <v>111</v>
      </c>
      <c r="D164" s="44" t="s">
        <v>112</v>
      </c>
      <c r="E164" s="4"/>
      <c r="F164" s="4"/>
      <c r="G164" s="4"/>
      <c r="H164" s="4"/>
      <c r="I164" s="8"/>
      <c r="J164" s="8"/>
      <c r="K164" s="35"/>
      <c r="L164" s="8"/>
      <c r="M164" s="6"/>
    </row>
    <row r="165" spans="1:13">
      <c r="A165" s="4"/>
      <c r="B165" s="4"/>
      <c r="C165" s="4"/>
      <c r="D165" s="4"/>
      <c r="E165" s="4"/>
      <c r="F165" s="4"/>
      <c r="G165" s="4"/>
      <c r="H165" s="4"/>
      <c r="I165" s="8"/>
      <c r="J165" s="8"/>
      <c r="K165" s="35"/>
      <c r="L165" s="8"/>
      <c r="M165" s="6"/>
    </row>
    <row r="166" spans="1:13">
      <c r="A166" s="4" t="s">
        <v>104</v>
      </c>
      <c r="B166" s="27" t="s">
        <v>113</v>
      </c>
      <c r="C166" s="4"/>
      <c r="D166" s="4"/>
      <c r="E166" s="4"/>
      <c r="F166" s="4"/>
      <c r="G166" s="4"/>
      <c r="H166" s="4"/>
      <c r="I166" s="8"/>
      <c r="J166" s="8"/>
      <c r="K166" s="35"/>
      <c r="L166" s="8"/>
      <c r="M166" s="6"/>
    </row>
    <row r="167" spans="1:13">
      <c r="A167" s="4"/>
      <c r="B167" s="42" t="s">
        <v>114</v>
      </c>
      <c r="C167" s="17" t="s">
        <v>115</v>
      </c>
      <c r="D167" s="44" t="s">
        <v>116</v>
      </c>
      <c r="E167" s="4"/>
      <c r="F167" s="46" t="s">
        <v>117</v>
      </c>
      <c r="G167" s="46"/>
      <c r="H167" s="46"/>
      <c r="I167" s="47"/>
      <c r="J167" s="47"/>
      <c r="K167" s="35"/>
      <c r="L167" s="8"/>
      <c r="M167" s="6"/>
    </row>
    <row r="168" spans="1:13">
      <c r="A168" s="4"/>
      <c r="B168" s="42" t="s">
        <v>118</v>
      </c>
      <c r="C168" s="17" t="s">
        <v>119</v>
      </c>
      <c r="D168" s="44" t="s">
        <v>120</v>
      </c>
      <c r="E168" s="4"/>
      <c r="F168" s="4" t="s">
        <v>121</v>
      </c>
      <c r="G168" s="4"/>
      <c r="H168" s="8"/>
      <c r="I168" s="8"/>
      <c r="J168" s="8"/>
      <c r="K168" s="35"/>
      <c r="L168" s="8"/>
      <c r="M168" s="6"/>
    </row>
    <row r="169" spans="1:13" ht="18" customHeight="1">
      <c r="A169" s="4"/>
      <c r="B169" s="4"/>
      <c r="C169" s="34"/>
      <c r="D169" s="4"/>
      <c r="E169" s="4"/>
      <c r="F169" s="4"/>
      <c r="G169" s="4"/>
      <c r="H169" s="4"/>
      <c r="I169" s="4"/>
      <c r="J169" s="4"/>
      <c r="K169" s="35"/>
      <c r="L169" s="8"/>
      <c r="M169" s="6"/>
    </row>
    <row r="170" spans="1:13" ht="18" customHeight="1">
      <c r="A170" s="4"/>
      <c r="B170" s="27" t="s">
        <v>122</v>
      </c>
      <c r="C170" s="34"/>
      <c r="D170" s="4"/>
      <c r="E170" s="4"/>
      <c r="F170" s="4"/>
      <c r="G170" s="4"/>
      <c r="H170" s="4"/>
      <c r="I170" s="4"/>
      <c r="J170" s="4"/>
      <c r="K170" s="35"/>
      <c r="L170" s="8"/>
      <c r="M170" s="6"/>
    </row>
    <row r="171" spans="1:13" ht="18" customHeight="1">
      <c r="A171" s="4" t="s">
        <v>123</v>
      </c>
      <c r="B171" s="42" t="s">
        <v>124</v>
      </c>
      <c r="C171" s="17" t="s">
        <v>125</v>
      </c>
      <c r="D171" s="4"/>
      <c r="E171" s="4"/>
      <c r="F171" s="4" t="s">
        <v>109</v>
      </c>
      <c r="G171" s="4"/>
      <c r="H171" s="4"/>
      <c r="I171" s="4"/>
      <c r="J171" s="4"/>
      <c r="K171" s="35"/>
      <c r="L171" s="8"/>
      <c r="M171" s="4"/>
    </row>
    <row r="172" spans="1:13" ht="18" customHeight="1">
      <c r="A172" s="4"/>
      <c r="B172" s="45" t="s">
        <v>110</v>
      </c>
      <c r="C172" s="17" t="s">
        <v>126</v>
      </c>
      <c r="D172" s="4"/>
      <c r="E172" s="4"/>
      <c r="F172" s="4"/>
      <c r="G172" s="4"/>
      <c r="H172" s="4"/>
      <c r="I172" s="4"/>
      <c r="J172" s="4"/>
      <c r="K172" s="35"/>
      <c r="L172" s="8"/>
      <c r="M172" s="6"/>
    </row>
    <row r="173" spans="1:13" ht="18" customHeight="1"/>
    <row r="174" spans="1:13" ht="18" customHeight="1">
      <c r="A174" s="26" t="s">
        <v>127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8" customHeight="1"/>
    <row r="176" spans="1:13" ht="18" customHeight="1">
      <c r="A176" s="4" t="s">
        <v>128</v>
      </c>
    </row>
    <row r="177" spans="1:5" ht="18" customHeight="1"/>
    <row r="178" spans="1:5" ht="18.75">
      <c r="A178" s="4" t="s">
        <v>129</v>
      </c>
      <c r="B178" s="4"/>
      <c r="C178" s="4"/>
      <c r="D178" s="48"/>
      <c r="E178" s="48"/>
    </row>
    <row r="179" spans="1:5" ht="18.75">
      <c r="A179" s="4"/>
      <c r="B179" s="4"/>
      <c r="C179" s="4"/>
      <c r="D179" s="48"/>
      <c r="E179" s="48"/>
    </row>
    <row r="180" spans="1:5">
      <c r="A180" s="4"/>
      <c r="B180" s="17" t="s">
        <v>85</v>
      </c>
      <c r="C180" s="17" t="s">
        <v>86</v>
      </c>
    </row>
    <row r="181" spans="1:5">
      <c r="A181" s="49" t="s">
        <v>130</v>
      </c>
      <c r="B181" s="17" t="s">
        <v>107</v>
      </c>
      <c r="C181" s="17" t="s">
        <v>108</v>
      </c>
    </row>
    <row r="182" spans="1:5">
      <c r="A182" s="49" t="s">
        <v>131</v>
      </c>
      <c r="B182" s="17" t="s">
        <v>132</v>
      </c>
      <c r="C182" s="17" t="s">
        <v>133</v>
      </c>
    </row>
    <row r="183" spans="1:5">
      <c r="A183" s="50"/>
      <c r="B183" s="227" t="s">
        <v>134</v>
      </c>
      <c r="C183" s="229"/>
    </row>
    <row r="184" spans="1:5">
      <c r="A184" s="50"/>
    </row>
    <row r="185" spans="1:5">
      <c r="A185" s="51" t="s">
        <v>135</v>
      </c>
    </row>
    <row r="186" spans="1:5">
      <c r="A186" s="34"/>
    </row>
    <row r="187" spans="1:5">
      <c r="A187" s="4" t="s">
        <v>136</v>
      </c>
    </row>
    <row r="188" spans="1:5">
      <c r="A188" s="50"/>
    </row>
    <row r="189" spans="1:5">
      <c r="A189" t="s">
        <v>137</v>
      </c>
    </row>
    <row r="191" spans="1:5">
      <c r="A191" t="s">
        <v>138</v>
      </c>
    </row>
    <row r="192" spans="1:5">
      <c r="A192" s="50"/>
    </row>
    <row r="193" spans="1:13">
      <c r="A193" t="s">
        <v>139</v>
      </c>
    </row>
    <row r="194" spans="1:13">
      <c r="A194" s="50"/>
    </row>
    <row r="195" spans="1:13" ht="15.75">
      <c r="A195" s="26" t="s">
        <v>140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7" spans="1:13">
      <c r="A197" s="4" t="s">
        <v>141</v>
      </c>
    </row>
    <row r="199" spans="1:13">
      <c r="A199" s="51" t="s">
        <v>142</v>
      </c>
    </row>
    <row r="201" spans="1:13">
      <c r="A201" t="s">
        <v>143</v>
      </c>
    </row>
    <row r="203" spans="1:13">
      <c r="A203" s="52" t="s">
        <v>144</v>
      </c>
      <c r="B203" s="52"/>
      <c r="C203" s="52"/>
      <c r="D203" s="52"/>
    </row>
    <row r="205" spans="1:13">
      <c r="A205" t="s">
        <v>145</v>
      </c>
    </row>
    <row r="207" spans="1:13">
      <c r="B207" t="s">
        <v>146</v>
      </c>
      <c r="C207" s="230" t="s">
        <v>147</v>
      </c>
      <c r="D207" s="221" t="s">
        <v>148</v>
      </c>
      <c r="J207" s="54"/>
    </row>
    <row r="208" spans="1:13">
      <c r="A208" s="55" t="s">
        <v>149</v>
      </c>
      <c r="B208" s="37">
        <v>50</v>
      </c>
      <c r="C208" s="230"/>
      <c r="D208" s="221"/>
      <c r="J208" s="54"/>
    </row>
    <row r="209" spans="1:10" ht="15.75">
      <c r="A209" s="56" t="s">
        <v>35</v>
      </c>
      <c r="B209" s="13">
        <v>25</v>
      </c>
      <c r="C209" s="53">
        <v>170</v>
      </c>
      <c r="D209" s="53">
        <v>170</v>
      </c>
      <c r="J209" s="54"/>
    </row>
    <row r="210" spans="1:10" ht="15.75">
      <c r="A210" s="56" t="s">
        <v>37</v>
      </c>
      <c r="B210" s="13">
        <v>12.5</v>
      </c>
      <c r="C210" s="53">
        <v>170</v>
      </c>
      <c r="D210" s="53">
        <v>170</v>
      </c>
      <c r="J210" s="54"/>
    </row>
    <row r="211" spans="1:10" ht="15.75">
      <c r="A211" s="56" t="s">
        <v>39</v>
      </c>
      <c r="B211" s="13">
        <v>6.25</v>
      </c>
      <c r="C211" s="53">
        <v>170</v>
      </c>
      <c r="D211" s="53">
        <v>170</v>
      </c>
      <c r="J211" s="54"/>
    </row>
    <row r="212" spans="1:10" ht="15.75">
      <c r="A212" s="56" t="s">
        <v>41</v>
      </c>
      <c r="B212" s="13">
        <v>3.125</v>
      </c>
      <c r="C212" s="53">
        <v>170</v>
      </c>
      <c r="D212" s="53">
        <v>170</v>
      </c>
      <c r="J212" s="54"/>
    </row>
    <row r="213" spans="1:10" ht="15.75">
      <c r="A213" s="56" t="s">
        <v>43</v>
      </c>
      <c r="B213" s="13">
        <v>1.56</v>
      </c>
      <c r="C213" s="53">
        <v>170</v>
      </c>
      <c r="D213" s="53">
        <v>170</v>
      </c>
      <c r="J213" s="54"/>
    </row>
    <row r="214" spans="1:10" ht="15.75">
      <c r="A214" s="56" t="s">
        <v>45</v>
      </c>
      <c r="B214" s="13">
        <v>0.78</v>
      </c>
      <c r="C214" s="53">
        <v>170</v>
      </c>
      <c r="D214" s="53">
        <v>170</v>
      </c>
      <c r="J214" s="54"/>
    </row>
    <row r="215" spans="1:10" ht="15.75">
      <c r="A215" s="56" t="s">
        <v>47</v>
      </c>
      <c r="B215" s="13">
        <v>0.39</v>
      </c>
      <c r="C215" s="53">
        <v>170</v>
      </c>
      <c r="D215" s="53">
        <v>170</v>
      </c>
      <c r="J215" s="54"/>
    </row>
    <row r="216" spans="1:10" ht="15.75">
      <c r="A216" s="56" t="s">
        <v>48</v>
      </c>
      <c r="B216" s="13">
        <v>0.19</v>
      </c>
      <c r="C216" s="53">
        <v>170</v>
      </c>
      <c r="D216" s="53">
        <v>170</v>
      </c>
    </row>
    <row r="217" spans="1:10" ht="15.75">
      <c r="A217" s="56" t="s">
        <v>34</v>
      </c>
      <c r="B217" s="13">
        <v>9.7000000000000003E-2</v>
      </c>
      <c r="C217" s="53">
        <v>170</v>
      </c>
      <c r="D217" s="53">
        <v>170</v>
      </c>
    </row>
    <row r="218" spans="1:10" ht="15.75">
      <c r="A218" s="56" t="s">
        <v>36</v>
      </c>
      <c r="B218" s="13">
        <v>4.8000000000000001E-2</v>
      </c>
      <c r="C218" s="53">
        <v>170</v>
      </c>
      <c r="D218" s="53">
        <v>170</v>
      </c>
    </row>
    <row r="219" spans="1:10" ht="15.75">
      <c r="A219" s="56" t="s">
        <v>38</v>
      </c>
      <c r="B219" s="13">
        <v>2.4E-2</v>
      </c>
      <c r="C219" s="53">
        <v>170</v>
      </c>
      <c r="D219" s="53">
        <v>170</v>
      </c>
    </row>
    <row r="220" spans="1:10" ht="15.75">
      <c r="A220" s="56" t="s">
        <v>40</v>
      </c>
      <c r="B220" s="13">
        <v>1.2E-2</v>
      </c>
      <c r="C220" s="53">
        <v>170</v>
      </c>
      <c r="D220" s="53">
        <v>170</v>
      </c>
    </row>
    <row r="221" spans="1:10" ht="15.75">
      <c r="A221" s="56" t="s">
        <v>42</v>
      </c>
      <c r="B221" s="13">
        <v>6.0000000000000001E-3</v>
      </c>
      <c r="C221" s="53">
        <v>170</v>
      </c>
      <c r="D221" s="53">
        <v>170</v>
      </c>
    </row>
    <row r="222" spans="1:10" ht="15.75">
      <c r="A222" s="56" t="s">
        <v>44</v>
      </c>
      <c r="B222" s="13">
        <v>3.0000000000000001E-3</v>
      </c>
      <c r="C222" s="53">
        <v>170</v>
      </c>
      <c r="D222" s="53">
        <v>340</v>
      </c>
    </row>
    <row r="223" spans="1:10">
      <c r="A223" s="231" t="s">
        <v>150</v>
      </c>
      <c r="B223" s="231"/>
      <c r="C223" s="231"/>
      <c r="D223" s="231"/>
    </row>
    <row r="224" spans="1:10">
      <c r="A224" s="19"/>
      <c r="B224" s="19"/>
      <c r="C224" s="19"/>
      <c r="D224" s="19"/>
    </row>
    <row r="225" spans="1:13" ht="15.75">
      <c r="A225" s="57" t="s">
        <v>151</v>
      </c>
    </row>
    <row r="227" spans="1:13" ht="15.75">
      <c r="A227" s="57" t="s">
        <v>138</v>
      </c>
    </row>
    <row r="229" spans="1:13">
      <c r="A229" t="s">
        <v>152</v>
      </c>
    </row>
    <row r="231" spans="1:13" ht="15.75">
      <c r="A231" s="26" t="s">
        <v>153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>
      <c r="A232" s="50"/>
    </row>
    <row r="233" spans="1:13">
      <c r="A233" s="4" t="s">
        <v>154</v>
      </c>
    </row>
    <row r="234" spans="1:13">
      <c r="A234" s="50"/>
    </row>
    <row r="235" spans="1:13">
      <c r="A235" t="s">
        <v>155</v>
      </c>
    </row>
    <row r="236" spans="1:13">
      <c r="A236" s="50"/>
    </row>
    <row r="237" spans="1:13">
      <c r="A237" s="42"/>
      <c r="B237" s="27" t="s">
        <v>85</v>
      </c>
      <c r="C237" s="28" t="s">
        <v>86</v>
      </c>
      <c r="D237" s="232" t="s">
        <v>156</v>
      </c>
      <c r="G237" s="58"/>
    </row>
    <row r="238" spans="1:13">
      <c r="A238" s="59" t="s">
        <v>157</v>
      </c>
      <c r="B238" s="17" t="s">
        <v>158</v>
      </c>
      <c r="C238" s="28" t="s">
        <v>159</v>
      </c>
      <c r="D238" s="233"/>
    </row>
    <row r="239" spans="1:13" ht="15.75" thickBot="1">
      <c r="A239" s="17" t="s">
        <v>160</v>
      </c>
      <c r="B239" s="30" t="s">
        <v>92</v>
      </c>
      <c r="C239" s="31" t="s">
        <v>93</v>
      </c>
      <c r="D239" s="233"/>
    </row>
    <row r="240" spans="1:13">
      <c r="A240" s="4"/>
      <c r="B240" s="32" t="s">
        <v>92</v>
      </c>
      <c r="C240" s="33" t="s">
        <v>93</v>
      </c>
      <c r="D240" s="234"/>
    </row>
    <row r="241" spans="1:13">
      <c r="B241" s="221" t="s">
        <v>161</v>
      </c>
      <c r="C241" s="221"/>
      <c r="D241" s="221"/>
    </row>
    <row r="242" spans="1:13">
      <c r="A242" t="s">
        <v>162</v>
      </c>
    </row>
    <row r="244" spans="1:13">
      <c r="A244" t="s">
        <v>163</v>
      </c>
    </row>
    <row r="246" spans="1:13">
      <c r="A246" t="s">
        <v>164</v>
      </c>
    </row>
    <row r="248" spans="1:13">
      <c r="A248" s="52" t="s">
        <v>165</v>
      </c>
      <c r="B248" s="52"/>
    </row>
    <row r="250" spans="1:13" ht="15.75">
      <c r="A250" s="26" t="s">
        <v>166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2" spans="1:13">
      <c r="A252" s="4" t="s">
        <v>154</v>
      </c>
    </row>
    <row r="254" spans="1:13">
      <c r="A254" s="7" t="s">
        <v>167</v>
      </c>
    </row>
    <row r="255" spans="1:13">
      <c r="A255" s="60"/>
      <c r="E255" s="4"/>
      <c r="F255" s="4"/>
      <c r="G255" s="4"/>
      <c r="H255" s="4"/>
      <c r="I255" s="4"/>
      <c r="J255" s="4"/>
      <c r="K255" s="4"/>
      <c r="L255" s="4"/>
    </row>
    <row r="256" spans="1:13">
      <c r="A256" s="4" t="s">
        <v>168</v>
      </c>
      <c r="E256" s="4"/>
      <c r="F256" s="4"/>
      <c r="G256" s="4"/>
      <c r="H256" s="4"/>
      <c r="I256" s="4"/>
      <c r="J256" s="4"/>
      <c r="K256" s="4"/>
      <c r="L256" s="4"/>
    </row>
    <row r="257" spans="1:12">
      <c r="A257" s="60"/>
      <c r="E257" s="4"/>
      <c r="F257" s="4"/>
      <c r="G257" s="4"/>
      <c r="H257" s="4"/>
      <c r="I257" s="4"/>
      <c r="J257" s="4"/>
      <c r="K257" s="4"/>
      <c r="L257" s="4"/>
    </row>
    <row r="258" spans="1:12">
      <c r="A258" s="61" t="s">
        <v>169</v>
      </c>
      <c r="C258" s="4" t="s">
        <v>170</v>
      </c>
      <c r="E258" s="4"/>
      <c r="F258" s="4"/>
      <c r="G258" s="4"/>
      <c r="H258" s="4"/>
      <c r="I258" s="4"/>
      <c r="J258" s="4"/>
      <c r="K258" s="4"/>
      <c r="L258" s="4"/>
    </row>
    <row r="259" spans="1:12">
      <c r="A259" s="62" t="s">
        <v>171</v>
      </c>
      <c r="E259" s="4"/>
      <c r="G259" s="8"/>
      <c r="H259" s="4"/>
      <c r="I259" s="4"/>
      <c r="J259" s="4"/>
      <c r="K259" s="4"/>
      <c r="L259" s="4"/>
    </row>
    <row r="260" spans="1:12">
      <c r="A260" s="42" t="s">
        <v>172</v>
      </c>
      <c r="E260" s="4"/>
      <c r="F260" s="4"/>
      <c r="G260" s="8"/>
      <c r="H260" s="4"/>
      <c r="I260" s="4"/>
      <c r="J260" s="4"/>
      <c r="K260" s="4"/>
      <c r="L260" s="4"/>
    </row>
    <row r="261" spans="1:12">
      <c r="A261" s="4"/>
      <c r="E261" s="4"/>
      <c r="F261" s="8"/>
      <c r="G261" s="8"/>
      <c r="H261" s="4"/>
      <c r="I261" s="4"/>
      <c r="J261" s="4"/>
      <c r="K261" s="4"/>
      <c r="L261" s="4"/>
    </row>
    <row r="262" spans="1:12">
      <c r="A262" s="7" t="s">
        <v>173</v>
      </c>
      <c r="E262" s="4"/>
      <c r="F262" s="4"/>
      <c r="G262" s="4"/>
      <c r="H262" s="4"/>
      <c r="I262" s="4"/>
      <c r="J262" s="4"/>
      <c r="K262" s="4"/>
      <c r="L262" s="4"/>
    </row>
    <row r="263" spans="1:12">
      <c r="A263" s="60"/>
      <c r="E263" s="4"/>
      <c r="F263" s="4"/>
      <c r="G263" s="4"/>
      <c r="H263" s="4"/>
      <c r="I263" s="4"/>
      <c r="J263" s="4"/>
      <c r="K263" s="4"/>
      <c r="L263" s="4"/>
    </row>
    <row r="264" spans="1:12">
      <c r="A264" s="63" t="s">
        <v>174</v>
      </c>
      <c r="C264" s="4" t="s">
        <v>170</v>
      </c>
      <c r="E264" s="4"/>
      <c r="F264" s="4"/>
      <c r="G264" s="4"/>
      <c r="H264" s="4"/>
      <c r="I264" s="4"/>
      <c r="J264" s="4"/>
      <c r="K264" s="4"/>
      <c r="L264" s="4"/>
    </row>
    <row r="265" spans="1:12">
      <c r="A265" s="64" t="s">
        <v>175</v>
      </c>
      <c r="E265" s="4"/>
      <c r="G265" s="8"/>
      <c r="H265" s="4"/>
      <c r="I265" s="4"/>
      <c r="J265" s="4"/>
      <c r="K265" s="4"/>
      <c r="L265" s="4"/>
    </row>
    <row r="266" spans="1:12">
      <c r="A266" s="42" t="s">
        <v>172</v>
      </c>
      <c r="E266" s="4"/>
      <c r="F266" s="8"/>
      <c r="G266" s="8"/>
      <c r="H266" s="4"/>
      <c r="I266" s="4"/>
      <c r="J266" s="4"/>
      <c r="K266" s="4"/>
      <c r="L266" s="4"/>
    </row>
    <row r="267" spans="1:12">
      <c r="A267" s="4"/>
      <c r="E267" s="4"/>
      <c r="F267" s="8"/>
      <c r="G267" s="8"/>
      <c r="H267" s="4"/>
      <c r="I267" s="4"/>
      <c r="J267" s="4"/>
      <c r="K267" s="4"/>
      <c r="L267" s="4"/>
    </row>
    <row r="268" spans="1:12">
      <c r="A268" s="7" t="s">
        <v>176</v>
      </c>
      <c r="E268" s="4"/>
      <c r="F268" s="4"/>
      <c r="G268" s="4"/>
      <c r="H268" s="4"/>
      <c r="I268" s="4"/>
      <c r="J268" s="4"/>
      <c r="K268" s="4"/>
      <c r="L268" s="4"/>
    </row>
    <row r="269" spans="1:12">
      <c r="E269" s="4"/>
      <c r="F269" s="4"/>
      <c r="G269" s="4"/>
      <c r="H269" s="4"/>
      <c r="I269" s="4"/>
      <c r="J269" s="4"/>
      <c r="K269" s="4"/>
      <c r="L269" s="4"/>
    </row>
    <row r="270" spans="1:12">
      <c r="A270" s="7" t="s">
        <v>177</v>
      </c>
    </row>
    <row r="271" spans="1:12">
      <c r="A271" s="50"/>
    </row>
    <row r="272" spans="1:12">
      <c r="A272" t="s">
        <v>178</v>
      </c>
    </row>
    <row r="273" spans="1:1">
      <c r="A273" s="50"/>
    </row>
    <row r="276" spans="1:1">
      <c r="A276" s="50"/>
    </row>
    <row r="278" spans="1:1">
      <c r="A278" s="50"/>
    </row>
  </sheetData>
  <mergeCells count="34">
    <mergeCell ref="A1:M1"/>
    <mergeCell ref="H9:L10"/>
    <mergeCell ref="A18:M18"/>
    <mergeCell ref="B29:D29"/>
    <mergeCell ref="E29:G29"/>
    <mergeCell ref="H29:J29"/>
    <mergeCell ref="L29:M29"/>
    <mergeCell ref="B98:D98"/>
    <mergeCell ref="E98:G98"/>
    <mergeCell ref="H98:J98"/>
    <mergeCell ref="K98:M98"/>
    <mergeCell ref="A41:M41"/>
    <mergeCell ref="B52:D52"/>
    <mergeCell ref="E52:G52"/>
    <mergeCell ref="H52:J52"/>
    <mergeCell ref="L52:M52"/>
    <mergeCell ref="A64:M64"/>
    <mergeCell ref="B75:D75"/>
    <mergeCell ref="E75:G75"/>
    <mergeCell ref="H75:J75"/>
    <mergeCell ref="L75:M75"/>
    <mergeCell ref="A87:M87"/>
    <mergeCell ref="B241:D241"/>
    <mergeCell ref="B109:D109"/>
    <mergeCell ref="E109:G109"/>
    <mergeCell ref="H109:J109"/>
    <mergeCell ref="K109:M109"/>
    <mergeCell ref="D144:D147"/>
    <mergeCell ref="B148:D148"/>
    <mergeCell ref="B183:C183"/>
    <mergeCell ref="C207:C208"/>
    <mergeCell ref="D207:D208"/>
    <mergeCell ref="A223:D223"/>
    <mergeCell ref="D237:D240"/>
  </mergeCells>
  <pageMargins left="0" right="0" top="0" bottom="0" header="0.31496062992125984" footer="0.31496062992125984"/>
  <pageSetup paperSize="9" scale="51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E20" sqref="E20:E23"/>
    </sheetView>
  </sheetViews>
  <sheetFormatPr baseColWidth="10" defaultRowHeight="15"/>
  <cols>
    <col min="1" max="1" width="34.140625" customWidth="1"/>
    <col min="3" max="3" width="17.85546875" customWidth="1"/>
  </cols>
  <sheetData>
    <row r="1" spans="1:14" ht="18.75">
      <c r="E1" s="155" t="s">
        <v>541</v>
      </c>
      <c r="F1" s="155"/>
      <c r="G1" s="155" t="s">
        <v>542</v>
      </c>
      <c r="K1" s="156" t="s">
        <v>543</v>
      </c>
      <c r="L1" s="156" t="s">
        <v>544</v>
      </c>
    </row>
    <row r="3" spans="1:14" ht="15.75">
      <c r="A3" s="157" t="s">
        <v>545</v>
      </c>
      <c r="E3">
        <v>3647253</v>
      </c>
      <c r="G3" t="s">
        <v>546</v>
      </c>
      <c r="I3" t="s">
        <v>547</v>
      </c>
      <c r="K3">
        <v>1</v>
      </c>
      <c r="L3">
        <v>152.71</v>
      </c>
      <c r="N3" t="s">
        <v>548</v>
      </c>
    </row>
    <row r="4" spans="1:14" ht="15.75">
      <c r="A4" s="158" t="s">
        <v>549</v>
      </c>
      <c r="E4">
        <v>3665565</v>
      </c>
      <c r="G4" t="s">
        <v>550</v>
      </c>
      <c r="I4" t="s">
        <v>551</v>
      </c>
      <c r="K4">
        <v>1</v>
      </c>
      <c r="L4">
        <v>112.51</v>
      </c>
    </row>
    <row r="5" spans="1:14" ht="15.75">
      <c r="A5" s="158" t="s">
        <v>552</v>
      </c>
      <c r="E5">
        <v>3736367</v>
      </c>
      <c r="G5" t="s">
        <v>553</v>
      </c>
      <c r="I5" t="s">
        <v>554</v>
      </c>
      <c r="K5">
        <v>1</v>
      </c>
      <c r="L5">
        <v>192.17</v>
      </c>
    </row>
    <row r="6" spans="1:14" ht="15.75">
      <c r="A6" s="158" t="s">
        <v>555</v>
      </c>
      <c r="E6">
        <v>3769679</v>
      </c>
      <c r="G6" t="s">
        <v>556</v>
      </c>
      <c r="I6" t="s">
        <v>557</v>
      </c>
      <c r="K6">
        <v>2</v>
      </c>
      <c r="L6">
        <v>33.369999999999997</v>
      </c>
    </row>
    <row r="7" spans="1:14" ht="15.75">
      <c r="A7" s="159" t="s">
        <v>558</v>
      </c>
      <c r="E7">
        <v>3753365</v>
      </c>
      <c r="G7" t="s">
        <v>559</v>
      </c>
      <c r="K7">
        <v>1</v>
      </c>
      <c r="L7">
        <v>24.49</v>
      </c>
    </row>
    <row r="8" spans="1:14" ht="15.75">
      <c r="A8" s="159" t="s">
        <v>560</v>
      </c>
      <c r="E8">
        <v>3766453</v>
      </c>
      <c r="G8" t="s">
        <v>561</v>
      </c>
      <c r="I8" t="s">
        <v>557</v>
      </c>
      <c r="K8">
        <v>1</v>
      </c>
      <c r="L8">
        <v>26.2</v>
      </c>
    </row>
    <row r="9" spans="1:14" ht="15.75">
      <c r="A9" s="158" t="s">
        <v>562</v>
      </c>
      <c r="E9">
        <v>3780946</v>
      </c>
      <c r="G9" t="s">
        <v>563</v>
      </c>
      <c r="I9" t="s">
        <v>557</v>
      </c>
      <c r="K9">
        <v>1</v>
      </c>
      <c r="L9">
        <v>131.78</v>
      </c>
    </row>
    <row r="10" spans="1:14" ht="15.75">
      <c r="A10" s="159" t="s">
        <v>564</v>
      </c>
      <c r="E10">
        <v>2516652</v>
      </c>
      <c r="G10" t="s">
        <v>565</v>
      </c>
      <c r="I10" t="s">
        <v>551</v>
      </c>
      <c r="K10">
        <v>1</v>
      </c>
      <c r="L10">
        <v>111.71</v>
      </c>
    </row>
    <row r="12" spans="1:14">
      <c r="L12">
        <f>SUM(L3:L10)</f>
        <v>784.94</v>
      </c>
    </row>
    <row r="13" spans="1:14">
      <c r="D13" s="160"/>
      <c r="E13" s="50" t="s">
        <v>566</v>
      </c>
    </row>
    <row r="14" spans="1:14" ht="15" customHeight="1">
      <c r="A14" s="264" t="s">
        <v>567</v>
      </c>
      <c r="B14" s="264"/>
      <c r="D14" s="160"/>
      <c r="E14" s="162" t="s">
        <v>568</v>
      </c>
      <c r="L14" s="163">
        <v>220</v>
      </c>
    </row>
    <row r="15" spans="1:14" ht="16.5" customHeight="1">
      <c r="A15" s="161" t="s">
        <v>569</v>
      </c>
      <c r="B15" s="161"/>
      <c r="E15" s="162" t="s">
        <v>570</v>
      </c>
      <c r="L15" s="164">
        <v>284</v>
      </c>
    </row>
    <row r="19" spans="2:10">
      <c r="I19" s="19"/>
    </row>
    <row r="20" spans="2:10" ht="18.75">
      <c r="E20" s="265" t="s">
        <v>571</v>
      </c>
      <c r="G20" s="268" t="s">
        <v>572</v>
      </c>
      <c r="H20" s="269"/>
      <c r="I20" s="268" t="s">
        <v>573</v>
      </c>
      <c r="J20" s="269"/>
    </row>
    <row r="21" spans="2:10">
      <c r="E21" s="266"/>
      <c r="G21" s="165" t="s">
        <v>574</v>
      </c>
      <c r="H21" s="166" t="s">
        <v>575</v>
      </c>
      <c r="I21" s="165" t="s">
        <v>574</v>
      </c>
      <c r="J21" s="166" t="s">
        <v>576</v>
      </c>
    </row>
    <row r="22" spans="2:10" ht="15.75">
      <c r="E22" s="266"/>
      <c r="G22" s="167" t="s">
        <v>577</v>
      </c>
      <c r="H22" s="168" t="s">
        <v>578</v>
      </c>
      <c r="I22" s="167" t="s">
        <v>577</v>
      </c>
      <c r="J22" s="168" t="s">
        <v>579</v>
      </c>
    </row>
    <row r="23" spans="2:10">
      <c r="E23" s="267"/>
      <c r="G23" s="169" t="s">
        <v>580</v>
      </c>
      <c r="H23" s="170" t="s">
        <v>581</v>
      </c>
      <c r="I23" s="169" t="s">
        <v>580</v>
      </c>
      <c r="J23" s="170" t="s">
        <v>582</v>
      </c>
    </row>
    <row r="24" spans="2:10">
      <c r="I24" s="19"/>
    </row>
    <row r="25" spans="2:10">
      <c r="I25" s="19"/>
    </row>
    <row r="26" spans="2:10" ht="15.75">
      <c r="B26" s="171" t="s">
        <v>583</v>
      </c>
      <c r="C26" s="171" t="s">
        <v>584</v>
      </c>
      <c r="D26" s="171" t="s">
        <v>542</v>
      </c>
      <c r="E26" s="172" t="s">
        <v>585</v>
      </c>
      <c r="F26" s="171" t="s">
        <v>586</v>
      </c>
      <c r="G26" s="171" t="s">
        <v>587</v>
      </c>
      <c r="H26" s="173" t="s">
        <v>588</v>
      </c>
      <c r="I26" s="174" t="s">
        <v>589</v>
      </c>
      <c r="J26" s="174" t="s">
        <v>590</v>
      </c>
    </row>
    <row r="27" spans="2:10" ht="15.75">
      <c r="B27" s="175" t="s">
        <v>591</v>
      </c>
      <c r="C27" s="176" t="s">
        <v>592</v>
      </c>
      <c r="D27" s="53" t="s">
        <v>593</v>
      </c>
      <c r="E27" s="176" t="s">
        <v>594</v>
      </c>
      <c r="F27" s="177">
        <v>185</v>
      </c>
      <c r="G27" s="53" t="s">
        <v>595</v>
      </c>
      <c r="H27" s="178">
        <f t="shared" ref="H27:H28" si="0">F27/10000</f>
        <v>1.8499999999999999E-2</v>
      </c>
      <c r="I27" s="53">
        <v>5000</v>
      </c>
      <c r="J27" s="179">
        <f t="shared" ref="J27:J37" si="1">H27*I27</f>
        <v>92.5</v>
      </c>
    </row>
    <row r="28" spans="2:10" ht="15.75">
      <c r="B28" s="175" t="s">
        <v>596</v>
      </c>
      <c r="C28" s="176" t="s">
        <v>597</v>
      </c>
      <c r="D28" s="53" t="s">
        <v>593</v>
      </c>
      <c r="E28" s="176" t="s">
        <v>598</v>
      </c>
      <c r="F28" s="177">
        <v>185</v>
      </c>
      <c r="G28" s="53" t="s">
        <v>595</v>
      </c>
      <c r="H28" s="178">
        <f t="shared" si="0"/>
        <v>1.8499999999999999E-2</v>
      </c>
      <c r="I28" s="53">
        <v>5000</v>
      </c>
      <c r="J28" s="179">
        <f t="shared" si="1"/>
        <v>92.5</v>
      </c>
    </row>
    <row r="29" spans="2:10" ht="89.25">
      <c r="B29" s="175" t="s">
        <v>599</v>
      </c>
      <c r="C29" s="180" t="s">
        <v>600</v>
      </c>
      <c r="D29" s="53" t="s">
        <v>601</v>
      </c>
      <c r="E29" s="161" t="s">
        <v>602</v>
      </c>
      <c r="F29" s="177">
        <v>286</v>
      </c>
      <c r="G29" s="53" t="s">
        <v>603</v>
      </c>
      <c r="H29" s="178">
        <f>F29/2000</f>
        <v>0.14299999999999999</v>
      </c>
      <c r="I29" s="53">
        <v>15</v>
      </c>
      <c r="J29" s="179">
        <f t="shared" si="1"/>
        <v>2.145</v>
      </c>
    </row>
    <row r="30" spans="2:10" ht="153">
      <c r="B30" s="175" t="s">
        <v>604</v>
      </c>
      <c r="C30" s="180" t="s">
        <v>605</v>
      </c>
      <c r="D30" s="53" t="s">
        <v>601</v>
      </c>
      <c r="E30" s="161" t="s">
        <v>606</v>
      </c>
      <c r="F30" s="177">
        <v>130</v>
      </c>
      <c r="G30" s="53">
        <v>60</v>
      </c>
      <c r="H30" s="178">
        <f t="shared" ref="H30:H32" si="2">F30/G30</f>
        <v>2.1666666666666665</v>
      </c>
      <c r="I30" s="181">
        <v>1</v>
      </c>
      <c r="J30" s="179">
        <f t="shared" si="1"/>
        <v>2.1666666666666665</v>
      </c>
    </row>
    <row r="31" spans="2:10">
      <c r="B31" s="175" t="s">
        <v>607</v>
      </c>
      <c r="C31" s="182" t="s">
        <v>608</v>
      </c>
      <c r="D31" s="53" t="s">
        <v>609</v>
      </c>
      <c r="E31" s="53" t="s">
        <v>564</v>
      </c>
      <c r="F31" s="177">
        <v>125</v>
      </c>
      <c r="G31" s="53">
        <v>100</v>
      </c>
      <c r="H31" s="178">
        <f t="shared" si="2"/>
        <v>1.25</v>
      </c>
      <c r="I31" s="53">
        <v>4</v>
      </c>
      <c r="J31" s="179">
        <f t="shared" si="1"/>
        <v>5</v>
      </c>
    </row>
    <row r="32" spans="2:10" ht="76.5">
      <c r="B32" s="175" t="s">
        <v>610</v>
      </c>
      <c r="C32" s="180" t="s">
        <v>611</v>
      </c>
      <c r="D32" s="53" t="s">
        <v>609</v>
      </c>
      <c r="E32" s="161" t="s">
        <v>612</v>
      </c>
      <c r="F32" s="177">
        <v>68</v>
      </c>
      <c r="G32" s="53">
        <v>100</v>
      </c>
      <c r="H32" s="178">
        <f t="shared" si="2"/>
        <v>0.68</v>
      </c>
      <c r="I32" s="53">
        <v>5</v>
      </c>
      <c r="J32" s="179">
        <f t="shared" si="1"/>
        <v>3.4000000000000004</v>
      </c>
    </row>
    <row r="33" spans="2:10" ht="127.5">
      <c r="B33" s="175" t="s">
        <v>613</v>
      </c>
      <c r="C33" s="183">
        <v>10204733</v>
      </c>
      <c r="D33" s="53" t="s">
        <v>614</v>
      </c>
      <c r="E33" s="184" t="s">
        <v>615</v>
      </c>
      <c r="F33" s="177">
        <v>28</v>
      </c>
      <c r="G33" s="53" t="s">
        <v>616</v>
      </c>
      <c r="H33" s="178">
        <f>F33/1000</f>
        <v>2.8000000000000001E-2</v>
      </c>
      <c r="I33" s="53">
        <v>20</v>
      </c>
      <c r="J33" s="179">
        <f t="shared" si="1"/>
        <v>0.56000000000000005</v>
      </c>
    </row>
    <row r="34" spans="2:10" ht="25.5">
      <c r="B34" s="175" t="s">
        <v>617</v>
      </c>
      <c r="C34" s="180" t="s">
        <v>618</v>
      </c>
      <c r="D34" s="53" t="s">
        <v>601</v>
      </c>
      <c r="E34" s="161" t="s">
        <v>619</v>
      </c>
      <c r="F34" s="177">
        <v>25</v>
      </c>
      <c r="G34" s="53" t="s">
        <v>481</v>
      </c>
      <c r="H34" s="178">
        <f>F34/50</f>
        <v>0.5</v>
      </c>
      <c r="I34" s="53">
        <v>2</v>
      </c>
      <c r="J34" s="179">
        <f t="shared" si="1"/>
        <v>1</v>
      </c>
    </row>
    <row r="35" spans="2:10" ht="38.25">
      <c r="B35" s="175" t="s">
        <v>620</v>
      </c>
      <c r="C35" s="180" t="s">
        <v>621</v>
      </c>
      <c r="D35" s="53" t="s">
        <v>601</v>
      </c>
      <c r="E35" s="161" t="s">
        <v>622</v>
      </c>
      <c r="F35" s="177">
        <v>33</v>
      </c>
      <c r="G35" s="53" t="s">
        <v>623</v>
      </c>
      <c r="H35" s="178">
        <f>F35/500</f>
        <v>6.6000000000000003E-2</v>
      </c>
      <c r="I35" s="53">
        <v>12</v>
      </c>
      <c r="J35" s="179">
        <f t="shared" si="1"/>
        <v>0.79200000000000004</v>
      </c>
    </row>
    <row r="36" spans="2:10" ht="76.5">
      <c r="B36" s="175" t="s">
        <v>624</v>
      </c>
      <c r="C36" s="183" t="s">
        <v>625</v>
      </c>
      <c r="D36" s="19" t="s">
        <v>614</v>
      </c>
      <c r="E36" s="184" t="s">
        <v>626</v>
      </c>
      <c r="F36" s="177">
        <v>108</v>
      </c>
      <c r="G36" s="53" t="s">
        <v>627</v>
      </c>
      <c r="H36" s="178">
        <f>F36/250</f>
        <v>0.432</v>
      </c>
      <c r="I36" s="53">
        <v>10</v>
      </c>
      <c r="J36" s="179">
        <f t="shared" si="1"/>
        <v>4.32</v>
      </c>
    </row>
    <row r="37" spans="2:10" ht="25.5">
      <c r="B37" s="175" t="s">
        <v>628</v>
      </c>
      <c r="C37" s="180" t="s">
        <v>629</v>
      </c>
      <c r="D37" s="53" t="s">
        <v>601</v>
      </c>
      <c r="E37" s="161" t="s">
        <v>630</v>
      </c>
      <c r="F37" s="177">
        <v>140</v>
      </c>
      <c r="G37" s="53" t="s">
        <v>616</v>
      </c>
      <c r="H37" s="178">
        <f>F37/1000</f>
        <v>0.14000000000000001</v>
      </c>
      <c r="I37" s="53">
        <v>10</v>
      </c>
      <c r="J37" s="179">
        <f t="shared" si="1"/>
        <v>1.4000000000000001</v>
      </c>
    </row>
    <row r="38" spans="2:10" ht="15.75">
      <c r="C38" s="185"/>
      <c r="F38" s="186">
        <f>SUM(F27:F37)</f>
        <v>1313</v>
      </c>
      <c r="H38" s="187"/>
      <c r="I38" s="19"/>
      <c r="J38" s="188">
        <f>SUM(J27:J37)</f>
        <v>205.78366666666668</v>
      </c>
    </row>
    <row r="39" spans="2:10">
      <c r="C39" s="185"/>
      <c r="H39" s="187"/>
      <c r="I39" s="19"/>
    </row>
    <row r="40" spans="2:10">
      <c r="B40" s="53" t="s">
        <v>631</v>
      </c>
      <c r="C40" s="189"/>
      <c r="D40" s="12"/>
      <c r="E40" s="12"/>
      <c r="F40" s="12"/>
      <c r="G40" s="12"/>
      <c r="H40" s="190"/>
      <c r="I40" s="53"/>
      <c r="J40" s="12"/>
    </row>
    <row r="41" spans="2:10">
      <c r="B41" s="53" t="s">
        <v>632</v>
      </c>
      <c r="C41" s="189"/>
      <c r="D41" s="12"/>
      <c r="E41" s="12"/>
      <c r="F41" s="12"/>
      <c r="G41" s="12"/>
      <c r="H41" s="190"/>
      <c r="I41" s="53"/>
      <c r="J41" s="12"/>
    </row>
    <row r="42" spans="2:10">
      <c r="B42" s="53" t="s">
        <v>633</v>
      </c>
      <c r="C42" s="189"/>
      <c r="D42" s="12"/>
      <c r="E42" s="12"/>
      <c r="F42" s="12"/>
      <c r="G42" s="12"/>
      <c r="H42" s="190"/>
      <c r="I42" s="53"/>
      <c r="J42" s="12"/>
    </row>
    <row r="43" spans="2:10">
      <c r="B43" s="53" t="s">
        <v>634</v>
      </c>
      <c r="C43" s="189"/>
      <c r="D43" s="12"/>
      <c r="E43" s="12"/>
      <c r="F43" s="12"/>
      <c r="G43" s="12"/>
      <c r="H43" s="190"/>
      <c r="I43" s="53"/>
      <c r="J43" s="12"/>
    </row>
    <row r="44" spans="2:10">
      <c r="B44" s="53" t="s">
        <v>635</v>
      </c>
      <c r="C44" s="189"/>
      <c r="D44" s="12"/>
      <c r="E44" s="12"/>
      <c r="F44" s="12"/>
      <c r="G44" s="12"/>
      <c r="H44" s="190"/>
      <c r="I44" s="53"/>
      <c r="J44" s="12"/>
    </row>
    <row r="45" spans="2:10">
      <c r="B45" s="53" t="s">
        <v>636</v>
      </c>
      <c r="C45" s="189"/>
      <c r="D45" s="12"/>
      <c r="E45" s="12"/>
      <c r="F45" s="12"/>
      <c r="G45" s="12"/>
      <c r="H45" s="190"/>
      <c r="I45" s="53"/>
      <c r="J45" s="12"/>
    </row>
    <row r="46" spans="2:10">
      <c r="B46" s="19"/>
      <c r="C46" s="185"/>
      <c r="H46" s="187"/>
      <c r="I46" s="19"/>
    </row>
    <row r="47" spans="2:10">
      <c r="B47" s="53" t="s">
        <v>637</v>
      </c>
      <c r="C47" s="189"/>
      <c r="D47" s="12"/>
      <c r="E47" s="12"/>
      <c r="F47" s="53">
        <v>10000</v>
      </c>
      <c r="G47" s="12"/>
      <c r="H47" s="190"/>
      <c r="I47" s="53"/>
      <c r="J47" s="12"/>
    </row>
    <row r="48" spans="2:10">
      <c r="B48" s="53" t="s">
        <v>638</v>
      </c>
      <c r="C48" s="189"/>
      <c r="D48" s="12"/>
      <c r="E48" s="12"/>
      <c r="F48" s="12"/>
      <c r="G48" s="12"/>
      <c r="H48" s="190"/>
      <c r="I48" s="53"/>
      <c r="J48" s="12"/>
    </row>
  </sheetData>
  <mergeCells count="4">
    <mergeCell ref="A14:B14"/>
    <mergeCell ref="E20:E23"/>
    <mergeCell ref="G20:H20"/>
    <mergeCell ref="I20:J20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opLeftCell="C13" zoomScale="59" zoomScaleNormal="80" workbookViewId="0">
      <selection activeCell="A53" sqref="A53:M62"/>
    </sheetView>
  </sheetViews>
  <sheetFormatPr baseColWidth="10" defaultRowHeight="1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13" ht="18.75">
      <c r="A2" s="1"/>
    </row>
    <row r="3" spans="1:1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>
      <c r="A4" s="1"/>
    </row>
    <row r="5" spans="1:13" ht="18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>
      <c r="A9" s="4" t="s">
        <v>13</v>
      </c>
      <c r="B9" s="4"/>
      <c r="C9" s="4"/>
      <c r="E9" s="7" t="s">
        <v>14</v>
      </c>
      <c r="F9" s="5"/>
      <c r="G9" s="5"/>
      <c r="H9" s="244" t="s">
        <v>15</v>
      </c>
      <c r="I9" s="244"/>
      <c r="J9" s="244"/>
      <c r="K9" s="244"/>
      <c r="L9" s="244"/>
      <c r="M9" s="5"/>
    </row>
    <row r="10" spans="1:13" ht="18">
      <c r="A10" s="4" t="s">
        <v>16</v>
      </c>
      <c r="B10" s="4"/>
      <c r="C10" s="4"/>
      <c r="E10" s="7" t="s">
        <v>17</v>
      </c>
      <c r="F10" s="5"/>
      <c r="G10" s="5"/>
      <c r="H10" s="244"/>
      <c r="I10" s="244"/>
      <c r="J10" s="244"/>
      <c r="K10" s="244"/>
      <c r="L10" s="244"/>
      <c r="M10" s="5"/>
    </row>
    <row r="11" spans="1:13" ht="18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3" ht="15.75" thickBot="1">
      <c r="B17" s="4"/>
      <c r="C17" s="4"/>
      <c r="E17" s="4"/>
      <c r="F17" s="4"/>
      <c r="G17" s="4"/>
      <c r="H17" s="8"/>
      <c r="M17" s="8"/>
    </row>
    <row r="18" spans="1:13" ht="16.5" thickBot="1">
      <c r="A18" s="245" t="s">
        <v>887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7"/>
    </row>
    <row r="19" spans="1:13" s="192" customFormat="1" ht="15.75">
      <c r="A19" s="210" t="s">
        <v>640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</row>
    <row r="20" spans="1:13" ht="15.75">
      <c r="A20" s="9" t="s">
        <v>30</v>
      </c>
      <c r="B20" s="10"/>
      <c r="C20" s="10"/>
      <c r="D20" s="10" t="s">
        <v>30</v>
      </c>
      <c r="E20" s="10"/>
      <c r="F20" s="10"/>
      <c r="G20" s="10" t="s">
        <v>30</v>
      </c>
      <c r="H20" s="10"/>
      <c r="I20" s="10"/>
      <c r="J20" s="10" t="s">
        <v>31</v>
      </c>
      <c r="K20" s="10">
        <v>10</v>
      </c>
      <c r="L20" s="10"/>
      <c r="M20" s="10"/>
    </row>
    <row r="21" spans="1:13" ht="15.75">
      <c r="A21" s="9">
        <v>1</v>
      </c>
      <c r="B21" s="213" t="s">
        <v>693</v>
      </c>
      <c r="C21" s="12"/>
      <c r="D21" s="13">
        <v>9</v>
      </c>
      <c r="E21" s="214" t="s">
        <v>701</v>
      </c>
      <c r="F21" s="12"/>
      <c r="G21" s="13">
        <v>17</v>
      </c>
      <c r="H21" s="220" t="s">
        <v>709</v>
      </c>
      <c r="I21" s="12"/>
      <c r="J21" s="13">
        <v>25</v>
      </c>
      <c r="K21" s="16" t="s">
        <v>32</v>
      </c>
      <c r="L21" s="10"/>
      <c r="M21" s="10"/>
    </row>
    <row r="22" spans="1:13" ht="15.75">
      <c r="A22" s="9">
        <v>2</v>
      </c>
      <c r="B22" s="213" t="s">
        <v>694</v>
      </c>
      <c r="C22" s="12"/>
      <c r="D22" s="13">
        <v>10</v>
      </c>
      <c r="E22" s="214" t="s">
        <v>702</v>
      </c>
      <c r="F22" s="12"/>
      <c r="G22" s="13">
        <v>18</v>
      </c>
      <c r="H22" s="220" t="s">
        <v>710</v>
      </c>
      <c r="I22" s="12"/>
      <c r="J22" s="12"/>
      <c r="K22" s="10"/>
      <c r="L22" s="10"/>
      <c r="M22" s="10"/>
    </row>
    <row r="23" spans="1:13" ht="15.75">
      <c r="A23" s="9">
        <v>3</v>
      </c>
      <c r="B23" s="213" t="s">
        <v>695</v>
      </c>
      <c r="C23" s="12"/>
      <c r="D23" s="13">
        <v>11</v>
      </c>
      <c r="E23" s="214" t="s">
        <v>703</v>
      </c>
      <c r="F23" s="12"/>
      <c r="G23" s="13">
        <v>19</v>
      </c>
      <c r="H23" s="220" t="s">
        <v>711</v>
      </c>
      <c r="I23" s="12"/>
      <c r="J23" s="12"/>
      <c r="K23" s="10"/>
      <c r="L23" s="10"/>
      <c r="M23" s="10"/>
    </row>
    <row r="24" spans="1:13" ht="15.75">
      <c r="A24" s="9">
        <v>4</v>
      </c>
      <c r="B24" s="213" t="s">
        <v>696</v>
      </c>
      <c r="C24" s="12"/>
      <c r="D24" s="13">
        <v>12</v>
      </c>
      <c r="E24" s="214" t="s">
        <v>704</v>
      </c>
      <c r="F24" s="12"/>
      <c r="G24" s="13">
        <v>20</v>
      </c>
      <c r="H24" s="220" t="s">
        <v>712</v>
      </c>
      <c r="I24" s="12"/>
      <c r="J24" s="12"/>
      <c r="K24" s="10"/>
      <c r="L24" s="10"/>
      <c r="M24" s="10"/>
    </row>
    <row r="25" spans="1:13" ht="15.75">
      <c r="A25" s="9">
        <v>5</v>
      </c>
      <c r="B25" s="213" t="s">
        <v>697</v>
      </c>
      <c r="C25" s="12"/>
      <c r="D25" s="13">
        <v>13</v>
      </c>
      <c r="E25" s="214" t="s">
        <v>705</v>
      </c>
      <c r="F25" s="12"/>
      <c r="G25" s="13">
        <v>21</v>
      </c>
      <c r="H25" s="220" t="s">
        <v>713</v>
      </c>
      <c r="I25" s="12"/>
      <c r="J25" s="12"/>
      <c r="K25" s="10"/>
      <c r="L25" s="10"/>
      <c r="M25" s="10"/>
    </row>
    <row r="26" spans="1:13" ht="15.75">
      <c r="A26" s="9">
        <v>6</v>
      </c>
      <c r="B26" s="213" t="s">
        <v>698</v>
      </c>
      <c r="C26" s="12"/>
      <c r="D26" s="13">
        <v>14</v>
      </c>
      <c r="E26" s="214" t="s">
        <v>706</v>
      </c>
      <c r="F26" s="12"/>
      <c r="G26" s="13">
        <v>22</v>
      </c>
      <c r="H26" s="220" t="s">
        <v>714</v>
      </c>
      <c r="I26" s="12"/>
      <c r="J26" s="12"/>
      <c r="K26" s="10"/>
      <c r="L26" s="10"/>
      <c r="M26" s="10"/>
    </row>
    <row r="27" spans="1:13" ht="15.75">
      <c r="A27" s="9">
        <v>7</v>
      </c>
      <c r="B27" s="213" t="s">
        <v>699</v>
      </c>
      <c r="C27" s="17"/>
      <c r="D27" s="13">
        <v>15</v>
      </c>
      <c r="E27" s="214" t="s">
        <v>707</v>
      </c>
      <c r="F27" s="17"/>
      <c r="G27" s="13">
        <v>23</v>
      </c>
      <c r="H27" s="220" t="s">
        <v>715</v>
      </c>
      <c r="I27" s="17"/>
      <c r="J27" s="17"/>
      <c r="K27" s="10"/>
      <c r="L27" s="10"/>
      <c r="M27" s="10"/>
    </row>
    <row r="28" spans="1:13" ht="15.75">
      <c r="A28" s="9">
        <v>8</v>
      </c>
      <c r="B28" s="213" t="s">
        <v>700</v>
      </c>
      <c r="C28" s="17"/>
      <c r="D28" s="13">
        <v>16</v>
      </c>
      <c r="E28" s="214" t="s">
        <v>708</v>
      </c>
      <c r="F28" s="17"/>
      <c r="G28" s="13">
        <v>24</v>
      </c>
      <c r="H28" s="220" t="s">
        <v>716</v>
      </c>
      <c r="I28" s="17"/>
      <c r="J28" s="17"/>
      <c r="K28" s="10"/>
      <c r="L28" s="10"/>
      <c r="M28" s="10"/>
    </row>
    <row r="29" spans="1:13">
      <c r="B29" s="222"/>
      <c r="C29" s="222"/>
      <c r="D29" s="222"/>
      <c r="E29" s="222"/>
      <c r="F29" s="222"/>
      <c r="G29" s="222"/>
      <c r="H29" s="222"/>
      <c r="I29" s="222"/>
      <c r="J29" s="222"/>
      <c r="K29" s="18"/>
      <c r="L29" s="238"/>
      <c r="M29" s="238"/>
    </row>
    <row r="30" spans="1:13" ht="15.75">
      <c r="A30" s="210" t="s">
        <v>644</v>
      </c>
      <c r="B30" s="19"/>
      <c r="C30" s="19"/>
      <c r="D30" s="19"/>
      <c r="E30" s="19"/>
      <c r="F30" s="19"/>
      <c r="G30" s="19"/>
      <c r="H30" s="19"/>
      <c r="I30" s="19"/>
      <c r="J30" s="19"/>
    </row>
    <row r="31" spans="1:13" s="192" customFormat="1" ht="15.75">
      <c r="A31" s="9" t="s">
        <v>30</v>
      </c>
      <c r="B31" s="10"/>
      <c r="C31" s="10"/>
      <c r="D31" s="10" t="s">
        <v>30</v>
      </c>
      <c r="E31" s="10"/>
      <c r="F31" s="10"/>
      <c r="G31" s="10" t="s">
        <v>30</v>
      </c>
      <c r="H31" s="10"/>
      <c r="I31" s="10"/>
      <c r="J31" s="10" t="s">
        <v>31</v>
      </c>
      <c r="K31" s="10">
        <v>10</v>
      </c>
      <c r="L31" s="10"/>
      <c r="M31" s="10"/>
    </row>
    <row r="32" spans="1:13" ht="15.75">
      <c r="A32" s="9">
        <v>1</v>
      </c>
      <c r="B32" s="218" t="s">
        <v>717</v>
      </c>
      <c r="C32" s="12"/>
      <c r="D32" s="13">
        <v>9</v>
      </c>
      <c r="E32" s="219" t="s">
        <v>725</v>
      </c>
      <c r="F32" s="12"/>
      <c r="G32" s="13">
        <v>17</v>
      </c>
      <c r="H32" s="212" t="s">
        <v>733</v>
      </c>
      <c r="I32" s="12"/>
      <c r="J32" s="13">
        <v>25</v>
      </c>
      <c r="K32" s="16" t="s">
        <v>32</v>
      </c>
      <c r="L32" s="10"/>
      <c r="M32" s="10"/>
    </row>
    <row r="33" spans="1:13" ht="15.75">
      <c r="A33" s="9">
        <v>2</v>
      </c>
      <c r="B33" s="213" t="s">
        <v>718</v>
      </c>
      <c r="C33" s="12"/>
      <c r="D33" s="13">
        <v>10</v>
      </c>
      <c r="E33" s="214" t="s">
        <v>726</v>
      </c>
      <c r="F33" s="12"/>
      <c r="G33" s="13">
        <v>18</v>
      </c>
      <c r="H33" s="212" t="s">
        <v>734</v>
      </c>
      <c r="I33" s="12"/>
      <c r="J33" s="12"/>
      <c r="K33" s="10"/>
      <c r="L33" s="10"/>
      <c r="M33" s="10"/>
    </row>
    <row r="34" spans="1:13" ht="15.75">
      <c r="A34" s="9">
        <v>3</v>
      </c>
      <c r="B34" s="213" t="s">
        <v>719</v>
      </c>
      <c r="C34" s="12"/>
      <c r="D34" s="13">
        <v>11</v>
      </c>
      <c r="E34" s="214" t="s">
        <v>727</v>
      </c>
      <c r="F34" s="12"/>
      <c r="G34" s="13">
        <v>19</v>
      </c>
      <c r="H34" s="212" t="s">
        <v>735</v>
      </c>
      <c r="I34" s="12"/>
      <c r="J34" s="12"/>
      <c r="K34" s="10"/>
      <c r="L34" s="10"/>
      <c r="M34" s="10"/>
    </row>
    <row r="35" spans="1:13" ht="15.75">
      <c r="A35" s="9">
        <v>4</v>
      </c>
      <c r="B35" s="213" t="s">
        <v>720</v>
      </c>
      <c r="C35" s="12"/>
      <c r="D35" s="13">
        <v>12</v>
      </c>
      <c r="E35" s="214" t="s">
        <v>728</v>
      </c>
      <c r="F35" s="12"/>
      <c r="G35" s="13">
        <v>20</v>
      </c>
      <c r="H35" s="212" t="s">
        <v>736</v>
      </c>
      <c r="I35" s="12"/>
      <c r="J35" s="12"/>
      <c r="K35" s="10"/>
      <c r="L35" s="10"/>
      <c r="M35" s="10"/>
    </row>
    <row r="36" spans="1:13" ht="15.75">
      <c r="A36" s="9">
        <v>5</v>
      </c>
      <c r="B36" s="213" t="s">
        <v>721</v>
      </c>
      <c r="C36" s="12"/>
      <c r="D36" s="13">
        <v>13</v>
      </c>
      <c r="E36" s="214" t="s">
        <v>729</v>
      </c>
      <c r="F36" s="12"/>
      <c r="G36" s="13">
        <v>21</v>
      </c>
      <c r="H36" s="212" t="s">
        <v>737</v>
      </c>
      <c r="I36" s="12"/>
      <c r="J36" s="12"/>
      <c r="K36" s="10"/>
      <c r="L36" s="10"/>
      <c r="M36" s="10"/>
    </row>
    <row r="37" spans="1:13" ht="15.75">
      <c r="A37" s="9">
        <v>6</v>
      </c>
      <c r="B37" s="213" t="s">
        <v>722</v>
      </c>
      <c r="C37" s="12"/>
      <c r="D37" s="13">
        <v>14</v>
      </c>
      <c r="E37" s="214" t="s">
        <v>730</v>
      </c>
      <c r="F37" s="12"/>
      <c r="G37" s="13">
        <v>22</v>
      </c>
      <c r="H37" s="212" t="s">
        <v>738</v>
      </c>
      <c r="I37" s="12"/>
      <c r="J37" s="12"/>
      <c r="K37" s="10"/>
      <c r="L37" s="10"/>
      <c r="M37" s="10"/>
    </row>
    <row r="38" spans="1:13" ht="15.75">
      <c r="A38" s="9">
        <v>7</v>
      </c>
      <c r="B38" s="213" t="s">
        <v>723</v>
      </c>
      <c r="C38" s="17"/>
      <c r="D38" s="13">
        <v>15</v>
      </c>
      <c r="E38" s="214" t="s">
        <v>731</v>
      </c>
      <c r="F38" s="17"/>
      <c r="G38" s="13">
        <v>23</v>
      </c>
      <c r="H38" s="212" t="s">
        <v>739</v>
      </c>
      <c r="I38" s="17"/>
      <c r="J38" s="17"/>
      <c r="K38" s="10"/>
      <c r="L38" s="10"/>
      <c r="M38" s="10"/>
    </row>
    <row r="39" spans="1:13" ht="15.75">
      <c r="A39" s="9">
        <v>8</v>
      </c>
      <c r="B39" s="213" t="s">
        <v>724</v>
      </c>
      <c r="C39" s="17"/>
      <c r="D39" s="13">
        <v>16</v>
      </c>
      <c r="E39" s="214" t="s">
        <v>732</v>
      </c>
      <c r="F39" s="17"/>
      <c r="G39" s="13">
        <v>24</v>
      </c>
      <c r="H39" s="212" t="s">
        <v>740</v>
      </c>
      <c r="I39" s="17"/>
      <c r="J39" s="17"/>
      <c r="K39" s="10"/>
      <c r="L39" s="10"/>
      <c r="M39" s="10"/>
    </row>
    <row r="40" spans="1:13" ht="16.5" thickBot="1">
      <c r="A40" s="193"/>
      <c r="B40" s="194"/>
      <c r="C40" s="194"/>
      <c r="D40" s="194"/>
      <c r="E40" s="194"/>
      <c r="F40" s="194"/>
      <c r="G40" s="194"/>
      <c r="H40" s="194"/>
      <c r="I40" s="194"/>
      <c r="J40" s="194"/>
      <c r="K40" s="192"/>
      <c r="L40" s="192"/>
      <c r="M40" s="192"/>
    </row>
    <row r="41" spans="1:13" ht="16.5" thickBot="1">
      <c r="A41" s="235" t="s">
        <v>888</v>
      </c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7"/>
    </row>
    <row r="42" spans="1:13" s="192" customFormat="1" ht="15.75">
      <c r="A42" s="210" t="str">
        <f>A19</f>
        <v>PLAQUE 2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</row>
    <row r="43" spans="1:13" ht="15.75">
      <c r="A43" s="200"/>
      <c r="B43" s="201">
        <v>1</v>
      </c>
      <c r="C43" s="201">
        <v>2</v>
      </c>
      <c r="D43" s="201">
        <v>3</v>
      </c>
      <c r="E43" s="201">
        <v>4</v>
      </c>
      <c r="F43" s="201">
        <v>5</v>
      </c>
      <c r="G43" s="201">
        <v>6</v>
      </c>
      <c r="H43" s="201">
        <v>7</v>
      </c>
      <c r="I43" s="201">
        <v>8</v>
      </c>
      <c r="J43" s="201">
        <v>9</v>
      </c>
      <c r="K43" s="201">
        <v>10</v>
      </c>
      <c r="L43" s="201">
        <v>11</v>
      </c>
      <c r="M43" s="201">
        <v>12</v>
      </c>
    </row>
    <row r="44" spans="1:13" ht="15.75">
      <c r="A44" s="200">
        <v>1</v>
      </c>
      <c r="B44" s="202" t="str">
        <f>B21</f>
        <v>NCHA100110_FA-1</v>
      </c>
      <c r="C44" s="203"/>
      <c r="D44" s="204"/>
      <c r="E44" s="205" t="str">
        <f>E21</f>
        <v>NCHA100122_FA-1</v>
      </c>
      <c r="F44" s="203"/>
      <c r="G44" s="204"/>
      <c r="H44" s="206" t="str">
        <f>H21</f>
        <v>NCHA100130_FA-1</v>
      </c>
      <c r="I44" s="203"/>
      <c r="J44" s="203"/>
      <c r="K44" s="207" t="s">
        <v>32</v>
      </c>
      <c r="L44" s="201"/>
      <c r="M44" s="201"/>
    </row>
    <row r="45" spans="1:13" ht="15.75">
      <c r="A45" s="200">
        <v>2</v>
      </c>
      <c r="B45" s="202" t="str">
        <f t="shared" ref="B45:B51" si="0">B22</f>
        <v>NCHA100113_FA-1</v>
      </c>
      <c r="C45" s="203"/>
      <c r="D45" s="204"/>
      <c r="E45" s="205" t="str">
        <f t="shared" ref="E45:E51" si="1">E22</f>
        <v>NCHA100123_FA-1</v>
      </c>
      <c r="F45" s="203"/>
      <c r="G45" s="204"/>
      <c r="H45" s="206" t="str">
        <f t="shared" ref="H45:H51" si="2">H22</f>
        <v>NCHA100133_FA-1</v>
      </c>
      <c r="I45" s="203"/>
      <c r="J45" s="203"/>
      <c r="K45" s="201"/>
      <c r="L45" s="201"/>
      <c r="M45" s="201"/>
    </row>
    <row r="46" spans="1:13" ht="15.75">
      <c r="A46" s="200">
        <v>3</v>
      </c>
      <c r="B46" s="202" t="str">
        <f t="shared" si="0"/>
        <v>NCHA100114_FA-1</v>
      </c>
      <c r="C46" s="203"/>
      <c r="D46" s="204"/>
      <c r="E46" s="205" t="str">
        <f t="shared" si="1"/>
        <v>NCHA100124_FA-1</v>
      </c>
      <c r="F46" s="203"/>
      <c r="G46" s="204"/>
      <c r="H46" s="206" t="str">
        <f t="shared" si="2"/>
        <v>NCHA100134_FA-1</v>
      </c>
      <c r="I46" s="203"/>
      <c r="J46" s="203"/>
      <c r="K46" s="201"/>
      <c r="L46" s="201"/>
      <c r="M46" s="201"/>
    </row>
    <row r="47" spans="1:13" ht="15.75">
      <c r="A47" s="200">
        <v>4</v>
      </c>
      <c r="B47" s="202" t="str">
        <f t="shared" si="0"/>
        <v>NCHA100116_FA-1</v>
      </c>
      <c r="C47" s="203"/>
      <c r="D47" s="204"/>
      <c r="E47" s="205" t="str">
        <f t="shared" si="1"/>
        <v>NCHA100125_FA-1</v>
      </c>
      <c r="F47" s="203"/>
      <c r="G47" s="204"/>
      <c r="H47" s="206" t="str">
        <f t="shared" si="2"/>
        <v>NCHA100135_FA-1</v>
      </c>
      <c r="I47" s="203"/>
      <c r="J47" s="203"/>
      <c r="K47" s="201"/>
      <c r="L47" s="201"/>
      <c r="M47" s="201"/>
    </row>
    <row r="48" spans="1:13" ht="15.75">
      <c r="A48" s="200">
        <v>5</v>
      </c>
      <c r="B48" s="202" t="str">
        <f t="shared" si="0"/>
        <v>NCHA100117_FA-1</v>
      </c>
      <c r="C48" s="203"/>
      <c r="D48" s="204"/>
      <c r="E48" s="205" t="str">
        <f t="shared" si="1"/>
        <v>NCHA100126_FA-1</v>
      </c>
      <c r="F48" s="203"/>
      <c r="G48" s="204"/>
      <c r="H48" s="206" t="str">
        <f t="shared" si="2"/>
        <v>NCHA100136_FA-1</v>
      </c>
      <c r="I48" s="203"/>
      <c r="J48" s="203"/>
      <c r="K48" s="201"/>
      <c r="L48" s="201"/>
      <c r="M48" s="201"/>
    </row>
    <row r="49" spans="1:13" ht="15.75">
      <c r="A49" s="200">
        <v>6</v>
      </c>
      <c r="B49" s="202" t="str">
        <f t="shared" si="0"/>
        <v>NCHA100118_FA-1</v>
      </c>
      <c r="C49" s="203"/>
      <c r="D49" s="204"/>
      <c r="E49" s="205" t="str">
        <f t="shared" si="1"/>
        <v>NCHA100127_FA-1</v>
      </c>
      <c r="F49" s="203"/>
      <c r="G49" s="204"/>
      <c r="H49" s="206" t="str">
        <f t="shared" si="2"/>
        <v>NCHA100137_FA-1</v>
      </c>
      <c r="I49" s="203"/>
      <c r="J49" s="203"/>
      <c r="K49" s="201"/>
      <c r="L49" s="201"/>
      <c r="M49" s="201"/>
    </row>
    <row r="50" spans="1:13" ht="15.75">
      <c r="A50" s="200">
        <v>7</v>
      </c>
      <c r="B50" s="202" t="str">
        <f t="shared" si="0"/>
        <v>NCHA100119_FA-1</v>
      </c>
      <c r="C50" s="208"/>
      <c r="D50" s="204"/>
      <c r="E50" s="205" t="str">
        <f t="shared" si="1"/>
        <v>NCHA100128_FA-1</v>
      </c>
      <c r="F50" s="208"/>
      <c r="G50" s="204"/>
      <c r="H50" s="206" t="str">
        <f t="shared" si="2"/>
        <v>NCHA100139_FA-1</v>
      </c>
      <c r="I50" s="208"/>
      <c r="J50" s="208"/>
      <c r="K50" s="201"/>
      <c r="L50" s="201"/>
      <c r="M50" s="201"/>
    </row>
    <row r="51" spans="1:13" ht="15.75">
      <c r="A51" s="200">
        <v>8</v>
      </c>
      <c r="B51" s="202" t="str">
        <f t="shared" si="0"/>
        <v>NCHA100120_FA-1</v>
      </c>
      <c r="C51" s="208"/>
      <c r="D51" s="204"/>
      <c r="E51" s="205" t="str">
        <f t="shared" si="1"/>
        <v>NCHA100129_FA-1</v>
      </c>
      <c r="F51" s="208"/>
      <c r="G51" s="204"/>
      <c r="H51" s="206" t="str">
        <f t="shared" si="2"/>
        <v>NCHA100140_FA-1</v>
      </c>
      <c r="I51" s="208"/>
      <c r="J51" s="208"/>
      <c r="K51" s="201"/>
      <c r="L51" s="201"/>
      <c r="M51" s="201"/>
    </row>
    <row r="52" spans="1:13">
      <c r="B52" s="222"/>
      <c r="C52" s="222"/>
      <c r="D52" s="222"/>
      <c r="E52" s="222"/>
      <c r="F52" s="222"/>
      <c r="G52" s="222"/>
      <c r="H52" s="222"/>
      <c r="I52" s="222"/>
      <c r="J52" s="222"/>
      <c r="K52" s="18"/>
      <c r="L52" s="238"/>
      <c r="M52" s="238"/>
    </row>
    <row r="53" spans="1:13" ht="15.75">
      <c r="A53" s="210" t="str">
        <f>A30</f>
        <v>PLAQUE 9</v>
      </c>
      <c r="B53" s="19"/>
      <c r="C53" s="19"/>
      <c r="D53" s="19"/>
      <c r="E53" s="19"/>
      <c r="F53" s="19"/>
      <c r="G53" s="19"/>
      <c r="H53" s="19"/>
      <c r="I53" s="19"/>
      <c r="J53" s="19"/>
    </row>
    <row r="54" spans="1:13" ht="15.75">
      <c r="A54" s="200"/>
      <c r="B54" s="201">
        <v>1</v>
      </c>
      <c r="C54" s="201">
        <v>2</v>
      </c>
      <c r="D54" s="201">
        <v>3</v>
      </c>
      <c r="E54" s="201">
        <v>4</v>
      </c>
      <c r="F54" s="201">
        <v>5</v>
      </c>
      <c r="G54" s="201">
        <v>6</v>
      </c>
      <c r="H54" s="201">
        <v>7</v>
      </c>
      <c r="I54" s="201">
        <v>8</v>
      </c>
      <c r="J54" s="201">
        <v>9</v>
      </c>
      <c r="K54" s="201">
        <v>10</v>
      </c>
      <c r="L54" s="201">
        <v>11</v>
      </c>
      <c r="M54" s="201">
        <v>12</v>
      </c>
    </row>
    <row r="55" spans="1:13" ht="15.75">
      <c r="A55" s="200">
        <v>1</v>
      </c>
      <c r="B55" s="202" t="str">
        <f>B32</f>
        <v>NCHA100290_FA-1</v>
      </c>
      <c r="C55" s="203"/>
      <c r="D55" s="204"/>
      <c r="E55" s="205" t="str">
        <f>E32</f>
        <v>NCHA100298_FA-1</v>
      </c>
      <c r="F55" s="203"/>
      <c r="G55" s="204"/>
      <c r="H55" s="206" t="str">
        <f>H32</f>
        <v>NCHA100307_FA-1</v>
      </c>
      <c r="I55" s="203"/>
      <c r="J55" s="203"/>
      <c r="K55" s="207" t="s">
        <v>32</v>
      </c>
      <c r="L55" s="201"/>
      <c r="M55" s="201"/>
    </row>
    <row r="56" spans="1:13" ht="15.75">
      <c r="A56" s="200">
        <v>2</v>
      </c>
      <c r="B56" s="202" t="str">
        <f t="shared" ref="B56:B62" si="3">B33</f>
        <v>NCHA100291_FA-1</v>
      </c>
      <c r="C56" s="203"/>
      <c r="D56" s="204"/>
      <c r="E56" s="205" t="str">
        <f t="shared" ref="E56:E62" si="4">E33</f>
        <v>NCHA100299_FA-1</v>
      </c>
      <c r="F56" s="203"/>
      <c r="G56" s="204"/>
      <c r="H56" s="206" t="str">
        <f t="shared" ref="H56:H62" si="5">H33</f>
        <v>NCHA100308_FA-1</v>
      </c>
      <c r="I56" s="203"/>
      <c r="J56" s="203"/>
      <c r="K56" s="201"/>
      <c r="L56" s="201"/>
      <c r="M56" s="201"/>
    </row>
    <row r="57" spans="1:13" ht="15.75">
      <c r="A57" s="200">
        <v>3</v>
      </c>
      <c r="B57" s="202" t="str">
        <f t="shared" si="3"/>
        <v>NCHA100292_FA-1</v>
      </c>
      <c r="C57" s="203"/>
      <c r="D57" s="204"/>
      <c r="E57" s="205" t="str">
        <f t="shared" si="4"/>
        <v>NCHA100300_FA-1</v>
      </c>
      <c r="F57" s="203"/>
      <c r="G57" s="204"/>
      <c r="H57" s="206" t="str">
        <f t="shared" si="5"/>
        <v>NCHA100309_FA-1</v>
      </c>
      <c r="I57" s="203"/>
      <c r="J57" s="203"/>
      <c r="K57" s="201"/>
      <c r="L57" s="201"/>
      <c r="M57" s="201"/>
    </row>
    <row r="58" spans="1:13" ht="15.75">
      <c r="A58" s="200">
        <v>4</v>
      </c>
      <c r="B58" s="202" t="str">
        <f t="shared" si="3"/>
        <v>NCHA100293_FA-1</v>
      </c>
      <c r="C58" s="203"/>
      <c r="D58" s="204"/>
      <c r="E58" s="205" t="str">
        <f t="shared" si="4"/>
        <v>NCHA100301_FA-1</v>
      </c>
      <c r="F58" s="203"/>
      <c r="G58" s="204"/>
      <c r="H58" s="206" t="str">
        <f t="shared" si="5"/>
        <v>NCHA100310_FA-1</v>
      </c>
      <c r="I58" s="203"/>
      <c r="J58" s="203"/>
      <c r="K58" s="201"/>
      <c r="L58" s="201"/>
      <c r="M58" s="201"/>
    </row>
    <row r="59" spans="1:13" ht="15.75">
      <c r="A59" s="200">
        <v>5</v>
      </c>
      <c r="B59" s="202" t="str">
        <f t="shared" si="3"/>
        <v>NCHA100294_FA-1</v>
      </c>
      <c r="C59" s="203"/>
      <c r="D59" s="204"/>
      <c r="E59" s="205" t="str">
        <f t="shared" si="4"/>
        <v>NCHA100302_FA-1</v>
      </c>
      <c r="F59" s="203"/>
      <c r="G59" s="204"/>
      <c r="H59" s="206" t="str">
        <f t="shared" si="5"/>
        <v>NCHA100311_FA-1</v>
      </c>
      <c r="I59" s="203"/>
      <c r="J59" s="203"/>
      <c r="K59" s="201"/>
      <c r="L59" s="201"/>
      <c r="M59" s="201"/>
    </row>
    <row r="60" spans="1:13" ht="15.75">
      <c r="A60" s="200">
        <v>6</v>
      </c>
      <c r="B60" s="202" t="str">
        <f t="shared" si="3"/>
        <v>NCHA100295_FA-1</v>
      </c>
      <c r="C60" s="203"/>
      <c r="D60" s="204"/>
      <c r="E60" s="205" t="str">
        <f t="shared" si="4"/>
        <v>NCHA100303_FA-1</v>
      </c>
      <c r="F60" s="203"/>
      <c r="G60" s="204"/>
      <c r="H60" s="206" t="str">
        <f t="shared" si="5"/>
        <v>NCHA100312_FA-1</v>
      </c>
      <c r="I60" s="203"/>
      <c r="J60" s="203"/>
      <c r="K60" s="201"/>
      <c r="L60" s="201"/>
      <c r="M60" s="201"/>
    </row>
    <row r="61" spans="1:13" ht="15.75">
      <c r="A61" s="200">
        <v>7</v>
      </c>
      <c r="B61" s="202" t="str">
        <f t="shared" si="3"/>
        <v>NCHA100296_FA-1</v>
      </c>
      <c r="C61" s="208"/>
      <c r="D61" s="204"/>
      <c r="E61" s="205" t="str">
        <f t="shared" si="4"/>
        <v>NCHA100304_FA-1</v>
      </c>
      <c r="F61" s="208"/>
      <c r="G61" s="204"/>
      <c r="H61" s="206" t="str">
        <f t="shared" si="5"/>
        <v>NCHA100313_FA-1</v>
      </c>
      <c r="I61" s="208"/>
      <c r="J61" s="208"/>
      <c r="K61" s="201"/>
      <c r="L61" s="201"/>
      <c r="M61" s="201"/>
    </row>
    <row r="62" spans="1:13" ht="15.75">
      <c r="A62" s="200">
        <v>8</v>
      </c>
      <c r="B62" s="202" t="str">
        <f t="shared" si="3"/>
        <v>NCHA100297_FA-1</v>
      </c>
      <c r="C62" s="208"/>
      <c r="D62" s="204"/>
      <c r="E62" s="205" t="str">
        <f t="shared" si="4"/>
        <v>NCHA100306_FA-1</v>
      </c>
      <c r="F62" s="208"/>
      <c r="G62" s="204"/>
      <c r="H62" s="206" t="str">
        <f t="shared" si="5"/>
        <v>NCHA100314_FA-1</v>
      </c>
      <c r="I62" s="208"/>
      <c r="J62" s="208"/>
      <c r="K62" s="201"/>
      <c r="L62" s="201"/>
      <c r="M62" s="201"/>
    </row>
    <row r="63" spans="1:13" s="192" customFormat="1" ht="16.5" thickBot="1">
      <c r="A63" s="195"/>
      <c r="B63" s="196"/>
      <c r="C63" s="197"/>
      <c r="D63" s="198"/>
      <c r="E63" s="196"/>
      <c r="F63" s="197"/>
      <c r="G63" s="198"/>
      <c r="H63" s="196"/>
      <c r="I63" s="197"/>
      <c r="J63" s="197"/>
      <c r="K63" s="199"/>
      <c r="L63" s="199"/>
      <c r="M63" s="199"/>
    </row>
    <row r="64" spans="1:13" ht="16.5" thickBot="1">
      <c r="A64" s="239" t="s">
        <v>33</v>
      </c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7"/>
    </row>
    <row r="65" spans="1:13" s="192" customFormat="1" ht="15.75">
      <c r="A65" s="210" t="str">
        <f>A42</f>
        <v>PLAQUE 2</v>
      </c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</row>
    <row r="66" spans="1:13" ht="15.75">
      <c r="A66" s="200"/>
      <c r="B66" s="201">
        <v>1</v>
      </c>
      <c r="C66" s="201">
        <v>2</v>
      </c>
      <c r="D66" s="201">
        <v>3</v>
      </c>
      <c r="E66" s="201">
        <v>4</v>
      </c>
      <c r="F66" s="201">
        <v>5</v>
      </c>
      <c r="G66" s="201">
        <v>6</v>
      </c>
      <c r="H66" s="201">
        <v>7</v>
      </c>
      <c r="I66" s="201">
        <v>8</v>
      </c>
      <c r="J66" s="201">
        <v>9</v>
      </c>
      <c r="K66" s="201">
        <v>10</v>
      </c>
      <c r="L66" s="201">
        <v>11</v>
      </c>
      <c r="M66" s="201">
        <v>12</v>
      </c>
    </row>
    <row r="67" spans="1:13" ht="15.75">
      <c r="A67" s="200">
        <v>1</v>
      </c>
      <c r="B67" s="202" t="str">
        <f>B44</f>
        <v>NCHA100110_FA-1</v>
      </c>
      <c r="C67" s="203"/>
      <c r="D67" s="204"/>
      <c r="E67" s="205" t="str">
        <f>E44</f>
        <v>NCHA100122_FA-1</v>
      </c>
      <c r="F67" s="203"/>
      <c r="G67" s="204"/>
      <c r="H67" s="206" t="str">
        <f>H44</f>
        <v>NCHA100130_FA-1</v>
      </c>
      <c r="I67" s="203"/>
      <c r="J67" s="203"/>
      <c r="K67" s="201" t="s">
        <v>34</v>
      </c>
      <c r="L67" s="201" t="s">
        <v>35</v>
      </c>
      <c r="M67" s="201"/>
    </row>
    <row r="68" spans="1:13" ht="15.75">
      <c r="A68" s="200">
        <v>2</v>
      </c>
      <c r="B68" s="202" t="str">
        <f t="shared" ref="B68:B74" si="6">B45</f>
        <v>NCHA100113_FA-1</v>
      </c>
      <c r="C68" s="203"/>
      <c r="D68" s="204"/>
      <c r="E68" s="205" t="str">
        <f t="shared" ref="E68:E74" si="7">E45</f>
        <v>NCHA100123_FA-1</v>
      </c>
      <c r="F68" s="203"/>
      <c r="G68" s="204"/>
      <c r="H68" s="206" t="str">
        <f t="shared" ref="H68:H74" si="8">H45</f>
        <v>NCHA100133_FA-1</v>
      </c>
      <c r="I68" s="203"/>
      <c r="J68" s="203"/>
      <c r="K68" s="201" t="s">
        <v>36</v>
      </c>
      <c r="L68" s="201" t="s">
        <v>37</v>
      </c>
      <c r="M68" s="201"/>
    </row>
    <row r="69" spans="1:13" ht="15.75">
      <c r="A69" s="200">
        <v>3</v>
      </c>
      <c r="B69" s="202" t="str">
        <f t="shared" si="6"/>
        <v>NCHA100114_FA-1</v>
      </c>
      <c r="C69" s="203"/>
      <c r="D69" s="204"/>
      <c r="E69" s="205" t="str">
        <f t="shared" si="7"/>
        <v>NCHA100124_FA-1</v>
      </c>
      <c r="F69" s="203"/>
      <c r="G69" s="204"/>
      <c r="H69" s="206" t="str">
        <f t="shared" si="8"/>
        <v>NCHA100134_FA-1</v>
      </c>
      <c r="I69" s="203"/>
      <c r="J69" s="203"/>
      <c r="K69" s="201"/>
      <c r="L69" s="201" t="s">
        <v>39</v>
      </c>
      <c r="M69" s="201"/>
    </row>
    <row r="70" spans="1:13" ht="15.75">
      <c r="A70" s="200">
        <v>4</v>
      </c>
      <c r="B70" s="202" t="str">
        <f t="shared" si="6"/>
        <v>NCHA100116_FA-1</v>
      </c>
      <c r="C70" s="203"/>
      <c r="D70" s="204"/>
      <c r="E70" s="205" t="str">
        <f t="shared" si="7"/>
        <v>NCHA100125_FA-1</v>
      </c>
      <c r="F70" s="203"/>
      <c r="G70" s="204"/>
      <c r="H70" s="206" t="str">
        <f t="shared" si="8"/>
        <v>NCHA100135_FA-1</v>
      </c>
      <c r="I70" s="203"/>
      <c r="J70" s="203"/>
      <c r="K70" s="201"/>
      <c r="L70" s="201" t="s">
        <v>41</v>
      </c>
      <c r="M70" s="201"/>
    </row>
    <row r="71" spans="1:13" ht="15.75">
      <c r="A71" s="200">
        <v>5</v>
      </c>
      <c r="B71" s="202" t="str">
        <f t="shared" si="6"/>
        <v>NCHA100117_FA-1</v>
      </c>
      <c r="C71" s="203"/>
      <c r="D71" s="204"/>
      <c r="E71" s="205" t="str">
        <f t="shared" si="7"/>
        <v>NCHA100126_FA-1</v>
      </c>
      <c r="F71" s="203"/>
      <c r="G71" s="204"/>
      <c r="H71" s="206" t="str">
        <f t="shared" si="8"/>
        <v>NCHA100136_FA-1</v>
      </c>
      <c r="I71" s="203"/>
      <c r="J71" s="203"/>
      <c r="K71" s="10" t="s">
        <v>46</v>
      </c>
      <c r="L71" s="201" t="s">
        <v>43</v>
      </c>
      <c r="M71" s="201"/>
    </row>
    <row r="72" spans="1:13" ht="15.75">
      <c r="A72" s="200">
        <v>6</v>
      </c>
      <c r="B72" s="202" t="str">
        <f t="shared" si="6"/>
        <v>NCHA100118_FA-1</v>
      </c>
      <c r="C72" s="203"/>
      <c r="D72" s="204"/>
      <c r="E72" s="205" t="str">
        <f t="shared" si="7"/>
        <v>NCHA100127_FA-1</v>
      </c>
      <c r="F72" s="203"/>
      <c r="G72" s="204"/>
      <c r="H72" s="206" t="str">
        <f t="shared" si="8"/>
        <v>NCHA100137_FA-1</v>
      </c>
      <c r="I72" s="203"/>
      <c r="J72" s="203"/>
      <c r="K72" s="10" t="s">
        <v>46</v>
      </c>
      <c r="L72" s="201" t="s">
        <v>45</v>
      </c>
      <c r="M72" s="201"/>
    </row>
    <row r="73" spans="1:13" ht="15.75">
      <c r="A73" s="200">
        <v>7</v>
      </c>
      <c r="B73" s="202" t="str">
        <f t="shared" si="6"/>
        <v>NCHA100119_FA-1</v>
      </c>
      <c r="C73" s="208"/>
      <c r="D73" s="204"/>
      <c r="E73" s="205" t="str">
        <f t="shared" si="7"/>
        <v>NCHA100128_FA-1</v>
      </c>
      <c r="F73" s="208"/>
      <c r="G73" s="204"/>
      <c r="H73" s="206" t="str">
        <f t="shared" si="8"/>
        <v>NCHA100139_FA-1</v>
      </c>
      <c r="I73" s="208"/>
      <c r="J73" s="208"/>
      <c r="K73" s="16" t="s">
        <v>32</v>
      </c>
      <c r="L73" s="201" t="s">
        <v>47</v>
      </c>
      <c r="M73" s="201"/>
    </row>
    <row r="74" spans="1:13" ht="15.75">
      <c r="A74" s="200">
        <v>8</v>
      </c>
      <c r="B74" s="202" t="str">
        <f t="shared" si="6"/>
        <v>NCHA100120_FA-1</v>
      </c>
      <c r="C74" s="208"/>
      <c r="D74" s="204"/>
      <c r="E74" s="205" t="str">
        <f t="shared" si="7"/>
        <v>NCHA100129_FA-1</v>
      </c>
      <c r="F74" s="208"/>
      <c r="G74" s="204"/>
      <c r="H74" s="206" t="str">
        <f t="shared" si="8"/>
        <v>NCHA100140_FA-1</v>
      </c>
      <c r="I74" s="208"/>
      <c r="J74" s="208"/>
      <c r="K74" s="16" t="s">
        <v>32</v>
      </c>
      <c r="L74" s="201" t="s">
        <v>48</v>
      </c>
      <c r="M74" s="201"/>
    </row>
    <row r="75" spans="1:13">
      <c r="B75" s="222"/>
      <c r="C75" s="222"/>
      <c r="D75" s="222"/>
      <c r="E75" s="222"/>
      <c r="F75" s="222"/>
      <c r="G75" s="222"/>
      <c r="H75" s="222"/>
      <c r="I75" s="222"/>
      <c r="J75" s="222"/>
      <c r="L75" s="238"/>
      <c r="M75" s="238"/>
    </row>
    <row r="76" spans="1:13" s="192" customFormat="1" ht="15.75">
      <c r="A76" s="210" t="str">
        <f>A53</f>
        <v>PLAQUE 9</v>
      </c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</row>
    <row r="77" spans="1:13" ht="15.75">
      <c r="A77" s="200"/>
      <c r="B77" s="201">
        <v>1</v>
      </c>
      <c r="C77" s="201">
        <v>2</v>
      </c>
      <c r="D77" s="201">
        <v>3</v>
      </c>
      <c r="E77" s="201">
        <v>4</v>
      </c>
      <c r="F77" s="201">
        <v>5</v>
      </c>
      <c r="G77" s="201">
        <v>6</v>
      </c>
      <c r="H77" s="201">
        <v>7</v>
      </c>
      <c r="I77" s="201">
        <v>8</v>
      </c>
      <c r="J77" s="201">
        <v>9</v>
      </c>
      <c r="K77" s="201">
        <v>10</v>
      </c>
      <c r="L77" s="201">
        <v>11</v>
      </c>
      <c r="M77" s="201">
        <v>12</v>
      </c>
    </row>
    <row r="78" spans="1:13" ht="15.75">
      <c r="A78" s="9">
        <v>1</v>
      </c>
      <c r="B78" s="202" t="str">
        <f>B55</f>
        <v>NCHA100290_FA-1</v>
      </c>
      <c r="C78" s="12"/>
      <c r="D78" s="13"/>
      <c r="E78" s="205" t="str">
        <f>E55</f>
        <v>NCHA100298_FA-1</v>
      </c>
      <c r="F78" s="12"/>
      <c r="G78" s="13"/>
      <c r="H78" s="206" t="str">
        <f>H55</f>
        <v>NCHA100307_FA-1</v>
      </c>
      <c r="I78" s="12"/>
      <c r="J78" s="12"/>
      <c r="K78" s="201" t="s">
        <v>34</v>
      </c>
      <c r="L78" s="10" t="s">
        <v>35</v>
      </c>
      <c r="M78" s="10"/>
    </row>
    <row r="79" spans="1:13" ht="15.75">
      <c r="A79" s="9">
        <v>2</v>
      </c>
      <c r="B79" s="202" t="str">
        <f t="shared" ref="B79:B85" si="9">B56</f>
        <v>NCHA100291_FA-1</v>
      </c>
      <c r="C79" s="12"/>
      <c r="D79" s="13"/>
      <c r="E79" s="205" t="str">
        <f t="shared" ref="E79:E85" si="10">E56</f>
        <v>NCHA100299_FA-1</v>
      </c>
      <c r="F79" s="12"/>
      <c r="G79" s="13"/>
      <c r="H79" s="206" t="str">
        <f t="shared" ref="H79:H85" si="11">H56</f>
        <v>NCHA100308_FA-1</v>
      </c>
      <c r="I79" s="12"/>
      <c r="J79" s="12"/>
      <c r="K79" s="201" t="s">
        <v>36</v>
      </c>
      <c r="L79" s="10" t="s">
        <v>37</v>
      </c>
      <c r="M79" s="10"/>
    </row>
    <row r="80" spans="1:13" ht="15.75">
      <c r="A80" s="9">
        <v>3</v>
      </c>
      <c r="B80" s="202" t="str">
        <f t="shared" si="9"/>
        <v>NCHA100292_FA-1</v>
      </c>
      <c r="C80" s="12"/>
      <c r="D80" s="13"/>
      <c r="E80" s="205" t="str">
        <f t="shared" si="10"/>
        <v>NCHA100300_FA-1</v>
      </c>
      <c r="F80" s="12"/>
      <c r="G80" s="13"/>
      <c r="H80" s="206" t="str">
        <f t="shared" si="11"/>
        <v>NCHA100309_FA-1</v>
      </c>
      <c r="I80" s="12"/>
      <c r="J80" s="12"/>
      <c r="K80" s="201"/>
      <c r="L80" s="10" t="s">
        <v>39</v>
      </c>
      <c r="M80" s="10"/>
    </row>
    <row r="81" spans="1:13" ht="15.75">
      <c r="A81" s="9">
        <v>4</v>
      </c>
      <c r="B81" s="202" t="str">
        <f t="shared" si="9"/>
        <v>NCHA100293_FA-1</v>
      </c>
      <c r="C81" s="12"/>
      <c r="D81" s="13"/>
      <c r="E81" s="205" t="str">
        <f t="shared" si="10"/>
        <v>NCHA100301_FA-1</v>
      </c>
      <c r="F81" s="12"/>
      <c r="G81" s="13"/>
      <c r="H81" s="206" t="str">
        <f t="shared" si="11"/>
        <v>NCHA100310_FA-1</v>
      </c>
      <c r="I81" s="12"/>
      <c r="J81" s="12"/>
      <c r="K81" s="201"/>
      <c r="L81" s="10" t="s">
        <v>41</v>
      </c>
      <c r="M81" s="10"/>
    </row>
    <row r="82" spans="1:13" ht="15.75">
      <c r="A82" s="9">
        <v>5</v>
      </c>
      <c r="B82" s="202" t="str">
        <f t="shared" si="9"/>
        <v>NCHA100294_FA-1</v>
      </c>
      <c r="C82" s="12"/>
      <c r="D82" s="13"/>
      <c r="E82" s="205" t="str">
        <f t="shared" si="10"/>
        <v>NCHA100302_FA-1</v>
      </c>
      <c r="F82" s="12"/>
      <c r="G82" s="13"/>
      <c r="H82" s="206" t="str">
        <f t="shared" si="11"/>
        <v>NCHA100311_FA-1</v>
      </c>
      <c r="I82" s="12"/>
      <c r="J82" s="12"/>
      <c r="K82" s="10" t="s">
        <v>46</v>
      </c>
      <c r="L82" s="10" t="s">
        <v>43</v>
      </c>
      <c r="M82" s="10"/>
    </row>
    <row r="83" spans="1:13" ht="15.75">
      <c r="A83" s="9">
        <v>6</v>
      </c>
      <c r="B83" s="202" t="str">
        <f t="shared" si="9"/>
        <v>NCHA100295_FA-1</v>
      </c>
      <c r="C83" s="12"/>
      <c r="D83" s="13"/>
      <c r="E83" s="205" t="str">
        <f t="shared" si="10"/>
        <v>NCHA100303_FA-1</v>
      </c>
      <c r="F83" s="12"/>
      <c r="G83" s="13"/>
      <c r="H83" s="206" t="str">
        <f t="shared" si="11"/>
        <v>NCHA100312_FA-1</v>
      </c>
      <c r="I83" s="12"/>
      <c r="J83" s="12"/>
      <c r="K83" s="10" t="s">
        <v>46</v>
      </c>
      <c r="L83" s="10" t="s">
        <v>45</v>
      </c>
      <c r="M83" s="10"/>
    </row>
    <row r="84" spans="1:13" ht="15.75">
      <c r="A84" s="9">
        <v>7</v>
      </c>
      <c r="B84" s="202" t="str">
        <f t="shared" si="9"/>
        <v>NCHA100296_FA-1</v>
      </c>
      <c r="C84" s="17"/>
      <c r="D84" s="13"/>
      <c r="E84" s="205" t="str">
        <f t="shared" si="10"/>
        <v>NCHA100304_FA-1</v>
      </c>
      <c r="F84" s="17"/>
      <c r="G84" s="13"/>
      <c r="H84" s="206" t="str">
        <f t="shared" si="11"/>
        <v>NCHA100313_FA-1</v>
      </c>
      <c r="I84" s="17"/>
      <c r="J84" s="17"/>
      <c r="K84" s="16" t="s">
        <v>32</v>
      </c>
      <c r="L84" s="10" t="s">
        <v>47</v>
      </c>
      <c r="M84" s="10"/>
    </row>
    <row r="85" spans="1:13" ht="15.75">
      <c r="A85" s="9">
        <v>8</v>
      </c>
      <c r="B85" s="202" t="str">
        <f t="shared" si="9"/>
        <v>NCHA100297_FA-1</v>
      </c>
      <c r="C85" s="17"/>
      <c r="D85" s="13"/>
      <c r="E85" s="205" t="str">
        <f t="shared" si="10"/>
        <v>NCHA100306_FA-1</v>
      </c>
      <c r="F85" s="17"/>
      <c r="G85" s="13"/>
      <c r="H85" s="206" t="str">
        <f t="shared" si="11"/>
        <v>NCHA100314_FA-1</v>
      </c>
      <c r="I85" s="17"/>
      <c r="J85" s="17"/>
      <c r="K85" s="16" t="s">
        <v>32</v>
      </c>
      <c r="L85" s="10" t="s">
        <v>48</v>
      </c>
      <c r="M85" s="10"/>
    </row>
    <row r="86" spans="1:13" s="192" customFormat="1" ht="16.5" thickBot="1">
      <c r="A86" s="195"/>
      <c r="B86" s="196"/>
      <c r="C86" s="197"/>
      <c r="D86" s="198"/>
      <c r="E86" s="196"/>
      <c r="F86" s="197"/>
      <c r="G86" s="198"/>
      <c r="H86" s="196"/>
      <c r="I86" s="197"/>
      <c r="J86" s="197"/>
      <c r="K86" s="197"/>
      <c r="L86" s="199"/>
      <c r="M86" s="199"/>
    </row>
    <row r="87" spans="1:13" ht="16.5" thickBot="1">
      <c r="A87" s="240" t="s">
        <v>642</v>
      </c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2"/>
    </row>
    <row r="88" spans="1:13" s="192" customFormat="1" ht="15.75">
      <c r="A88" s="210" t="str">
        <f>A65</f>
        <v>PLAQUE 2</v>
      </c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</row>
    <row r="89" spans="1:13" ht="15.75">
      <c r="A89" s="20"/>
      <c r="B89" s="201">
        <v>1</v>
      </c>
      <c r="C89" s="201">
        <v>2</v>
      </c>
      <c r="D89" s="201">
        <v>3</v>
      </c>
      <c r="E89" s="201">
        <v>4</v>
      </c>
      <c r="F89" s="201">
        <v>5</v>
      </c>
      <c r="G89" s="201">
        <v>6</v>
      </c>
      <c r="H89" s="201">
        <v>7</v>
      </c>
      <c r="I89" s="201">
        <v>8</v>
      </c>
      <c r="J89" s="201">
        <v>9</v>
      </c>
      <c r="K89" s="201">
        <v>10</v>
      </c>
      <c r="L89" s="201">
        <v>11</v>
      </c>
      <c r="M89" s="201">
        <v>12</v>
      </c>
    </row>
    <row r="90" spans="1:13" ht="15.75">
      <c r="A90" s="9" t="s">
        <v>49</v>
      </c>
      <c r="B90" s="202" t="str">
        <f>B67</f>
        <v>NCHA100110_FA-1</v>
      </c>
      <c r="C90" s="202" t="str">
        <f>B67</f>
        <v>NCHA100110_FA-1</v>
      </c>
      <c r="D90" s="11" t="str">
        <f>B67</f>
        <v>NCHA100110_FA-1</v>
      </c>
      <c r="E90" s="205" t="str">
        <f>E67</f>
        <v>NCHA100122_FA-1</v>
      </c>
      <c r="F90" s="14" t="str">
        <f>E67</f>
        <v>NCHA100122_FA-1</v>
      </c>
      <c r="G90" s="14" t="str">
        <f>E67</f>
        <v>NCHA100122_FA-1</v>
      </c>
      <c r="H90" s="206" t="str">
        <f>H67</f>
        <v>NCHA100130_FA-1</v>
      </c>
      <c r="I90" s="15" t="str">
        <f>H67</f>
        <v>NCHA100130_FA-1</v>
      </c>
      <c r="J90" s="15" t="str">
        <f>H67</f>
        <v>NCHA100130_FA-1</v>
      </c>
      <c r="K90" s="201" t="str">
        <f>K67</f>
        <v>S9</v>
      </c>
      <c r="L90" s="10" t="str">
        <f>L67</f>
        <v>S1</v>
      </c>
      <c r="M90" s="211" t="s">
        <v>50</v>
      </c>
    </row>
    <row r="91" spans="1:13" ht="15.75">
      <c r="A91" s="9" t="s">
        <v>51</v>
      </c>
      <c r="B91" s="202" t="str">
        <f t="shared" ref="B91:B97" si="12">B68</f>
        <v>NCHA100113_FA-1</v>
      </c>
      <c r="C91" s="202" t="str">
        <f t="shared" ref="C91:C97" si="13">B68</f>
        <v>NCHA100113_FA-1</v>
      </c>
      <c r="D91" s="11" t="str">
        <f t="shared" ref="D91:D97" si="14">B68</f>
        <v>NCHA100113_FA-1</v>
      </c>
      <c r="E91" s="205" t="str">
        <f t="shared" ref="E91:E97" si="15">E68</f>
        <v>NCHA100123_FA-1</v>
      </c>
      <c r="F91" s="14" t="str">
        <f t="shared" ref="F91:F97" si="16">E68</f>
        <v>NCHA100123_FA-1</v>
      </c>
      <c r="G91" s="14" t="str">
        <f t="shared" ref="G91:G97" si="17">E68</f>
        <v>NCHA100123_FA-1</v>
      </c>
      <c r="H91" s="206" t="str">
        <f t="shared" ref="H91:H97" si="18">H68</f>
        <v>NCHA100133_FA-1</v>
      </c>
      <c r="I91" s="15" t="str">
        <f t="shared" ref="I91:I97" si="19">H68</f>
        <v>NCHA100133_FA-1</v>
      </c>
      <c r="J91" s="15" t="str">
        <f t="shared" ref="J91:J97" si="20">H68</f>
        <v>NCHA100133_FA-1</v>
      </c>
      <c r="K91" s="201" t="str">
        <f t="shared" ref="K91" si="21">K68</f>
        <v>S10</v>
      </c>
      <c r="L91" s="10" t="str">
        <f t="shared" ref="L91:L95" si="22">L68</f>
        <v>S2</v>
      </c>
      <c r="M91" s="10" t="s">
        <v>52</v>
      </c>
    </row>
    <row r="92" spans="1:13" ht="15.75">
      <c r="A92" s="9" t="s">
        <v>53</v>
      </c>
      <c r="B92" s="202" t="str">
        <f t="shared" si="12"/>
        <v>NCHA100114_FA-1</v>
      </c>
      <c r="C92" s="202" t="str">
        <f t="shared" si="13"/>
        <v>NCHA100114_FA-1</v>
      </c>
      <c r="D92" s="11" t="str">
        <f t="shared" si="14"/>
        <v>NCHA100114_FA-1</v>
      </c>
      <c r="E92" s="205" t="str">
        <f t="shared" si="15"/>
        <v>NCHA100124_FA-1</v>
      </c>
      <c r="F92" s="14" t="str">
        <f t="shared" si="16"/>
        <v>NCHA100124_FA-1</v>
      </c>
      <c r="G92" s="14" t="str">
        <f t="shared" si="17"/>
        <v>NCHA100124_FA-1</v>
      </c>
      <c r="H92" s="206" t="str">
        <f t="shared" si="18"/>
        <v>NCHA100134_FA-1</v>
      </c>
      <c r="I92" s="15" t="str">
        <f t="shared" si="19"/>
        <v>NCHA100134_FA-1</v>
      </c>
      <c r="J92" s="15" t="str">
        <f t="shared" si="20"/>
        <v>NCHA100134_FA-1</v>
      </c>
      <c r="K92" s="201" t="s">
        <v>885</v>
      </c>
      <c r="L92" s="10" t="str">
        <f t="shared" si="22"/>
        <v>S3</v>
      </c>
      <c r="M92" s="10" t="s">
        <v>54</v>
      </c>
    </row>
    <row r="93" spans="1:13" ht="15.75">
      <c r="A93" s="9" t="s">
        <v>55</v>
      </c>
      <c r="B93" s="202" t="str">
        <f t="shared" si="12"/>
        <v>NCHA100116_FA-1</v>
      </c>
      <c r="C93" s="202" t="str">
        <f t="shared" si="13"/>
        <v>NCHA100116_FA-1</v>
      </c>
      <c r="D93" s="11" t="str">
        <f t="shared" si="14"/>
        <v>NCHA100116_FA-1</v>
      </c>
      <c r="E93" s="205" t="str">
        <f t="shared" si="15"/>
        <v>NCHA100125_FA-1</v>
      </c>
      <c r="F93" s="14" t="str">
        <f t="shared" si="16"/>
        <v>NCHA100125_FA-1</v>
      </c>
      <c r="G93" s="14" t="str">
        <f t="shared" si="17"/>
        <v>NCHA100125_FA-1</v>
      </c>
      <c r="H93" s="206" t="str">
        <f t="shared" si="18"/>
        <v>NCHA100135_FA-1</v>
      </c>
      <c r="I93" s="15" t="str">
        <f t="shared" si="19"/>
        <v>NCHA100135_FA-1</v>
      </c>
      <c r="J93" s="15" t="str">
        <f t="shared" si="20"/>
        <v>NCHA100135_FA-1</v>
      </c>
      <c r="K93" s="201" t="s">
        <v>886</v>
      </c>
      <c r="L93" s="10" t="str">
        <f t="shared" si="22"/>
        <v>S4</v>
      </c>
      <c r="M93" s="10" t="s">
        <v>56</v>
      </c>
    </row>
    <row r="94" spans="1:13" ht="15.75">
      <c r="A94" s="9" t="s">
        <v>57</v>
      </c>
      <c r="B94" s="202" t="str">
        <f t="shared" si="12"/>
        <v>NCHA100117_FA-1</v>
      </c>
      <c r="C94" s="202" t="str">
        <f t="shared" si="13"/>
        <v>NCHA100117_FA-1</v>
      </c>
      <c r="D94" s="11" t="str">
        <f t="shared" si="14"/>
        <v>NCHA100117_FA-1</v>
      </c>
      <c r="E94" s="205" t="str">
        <f t="shared" si="15"/>
        <v>NCHA100126_FA-1</v>
      </c>
      <c r="F94" s="14" t="str">
        <f t="shared" si="16"/>
        <v>NCHA100126_FA-1</v>
      </c>
      <c r="G94" s="14" t="str">
        <f t="shared" si="17"/>
        <v>NCHA100126_FA-1</v>
      </c>
      <c r="H94" s="206" t="str">
        <f t="shared" si="18"/>
        <v>NCHA100136_FA-1</v>
      </c>
      <c r="I94" s="15" t="str">
        <f t="shared" si="19"/>
        <v>NCHA100136_FA-1</v>
      </c>
      <c r="J94" s="15" t="str">
        <f t="shared" si="20"/>
        <v>NCHA100136_FA-1</v>
      </c>
      <c r="K94" s="10" t="s">
        <v>46</v>
      </c>
      <c r="L94" s="10" t="str">
        <f t="shared" si="22"/>
        <v>S5</v>
      </c>
      <c r="M94" s="10" t="s">
        <v>58</v>
      </c>
    </row>
    <row r="95" spans="1:13" ht="15.75">
      <c r="A95" s="9" t="s">
        <v>59</v>
      </c>
      <c r="B95" s="202" t="str">
        <f t="shared" si="12"/>
        <v>NCHA100118_FA-1</v>
      </c>
      <c r="C95" s="202" t="str">
        <f t="shared" si="13"/>
        <v>NCHA100118_FA-1</v>
      </c>
      <c r="D95" s="11" t="str">
        <f t="shared" si="14"/>
        <v>NCHA100118_FA-1</v>
      </c>
      <c r="E95" s="205" t="str">
        <f t="shared" si="15"/>
        <v>NCHA100127_FA-1</v>
      </c>
      <c r="F95" s="14" t="str">
        <f t="shared" si="16"/>
        <v>NCHA100127_FA-1</v>
      </c>
      <c r="G95" s="14" t="str">
        <f t="shared" si="17"/>
        <v>NCHA100127_FA-1</v>
      </c>
      <c r="H95" s="206" t="str">
        <f t="shared" si="18"/>
        <v>NCHA100137_FA-1</v>
      </c>
      <c r="I95" s="15" t="str">
        <f t="shared" si="19"/>
        <v>NCHA100137_FA-1</v>
      </c>
      <c r="J95" s="15" t="str">
        <f t="shared" si="20"/>
        <v>NCHA100137_FA-1</v>
      </c>
      <c r="K95" s="10" t="s">
        <v>46</v>
      </c>
      <c r="L95" s="10" t="str">
        <f t="shared" si="22"/>
        <v>S6</v>
      </c>
      <c r="M95" s="10" t="s">
        <v>60</v>
      </c>
    </row>
    <row r="96" spans="1:13" ht="15.75">
      <c r="A96" s="9" t="s">
        <v>61</v>
      </c>
      <c r="B96" s="202" t="str">
        <f t="shared" si="12"/>
        <v>NCHA100119_FA-1</v>
      </c>
      <c r="C96" s="202" t="str">
        <f t="shared" si="13"/>
        <v>NCHA100119_FA-1</v>
      </c>
      <c r="D96" s="11" t="str">
        <f t="shared" si="14"/>
        <v>NCHA100119_FA-1</v>
      </c>
      <c r="E96" s="205" t="str">
        <f t="shared" si="15"/>
        <v>NCHA100128_FA-1</v>
      </c>
      <c r="F96" s="14" t="str">
        <f t="shared" si="16"/>
        <v>NCHA100128_FA-1</v>
      </c>
      <c r="G96" s="14" t="str">
        <f t="shared" si="17"/>
        <v>NCHA100128_FA-1</v>
      </c>
      <c r="H96" s="206" t="str">
        <f t="shared" si="18"/>
        <v>NCHA100139_FA-1</v>
      </c>
      <c r="I96" s="15" t="str">
        <f t="shared" si="19"/>
        <v>NCHA100139_FA-1</v>
      </c>
      <c r="J96" s="15" t="str">
        <f t="shared" si="20"/>
        <v>NCHA100139_FA-1</v>
      </c>
      <c r="K96" s="16" t="s">
        <v>32</v>
      </c>
      <c r="L96" s="10" t="str">
        <f t="shared" ref="L96:L97" si="23">L73</f>
        <v>S7</v>
      </c>
      <c r="M96" s="10" t="s">
        <v>62</v>
      </c>
    </row>
    <row r="97" spans="1:14" ht="15.75">
      <c r="A97" s="9" t="s">
        <v>63</v>
      </c>
      <c r="B97" s="202" t="str">
        <f t="shared" si="12"/>
        <v>NCHA100120_FA-1</v>
      </c>
      <c r="C97" s="202" t="str">
        <f t="shared" si="13"/>
        <v>NCHA100120_FA-1</v>
      </c>
      <c r="D97" s="11" t="str">
        <f t="shared" si="14"/>
        <v>NCHA100120_FA-1</v>
      </c>
      <c r="E97" s="205" t="str">
        <f t="shared" si="15"/>
        <v>NCHA100129_FA-1</v>
      </c>
      <c r="F97" s="14" t="str">
        <f t="shared" si="16"/>
        <v>NCHA100129_FA-1</v>
      </c>
      <c r="G97" s="14" t="str">
        <f t="shared" si="17"/>
        <v>NCHA100129_FA-1</v>
      </c>
      <c r="H97" s="206" t="str">
        <f t="shared" si="18"/>
        <v>NCHA100140_FA-1</v>
      </c>
      <c r="I97" s="15" t="str">
        <f t="shared" si="19"/>
        <v>NCHA100140_FA-1</v>
      </c>
      <c r="J97" s="15" t="str">
        <f t="shared" si="20"/>
        <v>NCHA100140_FA-1</v>
      </c>
      <c r="K97" s="16" t="s">
        <v>32</v>
      </c>
      <c r="L97" s="10" t="str">
        <f t="shared" si="23"/>
        <v>S8</v>
      </c>
      <c r="M97" s="10" t="s">
        <v>64</v>
      </c>
    </row>
    <row r="98" spans="1:14" ht="15.75">
      <c r="A98" s="22"/>
      <c r="B98" s="222"/>
      <c r="C98" s="222"/>
      <c r="D98" s="222"/>
      <c r="E98" s="222"/>
      <c r="F98" s="222"/>
      <c r="G98" s="222"/>
      <c r="H98" s="222"/>
      <c r="I98" s="222"/>
      <c r="J98" s="222"/>
      <c r="K98" s="223" t="s">
        <v>65</v>
      </c>
      <c r="L98" s="223"/>
      <c r="M98" s="223"/>
    </row>
    <row r="99" spans="1:14" ht="15.75">
      <c r="A99" s="210" t="str">
        <f>A76</f>
        <v>PLAQUE 9</v>
      </c>
      <c r="B99" s="19"/>
      <c r="C99" s="19"/>
      <c r="D99" s="19"/>
      <c r="E99" s="19"/>
      <c r="F99" s="19"/>
      <c r="G99" s="19"/>
      <c r="H99" s="19"/>
      <c r="I99" s="19"/>
      <c r="J99" s="19"/>
      <c r="K99" s="23"/>
      <c r="L99" s="23"/>
      <c r="M99" s="23"/>
    </row>
    <row r="100" spans="1:14" ht="15.75">
      <c r="A100" s="20"/>
      <c r="B100" s="201">
        <v>1</v>
      </c>
      <c r="C100" s="201">
        <v>2</v>
      </c>
      <c r="D100" s="201">
        <v>3</v>
      </c>
      <c r="E100" s="201">
        <v>4</v>
      </c>
      <c r="F100" s="201">
        <v>5</v>
      </c>
      <c r="G100" s="201">
        <v>6</v>
      </c>
      <c r="H100" s="201">
        <v>7</v>
      </c>
      <c r="I100" s="201">
        <v>8</v>
      </c>
      <c r="J100" s="201">
        <v>9</v>
      </c>
      <c r="K100" s="201">
        <v>10</v>
      </c>
      <c r="L100" s="201">
        <v>11</v>
      </c>
      <c r="M100" s="201">
        <v>12</v>
      </c>
    </row>
    <row r="101" spans="1:14" ht="15.75">
      <c r="A101" s="9" t="s">
        <v>49</v>
      </c>
      <c r="B101" s="202" t="str">
        <f>B78</f>
        <v>NCHA100290_FA-1</v>
      </c>
      <c r="C101" s="11" t="str">
        <f>B78</f>
        <v>NCHA100290_FA-1</v>
      </c>
      <c r="D101" s="11" t="str">
        <f>B78</f>
        <v>NCHA100290_FA-1</v>
      </c>
      <c r="E101" s="205" t="str">
        <f>E78</f>
        <v>NCHA100298_FA-1</v>
      </c>
      <c r="F101" s="14" t="str">
        <f>E78</f>
        <v>NCHA100298_FA-1</v>
      </c>
      <c r="G101" s="14" t="str">
        <f>E78</f>
        <v>NCHA100298_FA-1</v>
      </c>
      <c r="H101" s="206" t="str">
        <f>H78</f>
        <v>NCHA100307_FA-1</v>
      </c>
      <c r="I101" s="15" t="str">
        <f>H78</f>
        <v>NCHA100307_FA-1</v>
      </c>
      <c r="J101" s="15" t="str">
        <f>H78</f>
        <v>NCHA100307_FA-1</v>
      </c>
      <c r="K101" s="201" t="str">
        <f>K78</f>
        <v>S9</v>
      </c>
      <c r="L101" s="10" t="str">
        <f>L78</f>
        <v>S1</v>
      </c>
      <c r="M101" s="10" t="s">
        <v>50</v>
      </c>
    </row>
    <row r="102" spans="1:14" ht="15.75">
      <c r="A102" s="9" t="s">
        <v>51</v>
      </c>
      <c r="B102" s="202" t="str">
        <f t="shared" ref="B102:B108" si="24">B79</f>
        <v>NCHA100291_FA-1</v>
      </c>
      <c r="C102" s="11" t="str">
        <f t="shared" ref="C102:C108" si="25">B79</f>
        <v>NCHA100291_FA-1</v>
      </c>
      <c r="D102" s="11" t="str">
        <f t="shared" ref="D102:D108" si="26">B79</f>
        <v>NCHA100291_FA-1</v>
      </c>
      <c r="E102" s="205" t="str">
        <f t="shared" ref="E102:E108" si="27">E79</f>
        <v>NCHA100299_FA-1</v>
      </c>
      <c r="F102" s="14" t="str">
        <f t="shared" ref="F102:F108" si="28">E79</f>
        <v>NCHA100299_FA-1</v>
      </c>
      <c r="G102" s="14" t="str">
        <f t="shared" ref="G102:G108" si="29">E79</f>
        <v>NCHA100299_FA-1</v>
      </c>
      <c r="H102" s="206" t="str">
        <f t="shared" ref="H102:H108" si="30">H79</f>
        <v>NCHA100308_FA-1</v>
      </c>
      <c r="I102" s="15" t="str">
        <f t="shared" ref="I102:I108" si="31">H79</f>
        <v>NCHA100308_FA-1</v>
      </c>
      <c r="J102" s="15" t="str">
        <f t="shared" ref="J102:J108" si="32">H79</f>
        <v>NCHA100308_FA-1</v>
      </c>
      <c r="K102" s="201" t="str">
        <f t="shared" ref="K102" si="33">K79</f>
        <v>S10</v>
      </c>
      <c r="L102" s="10" t="str">
        <f t="shared" ref="L102:L108" si="34">L79</f>
        <v>S2</v>
      </c>
      <c r="M102" s="10" t="s">
        <v>52</v>
      </c>
    </row>
    <row r="103" spans="1:14" ht="15.75">
      <c r="A103" s="9" t="s">
        <v>53</v>
      </c>
      <c r="B103" s="202" t="str">
        <f t="shared" si="24"/>
        <v>NCHA100292_FA-1</v>
      </c>
      <c r="C103" s="11" t="str">
        <f t="shared" si="25"/>
        <v>NCHA100292_FA-1</v>
      </c>
      <c r="D103" s="11" t="str">
        <f t="shared" si="26"/>
        <v>NCHA100292_FA-1</v>
      </c>
      <c r="E103" s="205" t="str">
        <f t="shared" si="27"/>
        <v>NCHA100300_FA-1</v>
      </c>
      <c r="F103" s="14" t="str">
        <f t="shared" si="28"/>
        <v>NCHA100300_FA-1</v>
      </c>
      <c r="G103" s="14" t="str">
        <f t="shared" si="29"/>
        <v>NCHA100300_FA-1</v>
      </c>
      <c r="H103" s="206" t="str">
        <f t="shared" si="30"/>
        <v>NCHA100309_FA-1</v>
      </c>
      <c r="I103" s="15" t="str">
        <f t="shared" si="31"/>
        <v>NCHA100309_FA-1</v>
      </c>
      <c r="J103" s="15" t="str">
        <f t="shared" si="32"/>
        <v>NCHA100309_FA-1</v>
      </c>
      <c r="K103" s="201" t="s">
        <v>885</v>
      </c>
      <c r="L103" s="10" t="str">
        <f t="shared" si="34"/>
        <v>S3</v>
      </c>
      <c r="M103" s="10" t="s">
        <v>54</v>
      </c>
      <c r="N103" s="4"/>
    </row>
    <row r="104" spans="1:14" ht="15.75">
      <c r="A104" s="9" t="s">
        <v>55</v>
      </c>
      <c r="B104" s="202" t="str">
        <f t="shared" si="24"/>
        <v>NCHA100293_FA-1</v>
      </c>
      <c r="C104" s="11" t="str">
        <f t="shared" si="25"/>
        <v>NCHA100293_FA-1</v>
      </c>
      <c r="D104" s="11" t="str">
        <f t="shared" si="26"/>
        <v>NCHA100293_FA-1</v>
      </c>
      <c r="E104" s="205" t="str">
        <f t="shared" si="27"/>
        <v>NCHA100301_FA-1</v>
      </c>
      <c r="F104" s="14" t="str">
        <f t="shared" si="28"/>
        <v>NCHA100301_FA-1</v>
      </c>
      <c r="G104" s="14" t="str">
        <f t="shared" si="29"/>
        <v>NCHA100301_FA-1</v>
      </c>
      <c r="H104" s="206" t="str">
        <f t="shared" si="30"/>
        <v>NCHA100310_FA-1</v>
      </c>
      <c r="I104" s="15" t="str">
        <f t="shared" si="31"/>
        <v>NCHA100310_FA-1</v>
      </c>
      <c r="J104" s="15" t="str">
        <f t="shared" si="32"/>
        <v>NCHA100310_FA-1</v>
      </c>
      <c r="K104" s="201" t="s">
        <v>886</v>
      </c>
      <c r="L104" s="10" t="str">
        <f t="shared" si="34"/>
        <v>S4</v>
      </c>
      <c r="M104" s="10" t="s">
        <v>56</v>
      </c>
      <c r="N104" s="4"/>
    </row>
    <row r="105" spans="1:14" ht="15.75">
      <c r="A105" s="9" t="s">
        <v>57</v>
      </c>
      <c r="B105" s="202" t="str">
        <f t="shared" si="24"/>
        <v>NCHA100294_FA-1</v>
      </c>
      <c r="C105" s="11" t="str">
        <f t="shared" si="25"/>
        <v>NCHA100294_FA-1</v>
      </c>
      <c r="D105" s="11" t="str">
        <f t="shared" si="26"/>
        <v>NCHA100294_FA-1</v>
      </c>
      <c r="E105" s="205" t="str">
        <f t="shared" si="27"/>
        <v>NCHA100302_FA-1</v>
      </c>
      <c r="F105" s="14" t="str">
        <f t="shared" si="28"/>
        <v>NCHA100302_FA-1</v>
      </c>
      <c r="G105" s="14" t="str">
        <f t="shared" si="29"/>
        <v>NCHA100302_FA-1</v>
      </c>
      <c r="H105" s="206" t="str">
        <f t="shared" si="30"/>
        <v>NCHA100311_FA-1</v>
      </c>
      <c r="I105" s="15" t="str">
        <f t="shared" si="31"/>
        <v>NCHA100311_FA-1</v>
      </c>
      <c r="J105" s="15" t="str">
        <f t="shared" si="32"/>
        <v>NCHA100311_FA-1</v>
      </c>
      <c r="K105" s="10" t="s">
        <v>46</v>
      </c>
      <c r="L105" s="10" t="str">
        <f t="shared" si="34"/>
        <v>S5</v>
      </c>
      <c r="M105" s="10" t="s">
        <v>58</v>
      </c>
      <c r="N105" s="4"/>
    </row>
    <row r="106" spans="1:14" ht="15.75">
      <c r="A106" s="9" t="s">
        <v>59</v>
      </c>
      <c r="B106" s="202" t="str">
        <f t="shared" si="24"/>
        <v>NCHA100295_FA-1</v>
      </c>
      <c r="C106" s="11" t="str">
        <f t="shared" si="25"/>
        <v>NCHA100295_FA-1</v>
      </c>
      <c r="D106" s="11" t="str">
        <f t="shared" si="26"/>
        <v>NCHA100295_FA-1</v>
      </c>
      <c r="E106" s="205" t="str">
        <f t="shared" si="27"/>
        <v>NCHA100303_FA-1</v>
      </c>
      <c r="F106" s="14" t="str">
        <f t="shared" si="28"/>
        <v>NCHA100303_FA-1</v>
      </c>
      <c r="G106" s="14" t="str">
        <f t="shared" si="29"/>
        <v>NCHA100303_FA-1</v>
      </c>
      <c r="H106" s="206" t="str">
        <f t="shared" si="30"/>
        <v>NCHA100312_FA-1</v>
      </c>
      <c r="I106" s="15" t="str">
        <f t="shared" si="31"/>
        <v>NCHA100312_FA-1</v>
      </c>
      <c r="J106" s="15" t="str">
        <f t="shared" si="32"/>
        <v>NCHA100312_FA-1</v>
      </c>
      <c r="K106" s="10" t="s">
        <v>46</v>
      </c>
      <c r="L106" s="10" t="str">
        <f t="shared" si="34"/>
        <v>S6</v>
      </c>
      <c r="M106" s="10" t="s">
        <v>60</v>
      </c>
      <c r="N106" s="4"/>
    </row>
    <row r="107" spans="1:14" ht="15.75">
      <c r="A107" s="9" t="s">
        <v>61</v>
      </c>
      <c r="B107" s="202" t="str">
        <f t="shared" si="24"/>
        <v>NCHA100296_FA-1</v>
      </c>
      <c r="C107" s="11" t="str">
        <f t="shared" si="25"/>
        <v>NCHA100296_FA-1</v>
      </c>
      <c r="D107" s="11" t="str">
        <f t="shared" si="26"/>
        <v>NCHA100296_FA-1</v>
      </c>
      <c r="E107" s="205" t="str">
        <f t="shared" si="27"/>
        <v>NCHA100304_FA-1</v>
      </c>
      <c r="F107" s="14" t="str">
        <f t="shared" si="28"/>
        <v>NCHA100304_FA-1</v>
      </c>
      <c r="G107" s="14" t="str">
        <f t="shared" si="29"/>
        <v>NCHA100304_FA-1</v>
      </c>
      <c r="H107" s="206" t="str">
        <f t="shared" si="30"/>
        <v>NCHA100313_FA-1</v>
      </c>
      <c r="I107" s="15" t="str">
        <f t="shared" si="31"/>
        <v>NCHA100313_FA-1</v>
      </c>
      <c r="J107" s="15" t="str">
        <f t="shared" si="32"/>
        <v>NCHA100313_FA-1</v>
      </c>
      <c r="K107" s="16" t="s">
        <v>32</v>
      </c>
      <c r="L107" s="10" t="str">
        <f t="shared" si="34"/>
        <v>S7</v>
      </c>
      <c r="M107" s="10" t="s">
        <v>62</v>
      </c>
      <c r="N107" s="4"/>
    </row>
    <row r="108" spans="1:14" ht="15.75">
      <c r="A108" s="9" t="s">
        <v>63</v>
      </c>
      <c r="B108" s="202" t="str">
        <f t="shared" si="24"/>
        <v>NCHA100297_FA-1</v>
      </c>
      <c r="C108" s="11" t="str">
        <f t="shared" si="25"/>
        <v>NCHA100297_FA-1</v>
      </c>
      <c r="D108" s="11" t="str">
        <f t="shared" si="26"/>
        <v>NCHA100297_FA-1</v>
      </c>
      <c r="E108" s="205" t="str">
        <f t="shared" si="27"/>
        <v>NCHA100306_FA-1</v>
      </c>
      <c r="F108" s="14" t="str">
        <f t="shared" si="28"/>
        <v>NCHA100306_FA-1</v>
      </c>
      <c r="G108" s="14" t="str">
        <f t="shared" si="29"/>
        <v>NCHA100306_FA-1</v>
      </c>
      <c r="H108" s="206" t="str">
        <f t="shared" si="30"/>
        <v>NCHA100314_FA-1</v>
      </c>
      <c r="I108" s="15" t="str">
        <f t="shared" si="31"/>
        <v>NCHA100314_FA-1</v>
      </c>
      <c r="J108" s="15" t="str">
        <f t="shared" si="32"/>
        <v>NCHA100314_FA-1</v>
      </c>
      <c r="K108" s="16" t="s">
        <v>32</v>
      </c>
      <c r="L108" s="10" t="str">
        <f t="shared" si="34"/>
        <v>S8</v>
      </c>
      <c r="M108" s="10" t="s">
        <v>64</v>
      </c>
      <c r="N108" s="4"/>
    </row>
    <row r="109" spans="1:14" ht="15.75">
      <c r="A109" s="22"/>
      <c r="B109" s="222"/>
      <c r="C109" s="222"/>
      <c r="D109" s="222"/>
      <c r="E109" s="222"/>
      <c r="F109" s="222"/>
      <c r="G109" s="222"/>
      <c r="H109" s="222"/>
      <c r="I109" s="222"/>
      <c r="J109" s="222"/>
      <c r="K109" s="223" t="s">
        <v>65</v>
      </c>
      <c r="L109" s="223"/>
      <c r="M109" s="223"/>
      <c r="N109" s="4"/>
    </row>
    <row r="110" spans="1:14" ht="15.75">
      <c r="A110" s="22"/>
      <c r="K110" s="23"/>
      <c r="L110" s="23"/>
      <c r="M110" s="23"/>
      <c r="N110" s="4"/>
    </row>
    <row r="111" spans="1:14" ht="15.75">
      <c r="A111" s="24" t="s">
        <v>66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4"/>
    </row>
    <row r="112" spans="1:14">
      <c r="A112" s="25" t="s">
        <v>67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4"/>
    </row>
    <row r="113" spans="1:14">
      <c r="N113" s="4"/>
    </row>
    <row r="114" spans="1:14">
      <c r="A114" s="4" t="s">
        <v>68</v>
      </c>
      <c r="N114" s="4"/>
    </row>
    <row r="115" spans="1:14">
      <c r="N115" s="4"/>
    </row>
    <row r="116" spans="1:14">
      <c r="A116" t="s">
        <v>69</v>
      </c>
      <c r="N116" s="4"/>
    </row>
    <row r="117" spans="1:14">
      <c r="N117" s="4"/>
    </row>
    <row r="118" spans="1:14">
      <c r="A118" t="s">
        <v>70</v>
      </c>
      <c r="N118" s="4"/>
    </row>
    <row r="119" spans="1:14">
      <c r="N119" s="4"/>
    </row>
    <row r="120" spans="1:14">
      <c r="A120" t="s">
        <v>71</v>
      </c>
    </row>
    <row r="122" spans="1:14">
      <c r="A122" t="s">
        <v>72</v>
      </c>
      <c r="G122" t="s">
        <v>73</v>
      </c>
    </row>
    <row r="124" spans="1:14">
      <c r="A124" t="s">
        <v>74</v>
      </c>
    </row>
    <row r="126" spans="1:14">
      <c r="A126" t="s">
        <v>75</v>
      </c>
    </row>
    <row r="128" spans="1:14">
      <c r="A128" t="s">
        <v>76</v>
      </c>
    </row>
    <row r="130" spans="1:13">
      <c r="A130" t="s">
        <v>77</v>
      </c>
    </row>
    <row r="132" spans="1:13">
      <c r="A132" t="s">
        <v>78</v>
      </c>
    </row>
    <row r="134" spans="1:13">
      <c r="A134" t="s">
        <v>79</v>
      </c>
    </row>
    <row r="136" spans="1:13">
      <c r="A136" t="s">
        <v>80</v>
      </c>
    </row>
    <row r="138" spans="1:13">
      <c r="A138" t="s">
        <v>81</v>
      </c>
    </row>
    <row r="139" spans="1:13"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1:13" ht="15.75">
      <c r="A140" s="26" t="s">
        <v>82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2" spans="1:13">
      <c r="A142" t="s">
        <v>83</v>
      </c>
    </row>
    <row r="144" spans="1:13">
      <c r="A144" s="27" t="s">
        <v>84</v>
      </c>
      <c r="B144" s="27" t="s">
        <v>85</v>
      </c>
      <c r="C144" s="28" t="s">
        <v>86</v>
      </c>
      <c r="D144" s="224" t="s">
        <v>87</v>
      </c>
    </row>
    <row r="145" spans="1:13">
      <c r="A145" s="27" t="s">
        <v>88</v>
      </c>
      <c r="B145" s="17" t="s">
        <v>89</v>
      </c>
      <c r="C145" s="28" t="s">
        <v>90</v>
      </c>
      <c r="D145" s="225"/>
    </row>
    <row r="146" spans="1:13" ht="15.75" thickBot="1">
      <c r="A146" s="29" t="s">
        <v>91</v>
      </c>
      <c r="B146" s="30" t="s">
        <v>92</v>
      </c>
      <c r="C146" s="31" t="s">
        <v>93</v>
      </c>
      <c r="D146" s="225"/>
    </row>
    <row r="147" spans="1:13">
      <c r="A147" s="4"/>
      <c r="B147" s="32" t="s">
        <v>92</v>
      </c>
      <c r="C147" s="33" t="s">
        <v>93</v>
      </c>
      <c r="D147" s="226"/>
      <c r="G147" s="4"/>
      <c r="H147" s="34"/>
      <c r="I147" s="34"/>
      <c r="J147" s="35"/>
      <c r="K147" s="36"/>
    </row>
    <row r="148" spans="1:13">
      <c r="B148" s="227" t="s">
        <v>94</v>
      </c>
      <c r="C148" s="228"/>
      <c r="D148" s="229"/>
      <c r="G148" s="4"/>
      <c r="H148" s="34"/>
      <c r="I148" s="34"/>
      <c r="J148" s="35"/>
      <c r="K148" s="36"/>
    </row>
    <row r="149" spans="1:13">
      <c r="G149" s="4"/>
      <c r="H149" s="34"/>
      <c r="I149" s="34"/>
      <c r="J149" s="35"/>
      <c r="K149" s="36"/>
    </row>
    <row r="150" spans="1:13">
      <c r="A150" t="s">
        <v>95</v>
      </c>
    </row>
    <row r="152" spans="1:13">
      <c r="A152" t="s">
        <v>96</v>
      </c>
    </row>
    <row r="154" spans="1:13">
      <c r="A154" t="s">
        <v>97</v>
      </c>
    </row>
    <row r="156" spans="1:13" ht="15.75">
      <c r="A156" s="26" t="s">
        <v>98</v>
      </c>
      <c r="B156" s="3"/>
      <c r="C156" s="38"/>
      <c r="D156" s="38"/>
      <c r="E156" s="38"/>
      <c r="F156" s="38"/>
      <c r="G156" s="38"/>
      <c r="H156" s="38"/>
      <c r="I156" s="39"/>
      <c r="J156" s="39"/>
      <c r="K156" s="39"/>
      <c r="L156" s="40"/>
      <c r="M156" s="38"/>
    </row>
    <row r="157" spans="1:13">
      <c r="A157" s="4"/>
      <c r="B157" s="7"/>
      <c r="C157" s="4"/>
      <c r="D157" s="4"/>
      <c r="E157" s="4"/>
      <c r="F157" s="4"/>
      <c r="G157" s="4"/>
      <c r="H157" s="4"/>
      <c r="I157" s="8"/>
      <c r="J157" s="8"/>
      <c r="K157" s="8"/>
      <c r="L157" s="41"/>
      <c r="M157" s="4"/>
    </row>
    <row r="158" spans="1:13">
      <c r="A158" s="4"/>
      <c r="B158" s="27" t="s">
        <v>99</v>
      </c>
      <c r="C158" s="4"/>
      <c r="D158" s="4"/>
      <c r="E158" s="4"/>
      <c r="F158" s="4"/>
      <c r="G158" s="4"/>
      <c r="H158" s="4"/>
      <c r="I158" s="8"/>
      <c r="J158" s="8"/>
      <c r="K158" s="8"/>
      <c r="L158" s="41"/>
      <c r="M158" s="4"/>
    </row>
    <row r="159" spans="1:13">
      <c r="A159" s="4"/>
      <c r="B159" s="42" t="s">
        <v>100</v>
      </c>
      <c r="C159" s="17">
        <v>2</v>
      </c>
      <c r="D159" s="4"/>
      <c r="E159" s="4"/>
      <c r="F159" s="4" t="s">
        <v>101</v>
      </c>
      <c r="G159" s="4"/>
      <c r="H159" s="4"/>
      <c r="I159" s="8"/>
      <c r="J159" s="8"/>
      <c r="K159" s="8"/>
      <c r="L159" s="41"/>
      <c r="M159" s="4"/>
    </row>
    <row r="160" spans="1:13">
      <c r="A160" s="4"/>
      <c r="B160" s="42" t="s">
        <v>102</v>
      </c>
      <c r="C160" s="17" t="s">
        <v>103</v>
      </c>
      <c r="D160" s="4"/>
      <c r="E160" s="4"/>
      <c r="F160" s="4"/>
      <c r="G160" s="4"/>
      <c r="H160" s="4"/>
      <c r="I160" s="8"/>
      <c r="J160" s="8"/>
      <c r="K160" s="8"/>
      <c r="L160" s="41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8"/>
      <c r="J161" s="8"/>
      <c r="K161" s="8"/>
      <c r="L161" s="41"/>
      <c r="M161" s="4"/>
    </row>
    <row r="162" spans="1:13">
      <c r="A162" s="4" t="s">
        <v>104</v>
      </c>
      <c r="B162" s="43" t="s">
        <v>105</v>
      </c>
      <c r="C162" s="4"/>
      <c r="D162" s="4"/>
      <c r="E162" s="4"/>
      <c r="F162" s="4"/>
      <c r="G162" s="4"/>
      <c r="H162" s="4"/>
      <c r="I162" s="8"/>
      <c r="J162" s="8"/>
      <c r="K162" s="8"/>
      <c r="L162" s="4"/>
      <c r="M162" s="6"/>
    </row>
    <row r="163" spans="1:13">
      <c r="A163" s="4"/>
      <c r="B163" s="42" t="s">
        <v>106</v>
      </c>
      <c r="C163" s="17" t="s">
        <v>107</v>
      </c>
      <c r="D163" s="44" t="s">
        <v>108</v>
      </c>
      <c r="E163" s="4"/>
      <c r="F163" s="4" t="s">
        <v>109</v>
      </c>
      <c r="G163" s="4"/>
      <c r="H163" s="4"/>
      <c r="I163" s="8"/>
      <c r="J163" s="8"/>
      <c r="K163" s="35"/>
      <c r="L163" s="8"/>
      <c r="M163" s="6"/>
    </row>
    <row r="164" spans="1:13">
      <c r="A164" s="4"/>
      <c r="B164" s="45" t="s">
        <v>110</v>
      </c>
      <c r="C164" s="17" t="s">
        <v>111</v>
      </c>
      <c r="D164" s="44" t="s">
        <v>112</v>
      </c>
      <c r="E164" s="4"/>
      <c r="F164" s="4"/>
      <c r="G164" s="4"/>
      <c r="H164" s="4"/>
      <c r="I164" s="8"/>
      <c r="J164" s="8"/>
      <c r="K164" s="35"/>
      <c r="L164" s="8"/>
      <c r="M164" s="6"/>
    </row>
    <row r="165" spans="1:13">
      <c r="A165" s="4"/>
      <c r="B165" s="4"/>
      <c r="C165" s="4"/>
      <c r="D165" s="4"/>
      <c r="E165" s="4"/>
      <c r="F165" s="4"/>
      <c r="G165" s="4"/>
      <c r="H165" s="4"/>
      <c r="I165" s="8"/>
      <c r="J165" s="8"/>
      <c r="K165" s="35"/>
      <c r="L165" s="8"/>
      <c r="M165" s="6"/>
    </row>
    <row r="166" spans="1:13">
      <c r="A166" s="4" t="s">
        <v>104</v>
      </c>
      <c r="B166" s="27" t="s">
        <v>113</v>
      </c>
      <c r="C166" s="4"/>
      <c r="D166" s="4"/>
      <c r="E166" s="4"/>
      <c r="F166" s="4"/>
      <c r="G166" s="4"/>
      <c r="H166" s="4"/>
      <c r="I166" s="8"/>
      <c r="J166" s="8"/>
      <c r="K166" s="35"/>
      <c r="L166" s="8"/>
      <c r="M166" s="6"/>
    </row>
    <row r="167" spans="1:13">
      <c r="A167" s="4"/>
      <c r="B167" s="42" t="s">
        <v>114</v>
      </c>
      <c r="C167" s="17" t="s">
        <v>115</v>
      </c>
      <c r="D167" s="44" t="s">
        <v>116</v>
      </c>
      <c r="E167" s="4"/>
      <c r="F167" s="46" t="s">
        <v>117</v>
      </c>
      <c r="G167" s="46"/>
      <c r="H167" s="46"/>
      <c r="I167" s="47"/>
      <c r="J167" s="47"/>
      <c r="K167" s="35"/>
      <c r="L167" s="8"/>
      <c r="M167" s="6"/>
    </row>
    <row r="168" spans="1:13">
      <c r="A168" s="4"/>
      <c r="B168" s="42" t="s">
        <v>118</v>
      </c>
      <c r="C168" s="17" t="s">
        <v>119</v>
      </c>
      <c r="D168" s="44" t="s">
        <v>120</v>
      </c>
      <c r="E168" s="4"/>
      <c r="F168" s="4" t="s">
        <v>121</v>
      </c>
      <c r="G168" s="4"/>
      <c r="H168" s="8"/>
      <c r="I168" s="8"/>
      <c r="J168" s="8"/>
      <c r="K168" s="35"/>
      <c r="L168" s="8"/>
      <c r="M168" s="6"/>
    </row>
    <row r="169" spans="1:13" ht="18" customHeight="1">
      <c r="A169" s="4"/>
      <c r="B169" s="4"/>
      <c r="C169" s="34"/>
      <c r="D169" s="4"/>
      <c r="E169" s="4"/>
      <c r="F169" s="4"/>
      <c r="G169" s="4"/>
      <c r="H169" s="4"/>
      <c r="I169" s="4"/>
      <c r="J169" s="4"/>
      <c r="K169" s="35"/>
      <c r="L169" s="8"/>
      <c r="M169" s="6"/>
    </row>
    <row r="170" spans="1:13" ht="18" customHeight="1">
      <c r="A170" s="4"/>
      <c r="B170" s="27" t="s">
        <v>122</v>
      </c>
      <c r="C170" s="34"/>
      <c r="D170" s="4"/>
      <c r="E170" s="4"/>
      <c r="F170" s="4"/>
      <c r="G170" s="4"/>
      <c r="H170" s="4"/>
      <c r="I170" s="4"/>
      <c r="J170" s="4"/>
      <c r="K170" s="35"/>
      <c r="L170" s="8"/>
      <c r="M170" s="6"/>
    </row>
    <row r="171" spans="1:13" ht="18" customHeight="1">
      <c r="A171" s="4" t="s">
        <v>123</v>
      </c>
      <c r="B171" s="42" t="s">
        <v>124</v>
      </c>
      <c r="C171" s="17" t="s">
        <v>125</v>
      </c>
      <c r="D171" s="4"/>
      <c r="E171" s="4"/>
      <c r="F171" s="4" t="s">
        <v>109</v>
      </c>
      <c r="G171" s="4"/>
      <c r="H171" s="4"/>
      <c r="I171" s="4"/>
      <c r="J171" s="4"/>
      <c r="K171" s="35"/>
      <c r="L171" s="8"/>
      <c r="M171" s="4"/>
    </row>
    <row r="172" spans="1:13" ht="18" customHeight="1">
      <c r="A172" s="4"/>
      <c r="B172" s="45" t="s">
        <v>110</v>
      </c>
      <c r="C172" s="17" t="s">
        <v>126</v>
      </c>
      <c r="D172" s="4"/>
      <c r="E172" s="4"/>
      <c r="F172" s="4"/>
      <c r="G172" s="4"/>
      <c r="H172" s="4"/>
      <c r="I172" s="4"/>
      <c r="J172" s="4"/>
      <c r="K172" s="35"/>
      <c r="L172" s="8"/>
      <c r="M172" s="6"/>
    </row>
    <row r="173" spans="1:13" ht="18" customHeight="1"/>
    <row r="174" spans="1:13" ht="18" customHeight="1">
      <c r="A174" s="26" t="s">
        <v>127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8" customHeight="1"/>
    <row r="176" spans="1:13" ht="18" customHeight="1">
      <c r="A176" s="4" t="s">
        <v>128</v>
      </c>
    </row>
    <row r="177" spans="1:5" ht="18" customHeight="1"/>
    <row r="178" spans="1:5" ht="18.75">
      <c r="A178" s="4" t="s">
        <v>129</v>
      </c>
      <c r="B178" s="4"/>
      <c r="C178" s="4"/>
      <c r="D178" s="48"/>
      <c r="E178" s="48"/>
    </row>
    <row r="179" spans="1:5" ht="18.75">
      <c r="A179" s="4"/>
      <c r="B179" s="4"/>
      <c r="C179" s="4"/>
      <c r="D179" s="48"/>
      <c r="E179" s="48"/>
    </row>
    <row r="180" spans="1:5">
      <c r="A180" s="4"/>
      <c r="B180" s="17" t="s">
        <v>85</v>
      </c>
      <c r="C180" s="17" t="s">
        <v>86</v>
      </c>
    </row>
    <row r="181" spans="1:5">
      <c r="A181" s="49" t="s">
        <v>130</v>
      </c>
      <c r="B181" s="17" t="s">
        <v>107</v>
      </c>
      <c r="C181" s="17" t="s">
        <v>108</v>
      </c>
    </row>
    <row r="182" spans="1:5">
      <c r="A182" s="49" t="s">
        <v>131</v>
      </c>
      <c r="B182" s="17" t="s">
        <v>132</v>
      </c>
      <c r="C182" s="17" t="s">
        <v>133</v>
      </c>
    </row>
    <row r="183" spans="1:5">
      <c r="A183" s="50"/>
      <c r="B183" s="227" t="s">
        <v>134</v>
      </c>
      <c r="C183" s="229"/>
    </row>
    <row r="184" spans="1:5">
      <c r="A184" s="50"/>
    </row>
    <row r="185" spans="1:5">
      <c r="A185" s="51" t="s">
        <v>135</v>
      </c>
    </row>
    <row r="186" spans="1:5">
      <c r="A186" s="34"/>
    </row>
    <row r="187" spans="1:5">
      <c r="A187" s="4" t="s">
        <v>136</v>
      </c>
    </row>
    <row r="188" spans="1:5">
      <c r="A188" s="50"/>
    </row>
    <row r="189" spans="1:5">
      <c r="A189" t="s">
        <v>137</v>
      </c>
    </row>
    <row r="191" spans="1:5">
      <c r="A191" t="s">
        <v>138</v>
      </c>
    </row>
    <row r="192" spans="1:5">
      <c r="A192" s="50"/>
    </row>
    <row r="193" spans="1:13">
      <c r="A193" t="s">
        <v>139</v>
      </c>
    </row>
    <row r="194" spans="1:13">
      <c r="A194" s="50"/>
    </row>
    <row r="195" spans="1:13" ht="15.75">
      <c r="A195" s="26" t="s">
        <v>140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7" spans="1:13">
      <c r="A197" s="4" t="s">
        <v>141</v>
      </c>
    </row>
    <row r="199" spans="1:13">
      <c r="A199" s="51" t="s">
        <v>142</v>
      </c>
    </row>
    <row r="201" spans="1:13">
      <c r="A201" t="s">
        <v>143</v>
      </c>
    </row>
    <row r="203" spans="1:13">
      <c r="A203" s="52" t="s">
        <v>144</v>
      </c>
      <c r="B203" s="52"/>
      <c r="C203" s="52"/>
      <c r="D203" s="52"/>
    </row>
    <row r="205" spans="1:13">
      <c r="A205" t="s">
        <v>145</v>
      </c>
    </row>
    <row r="207" spans="1:13">
      <c r="B207" t="s">
        <v>146</v>
      </c>
      <c r="C207" s="230" t="s">
        <v>147</v>
      </c>
      <c r="D207" s="221" t="s">
        <v>148</v>
      </c>
      <c r="J207" s="54"/>
    </row>
    <row r="208" spans="1:13">
      <c r="A208" s="55" t="s">
        <v>149</v>
      </c>
      <c r="B208" s="37">
        <v>50</v>
      </c>
      <c r="C208" s="230"/>
      <c r="D208" s="221"/>
      <c r="J208" s="54"/>
    </row>
    <row r="209" spans="1:10" ht="15.75">
      <c r="A209" s="56" t="s">
        <v>35</v>
      </c>
      <c r="B209" s="13">
        <v>25</v>
      </c>
      <c r="C209" s="53">
        <v>170</v>
      </c>
      <c r="D209" s="53">
        <v>170</v>
      </c>
      <c r="J209" s="54"/>
    </row>
    <row r="210" spans="1:10" ht="15.75">
      <c r="A210" s="56" t="s">
        <v>37</v>
      </c>
      <c r="B210" s="13">
        <v>12.5</v>
      </c>
      <c r="C210" s="53">
        <v>170</v>
      </c>
      <c r="D210" s="53">
        <v>170</v>
      </c>
      <c r="J210" s="54"/>
    </row>
    <row r="211" spans="1:10" ht="15.75">
      <c r="A211" s="56" t="s">
        <v>39</v>
      </c>
      <c r="B211" s="13">
        <v>6.25</v>
      </c>
      <c r="C211" s="53">
        <v>170</v>
      </c>
      <c r="D211" s="53">
        <v>170</v>
      </c>
      <c r="J211" s="54"/>
    </row>
    <row r="212" spans="1:10" ht="15.75">
      <c r="A212" s="56" t="s">
        <v>41</v>
      </c>
      <c r="B212" s="13">
        <v>3.125</v>
      </c>
      <c r="C212" s="53">
        <v>170</v>
      </c>
      <c r="D212" s="53">
        <v>170</v>
      </c>
      <c r="J212" s="54"/>
    </row>
    <row r="213" spans="1:10" ht="15.75">
      <c r="A213" s="56" t="s">
        <v>43</v>
      </c>
      <c r="B213" s="13">
        <v>1.56</v>
      </c>
      <c r="C213" s="53">
        <v>170</v>
      </c>
      <c r="D213" s="53">
        <v>170</v>
      </c>
      <c r="J213" s="54"/>
    </row>
    <row r="214" spans="1:10" ht="15.75">
      <c r="A214" s="56" t="s">
        <v>45</v>
      </c>
      <c r="B214" s="13">
        <v>0.78</v>
      </c>
      <c r="C214" s="53">
        <v>170</v>
      </c>
      <c r="D214" s="53">
        <v>170</v>
      </c>
      <c r="J214" s="54"/>
    </row>
    <row r="215" spans="1:10" ht="15.75">
      <c r="A215" s="56" t="s">
        <v>47</v>
      </c>
      <c r="B215" s="13">
        <v>0.39</v>
      </c>
      <c r="C215" s="53">
        <v>170</v>
      </c>
      <c r="D215" s="53">
        <v>170</v>
      </c>
      <c r="J215" s="54"/>
    </row>
    <row r="216" spans="1:10" ht="15.75">
      <c r="A216" s="56" t="s">
        <v>48</v>
      </c>
      <c r="B216" s="13">
        <v>0.19</v>
      </c>
      <c r="C216" s="53">
        <v>170</v>
      </c>
      <c r="D216" s="53">
        <v>170</v>
      </c>
    </row>
    <row r="217" spans="1:10" ht="15.75">
      <c r="A217" s="56" t="s">
        <v>34</v>
      </c>
      <c r="B217" s="13">
        <v>9.7000000000000003E-2</v>
      </c>
      <c r="C217" s="53">
        <v>170</v>
      </c>
      <c r="D217" s="53">
        <v>170</v>
      </c>
    </row>
    <row r="218" spans="1:10" ht="15.75">
      <c r="A218" s="56" t="s">
        <v>36</v>
      </c>
      <c r="B218" s="13">
        <v>4.8000000000000001E-2</v>
      </c>
      <c r="C218" s="53">
        <v>170</v>
      </c>
      <c r="D218" s="53">
        <v>170</v>
      </c>
    </row>
    <row r="219" spans="1:10" ht="15.75">
      <c r="A219" s="56" t="s">
        <v>38</v>
      </c>
      <c r="B219" s="13">
        <v>2.4E-2</v>
      </c>
      <c r="C219" s="53">
        <v>170</v>
      </c>
      <c r="D219" s="53">
        <v>170</v>
      </c>
    </row>
    <row r="220" spans="1:10" ht="15.75">
      <c r="A220" s="56" t="s">
        <v>40</v>
      </c>
      <c r="B220" s="13">
        <v>1.2E-2</v>
      </c>
      <c r="C220" s="53">
        <v>170</v>
      </c>
      <c r="D220" s="53">
        <v>170</v>
      </c>
    </row>
    <row r="221" spans="1:10" ht="15.75">
      <c r="A221" s="56" t="s">
        <v>42</v>
      </c>
      <c r="B221" s="13">
        <v>6.0000000000000001E-3</v>
      </c>
      <c r="C221" s="53">
        <v>170</v>
      </c>
      <c r="D221" s="53">
        <v>170</v>
      </c>
    </row>
    <row r="222" spans="1:10" ht="15.75">
      <c r="A222" s="56" t="s">
        <v>44</v>
      </c>
      <c r="B222" s="13">
        <v>3.0000000000000001E-3</v>
      </c>
      <c r="C222" s="53">
        <v>170</v>
      </c>
      <c r="D222" s="53">
        <v>340</v>
      </c>
    </row>
    <row r="223" spans="1:10">
      <c r="A223" s="231" t="s">
        <v>150</v>
      </c>
      <c r="B223" s="231"/>
      <c r="C223" s="231"/>
      <c r="D223" s="231"/>
    </row>
    <row r="224" spans="1:10">
      <c r="A224" s="19"/>
      <c r="B224" s="19"/>
      <c r="C224" s="19"/>
      <c r="D224" s="19"/>
    </row>
    <row r="225" spans="1:13" ht="15.75">
      <c r="A225" s="57" t="s">
        <v>151</v>
      </c>
    </row>
    <row r="227" spans="1:13" ht="15.75">
      <c r="A227" s="57" t="s">
        <v>138</v>
      </c>
    </row>
    <row r="229" spans="1:13">
      <c r="A229" t="s">
        <v>152</v>
      </c>
    </row>
    <row r="231" spans="1:13" ht="15.75">
      <c r="A231" s="26" t="s">
        <v>153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>
      <c r="A232" s="50"/>
    </row>
    <row r="233" spans="1:13">
      <c r="A233" s="4" t="s">
        <v>154</v>
      </c>
    </row>
    <row r="234" spans="1:13">
      <c r="A234" s="50"/>
    </row>
    <row r="235" spans="1:13">
      <c r="A235" t="s">
        <v>155</v>
      </c>
    </row>
    <row r="236" spans="1:13">
      <c r="A236" s="50"/>
    </row>
    <row r="237" spans="1:13">
      <c r="A237" s="42"/>
      <c r="B237" s="27" t="s">
        <v>85</v>
      </c>
      <c r="C237" s="28" t="s">
        <v>86</v>
      </c>
      <c r="D237" s="232" t="s">
        <v>156</v>
      </c>
      <c r="G237" s="58"/>
    </row>
    <row r="238" spans="1:13">
      <c r="A238" s="59" t="s">
        <v>157</v>
      </c>
      <c r="B238" s="17" t="s">
        <v>158</v>
      </c>
      <c r="C238" s="28" t="s">
        <v>159</v>
      </c>
      <c r="D238" s="233"/>
    </row>
    <row r="239" spans="1:13" ht="15.75" thickBot="1">
      <c r="A239" s="17" t="s">
        <v>160</v>
      </c>
      <c r="B239" s="30" t="s">
        <v>92</v>
      </c>
      <c r="C239" s="31" t="s">
        <v>93</v>
      </c>
      <c r="D239" s="233"/>
    </row>
    <row r="240" spans="1:13">
      <c r="A240" s="4"/>
      <c r="B240" s="32" t="s">
        <v>92</v>
      </c>
      <c r="C240" s="33" t="s">
        <v>93</v>
      </c>
      <c r="D240" s="234"/>
    </row>
    <row r="241" spans="1:13">
      <c r="B241" s="221" t="s">
        <v>161</v>
      </c>
      <c r="C241" s="221"/>
      <c r="D241" s="221"/>
    </row>
    <row r="242" spans="1:13">
      <c r="A242" t="s">
        <v>162</v>
      </c>
    </row>
    <row r="244" spans="1:13">
      <c r="A244" t="s">
        <v>163</v>
      </c>
    </row>
    <row r="246" spans="1:13">
      <c r="A246" t="s">
        <v>164</v>
      </c>
    </row>
    <row r="248" spans="1:13">
      <c r="A248" s="52" t="s">
        <v>165</v>
      </c>
      <c r="B248" s="52"/>
    </row>
    <row r="250" spans="1:13" ht="15.75">
      <c r="A250" s="26" t="s">
        <v>166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2" spans="1:13">
      <c r="A252" s="4" t="s">
        <v>154</v>
      </c>
    </row>
    <row r="254" spans="1:13">
      <c r="A254" s="7" t="s">
        <v>167</v>
      </c>
    </row>
    <row r="255" spans="1:13">
      <c r="A255" s="60"/>
      <c r="E255" s="4"/>
      <c r="F255" s="4"/>
      <c r="G255" s="4"/>
      <c r="H255" s="4"/>
      <c r="I255" s="4"/>
      <c r="J255" s="4"/>
      <c r="K255" s="4"/>
      <c r="L255" s="4"/>
    </row>
    <row r="256" spans="1:13">
      <c r="A256" s="4" t="s">
        <v>168</v>
      </c>
      <c r="E256" s="4"/>
      <c r="F256" s="4"/>
      <c r="G256" s="4"/>
      <c r="H256" s="4"/>
      <c r="I256" s="4"/>
      <c r="J256" s="4"/>
      <c r="K256" s="4"/>
      <c r="L256" s="4"/>
    </row>
    <row r="257" spans="1:12">
      <c r="A257" s="60"/>
      <c r="E257" s="4"/>
      <c r="F257" s="4"/>
      <c r="G257" s="4"/>
      <c r="H257" s="4"/>
      <c r="I257" s="4"/>
      <c r="J257" s="4"/>
      <c r="K257" s="4"/>
      <c r="L257" s="4"/>
    </row>
    <row r="258" spans="1:12">
      <c r="A258" s="61" t="s">
        <v>169</v>
      </c>
      <c r="C258" s="4" t="s">
        <v>170</v>
      </c>
      <c r="E258" s="4"/>
      <c r="F258" s="4"/>
      <c r="G258" s="4"/>
      <c r="H258" s="4"/>
      <c r="I258" s="4"/>
      <c r="J258" s="4"/>
      <c r="K258" s="4"/>
      <c r="L258" s="4"/>
    </row>
    <row r="259" spans="1:12">
      <c r="A259" s="62" t="s">
        <v>171</v>
      </c>
      <c r="E259" s="4"/>
      <c r="G259" s="8"/>
      <c r="H259" s="4"/>
      <c r="I259" s="4"/>
      <c r="J259" s="4"/>
      <c r="K259" s="4"/>
      <c r="L259" s="4"/>
    </row>
    <row r="260" spans="1:12">
      <c r="A260" s="42" t="s">
        <v>172</v>
      </c>
      <c r="E260" s="4"/>
      <c r="F260" s="4"/>
      <c r="G260" s="8"/>
      <c r="H260" s="4"/>
      <c r="I260" s="4"/>
      <c r="J260" s="4"/>
      <c r="K260" s="4"/>
      <c r="L260" s="4"/>
    </row>
    <row r="261" spans="1:12">
      <c r="A261" s="4"/>
      <c r="E261" s="4"/>
      <c r="F261" s="8"/>
      <c r="G261" s="8"/>
      <c r="H261" s="4"/>
      <c r="I261" s="4"/>
      <c r="J261" s="4"/>
      <c r="K261" s="4"/>
      <c r="L261" s="4"/>
    </row>
    <row r="262" spans="1:12">
      <c r="A262" s="7" t="s">
        <v>173</v>
      </c>
      <c r="E262" s="4"/>
      <c r="F262" s="4"/>
      <c r="G262" s="4"/>
      <c r="H262" s="4"/>
      <c r="I262" s="4"/>
      <c r="J262" s="4"/>
      <c r="K262" s="4"/>
      <c r="L262" s="4"/>
    </row>
    <row r="263" spans="1:12">
      <c r="A263" s="60"/>
      <c r="E263" s="4"/>
      <c r="F263" s="4"/>
      <c r="G263" s="4"/>
      <c r="H263" s="4"/>
      <c r="I263" s="4"/>
      <c r="J263" s="4"/>
      <c r="K263" s="4"/>
      <c r="L263" s="4"/>
    </row>
    <row r="264" spans="1:12">
      <c r="A264" s="63" t="s">
        <v>174</v>
      </c>
      <c r="C264" s="4" t="s">
        <v>170</v>
      </c>
      <c r="E264" s="4"/>
      <c r="F264" s="4"/>
      <c r="G264" s="4"/>
      <c r="H264" s="4"/>
      <c r="I264" s="4"/>
      <c r="J264" s="4"/>
      <c r="K264" s="4"/>
      <c r="L264" s="4"/>
    </row>
    <row r="265" spans="1:12">
      <c r="A265" s="64" t="s">
        <v>175</v>
      </c>
      <c r="E265" s="4"/>
      <c r="G265" s="8"/>
      <c r="H265" s="4"/>
      <c r="I265" s="4"/>
      <c r="J265" s="4"/>
      <c r="K265" s="4"/>
      <c r="L265" s="4"/>
    </row>
    <row r="266" spans="1:12">
      <c r="A266" s="42" t="s">
        <v>172</v>
      </c>
      <c r="E266" s="4"/>
      <c r="F266" s="8"/>
      <c r="G266" s="8"/>
      <c r="H266" s="4"/>
      <c r="I266" s="4"/>
      <c r="J266" s="4"/>
      <c r="K266" s="4"/>
      <c r="L266" s="4"/>
    </row>
    <row r="267" spans="1:12">
      <c r="A267" s="4"/>
      <c r="E267" s="4"/>
      <c r="F267" s="8"/>
      <c r="G267" s="8"/>
      <c r="H267" s="4"/>
      <c r="I267" s="4"/>
      <c r="J267" s="4"/>
      <c r="K267" s="4"/>
      <c r="L267" s="4"/>
    </row>
    <row r="268" spans="1:12">
      <c r="A268" s="7" t="s">
        <v>176</v>
      </c>
      <c r="E268" s="4"/>
      <c r="F268" s="4"/>
      <c r="G268" s="4"/>
      <c r="H268" s="4"/>
      <c r="I268" s="4"/>
      <c r="J268" s="4"/>
      <c r="K268" s="4"/>
      <c r="L268" s="4"/>
    </row>
    <row r="269" spans="1:12">
      <c r="E269" s="4"/>
      <c r="F269" s="4"/>
      <c r="G269" s="4"/>
      <c r="H269" s="4"/>
      <c r="I269" s="4"/>
      <c r="J269" s="4"/>
      <c r="K269" s="4"/>
      <c r="L269" s="4"/>
    </row>
    <row r="270" spans="1:12">
      <c r="A270" s="7" t="s">
        <v>177</v>
      </c>
    </row>
    <row r="271" spans="1:12">
      <c r="A271" s="50"/>
    </row>
    <row r="272" spans="1:12">
      <c r="A272" t="s">
        <v>178</v>
      </c>
    </row>
    <row r="273" spans="1:1">
      <c r="A273" s="50"/>
    </row>
    <row r="276" spans="1:1">
      <c r="A276" s="50"/>
    </row>
    <row r="278" spans="1:1">
      <c r="A278" s="50"/>
    </row>
  </sheetData>
  <mergeCells count="34">
    <mergeCell ref="A1:M1"/>
    <mergeCell ref="H9:L10"/>
    <mergeCell ref="A18:M18"/>
    <mergeCell ref="B29:D29"/>
    <mergeCell ref="E29:G29"/>
    <mergeCell ref="H29:J29"/>
    <mergeCell ref="L29:M29"/>
    <mergeCell ref="A41:M41"/>
    <mergeCell ref="B52:D52"/>
    <mergeCell ref="E52:G52"/>
    <mergeCell ref="H52:J52"/>
    <mergeCell ref="L52:M52"/>
    <mergeCell ref="A64:M64"/>
    <mergeCell ref="B75:D75"/>
    <mergeCell ref="E75:G75"/>
    <mergeCell ref="H75:J75"/>
    <mergeCell ref="L75:M75"/>
    <mergeCell ref="A87:M87"/>
    <mergeCell ref="B98:D98"/>
    <mergeCell ref="E98:G98"/>
    <mergeCell ref="H98:J98"/>
    <mergeCell ref="K98:M98"/>
    <mergeCell ref="D237:D240"/>
    <mergeCell ref="B241:D241"/>
    <mergeCell ref="D144:D147"/>
    <mergeCell ref="B148:D148"/>
    <mergeCell ref="B183:C183"/>
    <mergeCell ref="C207:C208"/>
    <mergeCell ref="D207:D208"/>
    <mergeCell ref="H109:J109"/>
    <mergeCell ref="K109:M109"/>
    <mergeCell ref="B109:D109"/>
    <mergeCell ref="E109:G109"/>
    <mergeCell ref="A223:D223"/>
  </mergeCells>
  <pageMargins left="0" right="0" top="0" bottom="0" header="0.31496062992125984" footer="0.31496062992125984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opLeftCell="C17" zoomScale="59" zoomScaleNormal="80" workbookViewId="0">
      <selection activeCell="A53" sqref="A53:M62"/>
    </sheetView>
  </sheetViews>
  <sheetFormatPr baseColWidth="10" defaultRowHeight="1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13" ht="18.75">
      <c r="A2" s="1"/>
    </row>
    <row r="3" spans="1:1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>
      <c r="A4" s="1"/>
    </row>
    <row r="5" spans="1:13" ht="18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>
      <c r="A9" s="4" t="s">
        <v>13</v>
      </c>
      <c r="B9" s="4"/>
      <c r="C9" s="4"/>
      <c r="E9" s="7" t="s">
        <v>14</v>
      </c>
      <c r="F9" s="5"/>
      <c r="G9" s="5"/>
      <c r="H9" s="244" t="s">
        <v>15</v>
      </c>
      <c r="I9" s="244"/>
      <c r="J9" s="244"/>
      <c r="K9" s="244"/>
      <c r="L9" s="244"/>
      <c r="M9" s="5"/>
    </row>
    <row r="10" spans="1:13" ht="18">
      <c r="A10" s="4" t="s">
        <v>16</v>
      </c>
      <c r="B10" s="4"/>
      <c r="C10" s="4"/>
      <c r="E10" s="7" t="s">
        <v>17</v>
      </c>
      <c r="F10" s="5"/>
      <c r="G10" s="5"/>
      <c r="H10" s="244"/>
      <c r="I10" s="244"/>
      <c r="J10" s="244"/>
      <c r="K10" s="244"/>
      <c r="L10" s="244"/>
      <c r="M10" s="5"/>
    </row>
    <row r="11" spans="1:13" ht="18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3" ht="15.75" thickBot="1">
      <c r="B17" s="4"/>
      <c r="C17" s="4"/>
      <c r="E17" s="4"/>
      <c r="F17" s="4"/>
      <c r="G17" s="4"/>
      <c r="H17" s="8"/>
      <c r="M17" s="8"/>
    </row>
    <row r="18" spans="1:13" ht="16.5" thickBot="1">
      <c r="A18" s="245" t="s">
        <v>887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7"/>
    </row>
    <row r="19" spans="1:13" s="192" customFormat="1" ht="15.75">
      <c r="A19" s="210" t="s">
        <v>645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</row>
    <row r="20" spans="1:13" ht="15.75">
      <c r="A20" s="9" t="s">
        <v>30</v>
      </c>
      <c r="B20" s="10"/>
      <c r="C20" s="10"/>
      <c r="D20" s="10" t="s">
        <v>30</v>
      </c>
      <c r="E20" s="10"/>
      <c r="F20" s="10"/>
      <c r="G20" s="10" t="s">
        <v>30</v>
      </c>
      <c r="H20" s="10"/>
      <c r="I20" s="10"/>
      <c r="J20" s="10" t="s">
        <v>31</v>
      </c>
      <c r="K20" s="10">
        <v>10</v>
      </c>
      <c r="L20" s="10"/>
      <c r="M20" s="10"/>
    </row>
    <row r="21" spans="1:13" ht="15.75">
      <c r="A21" s="9">
        <v>1</v>
      </c>
      <c r="B21" s="213" t="s">
        <v>741</v>
      </c>
      <c r="C21" s="12"/>
      <c r="D21" s="13">
        <v>9</v>
      </c>
      <c r="E21" s="219" t="s">
        <v>749</v>
      </c>
      <c r="F21" s="12"/>
      <c r="G21" s="13">
        <v>17</v>
      </c>
      <c r="H21" s="212" t="s">
        <v>757</v>
      </c>
      <c r="I21" s="12"/>
      <c r="J21" s="13">
        <v>25</v>
      </c>
      <c r="K21" s="16" t="s">
        <v>32</v>
      </c>
      <c r="L21" s="10"/>
      <c r="M21" s="10"/>
    </row>
    <row r="22" spans="1:13" ht="15.75">
      <c r="A22" s="9">
        <v>2</v>
      </c>
      <c r="B22" s="213" t="s">
        <v>742</v>
      </c>
      <c r="C22" s="12"/>
      <c r="D22" s="13">
        <v>10</v>
      </c>
      <c r="E22" s="214" t="s">
        <v>750</v>
      </c>
      <c r="F22" s="12"/>
      <c r="G22" s="13">
        <v>18</v>
      </c>
      <c r="H22" s="212" t="s">
        <v>758</v>
      </c>
      <c r="I22" s="12"/>
      <c r="J22" s="12"/>
      <c r="K22" s="10"/>
      <c r="L22" s="10"/>
      <c r="M22" s="10"/>
    </row>
    <row r="23" spans="1:13" ht="15.75">
      <c r="A23" s="9">
        <v>3</v>
      </c>
      <c r="B23" s="213" t="s">
        <v>743</v>
      </c>
      <c r="C23" s="12"/>
      <c r="D23" s="13">
        <v>11</v>
      </c>
      <c r="E23" s="214" t="s">
        <v>751</v>
      </c>
      <c r="F23" s="12"/>
      <c r="G23" s="13">
        <v>19</v>
      </c>
      <c r="H23" s="212" t="s">
        <v>759</v>
      </c>
      <c r="I23" s="12"/>
      <c r="J23" s="12"/>
      <c r="K23" s="10"/>
      <c r="L23" s="10"/>
      <c r="M23" s="10"/>
    </row>
    <row r="24" spans="1:13" ht="15.75">
      <c r="A24" s="9">
        <v>4</v>
      </c>
      <c r="B24" s="213" t="s">
        <v>744</v>
      </c>
      <c r="C24" s="12"/>
      <c r="D24" s="13">
        <v>12</v>
      </c>
      <c r="E24" s="214" t="s">
        <v>752</v>
      </c>
      <c r="F24" s="12"/>
      <c r="G24" s="13">
        <v>20</v>
      </c>
      <c r="H24" s="212" t="s">
        <v>760</v>
      </c>
      <c r="I24" s="12"/>
      <c r="J24" s="12"/>
      <c r="K24" s="10"/>
      <c r="L24" s="10"/>
      <c r="M24" s="10"/>
    </row>
    <row r="25" spans="1:13" ht="15.75">
      <c r="A25" s="9">
        <v>5</v>
      </c>
      <c r="B25" s="213" t="s">
        <v>745</v>
      </c>
      <c r="C25" s="12"/>
      <c r="D25" s="13">
        <v>13</v>
      </c>
      <c r="E25" s="214" t="s">
        <v>753</v>
      </c>
      <c r="F25" s="12"/>
      <c r="G25" s="13">
        <v>21</v>
      </c>
      <c r="H25" s="212" t="s">
        <v>761</v>
      </c>
      <c r="I25" s="12"/>
      <c r="J25" s="12"/>
      <c r="K25" s="10"/>
      <c r="L25" s="10"/>
      <c r="M25" s="10"/>
    </row>
    <row r="26" spans="1:13" ht="15.75">
      <c r="A26" s="9">
        <v>6</v>
      </c>
      <c r="B26" s="213" t="s">
        <v>746</v>
      </c>
      <c r="C26" s="12"/>
      <c r="D26" s="13">
        <v>14</v>
      </c>
      <c r="E26" s="214" t="s">
        <v>754</v>
      </c>
      <c r="F26" s="12"/>
      <c r="G26" s="13">
        <v>22</v>
      </c>
      <c r="H26" s="212" t="s">
        <v>762</v>
      </c>
      <c r="I26" s="12"/>
      <c r="J26" s="12"/>
      <c r="K26" s="10"/>
      <c r="L26" s="10"/>
      <c r="M26" s="10"/>
    </row>
    <row r="27" spans="1:13" ht="15.75">
      <c r="A27" s="9">
        <v>7</v>
      </c>
      <c r="B27" s="213" t="s">
        <v>747</v>
      </c>
      <c r="C27" s="17"/>
      <c r="D27" s="13">
        <v>15</v>
      </c>
      <c r="E27" s="214" t="s">
        <v>755</v>
      </c>
      <c r="F27" s="17"/>
      <c r="G27" s="13">
        <v>23</v>
      </c>
      <c r="H27" s="212" t="s">
        <v>763</v>
      </c>
      <c r="I27" s="17"/>
      <c r="J27" s="17"/>
      <c r="K27" s="10"/>
      <c r="L27" s="10"/>
      <c r="M27" s="10"/>
    </row>
    <row r="28" spans="1:13" ht="15.75">
      <c r="A28" s="9">
        <v>8</v>
      </c>
      <c r="B28" s="213" t="s">
        <v>748</v>
      </c>
      <c r="C28" s="17"/>
      <c r="D28" s="13">
        <v>16</v>
      </c>
      <c r="E28" s="214" t="s">
        <v>756</v>
      </c>
      <c r="F28" s="17"/>
      <c r="G28" s="13">
        <v>24</v>
      </c>
      <c r="H28" s="212" t="s">
        <v>764</v>
      </c>
      <c r="I28" s="17"/>
      <c r="J28" s="17"/>
      <c r="K28" s="10"/>
      <c r="L28" s="10"/>
      <c r="M28" s="10"/>
    </row>
    <row r="29" spans="1:13">
      <c r="B29" s="222"/>
      <c r="C29" s="222"/>
      <c r="D29" s="222"/>
      <c r="E29" s="222"/>
      <c r="F29" s="222"/>
      <c r="G29" s="222"/>
      <c r="H29" s="222"/>
      <c r="I29" s="222"/>
      <c r="J29" s="222"/>
      <c r="K29" s="18"/>
      <c r="L29" s="238"/>
      <c r="M29" s="238"/>
    </row>
    <row r="30" spans="1:13" ht="15.75">
      <c r="A30" s="210" t="s">
        <v>646</v>
      </c>
      <c r="B30" s="19"/>
      <c r="C30" s="19"/>
      <c r="D30" s="19"/>
      <c r="E30" s="19"/>
      <c r="F30" s="19"/>
      <c r="G30" s="19"/>
      <c r="H30" s="19"/>
      <c r="I30" s="19"/>
      <c r="J30" s="19"/>
    </row>
    <row r="31" spans="1:13" s="192" customFormat="1" ht="15.75">
      <c r="A31" s="9" t="s">
        <v>30</v>
      </c>
      <c r="B31" s="10"/>
      <c r="C31" s="10"/>
      <c r="D31" s="10" t="s">
        <v>30</v>
      </c>
      <c r="E31" s="10"/>
      <c r="F31" s="10"/>
      <c r="G31" s="10" t="s">
        <v>30</v>
      </c>
      <c r="H31" s="10"/>
      <c r="I31" s="10"/>
      <c r="J31" s="10" t="s">
        <v>31</v>
      </c>
      <c r="K31" s="10">
        <v>10</v>
      </c>
      <c r="L31" s="10"/>
      <c r="M31" s="10"/>
    </row>
    <row r="32" spans="1:13" ht="15.75">
      <c r="A32" s="9">
        <v>1</v>
      </c>
      <c r="B32" s="218" t="s">
        <v>765</v>
      </c>
      <c r="C32" s="12"/>
      <c r="D32" s="13">
        <v>9</v>
      </c>
      <c r="E32" s="214" t="s">
        <v>773</v>
      </c>
      <c r="F32" s="12"/>
      <c r="G32" s="13">
        <v>17</v>
      </c>
      <c r="H32" s="220" t="s">
        <v>781</v>
      </c>
      <c r="I32" s="12"/>
      <c r="J32" s="13">
        <v>25</v>
      </c>
      <c r="K32" s="16" t="s">
        <v>32</v>
      </c>
      <c r="L32" s="10"/>
      <c r="M32" s="10"/>
    </row>
    <row r="33" spans="1:13" ht="15.75">
      <c r="A33" s="9">
        <v>2</v>
      </c>
      <c r="B33" s="213" t="s">
        <v>766</v>
      </c>
      <c r="C33" s="12"/>
      <c r="D33" s="13">
        <v>10</v>
      </c>
      <c r="E33" s="214" t="s">
        <v>774</v>
      </c>
      <c r="F33" s="12"/>
      <c r="G33" s="13">
        <v>18</v>
      </c>
      <c r="H33" s="220" t="s">
        <v>782</v>
      </c>
      <c r="I33" s="12"/>
      <c r="J33" s="12"/>
      <c r="K33" s="10"/>
      <c r="L33" s="10"/>
      <c r="M33" s="10"/>
    </row>
    <row r="34" spans="1:13" ht="15.75">
      <c r="A34" s="9">
        <v>3</v>
      </c>
      <c r="B34" s="213" t="s">
        <v>767</v>
      </c>
      <c r="C34" s="12"/>
      <c r="D34" s="13">
        <v>11</v>
      </c>
      <c r="E34" s="214" t="s">
        <v>775</v>
      </c>
      <c r="F34" s="12"/>
      <c r="G34" s="13">
        <v>19</v>
      </c>
      <c r="H34" s="220" t="s">
        <v>783</v>
      </c>
      <c r="I34" s="12"/>
      <c r="J34" s="12"/>
      <c r="K34" s="10"/>
      <c r="L34" s="10"/>
      <c r="M34" s="10"/>
    </row>
    <row r="35" spans="1:13" ht="15.75">
      <c r="A35" s="9">
        <v>4</v>
      </c>
      <c r="B35" s="213" t="s">
        <v>768</v>
      </c>
      <c r="C35" s="12"/>
      <c r="D35" s="13">
        <v>12</v>
      </c>
      <c r="E35" s="214" t="s">
        <v>776</v>
      </c>
      <c r="F35" s="12"/>
      <c r="G35" s="13">
        <v>20</v>
      </c>
      <c r="H35" s="220" t="s">
        <v>784</v>
      </c>
      <c r="I35" s="12"/>
      <c r="J35" s="12"/>
      <c r="K35" s="10"/>
      <c r="L35" s="10"/>
      <c r="M35" s="10"/>
    </row>
    <row r="36" spans="1:13" ht="15.75">
      <c r="A36" s="9">
        <v>5</v>
      </c>
      <c r="B36" s="213" t="s">
        <v>769</v>
      </c>
      <c r="C36" s="12"/>
      <c r="D36" s="13">
        <v>13</v>
      </c>
      <c r="E36" s="214" t="s">
        <v>777</v>
      </c>
      <c r="F36" s="12"/>
      <c r="G36" s="13">
        <v>21</v>
      </c>
      <c r="H36" s="220" t="s">
        <v>785</v>
      </c>
      <c r="I36" s="12"/>
      <c r="J36" s="12"/>
      <c r="K36" s="10"/>
      <c r="L36" s="10"/>
      <c r="M36" s="10"/>
    </row>
    <row r="37" spans="1:13" ht="15.75">
      <c r="A37" s="9">
        <v>6</v>
      </c>
      <c r="B37" s="213" t="s">
        <v>770</v>
      </c>
      <c r="C37" s="12"/>
      <c r="D37" s="13">
        <v>14</v>
      </c>
      <c r="E37" s="214" t="s">
        <v>778</v>
      </c>
      <c r="F37" s="12"/>
      <c r="G37" s="13">
        <v>22</v>
      </c>
      <c r="H37" s="220" t="s">
        <v>786</v>
      </c>
      <c r="I37" s="12"/>
      <c r="J37" s="12"/>
      <c r="K37" s="10"/>
      <c r="L37" s="10"/>
      <c r="M37" s="10"/>
    </row>
    <row r="38" spans="1:13" ht="15.75">
      <c r="A38" s="9">
        <v>7</v>
      </c>
      <c r="B38" s="213" t="s">
        <v>771</v>
      </c>
      <c r="C38" s="17"/>
      <c r="D38" s="13">
        <v>15</v>
      </c>
      <c r="E38" s="214" t="s">
        <v>779</v>
      </c>
      <c r="F38" s="17"/>
      <c r="G38" s="13">
        <v>23</v>
      </c>
      <c r="H38" s="220" t="s">
        <v>787</v>
      </c>
      <c r="I38" s="17"/>
      <c r="J38" s="17"/>
      <c r="K38" s="10"/>
      <c r="L38" s="10"/>
      <c r="M38" s="10"/>
    </row>
    <row r="39" spans="1:13" ht="15.75">
      <c r="A39" s="9">
        <v>8</v>
      </c>
      <c r="B39" s="213" t="s">
        <v>772</v>
      </c>
      <c r="C39" s="17"/>
      <c r="D39" s="13">
        <v>16</v>
      </c>
      <c r="E39" s="214" t="s">
        <v>780</v>
      </c>
      <c r="F39" s="17"/>
      <c r="G39" s="13">
        <v>24</v>
      </c>
      <c r="H39" s="220" t="s">
        <v>788</v>
      </c>
      <c r="I39" s="17"/>
      <c r="J39" s="17"/>
      <c r="K39" s="10"/>
      <c r="L39" s="10"/>
      <c r="M39" s="10"/>
    </row>
    <row r="40" spans="1:13" ht="16.5" thickBot="1">
      <c r="A40" s="193"/>
      <c r="B40" s="194"/>
      <c r="C40" s="194"/>
      <c r="D40" s="194"/>
      <c r="E40" s="194"/>
      <c r="F40" s="194"/>
      <c r="G40" s="194"/>
      <c r="H40" s="194"/>
      <c r="I40" s="194"/>
      <c r="J40" s="194"/>
      <c r="K40" s="192"/>
      <c r="L40" s="192"/>
      <c r="M40" s="192"/>
    </row>
    <row r="41" spans="1:13" ht="16.5" thickBot="1">
      <c r="A41" s="235" t="s">
        <v>888</v>
      </c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7"/>
    </row>
    <row r="42" spans="1:13" s="192" customFormat="1" ht="15.75">
      <c r="A42" s="209" t="str">
        <f>A19</f>
        <v>PLAQUE 3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</row>
    <row r="43" spans="1:13" ht="15.75">
      <c r="A43" s="200"/>
      <c r="B43" s="201">
        <v>1</v>
      </c>
      <c r="C43" s="201">
        <v>2</v>
      </c>
      <c r="D43" s="201">
        <v>3</v>
      </c>
      <c r="E43" s="201">
        <v>4</v>
      </c>
      <c r="F43" s="201">
        <v>5</v>
      </c>
      <c r="G43" s="201">
        <v>6</v>
      </c>
      <c r="H43" s="201">
        <v>7</v>
      </c>
      <c r="I43" s="201">
        <v>8</v>
      </c>
      <c r="J43" s="201">
        <v>9</v>
      </c>
      <c r="K43" s="201">
        <v>10</v>
      </c>
      <c r="L43" s="201">
        <v>11</v>
      </c>
      <c r="M43" s="201">
        <v>12</v>
      </c>
    </row>
    <row r="44" spans="1:13" ht="15.75">
      <c r="A44" s="200">
        <v>1</v>
      </c>
      <c r="B44" s="202" t="str">
        <f>B21</f>
        <v>NCHA100141_FA-1</v>
      </c>
      <c r="C44" s="203"/>
      <c r="D44" s="204"/>
      <c r="E44" s="205" t="str">
        <f>E21</f>
        <v>NCHA100151_FA-1</v>
      </c>
      <c r="F44" s="203"/>
      <c r="G44" s="204"/>
      <c r="H44" s="206" t="str">
        <f>H21</f>
        <v>NCHA100159_FA-1</v>
      </c>
      <c r="I44" s="203"/>
      <c r="J44" s="203"/>
      <c r="K44" s="207" t="s">
        <v>32</v>
      </c>
      <c r="L44" s="201"/>
      <c r="M44" s="201"/>
    </row>
    <row r="45" spans="1:13" ht="15.75">
      <c r="A45" s="200">
        <v>2</v>
      </c>
      <c r="B45" s="202" t="str">
        <f t="shared" ref="B45:B51" si="0">B22</f>
        <v>NCHA100142_FA-1</v>
      </c>
      <c r="C45" s="203"/>
      <c r="D45" s="204"/>
      <c r="E45" s="205" t="str">
        <f t="shared" ref="E45:E51" si="1">E22</f>
        <v>NCHA100152_FA-1</v>
      </c>
      <c r="F45" s="203"/>
      <c r="G45" s="204"/>
      <c r="H45" s="206" t="str">
        <f t="shared" ref="H45:H51" si="2">H22</f>
        <v>NCHA100160_FA-1</v>
      </c>
      <c r="I45" s="203"/>
      <c r="J45" s="203"/>
      <c r="K45" s="201"/>
      <c r="L45" s="201"/>
      <c r="M45" s="201"/>
    </row>
    <row r="46" spans="1:13" ht="15.75">
      <c r="A46" s="200">
        <v>3</v>
      </c>
      <c r="B46" s="202" t="str">
        <f t="shared" si="0"/>
        <v>NCHA100143_FA-1</v>
      </c>
      <c r="C46" s="203"/>
      <c r="D46" s="204"/>
      <c r="E46" s="205" t="str">
        <f t="shared" si="1"/>
        <v>NCHA100153_FA-1</v>
      </c>
      <c r="F46" s="203"/>
      <c r="G46" s="204"/>
      <c r="H46" s="206" t="str">
        <f t="shared" si="2"/>
        <v>NCHA100161_FA-1</v>
      </c>
      <c r="I46" s="203"/>
      <c r="J46" s="203"/>
      <c r="K46" s="201"/>
      <c r="L46" s="201"/>
      <c r="M46" s="201"/>
    </row>
    <row r="47" spans="1:13" ht="15.75">
      <c r="A47" s="200">
        <v>4</v>
      </c>
      <c r="B47" s="202" t="str">
        <f t="shared" si="0"/>
        <v>NCHA100144_FA-1</v>
      </c>
      <c r="C47" s="203"/>
      <c r="D47" s="204"/>
      <c r="E47" s="205" t="str">
        <f t="shared" si="1"/>
        <v>NCHA100154_FA-1</v>
      </c>
      <c r="F47" s="203"/>
      <c r="G47" s="204"/>
      <c r="H47" s="206" t="str">
        <f t="shared" si="2"/>
        <v>NCHA100162_FA-1</v>
      </c>
      <c r="I47" s="203"/>
      <c r="J47" s="203"/>
      <c r="K47" s="201"/>
      <c r="L47" s="201"/>
      <c r="M47" s="201"/>
    </row>
    <row r="48" spans="1:13" ht="15.75">
      <c r="A48" s="200">
        <v>5</v>
      </c>
      <c r="B48" s="202" t="str">
        <f t="shared" si="0"/>
        <v>NCHA100145_FA-1</v>
      </c>
      <c r="C48" s="203"/>
      <c r="D48" s="204"/>
      <c r="E48" s="205" t="str">
        <f t="shared" si="1"/>
        <v>NCHA100155_FA-1</v>
      </c>
      <c r="F48" s="203"/>
      <c r="G48" s="204"/>
      <c r="H48" s="206" t="str">
        <f t="shared" si="2"/>
        <v>NCHA100163_FA-1</v>
      </c>
      <c r="I48" s="203"/>
      <c r="J48" s="203"/>
      <c r="K48" s="201"/>
      <c r="L48" s="201"/>
      <c r="M48" s="201"/>
    </row>
    <row r="49" spans="1:13" ht="15.75">
      <c r="A49" s="200">
        <v>6</v>
      </c>
      <c r="B49" s="202" t="str">
        <f t="shared" si="0"/>
        <v>NCHA100147_FA-1</v>
      </c>
      <c r="C49" s="203"/>
      <c r="D49" s="204"/>
      <c r="E49" s="205" t="str">
        <f t="shared" si="1"/>
        <v>NCHA100156_FA-1</v>
      </c>
      <c r="F49" s="203"/>
      <c r="G49" s="204"/>
      <c r="H49" s="206" t="str">
        <f t="shared" si="2"/>
        <v>NCHA100164_FA-1</v>
      </c>
      <c r="I49" s="203"/>
      <c r="J49" s="203"/>
      <c r="K49" s="201"/>
      <c r="L49" s="201"/>
      <c r="M49" s="201"/>
    </row>
    <row r="50" spans="1:13" ht="15.75">
      <c r="A50" s="200">
        <v>7</v>
      </c>
      <c r="B50" s="202" t="str">
        <f t="shared" si="0"/>
        <v>NCHA100148_FA-1</v>
      </c>
      <c r="C50" s="208"/>
      <c r="D50" s="204"/>
      <c r="E50" s="205" t="str">
        <f t="shared" si="1"/>
        <v>NCHA100157_FA-1</v>
      </c>
      <c r="F50" s="208"/>
      <c r="G50" s="204"/>
      <c r="H50" s="206" t="str">
        <f t="shared" si="2"/>
        <v>NCHA100165_FA-1</v>
      </c>
      <c r="I50" s="208"/>
      <c r="J50" s="208"/>
      <c r="K50" s="201"/>
      <c r="L50" s="201"/>
      <c r="M50" s="201"/>
    </row>
    <row r="51" spans="1:13" ht="15.75">
      <c r="A51" s="200">
        <v>8</v>
      </c>
      <c r="B51" s="202" t="str">
        <f t="shared" si="0"/>
        <v>NCHA100150_FA-1</v>
      </c>
      <c r="C51" s="208"/>
      <c r="D51" s="204"/>
      <c r="E51" s="205" t="str">
        <f t="shared" si="1"/>
        <v>NCHA100158_FA-1</v>
      </c>
      <c r="F51" s="208"/>
      <c r="G51" s="204"/>
      <c r="H51" s="206" t="str">
        <f t="shared" si="2"/>
        <v>NCHA100166_FA-1</v>
      </c>
      <c r="I51" s="208"/>
      <c r="J51" s="208"/>
      <c r="K51" s="201"/>
      <c r="L51" s="201"/>
      <c r="M51" s="201"/>
    </row>
    <row r="52" spans="1:13">
      <c r="B52" s="222"/>
      <c r="C52" s="222"/>
      <c r="D52" s="222"/>
      <c r="E52" s="222"/>
      <c r="F52" s="222"/>
      <c r="G52" s="222"/>
      <c r="H52" s="222"/>
      <c r="I52" s="222"/>
      <c r="J52" s="222"/>
      <c r="K52" s="18"/>
      <c r="L52" s="238"/>
      <c r="M52" s="238"/>
    </row>
    <row r="53" spans="1:13" ht="15.75">
      <c r="A53" s="210" t="str">
        <f>A30</f>
        <v>PLAQUE 8</v>
      </c>
      <c r="B53" s="19"/>
      <c r="C53" s="19"/>
      <c r="D53" s="19"/>
      <c r="E53" s="19"/>
      <c r="F53" s="19"/>
      <c r="G53" s="19"/>
      <c r="H53" s="19"/>
      <c r="I53" s="19"/>
      <c r="J53" s="19"/>
    </row>
    <row r="54" spans="1:13" ht="15.75">
      <c r="A54" s="200"/>
      <c r="B54" s="201">
        <v>1</v>
      </c>
      <c r="C54" s="201">
        <v>2</v>
      </c>
      <c r="D54" s="201">
        <v>3</v>
      </c>
      <c r="E54" s="201">
        <v>4</v>
      </c>
      <c r="F54" s="201">
        <v>5</v>
      </c>
      <c r="G54" s="201">
        <v>6</v>
      </c>
      <c r="H54" s="201">
        <v>7</v>
      </c>
      <c r="I54" s="201">
        <v>8</v>
      </c>
      <c r="J54" s="201">
        <v>9</v>
      </c>
      <c r="K54" s="201">
        <v>10</v>
      </c>
      <c r="L54" s="201">
        <v>11</v>
      </c>
      <c r="M54" s="201">
        <v>12</v>
      </c>
    </row>
    <row r="55" spans="1:13" ht="15.75">
      <c r="A55" s="200">
        <v>1</v>
      </c>
      <c r="B55" s="202" t="str">
        <f>B32</f>
        <v>NCHA100263_FA-1</v>
      </c>
      <c r="C55" s="203"/>
      <c r="D55" s="204"/>
      <c r="E55" s="205" t="str">
        <f>E32</f>
        <v>NCHA100271_FA-1</v>
      </c>
      <c r="F55" s="203"/>
      <c r="G55" s="204"/>
      <c r="H55" s="206" t="str">
        <f>H32</f>
        <v>NCHA100279_FA-1</v>
      </c>
      <c r="I55" s="203"/>
      <c r="J55" s="203"/>
      <c r="K55" s="207" t="s">
        <v>32</v>
      </c>
      <c r="L55" s="201"/>
      <c r="M55" s="201"/>
    </row>
    <row r="56" spans="1:13" ht="15.75">
      <c r="A56" s="200">
        <v>2</v>
      </c>
      <c r="B56" s="202" t="str">
        <f t="shared" ref="B56:B62" si="3">B33</f>
        <v>NCHA100264_FA-1</v>
      </c>
      <c r="C56" s="203"/>
      <c r="D56" s="204"/>
      <c r="E56" s="205" t="str">
        <f t="shared" ref="E56:E62" si="4">E33</f>
        <v>NCHA100272_FA-1</v>
      </c>
      <c r="F56" s="203"/>
      <c r="G56" s="204"/>
      <c r="H56" s="206" t="str">
        <f t="shared" ref="H56:H62" si="5">H33</f>
        <v>NCHA100280_FA-1</v>
      </c>
      <c r="I56" s="203"/>
      <c r="J56" s="203"/>
      <c r="K56" s="201"/>
      <c r="L56" s="201"/>
      <c r="M56" s="201"/>
    </row>
    <row r="57" spans="1:13" ht="15.75">
      <c r="A57" s="200">
        <v>3</v>
      </c>
      <c r="B57" s="202" t="str">
        <f t="shared" si="3"/>
        <v>NCHA100265_FA-1</v>
      </c>
      <c r="C57" s="203"/>
      <c r="D57" s="204"/>
      <c r="E57" s="205" t="str">
        <f t="shared" si="4"/>
        <v>NCHA100273_FA-1</v>
      </c>
      <c r="F57" s="203"/>
      <c r="G57" s="204"/>
      <c r="H57" s="206" t="str">
        <f t="shared" si="5"/>
        <v>NCHA100281_FA-1</v>
      </c>
      <c r="I57" s="203"/>
      <c r="J57" s="203"/>
      <c r="K57" s="201"/>
      <c r="L57" s="201"/>
      <c r="M57" s="201"/>
    </row>
    <row r="58" spans="1:13" ht="15.75">
      <c r="A58" s="200">
        <v>4</v>
      </c>
      <c r="B58" s="202" t="str">
        <f t="shared" si="3"/>
        <v>NCHA100266_FA-1</v>
      </c>
      <c r="C58" s="203"/>
      <c r="D58" s="204"/>
      <c r="E58" s="205" t="str">
        <f t="shared" si="4"/>
        <v>NCHA100274_FA-1</v>
      </c>
      <c r="F58" s="203"/>
      <c r="G58" s="204"/>
      <c r="H58" s="206" t="str">
        <f t="shared" si="5"/>
        <v>NCHA100283_FA-1</v>
      </c>
      <c r="I58" s="203"/>
      <c r="J58" s="203"/>
      <c r="K58" s="201"/>
      <c r="L58" s="201"/>
      <c r="M58" s="201"/>
    </row>
    <row r="59" spans="1:13" ht="15.75">
      <c r="A59" s="200">
        <v>5</v>
      </c>
      <c r="B59" s="202" t="str">
        <f t="shared" si="3"/>
        <v>NCHA100267_FA-1</v>
      </c>
      <c r="C59" s="203"/>
      <c r="D59" s="204"/>
      <c r="E59" s="205" t="str">
        <f t="shared" si="4"/>
        <v>NCHA100275_FA-1</v>
      </c>
      <c r="F59" s="203"/>
      <c r="G59" s="204"/>
      <c r="H59" s="206" t="str">
        <f t="shared" si="5"/>
        <v>NCHA100284_FA-1</v>
      </c>
      <c r="I59" s="203"/>
      <c r="J59" s="203"/>
      <c r="K59" s="201"/>
      <c r="L59" s="201"/>
      <c r="M59" s="201"/>
    </row>
    <row r="60" spans="1:13" ht="15.75">
      <c r="A60" s="200">
        <v>6</v>
      </c>
      <c r="B60" s="202" t="str">
        <f t="shared" si="3"/>
        <v>NCHA100268_FA-1</v>
      </c>
      <c r="C60" s="203"/>
      <c r="D60" s="204"/>
      <c r="E60" s="205" t="str">
        <f t="shared" si="4"/>
        <v>NCHA100276_FA-1</v>
      </c>
      <c r="F60" s="203"/>
      <c r="G60" s="204"/>
      <c r="H60" s="206" t="str">
        <f t="shared" si="5"/>
        <v>NCHA100285_FA-1</v>
      </c>
      <c r="I60" s="203"/>
      <c r="J60" s="203"/>
      <c r="K60" s="201"/>
      <c r="L60" s="201"/>
      <c r="M60" s="201"/>
    </row>
    <row r="61" spans="1:13" ht="15.75">
      <c r="A61" s="200">
        <v>7</v>
      </c>
      <c r="B61" s="202" t="str">
        <f t="shared" si="3"/>
        <v>NCHA100269_FA-1</v>
      </c>
      <c r="C61" s="208"/>
      <c r="D61" s="204"/>
      <c r="E61" s="205" t="str">
        <f t="shared" si="4"/>
        <v>NCHA100277_FA-1</v>
      </c>
      <c r="F61" s="208"/>
      <c r="G61" s="204"/>
      <c r="H61" s="206" t="str">
        <f t="shared" si="5"/>
        <v>NCHA100286_FA-1</v>
      </c>
      <c r="I61" s="208"/>
      <c r="J61" s="208"/>
      <c r="K61" s="201"/>
      <c r="L61" s="201"/>
      <c r="M61" s="201"/>
    </row>
    <row r="62" spans="1:13" ht="15.75">
      <c r="A62" s="200">
        <v>8</v>
      </c>
      <c r="B62" s="202" t="str">
        <f t="shared" si="3"/>
        <v>NCHA100270_FA-1</v>
      </c>
      <c r="C62" s="208"/>
      <c r="D62" s="204"/>
      <c r="E62" s="205" t="str">
        <f t="shared" si="4"/>
        <v>NCHA100278_FA-1</v>
      </c>
      <c r="F62" s="208"/>
      <c r="G62" s="204"/>
      <c r="H62" s="206" t="str">
        <f t="shared" si="5"/>
        <v>NCHA100287_FA-1</v>
      </c>
      <c r="I62" s="208"/>
      <c r="J62" s="208"/>
      <c r="K62" s="201"/>
      <c r="L62" s="201"/>
      <c r="M62" s="201"/>
    </row>
    <row r="63" spans="1:13" s="192" customFormat="1" ht="16.5" thickBot="1">
      <c r="A63" s="195"/>
      <c r="B63" s="196"/>
      <c r="C63" s="197"/>
      <c r="D63" s="198"/>
      <c r="E63" s="196"/>
      <c r="F63" s="197"/>
      <c r="G63" s="198"/>
      <c r="H63" s="196"/>
      <c r="I63" s="197"/>
      <c r="J63" s="197"/>
      <c r="K63" s="199"/>
      <c r="L63" s="199"/>
      <c r="M63" s="199"/>
    </row>
    <row r="64" spans="1:13" ht="16.5" thickBot="1">
      <c r="A64" s="239" t="s">
        <v>33</v>
      </c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7"/>
    </row>
    <row r="65" spans="1:13" s="192" customFormat="1" ht="15.75">
      <c r="A65" s="209" t="str">
        <f>A42</f>
        <v>PLAQUE 3</v>
      </c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</row>
    <row r="66" spans="1:13" ht="15.75">
      <c r="A66" s="200"/>
      <c r="B66" s="201">
        <v>1</v>
      </c>
      <c r="C66" s="201">
        <v>2</v>
      </c>
      <c r="D66" s="201">
        <v>3</v>
      </c>
      <c r="E66" s="201">
        <v>4</v>
      </c>
      <c r="F66" s="201">
        <v>5</v>
      </c>
      <c r="G66" s="201">
        <v>6</v>
      </c>
      <c r="H66" s="201">
        <v>7</v>
      </c>
      <c r="I66" s="201">
        <v>8</v>
      </c>
      <c r="J66" s="201">
        <v>9</v>
      </c>
      <c r="K66" s="201">
        <v>10</v>
      </c>
      <c r="L66" s="201">
        <v>11</v>
      </c>
      <c r="M66" s="201">
        <v>12</v>
      </c>
    </row>
    <row r="67" spans="1:13" ht="15.75">
      <c r="A67" s="200">
        <v>1</v>
      </c>
      <c r="B67" s="202" t="str">
        <f>B44</f>
        <v>NCHA100141_FA-1</v>
      </c>
      <c r="C67" s="203"/>
      <c r="D67" s="204"/>
      <c r="E67" s="205" t="str">
        <f>E44</f>
        <v>NCHA100151_FA-1</v>
      </c>
      <c r="F67" s="203"/>
      <c r="G67" s="204"/>
      <c r="H67" s="206" t="str">
        <f>H44</f>
        <v>NCHA100159_FA-1</v>
      </c>
      <c r="I67" s="203"/>
      <c r="J67" s="203"/>
      <c r="K67" s="201" t="s">
        <v>34</v>
      </c>
      <c r="L67" s="201" t="s">
        <v>35</v>
      </c>
      <c r="M67" s="201"/>
    </row>
    <row r="68" spans="1:13" ht="15.75">
      <c r="A68" s="200">
        <v>2</v>
      </c>
      <c r="B68" s="202" t="str">
        <f t="shared" ref="B68:B74" si="6">B45</f>
        <v>NCHA100142_FA-1</v>
      </c>
      <c r="C68" s="203"/>
      <c r="D68" s="204"/>
      <c r="E68" s="205" t="str">
        <f t="shared" ref="E68:E74" si="7">E45</f>
        <v>NCHA100152_FA-1</v>
      </c>
      <c r="F68" s="203"/>
      <c r="G68" s="204"/>
      <c r="H68" s="206" t="str">
        <f t="shared" ref="H68:H74" si="8">H45</f>
        <v>NCHA100160_FA-1</v>
      </c>
      <c r="I68" s="203"/>
      <c r="J68" s="203"/>
      <c r="K68" s="201" t="s">
        <v>36</v>
      </c>
      <c r="L68" s="201" t="s">
        <v>37</v>
      </c>
      <c r="M68" s="201"/>
    </row>
    <row r="69" spans="1:13" ht="15.75">
      <c r="A69" s="200">
        <v>3</v>
      </c>
      <c r="B69" s="202" t="str">
        <f t="shared" si="6"/>
        <v>NCHA100143_FA-1</v>
      </c>
      <c r="C69" s="203"/>
      <c r="D69" s="204"/>
      <c r="E69" s="205" t="str">
        <f t="shared" si="7"/>
        <v>NCHA100153_FA-1</v>
      </c>
      <c r="F69" s="203"/>
      <c r="G69" s="204"/>
      <c r="H69" s="206" t="str">
        <f t="shared" si="8"/>
        <v>NCHA100161_FA-1</v>
      </c>
      <c r="I69" s="203"/>
      <c r="J69" s="203"/>
      <c r="K69" s="201"/>
      <c r="L69" s="201" t="s">
        <v>39</v>
      </c>
      <c r="M69" s="201"/>
    </row>
    <row r="70" spans="1:13" ht="15.75">
      <c r="A70" s="200">
        <v>4</v>
      </c>
      <c r="B70" s="202" t="str">
        <f t="shared" si="6"/>
        <v>NCHA100144_FA-1</v>
      </c>
      <c r="C70" s="203"/>
      <c r="D70" s="204"/>
      <c r="E70" s="205" t="str">
        <f t="shared" si="7"/>
        <v>NCHA100154_FA-1</v>
      </c>
      <c r="F70" s="203"/>
      <c r="G70" s="204"/>
      <c r="H70" s="206" t="str">
        <f t="shared" si="8"/>
        <v>NCHA100162_FA-1</v>
      </c>
      <c r="I70" s="203"/>
      <c r="J70" s="203"/>
      <c r="K70" s="201"/>
      <c r="L70" s="201" t="s">
        <v>41</v>
      </c>
      <c r="M70" s="201"/>
    </row>
    <row r="71" spans="1:13" ht="15.75">
      <c r="A71" s="200">
        <v>5</v>
      </c>
      <c r="B71" s="202" t="str">
        <f t="shared" si="6"/>
        <v>NCHA100145_FA-1</v>
      </c>
      <c r="C71" s="203"/>
      <c r="D71" s="204"/>
      <c r="E71" s="205" t="str">
        <f t="shared" si="7"/>
        <v>NCHA100155_FA-1</v>
      </c>
      <c r="F71" s="203"/>
      <c r="G71" s="204"/>
      <c r="H71" s="206" t="str">
        <f t="shared" si="8"/>
        <v>NCHA100163_FA-1</v>
      </c>
      <c r="I71" s="203"/>
      <c r="J71" s="203"/>
      <c r="K71" s="10" t="s">
        <v>46</v>
      </c>
      <c r="L71" s="201" t="s">
        <v>43</v>
      </c>
      <c r="M71" s="201"/>
    </row>
    <row r="72" spans="1:13" ht="15.75">
      <c r="A72" s="200">
        <v>6</v>
      </c>
      <c r="B72" s="202" t="str">
        <f t="shared" si="6"/>
        <v>NCHA100147_FA-1</v>
      </c>
      <c r="C72" s="203"/>
      <c r="D72" s="204"/>
      <c r="E72" s="205" t="str">
        <f t="shared" si="7"/>
        <v>NCHA100156_FA-1</v>
      </c>
      <c r="F72" s="203"/>
      <c r="G72" s="204"/>
      <c r="H72" s="206" t="str">
        <f t="shared" si="8"/>
        <v>NCHA100164_FA-1</v>
      </c>
      <c r="I72" s="203"/>
      <c r="J72" s="203"/>
      <c r="K72" s="10" t="s">
        <v>46</v>
      </c>
      <c r="L72" s="201" t="s">
        <v>45</v>
      </c>
      <c r="M72" s="201"/>
    </row>
    <row r="73" spans="1:13" ht="15.75">
      <c r="A73" s="200">
        <v>7</v>
      </c>
      <c r="B73" s="202" t="str">
        <f t="shared" si="6"/>
        <v>NCHA100148_FA-1</v>
      </c>
      <c r="C73" s="208"/>
      <c r="D73" s="204"/>
      <c r="E73" s="205" t="str">
        <f t="shared" si="7"/>
        <v>NCHA100157_FA-1</v>
      </c>
      <c r="F73" s="208"/>
      <c r="G73" s="204"/>
      <c r="H73" s="206" t="str">
        <f t="shared" si="8"/>
        <v>NCHA100165_FA-1</v>
      </c>
      <c r="I73" s="208"/>
      <c r="J73" s="208"/>
      <c r="K73" s="16" t="s">
        <v>32</v>
      </c>
      <c r="L73" s="201" t="s">
        <v>47</v>
      </c>
      <c r="M73" s="201"/>
    </row>
    <row r="74" spans="1:13" ht="15.75">
      <c r="A74" s="200">
        <v>8</v>
      </c>
      <c r="B74" s="202" t="str">
        <f t="shared" si="6"/>
        <v>NCHA100150_FA-1</v>
      </c>
      <c r="C74" s="208"/>
      <c r="D74" s="204"/>
      <c r="E74" s="205" t="str">
        <f t="shared" si="7"/>
        <v>NCHA100158_FA-1</v>
      </c>
      <c r="F74" s="208"/>
      <c r="G74" s="204"/>
      <c r="H74" s="206" t="str">
        <f t="shared" si="8"/>
        <v>NCHA100166_FA-1</v>
      </c>
      <c r="I74" s="208"/>
      <c r="J74" s="208"/>
      <c r="K74" s="16" t="s">
        <v>32</v>
      </c>
      <c r="L74" s="201" t="s">
        <v>48</v>
      </c>
      <c r="M74" s="201"/>
    </row>
    <row r="75" spans="1:13">
      <c r="B75" s="222"/>
      <c r="C75" s="222"/>
      <c r="D75" s="222"/>
      <c r="E75" s="222"/>
      <c r="F75" s="222"/>
      <c r="G75" s="222"/>
      <c r="H75" s="222"/>
      <c r="I75" s="222"/>
      <c r="J75" s="222"/>
      <c r="L75" s="238"/>
      <c r="M75" s="238"/>
    </row>
    <row r="76" spans="1:13" s="192" customFormat="1" ht="15.75">
      <c r="A76" s="210" t="str">
        <f>A53</f>
        <v>PLAQUE 8</v>
      </c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</row>
    <row r="77" spans="1:13" ht="15.75">
      <c r="A77" s="200"/>
      <c r="B77" s="201">
        <v>1</v>
      </c>
      <c r="C77" s="201">
        <v>2</v>
      </c>
      <c r="D77" s="201">
        <v>3</v>
      </c>
      <c r="E77" s="201">
        <v>4</v>
      </c>
      <c r="F77" s="201">
        <v>5</v>
      </c>
      <c r="G77" s="201">
        <v>6</v>
      </c>
      <c r="H77" s="201">
        <v>7</v>
      </c>
      <c r="I77" s="201">
        <v>8</v>
      </c>
      <c r="J77" s="201">
        <v>9</v>
      </c>
      <c r="K77" s="201">
        <v>10</v>
      </c>
      <c r="L77" s="201">
        <v>11</v>
      </c>
      <c r="M77" s="201">
        <v>12</v>
      </c>
    </row>
    <row r="78" spans="1:13" ht="15.75">
      <c r="A78" s="9">
        <v>1</v>
      </c>
      <c r="B78" s="202" t="str">
        <f>B55</f>
        <v>NCHA100263_FA-1</v>
      </c>
      <c r="C78" s="12"/>
      <c r="D78" s="13"/>
      <c r="E78" s="205" t="str">
        <f>E55</f>
        <v>NCHA100271_FA-1</v>
      </c>
      <c r="F78" s="12"/>
      <c r="G78" s="13"/>
      <c r="H78" s="206" t="str">
        <f>H55</f>
        <v>NCHA100279_FA-1</v>
      </c>
      <c r="I78" s="12"/>
      <c r="J78" s="12"/>
      <c r="K78" s="201" t="s">
        <v>34</v>
      </c>
      <c r="L78" s="10" t="s">
        <v>35</v>
      </c>
      <c r="M78" s="10"/>
    </row>
    <row r="79" spans="1:13" ht="15.75">
      <c r="A79" s="9">
        <v>2</v>
      </c>
      <c r="B79" s="202" t="str">
        <f t="shared" ref="B79:B85" si="9">B56</f>
        <v>NCHA100264_FA-1</v>
      </c>
      <c r="C79" s="12"/>
      <c r="D79" s="13"/>
      <c r="E79" s="205" t="str">
        <f t="shared" ref="E79:E85" si="10">E56</f>
        <v>NCHA100272_FA-1</v>
      </c>
      <c r="F79" s="12"/>
      <c r="G79" s="13"/>
      <c r="H79" s="206" t="str">
        <f t="shared" ref="H79:H85" si="11">H56</f>
        <v>NCHA100280_FA-1</v>
      </c>
      <c r="I79" s="12"/>
      <c r="J79" s="12"/>
      <c r="K79" s="201" t="s">
        <v>36</v>
      </c>
      <c r="L79" s="10" t="s">
        <v>37</v>
      </c>
      <c r="M79" s="10"/>
    </row>
    <row r="80" spans="1:13" ht="15.75">
      <c r="A80" s="9">
        <v>3</v>
      </c>
      <c r="B80" s="202" t="str">
        <f t="shared" si="9"/>
        <v>NCHA100265_FA-1</v>
      </c>
      <c r="C80" s="12"/>
      <c r="D80" s="13"/>
      <c r="E80" s="205" t="str">
        <f t="shared" si="10"/>
        <v>NCHA100273_FA-1</v>
      </c>
      <c r="F80" s="12"/>
      <c r="G80" s="13"/>
      <c r="H80" s="206" t="str">
        <f t="shared" si="11"/>
        <v>NCHA100281_FA-1</v>
      </c>
      <c r="I80" s="12"/>
      <c r="J80" s="12"/>
      <c r="K80" s="201"/>
      <c r="L80" s="10" t="s">
        <v>39</v>
      </c>
      <c r="M80" s="10"/>
    </row>
    <row r="81" spans="1:13" ht="15.75">
      <c r="A81" s="9">
        <v>4</v>
      </c>
      <c r="B81" s="202" t="str">
        <f t="shared" si="9"/>
        <v>NCHA100266_FA-1</v>
      </c>
      <c r="C81" s="12"/>
      <c r="D81" s="13"/>
      <c r="E81" s="205" t="str">
        <f t="shared" si="10"/>
        <v>NCHA100274_FA-1</v>
      </c>
      <c r="F81" s="12"/>
      <c r="G81" s="13"/>
      <c r="H81" s="206" t="str">
        <f t="shared" si="11"/>
        <v>NCHA100283_FA-1</v>
      </c>
      <c r="I81" s="12"/>
      <c r="J81" s="12"/>
      <c r="K81" s="201"/>
      <c r="L81" s="10" t="s">
        <v>41</v>
      </c>
      <c r="M81" s="10"/>
    </row>
    <row r="82" spans="1:13" ht="15.75">
      <c r="A82" s="9">
        <v>5</v>
      </c>
      <c r="B82" s="202" t="str">
        <f t="shared" si="9"/>
        <v>NCHA100267_FA-1</v>
      </c>
      <c r="C82" s="12"/>
      <c r="D82" s="13"/>
      <c r="E82" s="205" t="str">
        <f t="shared" si="10"/>
        <v>NCHA100275_FA-1</v>
      </c>
      <c r="F82" s="12"/>
      <c r="G82" s="13"/>
      <c r="H82" s="206" t="str">
        <f t="shared" si="11"/>
        <v>NCHA100284_FA-1</v>
      </c>
      <c r="I82" s="12"/>
      <c r="J82" s="12"/>
      <c r="K82" s="10" t="s">
        <v>46</v>
      </c>
      <c r="L82" s="10" t="s">
        <v>43</v>
      </c>
      <c r="M82" s="10"/>
    </row>
    <row r="83" spans="1:13" ht="15.75">
      <c r="A83" s="9">
        <v>6</v>
      </c>
      <c r="B83" s="202" t="str">
        <f t="shared" si="9"/>
        <v>NCHA100268_FA-1</v>
      </c>
      <c r="C83" s="12"/>
      <c r="D83" s="13"/>
      <c r="E83" s="205" t="str">
        <f t="shared" si="10"/>
        <v>NCHA100276_FA-1</v>
      </c>
      <c r="F83" s="12"/>
      <c r="G83" s="13"/>
      <c r="H83" s="206" t="str">
        <f t="shared" si="11"/>
        <v>NCHA100285_FA-1</v>
      </c>
      <c r="I83" s="12"/>
      <c r="J83" s="12"/>
      <c r="K83" s="10" t="s">
        <v>46</v>
      </c>
      <c r="L83" s="10" t="s">
        <v>45</v>
      </c>
      <c r="M83" s="10"/>
    </row>
    <row r="84" spans="1:13" ht="15.75">
      <c r="A84" s="9">
        <v>7</v>
      </c>
      <c r="B84" s="202" t="str">
        <f t="shared" si="9"/>
        <v>NCHA100269_FA-1</v>
      </c>
      <c r="C84" s="17"/>
      <c r="D84" s="13"/>
      <c r="E84" s="205" t="str">
        <f t="shared" si="10"/>
        <v>NCHA100277_FA-1</v>
      </c>
      <c r="F84" s="17"/>
      <c r="G84" s="13"/>
      <c r="H84" s="206" t="str">
        <f t="shared" si="11"/>
        <v>NCHA100286_FA-1</v>
      </c>
      <c r="I84" s="17"/>
      <c r="J84" s="17"/>
      <c r="K84" s="16" t="s">
        <v>32</v>
      </c>
      <c r="L84" s="10" t="s">
        <v>47</v>
      </c>
      <c r="M84" s="10"/>
    </row>
    <row r="85" spans="1:13" ht="15.75">
      <c r="A85" s="9">
        <v>8</v>
      </c>
      <c r="B85" s="202" t="str">
        <f t="shared" si="9"/>
        <v>NCHA100270_FA-1</v>
      </c>
      <c r="C85" s="17"/>
      <c r="D85" s="13"/>
      <c r="E85" s="205" t="str">
        <f t="shared" si="10"/>
        <v>NCHA100278_FA-1</v>
      </c>
      <c r="F85" s="17"/>
      <c r="G85" s="13"/>
      <c r="H85" s="206" t="str">
        <f t="shared" si="11"/>
        <v>NCHA100287_FA-1</v>
      </c>
      <c r="I85" s="17"/>
      <c r="J85" s="17"/>
      <c r="K85" s="16" t="s">
        <v>32</v>
      </c>
      <c r="L85" s="10" t="s">
        <v>48</v>
      </c>
      <c r="M85" s="10"/>
    </row>
    <row r="86" spans="1:13" s="192" customFormat="1" ht="16.5" thickBot="1">
      <c r="A86" s="195"/>
      <c r="B86" s="196"/>
      <c r="C86" s="197"/>
      <c r="D86" s="198"/>
      <c r="E86" s="196"/>
      <c r="F86" s="197"/>
      <c r="G86" s="198"/>
      <c r="H86" s="196"/>
      <c r="I86" s="197"/>
      <c r="J86" s="197"/>
      <c r="K86" s="197"/>
      <c r="L86" s="199"/>
      <c r="M86" s="199"/>
    </row>
    <row r="87" spans="1:13" ht="16.5" thickBot="1">
      <c r="A87" s="240" t="s">
        <v>642</v>
      </c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2"/>
    </row>
    <row r="88" spans="1:13" s="192" customFormat="1" ht="15.75">
      <c r="A88" s="209" t="str">
        <f>A65</f>
        <v>PLAQUE 3</v>
      </c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</row>
    <row r="89" spans="1:13" ht="15.75">
      <c r="A89" s="20"/>
      <c r="B89" s="201">
        <v>1</v>
      </c>
      <c r="C89" s="201">
        <v>2</v>
      </c>
      <c r="D89" s="201">
        <v>3</v>
      </c>
      <c r="E89" s="201">
        <v>4</v>
      </c>
      <c r="F89" s="201">
        <v>5</v>
      </c>
      <c r="G89" s="201">
        <v>6</v>
      </c>
      <c r="H89" s="201">
        <v>7</v>
      </c>
      <c r="I89" s="201">
        <v>8</v>
      </c>
      <c r="J89" s="201">
        <v>9</v>
      </c>
      <c r="K89" s="201">
        <v>10</v>
      </c>
      <c r="L89" s="201">
        <v>11</v>
      </c>
      <c r="M89" s="201">
        <v>12</v>
      </c>
    </row>
    <row r="90" spans="1:13" ht="15.75">
      <c r="A90" s="9" t="s">
        <v>49</v>
      </c>
      <c r="B90" s="202" t="str">
        <f>B67</f>
        <v>NCHA100141_FA-1</v>
      </c>
      <c r="C90" s="202" t="str">
        <f>B67</f>
        <v>NCHA100141_FA-1</v>
      </c>
      <c r="D90" s="11" t="str">
        <f>B67</f>
        <v>NCHA100141_FA-1</v>
      </c>
      <c r="E90" s="205" t="str">
        <f>E67</f>
        <v>NCHA100151_FA-1</v>
      </c>
      <c r="F90" s="14" t="str">
        <f>E67</f>
        <v>NCHA100151_FA-1</v>
      </c>
      <c r="G90" s="14" t="str">
        <f>E67</f>
        <v>NCHA100151_FA-1</v>
      </c>
      <c r="H90" s="206" t="str">
        <f>H67</f>
        <v>NCHA100159_FA-1</v>
      </c>
      <c r="I90" s="15" t="str">
        <f>H67</f>
        <v>NCHA100159_FA-1</v>
      </c>
      <c r="J90" s="15" t="str">
        <f>H67</f>
        <v>NCHA100159_FA-1</v>
      </c>
      <c r="K90" s="201" t="str">
        <f>K67</f>
        <v>S9</v>
      </c>
      <c r="L90" s="10" t="str">
        <f>L67</f>
        <v>S1</v>
      </c>
      <c r="M90" s="211" t="s">
        <v>50</v>
      </c>
    </row>
    <row r="91" spans="1:13" ht="15.75">
      <c r="A91" s="9" t="s">
        <v>51</v>
      </c>
      <c r="B91" s="202" t="str">
        <f t="shared" ref="B91:B97" si="12">B68</f>
        <v>NCHA100142_FA-1</v>
      </c>
      <c r="C91" s="202" t="str">
        <f t="shared" ref="C91:C97" si="13">B68</f>
        <v>NCHA100142_FA-1</v>
      </c>
      <c r="D91" s="11" t="str">
        <f t="shared" ref="D91:D97" si="14">B68</f>
        <v>NCHA100142_FA-1</v>
      </c>
      <c r="E91" s="205" t="str">
        <f t="shared" ref="E91:E97" si="15">E68</f>
        <v>NCHA100152_FA-1</v>
      </c>
      <c r="F91" s="14" t="str">
        <f t="shared" ref="F91:F97" si="16">E68</f>
        <v>NCHA100152_FA-1</v>
      </c>
      <c r="G91" s="14" t="str">
        <f t="shared" ref="G91:G97" si="17">E68</f>
        <v>NCHA100152_FA-1</v>
      </c>
      <c r="H91" s="206" t="str">
        <f t="shared" ref="H91:H97" si="18">H68</f>
        <v>NCHA100160_FA-1</v>
      </c>
      <c r="I91" s="15" t="str">
        <f t="shared" ref="I91:I97" si="19">H68</f>
        <v>NCHA100160_FA-1</v>
      </c>
      <c r="J91" s="15" t="str">
        <f t="shared" ref="J91:J97" si="20">H68</f>
        <v>NCHA100160_FA-1</v>
      </c>
      <c r="K91" s="201" t="str">
        <f t="shared" ref="K91" si="21">K68</f>
        <v>S10</v>
      </c>
      <c r="L91" s="10" t="str">
        <f t="shared" ref="L91:L97" si="22">L68</f>
        <v>S2</v>
      </c>
      <c r="M91" s="10" t="s">
        <v>52</v>
      </c>
    </row>
    <row r="92" spans="1:13" ht="15.75">
      <c r="A92" s="9" t="s">
        <v>53</v>
      </c>
      <c r="B92" s="202" t="str">
        <f t="shared" si="12"/>
        <v>NCHA100143_FA-1</v>
      </c>
      <c r="C92" s="202" t="str">
        <f t="shared" si="13"/>
        <v>NCHA100143_FA-1</v>
      </c>
      <c r="D92" s="11" t="str">
        <f t="shared" si="14"/>
        <v>NCHA100143_FA-1</v>
      </c>
      <c r="E92" s="205" t="str">
        <f t="shared" si="15"/>
        <v>NCHA100153_FA-1</v>
      </c>
      <c r="F92" s="14" t="str">
        <f t="shared" si="16"/>
        <v>NCHA100153_FA-1</v>
      </c>
      <c r="G92" s="14" t="str">
        <f t="shared" si="17"/>
        <v>NCHA100153_FA-1</v>
      </c>
      <c r="H92" s="206" t="str">
        <f t="shared" si="18"/>
        <v>NCHA100161_FA-1</v>
      </c>
      <c r="I92" s="15" t="str">
        <f t="shared" si="19"/>
        <v>NCHA100161_FA-1</v>
      </c>
      <c r="J92" s="15" t="str">
        <f t="shared" si="20"/>
        <v>NCHA100161_FA-1</v>
      </c>
      <c r="K92" s="201" t="s">
        <v>885</v>
      </c>
      <c r="L92" s="10" t="str">
        <f t="shared" si="22"/>
        <v>S3</v>
      </c>
      <c r="M92" s="10" t="s">
        <v>54</v>
      </c>
    </row>
    <row r="93" spans="1:13" ht="15.75">
      <c r="A93" s="9" t="s">
        <v>55</v>
      </c>
      <c r="B93" s="202" t="str">
        <f t="shared" si="12"/>
        <v>NCHA100144_FA-1</v>
      </c>
      <c r="C93" s="202" t="str">
        <f t="shared" si="13"/>
        <v>NCHA100144_FA-1</v>
      </c>
      <c r="D93" s="11" t="str">
        <f t="shared" si="14"/>
        <v>NCHA100144_FA-1</v>
      </c>
      <c r="E93" s="205" t="str">
        <f t="shared" si="15"/>
        <v>NCHA100154_FA-1</v>
      </c>
      <c r="F93" s="14" t="str">
        <f t="shared" si="16"/>
        <v>NCHA100154_FA-1</v>
      </c>
      <c r="G93" s="14" t="str">
        <f t="shared" si="17"/>
        <v>NCHA100154_FA-1</v>
      </c>
      <c r="H93" s="206" t="str">
        <f t="shared" si="18"/>
        <v>NCHA100162_FA-1</v>
      </c>
      <c r="I93" s="15" t="str">
        <f t="shared" si="19"/>
        <v>NCHA100162_FA-1</v>
      </c>
      <c r="J93" s="15" t="str">
        <f t="shared" si="20"/>
        <v>NCHA100162_FA-1</v>
      </c>
      <c r="K93" s="201" t="s">
        <v>886</v>
      </c>
      <c r="L93" s="10" t="str">
        <f t="shared" si="22"/>
        <v>S4</v>
      </c>
      <c r="M93" s="10" t="s">
        <v>56</v>
      </c>
    </row>
    <row r="94" spans="1:13" ht="15.75">
      <c r="A94" s="9" t="s">
        <v>57</v>
      </c>
      <c r="B94" s="202" t="str">
        <f t="shared" si="12"/>
        <v>NCHA100145_FA-1</v>
      </c>
      <c r="C94" s="202" t="str">
        <f t="shared" si="13"/>
        <v>NCHA100145_FA-1</v>
      </c>
      <c r="D94" s="11" t="str">
        <f t="shared" si="14"/>
        <v>NCHA100145_FA-1</v>
      </c>
      <c r="E94" s="205" t="str">
        <f t="shared" si="15"/>
        <v>NCHA100155_FA-1</v>
      </c>
      <c r="F94" s="14" t="str">
        <f t="shared" si="16"/>
        <v>NCHA100155_FA-1</v>
      </c>
      <c r="G94" s="14" t="str">
        <f t="shared" si="17"/>
        <v>NCHA100155_FA-1</v>
      </c>
      <c r="H94" s="206" t="str">
        <f t="shared" si="18"/>
        <v>NCHA100163_FA-1</v>
      </c>
      <c r="I94" s="15" t="str">
        <f t="shared" si="19"/>
        <v>NCHA100163_FA-1</v>
      </c>
      <c r="J94" s="15" t="str">
        <f t="shared" si="20"/>
        <v>NCHA100163_FA-1</v>
      </c>
      <c r="K94" s="10" t="s">
        <v>46</v>
      </c>
      <c r="L94" s="10" t="str">
        <f t="shared" si="22"/>
        <v>S5</v>
      </c>
      <c r="M94" s="10" t="s">
        <v>58</v>
      </c>
    </row>
    <row r="95" spans="1:13" ht="15.75">
      <c r="A95" s="9" t="s">
        <v>59</v>
      </c>
      <c r="B95" s="202" t="str">
        <f t="shared" si="12"/>
        <v>NCHA100147_FA-1</v>
      </c>
      <c r="C95" s="202" t="str">
        <f t="shared" si="13"/>
        <v>NCHA100147_FA-1</v>
      </c>
      <c r="D95" s="11" t="str">
        <f t="shared" si="14"/>
        <v>NCHA100147_FA-1</v>
      </c>
      <c r="E95" s="205" t="str">
        <f t="shared" si="15"/>
        <v>NCHA100156_FA-1</v>
      </c>
      <c r="F95" s="14" t="str">
        <f t="shared" si="16"/>
        <v>NCHA100156_FA-1</v>
      </c>
      <c r="G95" s="14" t="str">
        <f t="shared" si="17"/>
        <v>NCHA100156_FA-1</v>
      </c>
      <c r="H95" s="206" t="str">
        <f t="shared" si="18"/>
        <v>NCHA100164_FA-1</v>
      </c>
      <c r="I95" s="15" t="str">
        <f t="shared" si="19"/>
        <v>NCHA100164_FA-1</v>
      </c>
      <c r="J95" s="15" t="str">
        <f t="shared" si="20"/>
        <v>NCHA100164_FA-1</v>
      </c>
      <c r="K95" s="10" t="s">
        <v>46</v>
      </c>
      <c r="L95" s="10" t="str">
        <f t="shared" si="22"/>
        <v>S6</v>
      </c>
      <c r="M95" s="10" t="s">
        <v>60</v>
      </c>
    </row>
    <row r="96" spans="1:13" ht="15.75">
      <c r="A96" s="9" t="s">
        <v>61</v>
      </c>
      <c r="B96" s="202" t="str">
        <f t="shared" si="12"/>
        <v>NCHA100148_FA-1</v>
      </c>
      <c r="C96" s="202" t="str">
        <f t="shared" si="13"/>
        <v>NCHA100148_FA-1</v>
      </c>
      <c r="D96" s="11" t="str">
        <f t="shared" si="14"/>
        <v>NCHA100148_FA-1</v>
      </c>
      <c r="E96" s="205" t="str">
        <f t="shared" si="15"/>
        <v>NCHA100157_FA-1</v>
      </c>
      <c r="F96" s="14" t="str">
        <f t="shared" si="16"/>
        <v>NCHA100157_FA-1</v>
      </c>
      <c r="G96" s="14" t="str">
        <f t="shared" si="17"/>
        <v>NCHA100157_FA-1</v>
      </c>
      <c r="H96" s="206" t="str">
        <f t="shared" si="18"/>
        <v>NCHA100165_FA-1</v>
      </c>
      <c r="I96" s="15" t="str">
        <f t="shared" si="19"/>
        <v>NCHA100165_FA-1</v>
      </c>
      <c r="J96" s="15" t="str">
        <f t="shared" si="20"/>
        <v>NCHA100165_FA-1</v>
      </c>
      <c r="K96" s="16" t="s">
        <v>32</v>
      </c>
      <c r="L96" s="10" t="str">
        <f t="shared" si="22"/>
        <v>S7</v>
      </c>
      <c r="M96" s="10" t="s">
        <v>62</v>
      </c>
    </row>
    <row r="97" spans="1:14" ht="15.75">
      <c r="A97" s="9" t="s">
        <v>63</v>
      </c>
      <c r="B97" s="202" t="str">
        <f t="shared" si="12"/>
        <v>NCHA100150_FA-1</v>
      </c>
      <c r="C97" s="202" t="str">
        <f t="shared" si="13"/>
        <v>NCHA100150_FA-1</v>
      </c>
      <c r="D97" s="11" t="str">
        <f t="shared" si="14"/>
        <v>NCHA100150_FA-1</v>
      </c>
      <c r="E97" s="205" t="str">
        <f t="shared" si="15"/>
        <v>NCHA100158_FA-1</v>
      </c>
      <c r="F97" s="14" t="str">
        <f t="shared" si="16"/>
        <v>NCHA100158_FA-1</v>
      </c>
      <c r="G97" s="14" t="str">
        <f t="shared" si="17"/>
        <v>NCHA100158_FA-1</v>
      </c>
      <c r="H97" s="206" t="str">
        <f t="shared" si="18"/>
        <v>NCHA100166_FA-1</v>
      </c>
      <c r="I97" s="15" t="str">
        <f t="shared" si="19"/>
        <v>NCHA100166_FA-1</v>
      </c>
      <c r="J97" s="15" t="str">
        <f t="shared" si="20"/>
        <v>NCHA100166_FA-1</v>
      </c>
      <c r="K97" s="16" t="s">
        <v>32</v>
      </c>
      <c r="L97" s="10" t="str">
        <f t="shared" si="22"/>
        <v>S8</v>
      </c>
      <c r="M97" s="10" t="s">
        <v>64</v>
      </c>
    </row>
    <row r="98" spans="1:14" ht="15.75">
      <c r="A98" s="22"/>
      <c r="B98" s="222"/>
      <c r="C98" s="222"/>
      <c r="D98" s="222"/>
      <c r="E98" s="222"/>
      <c r="F98" s="222"/>
      <c r="G98" s="222"/>
      <c r="H98" s="222"/>
      <c r="I98" s="222"/>
      <c r="J98" s="222"/>
      <c r="K98" s="223" t="s">
        <v>65</v>
      </c>
      <c r="L98" s="223"/>
      <c r="M98" s="223"/>
    </row>
    <row r="99" spans="1:14" ht="15.75">
      <c r="A99" s="210" t="str">
        <f>A76</f>
        <v>PLAQUE 8</v>
      </c>
      <c r="B99" s="19"/>
      <c r="C99" s="19"/>
      <c r="D99" s="19"/>
      <c r="E99" s="19"/>
      <c r="F99" s="19"/>
      <c r="G99" s="19"/>
      <c r="H99" s="19"/>
      <c r="I99" s="19"/>
      <c r="J99" s="19"/>
      <c r="K99" s="23"/>
      <c r="L99" s="23"/>
      <c r="M99" s="23"/>
    </row>
    <row r="100" spans="1:14" ht="15.75">
      <c r="A100" s="20"/>
      <c r="B100" s="201">
        <v>1</v>
      </c>
      <c r="C100" s="201">
        <v>2</v>
      </c>
      <c r="D100" s="201">
        <v>3</v>
      </c>
      <c r="E100" s="201">
        <v>4</v>
      </c>
      <c r="F100" s="201">
        <v>5</v>
      </c>
      <c r="G100" s="201">
        <v>6</v>
      </c>
      <c r="H100" s="201">
        <v>7</v>
      </c>
      <c r="I100" s="201">
        <v>8</v>
      </c>
      <c r="J100" s="201">
        <v>9</v>
      </c>
      <c r="K100" s="201">
        <v>10</v>
      </c>
      <c r="L100" s="201">
        <v>11</v>
      </c>
      <c r="M100" s="201">
        <v>12</v>
      </c>
    </row>
    <row r="101" spans="1:14" ht="15.75">
      <c r="A101" s="9" t="s">
        <v>49</v>
      </c>
      <c r="B101" s="202" t="str">
        <f>B78</f>
        <v>NCHA100263_FA-1</v>
      </c>
      <c r="C101" s="11" t="str">
        <f>B78</f>
        <v>NCHA100263_FA-1</v>
      </c>
      <c r="D101" s="11" t="str">
        <f>B78</f>
        <v>NCHA100263_FA-1</v>
      </c>
      <c r="E101" s="205" t="str">
        <f>E78</f>
        <v>NCHA100271_FA-1</v>
      </c>
      <c r="F101" s="14" t="str">
        <f>E78</f>
        <v>NCHA100271_FA-1</v>
      </c>
      <c r="G101" s="14" t="str">
        <f>E78</f>
        <v>NCHA100271_FA-1</v>
      </c>
      <c r="H101" s="206" t="str">
        <f>H78</f>
        <v>NCHA100279_FA-1</v>
      </c>
      <c r="I101" s="15" t="str">
        <f>H78</f>
        <v>NCHA100279_FA-1</v>
      </c>
      <c r="J101" s="15" t="str">
        <f>H78</f>
        <v>NCHA100279_FA-1</v>
      </c>
      <c r="K101" s="201" t="str">
        <f>K78</f>
        <v>S9</v>
      </c>
      <c r="L101" s="10" t="str">
        <f>L78</f>
        <v>S1</v>
      </c>
      <c r="M101" s="10" t="s">
        <v>50</v>
      </c>
    </row>
    <row r="102" spans="1:14" ht="15.75">
      <c r="A102" s="9" t="s">
        <v>51</v>
      </c>
      <c r="B102" s="202" t="str">
        <f t="shared" ref="B102:B108" si="23">B79</f>
        <v>NCHA100264_FA-1</v>
      </c>
      <c r="C102" s="11" t="str">
        <f t="shared" ref="C102:C108" si="24">B79</f>
        <v>NCHA100264_FA-1</v>
      </c>
      <c r="D102" s="11" t="str">
        <f t="shared" ref="D102:D108" si="25">B79</f>
        <v>NCHA100264_FA-1</v>
      </c>
      <c r="E102" s="205" t="str">
        <f t="shared" ref="E102:E108" si="26">E79</f>
        <v>NCHA100272_FA-1</v>
      </c>
      <c r="F102" s="14" t="str">
        <f t="shared" ref="F102:F108" si="27">E79</f>
        <v>NCHA100272_FA-1</v>
      </c>
      <c r="G102" s="14" t="str">
        <f t="shared" ref="G102:G108" si="28">E79</f>
        <v>NCHA100272_FA-1</v>
      </c>
      <c r="H102" s="206" t="str">
        <f t="shared" ref="H102:H108" si="29">H79</f>
        <v>NCHA100280_FA-1</v>
      </c>
      <c r="I102" s="15" t="str">
        <f t="shared" ref="I102:I108" si="30">H79</f>
        <v>NCHA100280_FA-1</v>
      </c>
      <c r="J102" s="15" t="str">
        <f t="shared" ref="J102:J108" si="31">H79</f>
        <v>NCHA100280_FA-1</v>
      </c>
      <c r="K102" s="201" t="str">
        <f t="shared" ref="K102" si="32">K79</f>
        <v>S10</v>
      </c>
      <c r="L102" s="10" t="str">
        <f t="shared" ref="L102:L108" si="33">L79</f>
        <v>S2</v>
      </c>
      <c r="M102" s="10" t="s">
        <v>52</v>
      </c>
    </row>
    <row r="103" spans="1:14" ht="15.75">
      <c r="A103" s="9" t="s">
        <v>53</v>
      </c>
      <c r="B103" s="202" t="str">
        <f t="shared" si="23"/>
        <v>NCHA100265_FA-1</v>
      </c>
      <c r="C103" s="11" t="str">
        <f t="shared" si="24"/>
        <v>NCHA100265_FA-1</v>
      </c>
      <c r="D103" s="11" t="str">
        <f t="shared" si="25"/>
        <v>NCHA100265_FA-1</v>
      </c>
      <c r="E103" s="205" t="str">
        <f t="shared" si="26"/>
        <v>NCHA100273_FA-1</v>
      </c>
      <c r="F103" s="14" t="str">
        <f t="shared" si="27"/>
        <v>NCHA100273_FA-1</v>
      </c>
      <c r="G103" s="14" t="str">
        <f t="shared" si="28"/>
        <v>NCHA100273_FA-1</v>
      </c>
      <c r="H103" s="206" t="str">
        <f t="shared" si="29"/>
        <v>NCHA100281_FA-1</v>
      </c>
      <c r="I103" s="15" t="str">
        <f t="shared" si="30"/>
        <v>NCHA100281_FA-1</v>
      </c>
      <c r="J103" s="15" t="str">
        <f t="shared" si="31"/>
        <v>NCHA100281_FA-1</v>
      </c>
      <c r="K103" s="201" t="s">
        <v>885</v>
      </c>
      <c r="L103" s="10" t="str">
        <f t="shared" si="33"/>
        <v>S3</v>
      </c>
      <c r="M103" s="10" t="s">
        <v>54</v>
      </c>
      <c r="N103" s="4"/>
    </row>
    <row r="104" spans="1:14" ht="15.75">
      <c r="A104" s="9" t="s">
        <v>55</v>
      </c>
      <c r="B104" s="202" t="str">
        <f t="shared" si="23"/>
        <v>NCHA100266_FA-1</v>
      </c>
      <c r="C104" s="11" t="str">
        <f t="shared" si="24"/>
        <v>NCHA100266_FA-1</v>
      </c>
      <c r="D104" s="11" t="str">
        <f t="shared" si="25"/>
        <v>NCHA100266_FA-1</v>
      </c>
      <c r="E104" s="205" t="str">
        <f t="shared" si="26"/>
        <v>NCHA100274_FA-1</v>
      </c>
      <c r="F104" s="14" t="str">
        <f t="shared" si="27"/>
        <v>NCHA100274_FA-1</v>
      </c>
      <c r="G104" s="14" t="str">
        <f t="shared" si="28"/>
        <v>NCHA100274_FA-1</v>
      </c>
      <c r="H104" s="206" t="str">
        <f t="shared" si="29"/>
        <v>NCHA100283_FA-1</v>
      </c>
      <c r="I104" s="15" t="str">
        <f t="shared" si="30"/>
        <v>NCHA100283_FA-1</v>
      </c>
      <c r="J104" s="15" t="str">
        <f t="shared" si="31"/>
        <v>NCHA100283_FA-1</v>
      </c>
      <c r="K104" s="201" t="s">
        <v>886</v>
      </c>
      <c r="L104" s="10" t="str">
        <f t="shared" si="33"/>
        <v>S4</v>
      </c>
      <c r="M104" s="10" t="s">
        <v>56</v>
      </c>
      <c r="N104" s="4"/>
    </row>
    <row r="105" spans="1:14" ht="15.75">
      <c r="A105" s="9" t="s">
        <v>57</v>
      </c>
      <c r="B105" s="202" t="str">
        <f t="shared" si="23"/>
        <v>NCHA100267_FA-1</v>
      </c>
      <c r="C105" s="11" t="str">
        <f t="shared" si="24"/>
        <v>NCHA100267_FA-1</v>
      </c>
      <c r="D105" s="11" t="str">
        <f t="shared" si="25"/>
        <v>NCHA100267_FA-1</v>
      </c>
      <c r="E105" s="205" t="str">
        <f t="shared" si="26"/>
        <v>NCHA100275_FA-1</v>
      </c>
      <c r="F105" s="14" t="str">
        <f t="shared" si="27"/>
        <v>NCHA100275_FA-1</v>
      </c>
      <c r="G105" s="14" t="str">
        <f t="shared" si="28"/>
        <v>NCHA100275_FA-1</v>
      </c>
      <c r="H105" s="206" t="str">
        <f t="shared" si="29"/>
        <v>NCHA100284_FA-1</v>
      </c>
      <c r="I105" s="15" t="str">
        <f t="shared" si="30"/>
        <v>NCHA100284_FA-1</v>
      </c>
      <c r="J105" s="15" t="str">
        <f t="shared" si="31"/>
        <v>NCHA100284_FA-1</v>
      </c>
      <c r="K105" s="10" t="s">
        <v>46</v>
      </c>
      <c r="L105" s="10" t="str">
        <f t="shared" si="33"/>
        <v>S5</v>
      </c>
      <c r="M105" s="10" t="s">
        <v>58</v>
      </c>
      <c r="N105" s="4"/>
    </row>
    <row r="106" spans="1:14" ht="15.75">
      <c r="A106" s="9" t="s">
        <v>59</v>
      </c>
      <c r="B106" s="202" t="str">
        <f t="shared" si="23"/>
        <v>NCHA100268_FA-1</v>
      </c>
      <c r="C106" s="11" t="str">
        <f t="shared" si="24"/>
        <v>NCHA100268_FA-1</v>
      </c>
      <c r="D106" s="11" t="str">
        <f t="shared" si="25"/>
        <v>NCHA100268_FA-1</v>
      </c>
      <c r="E106" s="205" t="str">
        <f t="shared" si="26"/>
        <v>NCHA100276_FA-1</v>
      </c>
      <c r="F106" s="14" t="str">
        <f t="shared" si="27"/>
        <v>NCHA100276_FA-1</v>
      </c>
      <c r="G106" s="14" t="str">
        <f t="shared" si="28"/>
        <v>NCHA100276_FA-1</v>
      </c>
      <c r="H106" s="206" t="str">
        <f t="shared" si="29"/>
        <v>NCHA100285_FA-1</v>
      </c>
      <c r="I106" s="15" t="str">
        <f t="shared" si="30"/>
        <v>NCHA100285_FA-1</v>
      </c>
      <c r="J106" s="15" t="str">
        <f t="shared" si="31"/>
        <v>NCHA100285_FA-1</v>
      </c>
      <c r="K106" s="10" t="s">
        <v>46</v>
      </c>
      <c r="L106" s="10" t="str">
        <f t="shared" si="33"/>
        <v>S6</v>
      </c>
      <c r="M106" s="10" t="s">
        <v>60</v>
      </c>
      <c r="N106" s="4"/>
    </row>
    <row r="107" spans="1:14" ht="15.75">
      <c r="A107" s="9" t="s">
        <v>61</v>
      </c>
      <c r="B107" s="202" t="str">
        <f t="shared" si="23"/>
        <v>NCHA100269_FA-1</v>
      </c>
      <c r="C107" s="11" t="str">
        <f t="shared" si="24"/>
        <v>NCHA100269_FA-1</v>
      </c>
      <c r="D107" s="11" t="str">
        <f t="shared" si="25"/>
        <v>NCHA100269_FA-1</v>
      </c>
      <c r="E107" s="205" t="str">
        <f t="shared" si="26"/>
        <v>NCHA100277_FA-1</v>
      </c>
      <c r="F107" s="14" t="str">
        <f t="shared" si="27"/>
        <v>NCHA100277_FA-1</v>
      </c>
      <c r="G107" s="14" t="str">
        <f t="shared" si="28"/>
        <v>NCHA100277_FA-1</v>
      </c>
      <c r="H107" s="206" t="str">
        <f t="shared" si="29"/>
        <v>NCHA100286_FA-1</v>
      </c>
      <c r="I107" s="15" t="str">
        <f t="shared" si="30"/>
        <v>NCHA100286_FA-1</v>
      </c>
      <c r="J107" s="15" t="str">
        <f t="shared" si="31"/>
        <v>NCHA100286_FA-1</v>
      </c>
      <c r="K107" s="16" t="s">
        <v>32</v>
      </c>
      <c r="L107" s="10" t="str">
        <f t="shared" si="33"/>
        <v>S7</v>
      </c>
      <c r="M107" s="10" t="s">
        <v>62</v>
      </c>
      <c r="N107" s="4"/>
    </row>
    <row r="108" spans="1:14" ht="15.75">
      <c r="A108" s="9" t="s">
        <v>63</v>
      </c>
      <c r="B108" s="202" t="str">
        <f t="shared" si="23"/>
        <v>NCHA100270_FA-1</v>
      </c>
      <c r="C108" s="11" t="str">
        <f t="shared" si="24"/>
        <v>NCHA100270_FA-1</v>
      </c>
      <c r="D108" s="11" t="str">
        <f t="shared" si="25"/>
        <v>NCHA100270_FA-1</v>
      </c>
      <c r="E108" s="205" t="str">
        <f t="shared" si="26"/>
        <v>NCHA100278_FA-1</v>
      </c>
      <c r="F108" s="14" t="str">
        <f t="shared" si="27"/>
        <v>NCHA100278_FA-1</v>
      </c>
      <c r="G108" s="14" t="str">
        <f t="shared" si="28"/>
        <v>NCHA100278_FA-1</v>
      </c>
      <c r="H108" s="206" t="str">
        <f t="shared" si="29"/>
        <v>NCHA100287_FA-1</v>
      </c>
      <c r="I108" s="15" t="str">
        <f t="shared" si="30"/>
        <v>NCHA100287_FA-1</v>
      </c>
      <c r="J108" s="15" t="str">
        <f t="shared" si="31"/>
        <v>NCHA100287_FA-1</v>
      </c>
      <c r="K108" s="16" t="s">
        <v>32</v>
      </c>
      <c r="L108" s="10" t="str">
        <f t="shared" si="33"/>
        <v>S8</v>
      </c>
      <c r="M108" s="10" t="s">
        <v>64</v>
      </c>
      <c r="N108" s="4"/>
    </row>
    <row r="109" spans="1:14" ht="15.75">
      <c r="A109" s="22"/>
      <c r="B109" s="222"/>
      <c r="C109" s="222"/>
      <c r="D109" s="222"/>
      <c r="E109" s="222"/>
      <c r="F109" s="222"/>
      <c r="G109" s="222"/>
      <c r="H109" s="222"/>
      <c r="I109" s="222"/>
      <c r="J109" s="222"/>
      <c r="K109" s="223" t="s">
        <v>65</v>
      </c>
      <c r="L109" s="223"/>
      <c r="M109" s="223"/>
      <c r="N109" s="4"/>
    </row>
    <row r="110" spans="1:14" ht="15.75">
      <c r="A110" s="22"/>
      <c r="K110" s="23"/>
      <c r="L110" s="23"/>
      <c r="M110" s="23"/>
      <c r="N110" s="4"/>
    </row>
    <row r="111" spans="1:14" ht="15.75">
      <c r="A111" s="24" t="s">
        <v>66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4"/>
    </row>
    <row r="112" spans="1:14">
      <c r="A112" s="25" t="s">
        <v>67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4"/>
    </row>
    <row r="113" spans="1:14">
      <c r="N113" s="4"/>
    </row>
    <row r="114" spans="1:14">
      <c r="A114" s="4" t="s">
        <v>68</v>
      </c>
      <c r="N114" s="4"/>
    </row>
    <row r="115" spans="1:14">
      <c r="N115" s="4"/>
    </row>
    <row r="116" spans="1:14">
      <c r="A116" t="s">
        <v>69</v>
      </c>
      <c r="N116" s="4"/>
    </row>
    <row r="117" spans="1:14">
      <c r="N117" s="4"/>
    </row>
    <row r="118" spans="1:14">
      <c r="A118" t="s">
        <v>70</v>
      </c>
      <c r="N118" s="4"/>
    </row>
    <row r="119" spans="1:14">
      <c r="N119" s="4"/>
    </row>
    <row r="120" spans="1:14">
      <c r="A120" t="s">
        <v>71</v>
      </c>
    </row>
    <row r="122" spans="1:14">
      <c r="A122" t="s">
        <v>72</v>
      </c>
      <c r="G122" t="s">
        <v>73</v>
      </c>
    </row>
    <row r="124" spans="1:14">
      <c r="A124" t="s">
        <v>74</v>
      </c>
    </row>
    <row r="126" spans="1:14">
      <c r="A126" t="s">
        <v>75</v>
      </c>
    </row>
    <row r="128" spans="1:14">
      <c r="A128" t="s">
        <v>76</v>
      </c>
    </row>
    <row r="130" spans="1:13">
      <c r="A130" t="s">
        <v>77</v>
      </c>
    </row>
    <row r="132" spans="1:13">
      <c r="A132" t="s">
        <v>78</v>
      </c>
    </row>
    <row r="134" spans="1:13">
      <c r="A134" t="s">
        <v>79</v>
      </c>
    </row>
    <row r="136" spans="1:13">
      <c r="A136" t="s">
        <v>80</v>
      </c>
    </row>
    <row r="138" spans="1:13">
      <c r="A138" t="s">
        <v>81</v>
      </c>
    </row>
    <row r="139" spans="1:13"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1:13" ht="15.75">
      <c r="A140" s="26" t="s">
        <v>82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2" spans="1:13">
      <c r="A142" t="s">
        <v>83</v>
      </c>
    </row>
    <row r="144" spans="1:13">
      <c r="A144" s="27" t="s">
        <v>84</v>
      </c>
      <c r="B144" s="27" t="s">
        <v>85</v>
      </c>
      <c r="C144" s="28" t="s">
        <v>86</v>
      </c>
      <c r="D144" s="224" t="s">
        <v>87</v>
      </c>
    </row>
    <row r="145" spans="1:13">
      <c r="A145" s="27" t="s">
        <v>88</v>
      </c>
      <c r="B145" s="17" t="s">
        <v>89</v>
      </c>
      <c r="C145" s="28" t="s">
        <v>90</v>
      </c>
      <c r="D145" s="225"/>
    </row>
    <row r="146" spans="1:13" ht="15.75" thickBot="1">
      <c r="A146" s="29" t="s">
        <v>91</v>
      </c>
      <c r="B146" s="30" t="s">
        <v>92</v>
      </c>
      <c r="C146" s="31" t="s">
        <v>93</v>
      </c>
      <c r="D146" s="225"/>
    </row>
    <row r="147" spans="1:13">
      <c r="A147" s="4"/>
      <c r="B147" s="32" t="s">
        <v>92</v>
      </c>
      <c r="C147" s="33" t="s">
        <v>93</v>
      </c>
      <c r="D147" s="226"/>
      <c r="G147" s="4"/>
      <c r="H147" s="34"/>
      <c r="I147" s="34"/>
      <c r="J147" s="35"/>
      <c r="K147" s="36"/>
    </row>
    <row r="148" spans="1:13">
      <c r="B148" s="227" t="s">
        <v>94</v>
      </c>
      <c r="C148" s="228"/>
      <c r="D148" s="229"/>
      <c r="G148" s="4"/>
      <c r="H148" s="34"/>
      <c r="I148" s="34"/>
      <c r="J148" s="35"/>
      <c r="K148" s="36"/>
    </row>
    <row r="149" spans="1:13">
      <c r="G149" s="4"/>
      <c r="H149" s="34"/>
      <c r="I149" s="34"/>
      <c r="J149" s="35"/>
      <c r="K149" s="36"/>
    </row>
    <row r="150" spans="1:13">
      <c r="A150" t="s">
        <v>95</v>
      </c>
    </row>
    <row r="152" spans="1:13">
      <c r="A152" t="s">
        <v>96</v>
      </c>
    </row>
    <row r="154" spans="1:13">
      <c r="A154" t="s">
        <v>97</v>
      </c>
    </row>
    <row r="156" spans="1:13" ht="15.75">
      <c r="A156" s="26" t="s">
        <v>98</v>
      </c>
      <c r="B156" s="3"/>
      <c r="C156" s="38"/>
      <c r="D156" s="38"/>
      <c r="E156" s="38"/>
      <c r="F156" s="38"/>
      <c r="G156" s="38"/>
      <c r="H156" s="38"/>
      <c r="I156" s="39"/>
      <c r="J156" s="39"/>
      <c r="K156" s="39"/>
      <c r="L156" s="40"/>
      <c r="M156" s="38"/>
    </row>
    <row r="157" spans="1:13">
      <c r="A157" s="4"/>
      <c r="B157" s="7"/>
      <c r="C157" s="4"/>
      <c r="D157" s="4"/>
      <c r="E157" s="4"/>
      <c r="F157" s="4"/>
      <c r="G157" s="4"/>
      <c r="H157" s="4"/>
      <c r="I157" s="8"/>
      <c r="J157" s="8"/>
      <c r="K157" s="8"/>
      <c r="L157" s="41"/>
      <c r="M157" s="4"/>
    </row>
    <row r="158" spans="1:13">
      <c r="A158" s="4"/>
      <c r="B158" s="27" t="s">
        <v>99</v>
      </c>
      <c r="C158" s="4"/>
      <c r="D158" s="4"/>
      <c r="E158" s="4"/>
      <c r="F158" s="4"/>
      <c r="G158" s="4"/>
      <c r="H158" s="4"/>
      <c r="I158" s="8"/>
      <c r="J158" s="8"/>
      <c r="K158" s="8"/>
      <c r="L158" s="41"/>
      <c r="M158" s="4"/>
    </row>
    <row r="159" spans="1:13">
      <c r="A159" s="4"/>
      <c r="B159" s="42" t="s">
        <v>100</v>
      </c>
      <c r="C159" s="17">
        <v>2</v>
      </c>
      <c r="D159" s="4"/>
      <c r="E159" s="4"/>
      <c r="F159" s="4" t="s">
        <v>101</v>
      </c>
      <c r="G159" s="4"/>
      <c r="H159" s="4"/>
      <c r="I159" s="8"/>
      <c r="J159" s="8"/>
      <c r="K159" s="8"/>
      <c r="L159" s="41"/>
      <c r="M159" s="4"/>
    </row>
    <row r="160" spans="1:13">
      <c r="A160" s="4"/>
      <c r="B160" s="42" t="s">
        <v>102</v>
      </c>
      <c r="C160" s="17" t="s">
        <v>103</v>
      </c>
      <c r="D160" s="4"/>
      <c r="E160" s="4"/>
      <c r="F160" s="4"/>
      <c r="G160" s="4"/>
      <c r="H160" s="4"/>
      <c r="I160" s="8"/>
      <c r="J160" s="8"/>
      <c r="K160" s="8"/>
      <c r="L160" s="41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8"/>
      <c r="J161" s="8"/>
      <c r="K161" s="8"/>
      <c r="L161" s="41"/>
      <c r="M161" s="4"/>
    </row>
    <row r="162" spans="1:13">
      <c r="A162" s="4" t="s">
        <v>104</v>
      </c>
      <c r="B162" s="43" t="s">
        <v>105</v>
      </c>
      <c r="C162" s="4"/>
      <c r="D162" s="4"/>
      <c r="E162" s="4"/>
      <c r="F162" s="4"/>
      <c r="G162" s="4"/>
      <c r="H162" s="4"/>
      <c r="I162" s="8"/>
      <c r="J162" s="8"/>
      <c r="K162" s="8"/>
      <c r="L162" s="4"/>
      <c r="M162" s="6"/>
    </row>
    <row r="163" spans="1:13">
      <c r="A163" s="4"/>
      <c r="B163" s="42" t="s">
        <v>106</v>
      </c>
      <c r="C163" s="17" t="s">
        <v>107</v>
      </c>
      <c r="D163" s="44" t="s">
        <v>108</v>
      </c>
      <c r="E163" s="4"/>
      <c r="F163" s="4" t="s">
        <v>109</v>
      </c>
      <c r="G163" s="4"/>
      <c r="H163" s="4"/>
      <c r="I163" s="8"/>
      <c r="J163" s="8"/>
      <c r="K163" s="35"/>
      <c r="L163" s="8"/>
      <c r="M163" s="6"/>
    </row>
    <row r="164" spans="1:13">
      <c r="A164" s="4"/>
      <c r="B164" s="45" t="s">
        <v>110</v>
      </c>
      <c r="C164" s="17" t="s">
        <v>111</v>
      </c>
      <c r="D164" s="44" t="s">
        <v>112</v>
      </c>
      <c r="E164" s="4"/>
      <c r="F164" s="4"/>
      <c r="G164" s="4"/>
      <c r="H164" s="4"/>
      <c r="I164" s="8"/>
      <c r="J164" s="8"/>
      <c r="K164" s="35"/>
      <c r="L164" s="8"/>
      <c r="M164" s="6"/>
    </row>
    <row r="165" spans="1:13">
      <c r="A165" s="4"/>
      <c r="B165" s="4"/>
      <c r="C165" s="4"/>
      <c r="D165" s="4"/>
      <c r="E165" s="4"/>
      <c r="F165" s="4"/>
      <c r="G165" s="4"/>
      <c r="H165" s="4"/>
      <c r="I165" s="8"/>
      <c r="J165" s="8"/>
      <c r="K165" s="35"/>
      <c r="L165" s="8"/>
      <c r="M165" s="6"/>
    </row>
    <row r="166" spans="1:13">
      <c r="A166" s="4" t="s">
        <v>104</v>
      </c>
      <c r="B166" s="27" t="s">
        <v>113</v>
      </c>
      <c r="C166" s="4"/>
      <c r="D166" s="4"/>
      <c r="E166" s="4"/>
      <c r="F166" s="4"/>
      <c r="G166" s="4"/>
      <c r="H166" s="4"/>
      <c r="I166" s="8"/>
      <c r="J166" s="8"/>
      <c r="K166" s="35"/>
      <c r="L166" s="8"/>
      <c r="M166" s="6"/>
    </row>
    <row r="167" spans="1:13">
      <c r="A167" s="4"/>
      <c r="B167" s="42" t="s">
        <v>114</v>
      </c>
      <c r="C167" s="17" t="s">
        <v>115</v>
      </c>
      <c r="D167" s="44" t="s">
        <v>116</v>
      </c>
      <c r="E167" s="4"/>
      <c r="F167" s="46" t="s">
        <v>117</v>
      </c>
      <c r="G167" s="46"/>
      <c r="H167" s="46"/>
      <c r="I167" s="47"/>
      <c r="J167" s="47"/>
      <c r="K167" s="35"/>
      <c r="L167" s="8"/>
      <c r="M167" s="6"/>
    </row>
    <row r="168" spans="1:13">
      <c r="A168" s="4"/>
      <c r="B168" s="42" t="s">
        <v>118</v>
      </c>
      <c r="C168" s="17" t="s">
        <v>119</v>
      </c>
      <c r="D168" s="44" t="s">
        <v>120</v>
      </c>
      <c r="E168" s="4"/>
      <c r="F168" s="4" t="s">
        <v>121</v>
      </c>
      <c r="G168" s="4"/>
      <c r="H168" s="8"/>
      <c r="I168" s="8"/>
      <c r="J168" s="8"/>
      <c r="K168" s="35"/>
      <c r="L168" s="8"/>
      <c r="M168" s="6"/>
    </row>
    <row r="169" spans="1:13" ht="18" customHeight="1">
      <c r="A169" s="4"/>
      <c r="B169" s="4"/>
      <c r="C169" s="34"/>
      <c r="D169" s="4"/>
      <c r="E169" s="4"/>
      <c r="F169" s="4"/>
      <c r="G169" s="4"/>
      <c r="H169" s="4"/>
      <c r="I169" s="4"/>
      <c r="J169" s="4"/>
      <c r="K169" s="35"/>
      <c r="L169" s="8"/>
      <c r="M169" s="6"/>
    </row>
    <row r="170" spans="1:13" ht="18" customHeight="1">
      <c r="A170" s="4"/>
      <c r="B170" s="27" t="s">
        <v>122</v>
      </c>
      <c r="C170" s="34"/>
      <c r="D170" s="4"/>
      <c r="E170" s="4"/>
      <c r="F170" s="4"/>
      <c r="G170" s="4"/>
      <c r="H170" s="4"/>
      <c r="I170" s="4"/>
      <c r="J170" s="4"/>
      <c r="K170" s="35"/>
      <c r="L170" s="8"/>
      <c r="M170" s="6"/>
    </row>
    <row r="171" spans="1:13" ht="18" customHeight="1">
      <c r="A171" s="4" t="s">
        <v>123</v>
      </c>
      <c r="B171" s="42" t="s">
        <v>124</v>
      </c>
      <c r="C171" s="17" t="s">
        <v>125</v>
      </c>
      <c r="D171" s="4"/>
      <c r="E171" s="4"/>
      <c r="F171" s="4" t="s">
        <v>109</v>
      </c>
      <c r="G171" s="4"/>
      <c r="H171" s="4"/>
      <c r="I171" s="4"/>
      <c r="J171" s="4"/>
      <c r="K171" s="35"/>
      <c r="L171" s="8"/>
      <c r="M171" s="4"/>
    </row>
    <row r="172" spans="1:13" ht="18" customHeight="1">
      <c r="A172" s="4"/>
      <c r="B172" s="45" t="s">
        <v>110</v>
      </c>
      <c r="C172" s="17" t="s">
        <v>126</v>
      </c>
      <c r="D172" s="4"/>
      <c r="E172" s="4"/>
      <c r="F172" s="4"/>
      <c r="G172" s="4"/>
      <c r="H172" s="4"/>
      <c r="I172" s="4"/>
      <c r="J172" s="4"/>
      <c r="K172" s="35"/>
      <c r="L172" s="8"/>
      <c r="M172" s="6"/>
    </row>
    <row r="173" spans="1:13" ht="18" customHeight="1"/>
    <row r="174" spans="1:13" ht="18" customHeight="1">
      <c r="A174" s="26" t="s">
        <v>127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8" customHeight="1"/>
    <row r="176" spans="1:13" ht="18" customHeight="1">
      <c r="A176" s="4" t="s">
        <v>128</v>
      </c>
    </row>
    <row r="177" spans="1:5" ht="18" customHeight="1"/>
    <row r="178" spans="1:5" ht="18.75">
      <c r="A178" s="4" t="s">
        <v>129</v>
      </c>
      <c r="B178" s="4"/>
      <c r="C178" s="4"/>
      <c r="D178" s="48"/>
      <c r="E178" s="48"/>
    </row>
    <row r="179" spans="1:5" ht="18.75">
      <c r="A179" s="4"/>
      <c r="B179" s="4"/>
      <c r="C179" s="4"/>
      <c r="D179" s="48"/>
      <c r="E179" s="48"/>
    </row>
    <row r="180" spans="1:5">
      <c r="A180" s="4"/>
      <c r="B180" s="17" t="s">
        <v>85</v>
      </c>
      <c r="C180" s="17" t="s">
        <v>86</v>
      </c>
    </row>
    <row r="181" spans="1:5">
      <c r="A181" s="49" t="s">
        <v>130</v>
      </c>
      <c r="B181" s="17" t="s">
        <v>107</v>
      </c>
      <c r="C181" s="17" t="s">
        <v>108</v>
      </c>
    </row>
    <row r="182" spans="1:5">
      <c r="A182" s="49" t="s">
        <v>131</v>
      </c>
      <c r="B182" s="17" t="s">
        <v>132</v>
      </c>
      <c r="C182" s="17" t="s">
        <v>133</v>
      </c>
    </row>
    <row r="183" spans="1:5">
      <c r="A183" s="50"/>
      <c r="B183" s="227" t="s">
        <v>134</v>
      </c>
      <c r="C183" s="229"/>
    </row>
    <row r="184" spans="1:5">
      <c r="A184" s="50"/>
    </row>
    <row r="185" spans="1:5">
      <c r="A185" s="51" t="s">
        <v>135</v>
      </c>
    </row>
    <row r="186" spans="1:5">
      <c r="A186" s="34"/>
    </row>
    <row r="187" spans="1:5">
      <c r="A187" s="4" t="s">
        <v>136</v>
      </c>
    </row>
    <row r="188" spans="1:5">
      <c r="A188" s="50"/>
    </row>
    <row r="189" spans="1:5">
      <c r="A189" t="s">
        <v>137</v>
      </c>
    </row>
    <row r="191" spans="1:5">
      <c r="A191" t="s">
        <v>138</v>
      </c>
    </row>
    <row r="192" spans="1:5">
      <c r="A192" s="50"/>
    </row>
    <row r="193" spans="1:13">
      <c r="A193" t="s">
        <v>139</v>
      </c>
    </row>
    <row r="194" spans="1:13">
      <c r="A194" s="50"/>
    </row>
    <row r="195" spans="1:13" ht="15.75">
      <c r="A195" s="26" t="s">
        <v>140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7" spans="1:13">
      <c r="A197" s="4" t="s">
        <v>141</v>
      </c>
    </row>
    <row r="199" spans="1:13">
      <c r="A199" s="51" t="s">
        <v>142</v>
      </c>
    </row>
    <row r="201" spans="1:13">
      <c r="A201" t="s">
        <v>143</v>
      </c>
    </row>
    <row r="203" spans="1:13">
      <c r="A203" s="52" t="s">
        <v>144</v>
      </c>
      <c r="B203" s="52"/>
      <c r="C203" s="52"/>
      <c r="D203" s="52"/>
    </row>
    <row r="205" spans="1:13">
      <c r="A205" t="s">
        <v>145</v>
      </c>
    </row>
    <row r="207" spans="1:13">
      <c r="B207" t="s">
        <v>146</v>
      </c>
      <c r="C207" s="230" t="s">
        <v>147</v>
      </c>
      <c r="D207" s="221" t="s">
        <v>148</v>
      </c>
      <c r="J207" s="54"/>
    </row>
    <row r="208" spans="1:13">
      <c r="A208" s="55" t="s">
        <v>149</v>
      </c>
      <c r="B208" s="37">
        <v>50</v>
      </c>
      <c r="C208" s="230"/>
      <c r="D208" s="221"/>
      <c r="J208" s="54"/>
    </row>
    <row r="209" spans="1:10" ht="15.75">
      <c r="A209" s="56" t="s">
        <v>35</v>
      </c>
      <c r="B209" s="13">
        <v>25</v>
      </c>
      <c r="C209" s="53">
        <v>170</v>
      </c>
      <c r="D209" s="53">
        <v>170</v>
      </c>
      <c r="J209" s="54"/>
    </row>
    <row r="210" spans="1:10" ht="15.75">
      <c r="A210" s="56" t="s">
        <v>37</v>
      </c>
      <c r="B210" s="13">
        <v>12.5</v>
      </c>
      <c r="C210" s="53">
        <v>170</v>
      </c>
      <c r="D210" s="53">
        <v>170</v>
      </c>
      <c r="J210" s="54"/>
    </row>
    <row r="211" spans="1:10" ht="15.75">
      <c r="A211" s="56" t="s">
        <v>39</v>
      </c>
      <c r="B211" s="13">
        <v>6.25</v>
      </c>
      <c r="C211" s="53">
        <v>170</v>
      </c>
      <c r="D211" s="53">
        <v>170</v>
      </c>
      <c r="J211" s="54"/>
    </row>
    <row r="212" spans="1:10" ht="15.75">
      <c r="A212" s="56" t="s">
        <v>41</v>
      </c>
      <c r="B212" s="13">
        <v>3.125</v>
      </c>
      <c r="C212" s="53">
        <v>170</v>
      </c>
      <c r="D212" s="53">
        <v>170</v>
      </c>
      <c r="J212" s="54"/>
    </row>
    <row r="213" spans="1:10" ht="15.75">
      <c r="A213" s="56" t="s">
        <v>43</v>
      </c>
      <c r="B213" s="13">
        <v>1.56</v>
      </c>
      <c r="C213" s="53">
        <v>170</v>
      </c>
      <c r="D213" s="53">
        <v>170</v>
      </c>
      <c r="J213" s="54"/>
    </row>
    <row r="214" spans="1:10" ht="15.75">
      <c r="A214" s="56" t="s">
        <v>45</v>
      </c>
      <c r="B214" s="13">
        <v>0.78</v>
      </c>
      <c r="C214" s="53">
        <v>170</v>
      </c>
      <c r="D214" s="53">
        <v>170</v>
      </c>
      <c r="J214" s="54"/>
    </row>
    <row r="215" spans="1:10" ht="15.75">
      <c r="A215" s="56" t="s">
        <v>47</v>
      </c>
      <c r="B215" s="13">
        <v>0.39</v>
      </c>
      <c r="C215" s="53">
        <v>170</v>
      </c>
      <c r="D215" s="53">
        <v>170</v>
      </c>
      <c r="J215" s="54"/>
    </row>
    <row r="216" spans="1:10" ht="15.75">
      <c r="A216" s="56" t="s">
        <v>48</v>
      </c>
      <c r="B216" s="13">
        <v>0.19</v>
      </c>
      <c r="C216" s="53">
        <v>170</v>
      </c>
      <c r="D216" s="53">
        <v>170</v>
      </c>
    </row>
    <row r="217" spans="1:10" ht="15.75">
      <c r="A217" s="56" t="s">
        <v>34</v>
      </c>
      <c r="B217" s="13">
        <v>9.7000000000000003E-2</v>
      </c>
      <c r="C217" s="53">
        <v>170</v>
      </c>
      <c r="D217" s="53">
        <v>170</v>
      </c>
    </row>
    <row r="218" spans="1:10" ht="15.75">
      <c r="A218" s="56" t="s">
        <v>36</v>
      </c>
      <c r="B218" s="13">
        <v>4.8000000000000001E-2</v>
      </c>
      <c r="C218" s="53">
        <v>170</v>
      </c>
      <c r="D218" s="53">
        <v>170</v>
      </c>
    </row>
    <row r="219" spans="1:10" ht="15.75">
      <c r="A219" s="56" t="s">
        <v>38</v>
      </c>
      <c r="B219" s="13">
        <v>2.4E-2</v>
      </c>
      <c r="C219" s="53">
        <v>170</v>
      </c>
      <c r="D219" s="53">
        <v>170</v>
      </c>
    </row>
    <row r="220" spans="1:10" ht="15.75">
      <c r="A220" s="56" t="s">
        <v>40</v>
      </c>
      <c r="B220" s="13">
        <v>1.2E-2</v>
      </c>
      <c r="C220" s="53">
        <v>170</v>
      </c>
      <c r="D220" s="53">
        <v>170</v>
      </c>
    </row>
    <row r="221" spans="1:10" ht="15.75">
      <c r="A221" s="56" t="s">
        <v>42</v>
      </c>
      <c r="B221" s="13">
        <v>6.0000000000000001E-3</v>
      </c>
      <c r="C221" s="53">
        <v>170</v>
      </c>
      <c r="D221" s="53">
        <v>170</v>
      </c>
    </row>
    <row r="222" spans="1:10" ht="15.75">
      <c r="A222" s="56" t="s">
        <v>44</v>
      </c>
      <c r="B222" s="13">
        <v>3.0000000000000001E-3</v>
      </c>
      <c r="C222" s="53">
        <v>170</v>
      </c>
      <c r="D222" s="53">
        <v>340</v>
      </c>
    </row>
    <row r="223" spans="1:10">
      <c r="A223" s="231" t="s">
        <v>150</v>
      </c>
      <c r="B223" s="231"/>
      <c r="C223" s="231"/>
      <c r="D223" s="231"/>
    </row>
    <row r="224" spans="1:10">
      <c r="A224" s="19"/>
      <c r="B224" s="19"/>
      <c r="C224" s="19"/>
      <c r="D224" s="19"/>
    </row>
    <row r="225" spans="1:13" ht="15.75">
      <c r="A225" s="57" t="s">
        <v>151</v>
      </c>
    </row>
    <row r="227" spans="1:13" ht="15.75">
      <c r="A227" s="57" t="s">
        <v>138</v>
      </c>
    </row>
    <row r="229" spans="1:13">
      <c r="A229" t="s">
        <v>152</v>
      </c>
    </row>
    <row r="231" spans="1:13" ht="15.75">
      <c r="A231" s="26" t="s">
        <v>153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>
      <c r="A232" s="50"/>
    </row>
    <row r="233" spans="1:13">
      <c r="A233" s="4" t="s">
        <v>154</v>
      </c>
    </row>
    <row r="234" spans="1:13">
      <c r="A234" s="50"/>
    </row>
    <row r="235" spans="1:13">
      <c r="A235" t="s">
        <v>155</v>
      </c>
    </row>
    <row r="236" spans="1:13">
      <c r="A236" s="50"/>
    </row>
    <row r="237" spans="1:13">
      <c r="A237" s="42"/>
      <c r="B237" s="27" t="s">
        <v>85</v>
      </c>
      <c r="C237" s="28" t="s">
        <v>86</v>
      </c>
      <c r="D237" s="232" t="s">
        <v>156</v>
      </c>
      <c r="G237" s="58"/>
    </row>
    <row r="238" spans="1:13">
      <c r="A238" s="59" t="s">
        <v>157</v>
      </c>
      <c r="B238" s="17" t="s">
        <v>158</v>
      </c>
      <c r="C238" s="28" t="s">
        <v>159</v>
      </c>
      <c r="D238" s="233"/>
    </row>
    <row r="239" spans="1:13" ht="15.75" thickBot="1">
      <c r="A239" s="17" t="s">
        <v>160</v>
      </c>
      <c r="B239" s="30" t="s">
        <v>92</v>
      </c>
      <c r="C239" s="31" t="s">
        <v>93</v>
      </c>
      <c r="D239" s="233"/>
    </row>
    <row r="240" spans="1:13">
      <c r="A240" s="4"/>
      <c r="B240" s="32" t="s">
        <v>92</v>
      </c>
      <c r="C240" s="33" t="s">
        <v>93</v>
      </c>
      <c r="D240" s="234"/>
    </row>
    <row r="241" spans="1:13">
      <c r="B241" s="221" t="s">
        <v>161</v>
      </c>
      <c r="C241" s="221"/>
      <c r="D241" s="221"/>
    </row>
    <row r="242" spans="1:13">
      <c r="A242" t="s">
        <v>162</v>
      </c>
    </row>
    <row r="244" spans="1:13">
      <c r="A244" t="s">
        <v>163</v>
      </c>
    </row>
    <row r="246" spans="1:13">
      <c r="A246" t="s">
        <v>164</v>
      </c>
    </row>
    <row r="248" spans="1:13">
      <c r="A248" s="52" t="s">
        <v>165</v>
      </c>
      <c r="B248" s="52"/>
    </row>
    <row r="250" spans="1:13" ht="15.75">
      <c r="A250" s="26" t="s">
        <v>166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2" spans="1:13">
      <c r="A252" s="4" t="s">
        <v>154</v>
      </c>
    </row>
    <row r="254" spans="1:13">
      <c r="A254" s="7" t="s">
        <v>167</v>
      </c>
    </row>
    <row r="255" spans="1:13">
      <c r="A255" s="60"/>
      <c r="E255" s="4"/>
      <c r="F255" s="4"/>
      <c r="G255" s="4"/>
      <c r="H255" s="4"/>
      <c r="I255" s="4"/>
      <c r="J255" s="4"/>
      <c r="K255" s="4"/>
      <c r="L255" s="4"/>
    </row>
    <row r="256" spans="1:13">
      <c r="A256" s="4" t="s">
        <v>168</v>
      </c>
      <c r="E256" s="4"/>
      <c r="F256" s="4"/>
      <c r="G256" s="4"/>
      <c r="H256" s="4"/>
      <c r="I256" s="4"/>
      <c r="J256" s="4"/>
      <c r="K256" s="4"/>
      <c r="L256" s="4"/>
    </row>
    <row r="257" spans="1:12">
      <c r="A257" s="60"/>
      <c r="E257" s="4"/>
      <c r="F257" s="4"/>
      <c r="G257" s="4"/>
      <c r="H257" s="4"/>
      <c r="I257" s="4"/>
      <c r="J257" s="4"/>
      <c r="K257" s="4"/>
      <c r="L257" s="4"/>
    </row>
    <row r="258" spans="1:12">
      <c r="A258" s="61" t="s">
        <v>169</v>
      </c>
      <c r="C258" s="4" t="s">
        <v>170</v>
      </c>
      <c r="E258" s="4"/>
      <c r="F258" s="4"/>
      <c r="G258" s="4"/>
      <c r="H258" s="4"/>
      <c r="I258" s="4"/>
      <c r="J258" s="4"/>
      <c r="K258" s="4"/>
      <c r="L258" s="4"/>
    </row>
    <row r="259" spans="1:12">
      <c r="A259" s="62" t="s">
        <v>171</v>
      </c>
      <c r="E259" s="4"/>
      <c r="G259" s="8"/>
      <c r="H259" s="4"/>
      <c r="I259" s="4"/>
      <c r="J259" s="4"/>
      <c r="K259" s="4"/>
      <c r="L259" s="4"/>
    </row>
    <row r="260" spans="1:12">
      <c r="A260" s="42" t="s">
        <v>172</v>
      </c>
      <c r="E260" s="4"/>
      <c r="F260" s="4"/>
      <c r="G260" s="8"/>
      <c r="H260" s="4"/>
      <c r="I260" s="4"/>
      <c r="J260" s="4"/>
      <c r="K260" s="4"/>
      <c r="L260" s="4"/>
    </row>
    <row r="261" spans="1:12">
      <c r="A261" s="4"/>
      <c r="E261" s="4"/>
      <c r="F261" s="8"/>
      <c r="G261" s="8"/>
      <c r="H261" s="4"/>
      <c r="I261" s="4"/>
      <c r="J261" s="4"/>
      <c r="K261" s="4"/>
      <c r="L261" s="4"/>
    </row>
    <row r="262" spans="1:12">
      <c r="A262" s="7" t="s">
        <v>173</v>
      </c>
      <c r="E262" s="4"/>
      <c r="F262" s="4"/>
      <c r="G262" s="4"/>
      <c r="H262" s="4"/>
      <c r="I262" s="4"/>
      <c r="J262" s="4"/>
      <c r="K262" s="4"/>
      <c r="L262" s="4"/>
    </row>
    <row r="263" spans="1:12">
      <c r="A263" s="60"/>
      <c r="E263" s="4"/>
      <c r="F263" s="4"/>
      <c r="G263" s="4"/>
      <c r="H263" s="4"/>
      <c r="I263" s="4"/>
      <c r="J263" s="4"/>
      <c r="K263" s="4"/>
      <c r="L263" s="4"/>
    </row>
    <row r="264" spans="1:12">
      <c r="A264" s="63" t="s">
        <v>174</v>
      </c>
      <c r="C264" s="4" t="s">
        <v>170</v>
      </c>
      <c r="E264" s="4"/>
      <c r="F264" s="4"/>
      <c r="G264" s="4"/>
      <c r="H264" s="4"/>
      <c r="I264" s="4"/>
      <c r="J264" s="4"/>
      <c r="K264" s="4"/>
      <c r="L264" s="4"/>
    </row>
    <row r="265" spans="1:12">
      <c r="A265" s="64" t="s">
        <v>175</v>
      </c>
      <c r="E265" s="4"/>
      <c r="G265" s="8"/>
      <c r="H265" s="4"/>
      <c r="I265" s="4"/>
      <c r="J265" s="4"/>
      <c r="K265" s="4"/>
      <c r="L265" s="4"/>
    </row>
    <row r="266" spans="1:12">
      <c r="A266" s="42" t="s">
        <v>172</v>
      </c>
      <c r="E266" s="4"/>
      <c r="F266" s="8"/>
      <c r="G266" s="8"/>
      <c r="H266" s="4"/>
      <c r="I266" s="4"/>
      <c r="J266" s="4"/>
      <c r="K266" s="4"/>
      <c r="L266" s="4"/>
    </row>
    <row r="267" spans="1:12">
      <c r="A267" s="4"/>
      <c r="E267" s="4"/>
      <c r="F267" s="8"/>
      <c r="G267" s="8"/>
      <c r="H267" s="4"/>
      <c r="I267" s="4"/>
      <c r="J267" s="4"/>
      <c r="K267" s="4"/>
      <c r="L267" s="4"/>
    </row>
    <row r="268" spans="1:12">
      <c r="A268" s="7" t="s">
        <v>176</v>
      </c>
      <c r="E268" s="4"/>
      <c r="F268" s="4"/>
      <c r="G268" s="4"/>
      <c r="H268" s="4"/>
      <c r="I268" s="4"/>
      <c r="J268" s="4"/>
      <c r="K268" s="4"/>
      <c r="L268" s="4"/>
    </row>
    <row r="269" spans="1:12">
      <c r="E269" s="4"/>
      <c r="F269" s="4"/>
      <c r="G269" s="4"/>
      <c r="H269" s="4"/>
      <c r="I269" s="4"/>
      <c r="J269" s="4"/>
      <c r="K269" s="4"/>
      <c r="L269" s="4"/>
    </row>
    <row r="270" spans="1:12">
      <c r="A270" s="7" t="s">
        <v>177</v>
      </c>
    </row>
    <row r="271" spans="1:12">
      <c r="A271" s="50"/>
    </row>
    <row r="272" spans="1:12">
      <c r="A272" t="s">
        <v>178</v>
      </c>
    </row>
    <row r="273" spans="1:1">
      <c r="A273" s="50"/>
    </row>
    <row r="276" spans="1:1">
      <c r="A276" s="50"/>
    </row>
    <row r="278" spans="1:1">
      <c r="A278" s="50"/>
    </row>
  </sheetData>
  <mergeCells count="34">
    <mergeCell ref="A1:M1"/>
    <mergeCell ref="H9:L10"/>
    <mergeCell ref="A18:M18"/>
    <mergeCell ref="B29:D29"/>
    <mergeCell ref="E29:G29"/>
    <mergeCell ref="H29:J29"/>
    <mergeCell ref="L29:M29"/>
    <mergeCell ref="B98:D98"/>
    <mergeCell ref="E98:G98"/>
    <mergeCell ref="H98:J98"/>
    <mergeCell ref="K98:M98"/>
    <mergeCell ref="A41:M41"/>
    <mergeCell ref="B52:D52"/>
    <mergeCell ref="E52:G52"/>
    <mergeCell ref="H52:J52"/>
    <mergeCell ref="L52:M52"/>
    <mergeCell ref="A64:M64"/>
    <mergeCell ref="B75:D75"/>
    <mergeCell ref="E75:G75"/>
    <mergeCell ref="H75:J75"/>
    <mergeCell ref="L75:M75"/>
    <mergeCell ref="A87:M87"/>
    <mergeCell ref="B241:D241"/>
    <mergeCell ref="B109:D109"/>
    <mergeCell ref="E109:G109"/>
    <mergeCell ref="H109:J109"/>
    <mergeCell ref="K109:M109"/>
    <mergeCell ref="D144:D147"/>
    <mergeCell ref="B148:D148"/>
    <mergeCell ref="B183:C183"/>
    <mergeCell ref="C207:C208"/>
    <mergeCell ref="D207:D208"/>
    <mergeCell ref="A223:D223"/>
    <mergeCell ref="D237:D240"/>
  </mergeCells>
  <pageMargins left="0" right="0" top="0" bottom="0" header="0.31496062992125984" footer="0.31496062992125984"/>
  <pageSetup paperSize="9" scale="6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opLeftCell="D28" zoomScale="59" zoomScaleNormal="80" workbookViewId="0">
      <selection activeCell="A53" sqref="A53:M62"/>
    </sheetView>
  </sheetViews>
  <sheetFormatPr baseColWidth="10" defaultRowHeight="15"/>
  <cols>
    <col min="1" max="1" width="25.140625" customWidth="1"/>
    <col min="2" max="10" width="20.710937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13" ht="18.75">
      <c r="A2" s="1"/>
    </row>
    <row r="3" spans="1:1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>
      <c r="A4" s="1"/>
    </row>
    <row r="5" spans="1:13" ht="18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>
      <c r="A9" s="4" t="s">
        <v>13</v>
      </c>
      <c r="B9" s="4"/>
      <c r="C9" s="4"/>
      <c r="E9" s="7" t="s">
        <v>14</v>
      </c>
      <c r="F9" s="5"/>
      <c r="G9" s="5"/>
      <c r="H9" s="244" t="s">
        <v>15</v>
      </c>
      <c r="I9" s="244"/>
      <c r="J9" s="244"/>
      <c r="K9" s="244"/>
      <c r="L9" s="244"/>
      <c r="M9" s="5"/>
    </row>
    <row r="10" spans="1:13" ht="18">
      <c r="A10" s="4" t="s">
        <v>16</v>
      </c>
      <c r="B10" s="4"/>
      <c r="C10" s="4"/>
      <c r="E10" s="7" t="s">
        <v>17</v>
      </c>
      <c r="F10" s="5"/>
      <c r="G10" s="5"/>
      <c r="H10" s="244"/>
      <c r="I10" s="244"/>
      <c r="J10" s="244"/>
      <c r="K10" s="244"/>
      <c r="L10" s="244"/>
      <c r="M10" s="5"/>
    </row>
    <row r="11" spans="1:13" ht="18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3" ht="15.75" thickBot="1">
      <c r="B17" s="4"/>
      <c r="C17" s="4"/>
      <c r="E17" s="4"/>
      <c r="F17" s="4"/>
      <c r="G17" s="4"/>
      <c r="H17" s="8"/>
      <c r="M17" s="8"/>
    </row>
    <row r="18" spans="1:13" ht="16.5" thickBot="1">
      <c r="A18" s="245" t="s">
        <v>887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7"/>
    </row>
    <row r="19" spans="1:13" s="192" customFormat="1" ht="15.75">
      <c r="A19" s="210" t="s">
        <v>647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</row>
    <row r="20" spans="1:13" ht="15.75">
      <c r="A20" s="9" t="s">
        <v>30</v>
      </c>
      <c r="B20" s="10"/>
      <c r="C20" s="10"/>
      <c r="D20" s="10" t="s">
        <v>30</v>
      </c>
      <c r="E20" s="10"/>
      <c r="F20" s="10"/>
      <c r="G20" s="10" t="s">
        <v>30</v>
      </c>
      <c r="H20" s="10"/>
      <c r="I20" s="10"/>
      <c r="J20" s="10" t="s">
        <v>31</v>
      </c>
      <c r="K20" s="10">
        <v>10</v>
      </c>
      <c r="L20" s="10"/>
      <c r="M20" s="10"/>
    </row>
    <row r="21" spans="1:13" ht="15.75">
      <c r="A21" s="9">
        <v>1</v>
      </c>
      <c r="B21" s="213" t="s">
        <v>789</v>
      </c>
      <c r="C21" s="12"/>
      <c r="D21" s="13">
        <v>9</v>
      </c>
      <c r="E21" s="214" t="s">
        <v>797</v>
      </c>
      <c r="F21" s="12"/>
      <c r="G21" s="13">
        <v>17</v>
      </c>
      <c r="H21" s="220" t="s">
        <v>805</v>
      </c>
      <c r="I21" s="12"/>
      <c r="J21" s="13">
        <v>25</v>
      </c>
      <c r="K21" s="16" t="s">
        <v>32</v>
      </c>
      <c r="L21" s="10"/>
      <c r="M21" s="10"/>
    </row>
    <row r="22" spans="1:13" ht="15.75">
      <c r="A22" s="9">
        <v>2</v>
      </c>
      <c r="B22" s="213" t="s">
        <v>790</v>
      </c>
      <c r="C22" s="12"/>
      <c r="D22" s="13">
        <v>10</v>
      </c>
      <c r="E22" s="214" t="s">
        <v>798</v>
      </c>
      <c r="F22" s="12"/>
      <c r="G22" s="13">
        <v>18</v>
      </c>
      <c r="H22" s="220" t="s">
        <v>806</v>
      </c>
      <c r="I22" s="12"/>
      <c r="J22" s="12"/>
      <c r="K22" s="10"/>
      <c r="L22" s="10"/>
      <c r="M22" s="10"/>
    </row>
    <row r="23" spans="1:13" ht="15.75">
      <c r="A23" s="9">
        <v>3</v>
      </c>
      <c r="B23" s="213" t="s">
        <v>791</v>
      </c>
      <c r="C23" s="12"/>
      <c r="D23" s="13">
        <v>11</v>
      </c>
      <c r="E23" s="214" t="s">
        <v>799</v>
      </c>
      <c r="F23" s="12"/>
      <c r="G23" s="13">
        <v>19</v>
      </c>
      <c r="H23" s="220" t="s">
        <v>807</v>
      </c>
      <c r="I23" s="12"/>
      <c r="J23" s="12"/>
      <c r="K23" s="10"/>
      <c r="L23" s="10"/>
      <c r="M23" s="10"/>
    </row>
    <row r="24" spans="1:13" ht="15.75">
      <c r="A24" s="9">
        <v>4</v>
      </c>
      <c r="B24" s="213" t="s">
        <v>792</v>
      </c>
      <c r="C24" s="12"/>
      <c r="D24" s="13">
        <v>12</v>
      </c>
      <c r="E24" s="214" t="s">
        <v>800</v>
      </c>
      <c r="F24" s="12"/>
      <c r="G24" s="13">
        <v>20</v>
      </c>
      <c r="H24" s="220" t="s">
        <v>808</v>
      </c>
      <c r="I24" s="12"/>
      <c r="J24" s="12"/>
      <c r="K24" s="10"/>
      <c r="L24" s="10"/>
      <c r="M24" s="10"/>
    </row>
    <row r="25" spans="1:13" ht="15.75">
      <c r="A25" s="9">
        <v>5</v>
      </c>
      <c r="B25" s="213" t="s">
        <v>793</v>
      </c>
      <c r="C25" s="12"/>
      <c r="D25" s="13">
        <v>13</v>
      </c>
      <c r="E25" s="214" t="s">
        <v>801</v>
      </c>
      <c r="F25" s="12"/>
      <c r="G25" s="13">
        <v>21</v>
      </c>
      <c r="H25" s="220" t="s">
        <v>809</v>
      </c>
      <c r="I25" s="12"/>
      <c r="J25" s="12"/>
      <c r="K25" s="10"/>
      <c r="L25" s="10"/>
      <c r="M25" s="10"/>
    </row>
    <row r="26" spans="1:13" ht="15.75">
      <c r="A26" s="9">
        <v>6</v>
      </c>
      <c r="B26" s="213" t="s">
        <v>794</v>
      </c>
      <c r="C26" s="12"/>
      <c r="D26" s="13">
        <v>14</v>
      </c>
      <c r="E26" s="214" t="s">
        <v>802</v>
      </c>
      <c r="F26" s="12"/>
      <c r="G26" s="13">
        <v>22</v>
      </c>
      <c r="H26" s="220" t="s">
        <v>810</v>
      </c>
      <c r="I26" s="12"/>
      <c r="J26" s="12"/>
      <c r="K26" s="10"/>
      <c r="L26" s="10"/>
      <c r="M26" s="10"/>
    </row>
    <row r="27" spans="1:13" ht="15.75">
      <c r="A27" s="9">
        <v>7</v>
      </c>
      <c r="B27" s="213" t="s">
        <v>795</v>
      </c>
      <c r="C27" s="17"/>
      <c r="D27" s="13">
        <v>15</v>
      </c>
      <c r="E27" s="214" t="s">
        <v>803</v>
      </c>
      <c r="F27" s="17"/>
      <c r="G27" s="13">
        <v>23</v>
      </c>
      <c r="H27" s="220" t="s">
        <v>811</v>
      </c>
      <c r="I27" s="17"/>
      <c r="J27" s="17"/>
      <c r="K27" s="10"/>
      <c r="L27" s="10"/>
      <c r="M27" s="10"/>
    </row>
    <row r="28" spans="1:13" ht="15.75">
      <c r="A28" s="9">
        <v>8</v>
      </c>
      <c r="B28" s="213" t="s">
        <v>796</v>
      </c>
      <c r="C28" s="17"/>
      <c r="D28" s="13">
        <v>16</v>
      </c>
      <c r="E28" s="214" t="s">
        <v>804</v>
      </c>
      <c r="F28" s="17"/>
      <c r="G28" s="13">
        <v>24</v>
      </c>
      <c r="H28" s="220" t="s">
        <v>812</v>
      </c>
      <c r="I28" s="17"/>
      <c r="J28" s="17"/>
      <c r="K28" s="10"/>
      <c r="L28" s="10"/>
      <c r="M28" s="10"/>
    </row>
    <row r="29" spans="1:13">
      <c r="B29" s="222"/>
      <c r="C29" s="222"/>
      <c r="D29" s="222"/>
      <c r="E29" s="222"/>
      <c r="F29" s="222"/>
      <c r="G29" s="222"/>
      <c r="H29" s="222"/>
      <c r="I29" s="222"/>
      <c r="J29" s="222"/>
      <c r="K29" s="18"/>
      <c r="L29" s="238"/>
      <c r="M29" s="238"/>
    </row>
    <row r="30" spans="1:13" ht="15.75">
      <c r="A30" s="210" t="s">
        <v>648</v>
      </c>
      <c r="B30" s="19"/>
      <c r="C30" s="19"/>
      <c r="D30" s="19"/>
      <c r="E30" s="19"/>
      <c r="F30" s="19"/>
      <c r="G30" s="19"/>
      <c r="H30" s="19"/>
      <c r="I30" s="19"/>
      <c r="J30" s="19"/>
    </row>
    <row r="31" spans="1:13" s="192" customFormat="1" ht="15.75">
      <c r="A31" s="9" t="s">
        <v>30</v>
      </c>
      <c r="B31" s="10"/>
      <c r="C31" s="10"/>
      <c r="D31" s="10" t="s">
        <v>30</v>
      </c>
      <c r="E31" s="10"/>
      <c r="F31" s="10"/>
      <c r="G31" s="10" t="s">
        <v>30</v>
      </c>
      <c r="H31" s="10"/>
      <c r="I31" s="10"/>
      <c r="J31" s="10" t="s">
        <v>31</v>
      </c>
      <c r="K31" s="10">
        <v>10</v>
      </c>
      <c r="L31" s="10"/>
      <c r="M31" s="10"/>
    </row>
    <row r="32" spans="1:13" ht="15.75">
      <c r="A32" s="9">
        <v>1</v>
      </c>
      <c r="B32" s="213" t="s">
        <v>813</v>
      </c>
      <c r="C32" s="12"/>
      <c r="D32" s="13">
        <v>9</v>
      </c>
      <c r="E32" s="219" t="s">
        <v>821</v>
      </c>
      <c r="F32" s="12"/>
      <c r="G32" s="13">
        <v>17</v>
      </c>
      <c r="H32" s="212" t="s">
        <v>829</v>
      </c>
      <c r="I32" s="12"/>
      <c r="J32" s="13">
        <v>25</v>
      </c>
      <c r="K32" s="16" t="s">
        <v>32</v>
      </c>
      <c r="L32" s="10"/>
      <c r="M32" s="10"/>
    </row>
    <row r="33" spans="1:13" ht="15.75">
      <c r="A33" s="9">
        <v>2</v>
      </c>
      <c r="B33" s="213" t="s">
        <v>814</v>
      </c>
      <c r="C33" s="12"/>
      <c r="D33" s="13">
        <v>10</v>
      </c>
      <c r="E33" s="214" t="s">
        <v>822</v>
      </c>
      <c r="F33" s="12"/>
      <c r="G33" s="13">
        <v>18</v>
      </c>
      <c r="H33" s="212" t="s">
        <v>830</v>
      </c>
      <c r="I33" s="12"/>
      <c r="J33" s="12"/>
      <c r="K33" s="10"/>
      <c r="L33" s="10"/>
      <c r="M33" s="10"/>
    </row>
    <row r="34" spans="1:13" ht="15.75">
      <c r="A34" s="9">
        <v>3</v>
      </c>
      <c r="B34" s="213" t="s">
        <v>815</v>
      </c>
      <c r="C34" s="12"/>
      <c r="D34" s="13">
        <v>11</v>
      </c>
      <c r="E34" s="214" t="s">
        <v>823</v>
      </c>
      <c r="F34" s="12"/>
      <c r="G34" s="13">
        <v>19</v>
      </c>
      <c r="H34" s="212" t="s">
        <v>831</v>
      </c>
      <c r="I34" s="12"/>
      <c r="J34" s="12"/>
      <c r="K34" s="10"/>
      <c r="L34" s="10"/>
      <c r="M34" s="10"/>
    </row>
    <row r="35" spans="1:13" ht="15.75">
      <c r="A35" s="9">
        <v>4</v>
      </c>
      <c r="B35" s="213" t="s">
        <v>816</v>
      </c>
      <c r="C35" s="12"/>
      <c r="D35" s="13">
        <v>12</v>
      </c>
      <c r="E35" s="214" t="s">
        <v>824</v>
      </c>
      <c r="F35" s="12"/>
      <c r="G35" s="13">
        <v>20</v>
      </c>
      <c r="H35" s="212" t="s">
        <v>832</v>
      </c>
      <c r="I35" s="12"/>
      <c r="J35" s="12"/>
      <c r="K35" s="10"/>
      <c r="L35" s="10"/>
      <c r="M35" s="10"/>
    </row>
    <row r="36" spans="1:13" ht="15.75">
      <c r="A36" s="9">
        <v>5</v>
      </c>
      <c r="B36" s="213" t="s">
        <v>817</v>
      </c>
      <c r="C36" s="12"/>
      <c r="D36" s="13">
        <v>13</v>
      </c>
      <c r="E36" s="214" t="s">
        <v>825</v>
      </c>
      <c r="F36" s="12"/>
      <c r="G36" s="13">
        <v>21</v>
      </c>
      <c r="H36" s="212" t="s">
        <v>833</v>
      </c>
      <c r="I36" s="12"/>
      <c r="J36" s="12"/>
      <c r="K36" s="10"/>
      <c r="L36" s="10"/>
      <c r="M36" s="10"/>
    </row>
    <row r="37" spans="1:13" ht="15.75">
      <c r="A37" s="9">
        <v>6</v>
      </c>
      <c r="B37" s="213" t="s">
        <v>818</v>
      </c>
      <c r="C37" s="12"/>
      <c r="D37" s="13">
        <v>14</v>
      </c>
      <c r="E37" s="214" t="s">
        <v>826</v>
      </c>
      <c r="F37" s="12"/>
      <c r="G37" s="13">
        <v>22</v>
      </c>
      <c r="H37" s="212" t="s">
        <v>834</v>
      </c>
      <c r="I37" s="12"/>
      <c r="J37" s="12"/>
      <c r="K37" s="10"/>
      <c r="L37" s="10"/>
      <c r="M37" s="10"/>
    </row>
    <row r="38" spans="1:13" ht="15.75">
      <c r="A38" s="9">
        <v>7</v>
      </c>
      <c r="B38" s="213" t="s">
        <v>819</v>
      </c>
      <c r="C38" s="17"/>
      <c r="D38" s="13">
        <v>15</v>
      </c>
      <c r="E38" s="214" t="s">
        <v>827</v>
      </c>
      <c r="F38" s="17"/>
      <c r="G38" s="13">
        <v>23</v>
      </c>
      <c r="H38" s="212" t="s">
        <v>835</v>
      </c>
      <c r="I38" s="17"/>
      <c r="J38" s="17"/>
      <c r="K38" s="10"/>
      <c r="L38" s="10"/>
      <c r="M38" s="10"/>
    </row>
    <row r="39" spans="1:13" ht="15.75">
      <c r="A39" s="9">
        <v>8</v>
      </c>
      <c r="B39" s="213" t="s">
        <v>820</v>
      </c>
      <c r="C39" s="17"/>
      <c r="D39" s="13">
        <v>16</v>
      </c>
      <c r="E39" s="214" t="s">
        <v>828</v>
      </c>
      <c r="F39" s="17"/>
      <c r="G39" s="13">
        <v>24</v>
      </c>
      <c r="H39" s="212" t="s">
        <v>836</v>
      </c>
      <c r="I39" s="17"/>
      <c r="J39" s="17"/>
      <c r="K39" s="10"/>
      <c r="L39" s="10"/>
      <c r="M39" s="10"/>
    </row>
    <row r="40" spans="1:13" ht="16.5" thickBot="1">
      <c r="A40" s="193"/>
      <c r="B40" s="194"/>
      <c r="C40" s="194"/>
      <c r="D40" s="194"/>
      <c r="E40" s="194"/>
      <c r="F40" s="194"/>
      <c r="G40" s="194"/>
      <c r="H40" s="194"/>
      <c r="I40" s="194"/>
      <c r="J40" s="194"/>
      <c r="K40" s="192"/>
      <c r="L40" s="192"/>
      <c r="M40" s="192"/>
    </row>
    <row r="41" spans="1:13" ht="16.5" thickBot="1">
      <c r="A41" s="235" t="s">
        <v>888</v>
      </c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7"/>
    </row>
    <row r="42" spans="1:13" s="192" customFormat="1" ht="15.75">
      <c r="A42" s="209" t="str">
        <f>A19</f>
        <v>PLAQUE 4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</row>
    <row r="43" spans="1:13" ht="15.75">
      <c r="A43" s="200"/>
      <c r="B43" s="201">
        <v>1</v>
      </c>
      <c r="C43" s="201">
        <v>2</v>
      </c>
      <c r="D43" s="201">
        <v>3</v>
      </c>
      <c r="E43" s="201">
        <v>4</v>
      </c>
      <c r="F43" s="201">
        <v>5</v>
      </c>
      <c r="G43" s="201">
        <v>6</v>
      </c>
      <c r="H43" s="201">
        <v>7</v>
      </c>
      <c r="I43" s="201">
        <v>8</v>
      </c>
      <c r="J43" s="201">
        <v>9</v>
      </c>
      <c r="K43" s="201">
        <v>10</v>
      </c>
      <c r="L43" s="201">
        <v>11</v>
      </c>
      <c r="M43" s="201">
        <v>12</v>
      </c>
    </row>
    <row r="44" spans="1:13" ht="15.75">
      <c r="A44" s="200">
        <v>1</v>
      </c>
      <c r="B44" s="202" t="str">
        <f>B21</f>
        <v>NCHA100167_FA-1</v>
      </c>
      <c r="C44" s="203"/>
      <c r="D44" s="204"/>
      <c r="E44" s="205" t="str">
        <f>E21</f>
        <v>NCHA100175_FA-1</v>
      </c>
      <c r="F44" s="203"/>
      <c r="G44" s="204"/>
      <c r="H44" s="206" t="str">
        <f>H21</f>
        <v>NCHA100183_FA-1</v>
      </c>
      <c r="I44" s="203"/>
      <c r="J44" s="203"/>
      <c r="K44" s="207" t="s">
        <v>32</v>
      </c>
      <c r="L44" s="201"/>
      <c r="M44" s="201"/>
    </row>
    <row r="45" spans="1:13" ht="15.75">
      <c r="A45" s="200">
        <v>2</v>
      </c>
      <c r="B45" s="202" t="str">
        <f t="shared" ref="B45:B51" si="0">B22</f>
        <v>NCHA100168_FA-1</v>
      </c>
      <c r="C45" s="203"/>
      <c r="D45" s="204"/>
      <c r="E45" s="205" t="str">
        <f t="shared" ref="E45:E51" si="1">E22</f>
        <v>NCHA100176_FA-1</v>
      </c>
      <c r="F45" s="203"/>
      <c r="G45" s="204"/>
      <c r="H45" s="206" t="str">
        <f t="shared" ref="H45:H51" si="2">H22</f>
        <v>NCHA100184_FA-1</v>
      </c>
      <c r="I45" s="203"/>
      <c r="J45" s="203"/>
      <c r="K45" s="201"/>
      <c r="L45" s="201"/>
      <c r="M45" s="201"/>
    </row>
    <row r="46" spans="1:13" ht="15.75">
      <c r="A46" s="200">
        <v>3</v>
      </c>
      <c r="B46" s="202" t="str">
        <f t="shared" si="0"/>
        <v>NCHA100169_FA-1</v>
      </c>
      <c r="C46" s="203"/>
      <c r="D46" s="204"/>
      <c r="E46" s="205" t="str">
        <f t="shared" si="1"/>
        <v>NCHA100177_FA-1</v>
      </c>
      <c r="F46" s="203"/>
      <c r="G46" s="204"/>
      <c r="H46" s="206" t="str">
        <f t="shared" si="2"/>
        <v>NCHA100185_FA-1</v>
      </c>
      <c r="I46" s="203"/>
      <c r="J46" s="203"/>
      <c r="K46" s="201"/>
      <c r="L46" s="201"/>
      <c r="M46" s="201"/>
    </row>
    <row r="47" spans="1:13" ht="15.75">
      <c r="A47" s="200">
        <v>4</v>
      </c>
      <c r="B47" s="202" t="str">
        <f t="shared" si="0"/>
        <v>NCHA100170_FA-1</v>
      </c>
      <c r="C47" s="203"/>
      <c r="D47" s="204"/>
      <c r="E47" s="205" t="str">
        <f t="shared" si="1"/>
        <v>NCHA100178_FA-1</v>
      </c>
      <c r="F47" s="203"/>
      <c r="G47" s="204"/>
      <c r="H47" s="206" t="str">
        <f t="shared" si="2"/>
        <v>NCHA100186_FA-1</v>
      </c>
      <c r="I47" s="203"/>
      <c r="J47" s="203"/>
      <c r="K47" s="201"/>
      <c r="L47" s="201"/>
      <c r="M47" s="201"/>
    </row>
    <row r="48" spans="1:13" ht="15.75">
      <c r="A48" s="200">
        <v>5</v>
      </c>
      <c r="B48" s="202" t="str">
        <f t="shared" si="0"/>
        <v>NCHA100171_FA-1</v>
      </c>
      <c r="C48" s="203"/>
      <c r="D48" s="204"/>
      <c r="E48" s="205" t="str">
        <f t="shared" si="1"/>
        <v>NCHA100179_FA-1</v>
      </c>
      <c r="F48" s="203"/>
      <c r="G48" s="204"/>
      <c r="H48" s="206" t="str">
        <f t="shared" si="2"/>
        <v>NCHA100187_FA-1</v>
      </c>
      <c r="I48" s="203"/>
      <c r="J48" s="203"/>
      <c r="K48" s="201"/>
      <c r="L48" s="201"/>
      <c r="M48" s="201"/>
    </row>
    <row r="49" spans="1:13" ht="15.75">
      <c r="A49" s="200">
        <v>6</v>
      </c>
      <c r="B49" s="202" t="str">
        <f t="shared" si="0"/>
        <v>NCHA100172_FA-1</v>
      </c>
      <c r="C49" s="203"/>
      <c r="D49" s="204"/>
      <c r="E49" s="205" t="str">
        <f t="shared" si="1"/>
        <v>NCHA100180_FA-1</v>
      </c>
      <c r="F49" s="203"/>
      <c r="G49" s="204"/>
      <c r="H49" s="206" t="str">
        <f t="shared" si="2"/>
        <v>NCHA100188_FA-1</v>
      </c>
      <c r="I49" s="203"/>
      <c r="J49" s="203"/>
      <c r="K49" s="201"/>
      <c r="L49" s="201"/>
      <c r="M49" s="201"/>
    </row>
    <row r="50" spans="1:13" ht="15.75">
      <c r="A50" s="200">
        <v>7</v>
      </c>
      <c r="B50" s="202" t="str">
        <f t="shared" si="0"/>
        <v>NCHA100173_FA-1</v>
      </c>
      <c r="C50" s="208"/>
      <c r="D50" s="204"/>
      <c r="E50" s="205" t="str">
        <f t="shared" si="1"/>
        <v>NCHA100181_FA-1</v>
      </c>
      <c r="F50" s="208"/>
      <c r="G50" s="204"/>
      <c r="H50" s="206" t="str">
        <f t="shared" si="2"/>
        <v>NCHA100189_FA-1</v>
      </c>
      <c r="I50" s="208"/>
      <c r="J50" s="208"/>
      <c r="K50" s="201"/>
      <c r="L50" s="201"/>
      <c r="M50" s="201"/>
    </row>
    <row r="51" spans="1:13" ht="15.75">
      <c r="A51" s="200">
        <v>8</v>
      </c>
      <c r="B51" s="202" t="str">
        <f t="shared" si="0"/>
        <v>NCHA100174_FA-1</v>
      </c>
      <c r="C51" s="208"/>
      <c r="D51" s="204"/>
      <c r="E51" s="205" t="str">
        <f t="shared" si="1"/>
        <v>NCHA100182_FA-1</v>
      </c>
      <c r="F51" s="208"/>
      <c r="G51" s="204"/>
      <c r="H51" s="206" t="str">
        <f t="shared" si="2"/>
        <v>NCHA100190_FA-1</v>
      </c>
      <c r="I51" s="208"/>
      <c r="J51" s="208"/>
      <c r="K51" s="201"/>
      <c r="L51" s="201"/>
      <c r="M51" s="201"/>
    </row>
    <row r="52" spans="1:13">
      <c r="B52" s="222"/>
      <c r="C52" s="222"/>
      <c r="D52" s="222"/>
      <c r="E52" s="222"/>
      <c r="F52" s="222"/>
      <c r="G52" s="222"/>
      <c r="H52" s="222"/>
      <c r="I52" s="222"/>
      <c r="J52" s="222"/>
      <c r="K52" s="18"/>
      <c r="L52" s="238"/>
      <c r="M52" s="238"/>
    </row>
    <row r="53" spans="1:13" ht="15.75">
      <c r="A53" s="210" t="str">
        <f>A30</f>
        <v>PLAQUE 7</v>
      </c>
      <c r="B53" s="19"/>
      <c r="C53" s="19"/>
      <c r="D53" s="19"/>
      <c r="E53" s="19"/>
      <c r="F53" s="19"/>
      <c r="G53" s="19"/>
      <c r="H53" s="19"/>
      <c r="I53" s="19"/>
      <c r="J53" s="19"/>
    </row>
    <row r="54" spans="1:13" ht="15.75">
      <c r="A54" s="200"/>
      <c r="B54" s="201">
        <v>1</v>
      </c>
      <c r="C54" s="201">
        <v>2</v>
      </c>
      <c r="D54" s="201">
        <v>3</v>
      </c>
      <c r="E54" s="201">
        <v>4</v>
      </c>
      <c r="F54" s="201">
        <v>5</v>
      </c>
      <c r="G54" s="201">
        <v>6</v>
      </c>
      <c r="H54" s="201">
        <v>7</v>
      </c>
      <c r="I54" s="201">
        <v>8</v>
      </c>
      <c r="J54" s="201">
        <v>9</v>
      </c>
      <c r="K54" s="201">
        <v>10</v>
      </c>
      <c r="L54" s="201">
        <v>11</v>
      </c>
      <c r="M54" s="201">
        <v>12</v>
      </c>
    </row>
    <row r="55" spans="1:13" ht="15.75">
      <c r="A55" s="200">
        <v>1</v>
      </c>
      <c r="B55" s="202" t="str">
        <f>B32</f>
        <v>NCHA100239_FA-1</v>
      </c>
      <c r="C55" s="203"/>
      <c r="D55" s="204"/>
      <c r="E55" s="205" t="str">
        <f>E32</f>
        <v>NCHA100247_FA-1</v>
      </c>
      <c r="F55" s="203"/>
      <c r="G55" s="204"/>
      <c r="H55" s="206" t="str">
        <f>H32</f>
        <v>NCHA100255_FA-1</v>
      </c>
      <c r="I55" s="203"/>
      <c r="J55" s="203"/>
      <c r="K55" s="207" t="s">
        <v>32</v>
      </c>
      <c r="L55" s="201"/>
      <c r="M55" s="201"/>
    </row>
    <row r="56" spans="1:13" ht="15.75">
      <c r="A56" s="200">
        <v>2</v>
      </c>
      <c r="B56" s="202" t="str">
        <f t="shared" ref="B56:B62" si="3">B33</f>
        <v>NCHA100240_FA-1</v>
      </c>
      <c r="C56" s="203"/>
      <c r="D56" s="204"/>
      <c r="E56" s="205" t="str">
        <f t="shared" ref="E56:E62" si="4">E33</f>
        <v>NCHA100248_FA-1</v>
      </c>
      <c r="F56" s="203"/>
      <c r="G56" s="204"/>
      <c r="H56" s="206" t="str">
        <f t="shared" ref="H56:H62" si="5">H33</f>
        <v>NCHA100256_FA-1</v>
      </c>
      <c r="I56" s="203"/>
      <c r="J56" s="203"/>
      <c r="K56" s="201"/>
      <c r="L56" s="201"/>
      <c r="M56" s="201"/>
    </row>
    <row r="57" spans="1:13" ht="15.75">
      <c r="A57" s="200">
        <v>3</v>
      </c>
      <c r="B57" s="202" t="str">
        <f t="shared" si="3"/>
        <v>NCHA100241_FA-1</v>
      </c>
      <c r="C57" s="203"/>
      <c r="D57" s="204"/>
      <c r="E57" s="205" t="str">
        <f t="shared" si="4"/>
        <v>NCHA100249_FA-1</v>
      </c>
      <c r="F57" s="203"/>
      <c r="G57" s="204"/>
      <c r="H57" s="206" t="str">
        <f t="shared" si="5"/>
        <v>NCHA100257_FA-1</v>
      </c>
      <c r="I57" s="203"/>
      <c r="J57" s="203"/>
      <c r="K57" s="201"/>
      <c r="L57" s="201"/>
      <c r="M57" s="201"/>
    </row>
    <row r="58" spans="1:13" ht="15.75">
      <c r="A58" s="200">
        <v>4</v>
      </c>
      <c r="B58" s="202" t="str">
        <f t="shared" si="3"/>
        <v>NCHA100242_FA-1</v>
      </c>
      <c r="C58" s="203"/>
      <c r="D58" s="204"/>
      <c r="E58" s="205" t="str">
        <f t="shared" si="4"/>
        <v>NCHA100250_FA-1</v>
      </c>
      <c r="F58" s="203"/>
      <c r="G58" s="204"/>
      <c r="H58" s="206" t="str">
        <f t="shared" si="5"/>
        <v>NCHA100258_FA-1</v>
      </c>
      <c r="I58" s="203"/>
      <c r="J58" s="203"/>
      <c r="K58" s="201"/>
      <c r="L58" s="201"/>
      <c r="M58" s="201"/>
    </row>
    <row r="59" spans="1:13" ht="15.75">
      <c r="A59" s="200">
        <v>5</v>
      </c>
      <c r="B59" s="202" t="str">
        <f t="shared" si="3"/>
        <v>NCHA100243_FA-1</v>
      </c>
      <c r="C59" s="203"/>
      <c r="D59" s="204"/>
      <c r="E59" s="205" t="str">
        <f t="shared" si="4"/>
        <v>NCHA100251_FA-1</v>
      </c>
      <c r="F59" s="203"/>
      <c r="G59" s="204"/>
      <c r="H59" s="206" t="str">
        <f t="shared" si="5"/>
        <v>NCHA100259_FA-1</v>
      </c>
      <c r="I59" s="203"/>
      <c r="J59" s="203"/>
      <c r="K59" s="201"/>
      <c r="L59" s="201"/>
      <c r="M59" s="201"/>
    </row>
    <row r="60" spans="1:13" ht="15.75">
      <c r="A60" s="200">
        <v>6</v>
      </c>
      <c r="B60" s="202" t="str">
        <f t="shared" si="3"/>
        <v>NCHA100244_FA-1</v>
      </c>
      <c r="C60" s="203"/>
      <c r="D60" s="204"/>
      <c r="E60" s="205" t="str">
        <f t="shared" si="4"/>
        <v>NCHA100252_FA-1</v>
      </c>
      <c r="F60" s="203"/>
      <c r="G60" s="204"/>
      <c r="H60" s="206" t="str">
        <f t="shared" si="5"/>
        <v>NCHA100260_FA-1</v>
      </c>
      <c r="I60" s="203"/>
      <c r="J60" s="203"/>
      <c r="K60" s="201"/>
      <c r="L60" s="201"/>
      <c r="M60" s="201"/>
    </row>
    <row r="61" spans="1:13" ht="15.75">
      <c r="A61" s="200">
        <v>7</v>
      </c>
      <c r="B61" s="202" t="str">
        <f t="shared" si="3"/>
        <v>NCHA100245_FA-1</v>
      </c>
      <c r="C61" s="208"/>
      <c r="D61" s="204"/>
      <c r="E61" s="205" t="str">
        <f t="shared" si="4"/>
        <v>NCHA100253_FA-1</v>
      </c>
      <c r="F61" s="208"/>
      <c r="G61" s="204"/>
      <c r="H61" s="206" t="str">
        <f t="shared" si="5"/>
        <v>NCHA100261_FA-1</v>
      </c>
      <c r="I61" s="208"/>
      <c r="J61" s="208"/>
      <c r="K61" s="201"/>
      <c r="L61" s="201"/>
      <c r="M61" s="201"/>
    </row>
    <row r="62" spans="1:13" ht="15.75">
      <c r="A62" s="200">
        <v>8</v>
      </c>
      <c r="B62" s="202" t="str">
        <f t="shared" si="3"/>
        <v>NCHA100246_FA-1</v>
      </c>
      <c r="C62" s="208"/>
      <c r="D62" s="204"/>
      <c r="E62" s="205" t="str">
        <f t="shared" si="4"/>
        <v>NCHA100254_FA-1</v>
      </c>
      <c r="F62" s="208"/>
      <c r="G62" s="204"/>
      <c r="H62" s="206" t="str">
        <f t="shared" si="5"/>
        <v>NCHA100262_FA-1</v>
      </c>
      <c r="I62" s="208"/>
      <c r="J62" s="208"/>
      <c r="K62" s="201"/>
      <c r="L62" s="201"/>
      <c r="M62" s="201"/>
    </row>
    <row r="63" spans="1:13" s="192" customFormat="1" ht="16.5" thickBot="1">
      <c r="A63" s="195"/>
      <c r="B63" s="196"/>
      <c r="C63" s="197"/>
      <c r="D63" s="198"/>
      <c r="E63" s="196"/>
      <c r="F63" s="197"/>
      <c r="G63" s="198"/>
      <c r="H63" s="196"/>
      <c r="I63" s="197"/>
      <c r="J63" s="197"/>
      <c r="K63" s="199"/>
      <c r="L63" s="199"/>
      <c r="M63" s="199"/>
    </row>
    <row r="64" spans="1:13" ht="16.5" thickBot="1">
      <c r="A64" s="239" t="s">
        <v>33</v>
      </c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7"/>
    </row>
    <row r="65" spans="1:13" s="192" customFormat="1" ht="15.75">
      <c r="A65" s="209" t="str">
        <f>A42</f>
        <v>PLAQUE 4</v>
      </c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</row>
    <row r="66" spans="1:13" ht="15.75">
      <c r="A66" s="200"/>
      <c r="B66" s="201">
        <v>1</v>
      </c>
      <c r="C66" s="201">
        <v>2</v>
      </c>
      <c r="D66" s="201">
        <v>3</v>
      </c>
      <c r="E66" s="201">
        <v>4</v>
      </c>
      <c r="F66" s="201">
        <v>5</v>
      </c>
      <c r="G66" s="201">
        <v>6</v>
      </c>
      <c r="H66" s="201">
        <v>7</v>
      </c>
      <c r="I66" s="201">
        <v>8</v>
      </c>
      <c r="J66" s="201">
        <v>9</v>
      </c>
      <c r="K66" s="201">
        <v>10</v>
      </c>
      <c r="L66" s="201">
        <v>11</v>
      </c>
      <c r="M66" s="201">
        <v>12</v>
      </c>
    </row>
    <row r="67" spans="1:13" ht="15.75">
      <c r="A67" s="200">
        <v>1</v>
      </c>
      <c r="B67" s="202" t="str">
        <f>B44</f>
        <v>NCHA100167_FA-1</v>
      </c>
      <c r="C67" s="203"/>
      <c r="D67" s="204"/>
      <c r="E67" s="205" t="str">
        <f>E44</f>
        <v>NCHA100175_FA-1</v>
      </c>
      <c r="F67" s="203"/>
      <c r="G67" s="204"/>
      <c r="H67" s="206" t="str">
        <f>H44</f>
        <v>NCHA100183_FA-1</v>
      </c>
      <c r="I67" s="203"/>
      <c r="J67" s="203"/>
      <c r="K67" s="201" t="s">
        <v>34</v>
      </c>
      <c r="L67" s="201" t="s">
        <v>35</v>
      </c>
      <c r="M67" s="201"/>
    </row>
    <row r="68" spans="1:13" ht="15.75">
      <c r="A68" s="200">
        <v>2</v>
      </c>
      <c r="B68" s="202" t="str">
        <f t="shared" ref="B68:B74" si="6">B45</f>
        <v>NCHA100168_FA-1</v>
      </c>
      <c r="C68" s="203"/>
      <c r="D68" s="204"/>
      <c r="E68" s="205" t="str">
        <f t="shared" ref="E68:E74" si="7">E45</f>
        <v>NCHA100176_FA-1</v>
      </c>
      <c r="F68" s="203"/>
      <c r="G68" s="204"/>
      <c r="H68" s="206" t="str">
        <f t="shared" ref="H68:H74" si="8">H45</f>
        <v>NCHA100184_FA-1</v>
      </c>
      <c r="I68" s="203"/>
      <c r="J68" s="203"/>
      <c r="K68" s="201" t="s">
        <v>36</v>
      </c>
      <c r="L68" s="201" t="s">
        <v>37</v>
      </c>
      <c r="M68" s="201"/>
    </row>
    <row r="69" spans="1:13" ht="15.75">
      <c r="A69" s="200">
        <v>3</v>
      </c>
      <c r="B69" s="202" t="str">
        <f t="shared" si="6"/>
        <v>NCHA100169_FA-1</v>
      </c>
      <c r="C69" s="203"/>
      <c r="D69" s="204"/>
      <c r="E69" s="205" t="str">
        <f t="shared" si="7"/>
        <v>NCHA100177_FA-1</v>
      </c>
      <c r="F69" s="203"/>
      <c r="G69" s="204"/>
      <c r="H69" s="206" t="str">
        <f t="shared" si="8"/>
        <v>NCHA100185_FA-1</v>
      </c>
      <c r="I69" s="203"/>
      <c r="J69" s="203"/>
      <c r="K69" s="201"/>
      <c r="L69" s="201" t="s">
        <v>39</v>
      </c>
      <c r="M69" s="201"/>
    </row>
    <row r="70" spans="1:13" ht="15.75">
      <c r="A70" s="200">
        <v>4</v>
      </c>
      <c r="B70" s="202" t="str">
        <f t="shared" si="6"/>
        <v>NCHA100170_FA-1</v>
      </c>
      <c r="C70" s="203"/>
      <c r="D70" s="204"/>
      <c r="E70" s="205" t="str">
        <f t="shared" si="7"/>
        <v>NCHA100178_FA-1</v>
      </c>
      <c r="F70" s="203"/>
      <c r="G70" s="204"/>
      <c r="H70" s="206" t="str">
        <f t="shared" si="8"/>
        <v>NCHA100186_FA-1</v>
      </c>
      <c r="I70" s="203"/>
      <c r="J70" s="203"/>
      <c r="K70" s="201"/>
      <c r="L70" s="201" t="s">
        <v>41</v>
      </c>
      <c r="M70" s="201"/>
    </row>
    <row r="71" spans="1:13" ht="15.75">
      <c r="A71" s="200">
        <v>5</v>
      </c>
      <c r="B71" s="202" t="str">
        <f t="shared" si="6"/>
        <v>NCHA100171_FA-1</v>
      </c>
      <c r="C71" s="203"/>
      <c r="D71" s="204"/>
      <c r="E71" s="205" t="str">
        <f t="shared" si="7"/>
        <v>NCHA100179_FA-1</v>
      </c>
      <c r="F71" s="203"/>
      <c r="G71" s="204"/>
      <c r="H71" s="206" t="str">
        <f t="shared" si="8"/>
        <v>NCHA100187_FA-1</v>
      </c>
      <c r="I71" s="203"/>
      <c r="J71" s="203"/>
      <c r="K71" s="10" t="s">
        <v>46</v>
      </c>
      <c r="L71" s="201" t="s">
        <v>43</v>
      </c>
      <c r="M71" s="201"/>
    </row>
    <row r="72" spans="1:13" ht="15.75">
      <c r="A72" s="200">
        <v>6</v>
      </c>
      <c r="B72" s="202" t="str">
        <f t="shared" si="6"/>
        <v>NCHA100172_FA-1</v>
      </c>
      <c r="C72" s="203"/>
      <c r="D72" s="204"/>
      <c r="E72" s="205" t="str">
        <f t="shared" si="7"/>
        <v>NCHA100180_FA-1</v>
      </c>
      <c r="F72" s="203"/>
      <c r="G72" s="204"/>
      <c r="H72" s="206" t="str">
        <f t="shared" si="8"/>
        <v>NCHA100188_FA-1</v>
      </c>
      <c r="I72" s="203"/>
      <c r="J72" s="203"/>
      <c r="K72" s="10" t="s">
        <v>46</v>
      </c>
      <c r="L72" s="201" t="s">
        <v>45</v>
      </c>
      <c r="M72" s="201"/>
    </row>
    <row r="73" spans="1:13" ht="15.75">
      <c r="A73" s="200">
        <v>7</v>
      </c>
      <c r="B73" s="202" t="str">
        <f t="shared" si="6"/>
        <v>NCHA100173_FA-1</v>
      </c>
      <c r="C73" s="208"/>
      <c r="D73" s="204"/>
      <c r="E73" s="205" t="str">
        <f t="shared" si="7"/>
        <v>NCHA100181_FA-1</v>
      </c>
      <c r="F73" s="208"/>
      <c r="G73" s="204"/>
      <c r="H73" s="206" t="str">
        <f t="shared" si="8"/>
        <v>NCHA100189_FA-1</v>
      </c>
      <c r="I73" s="208"/>
      <c r="J73" s="208"/>
      <c r="K73" s="16" t="s">
        <v>32</v>
      </c>
      <c r="L73" s="201" t="s">
        <v>47</v>
      </c>
      <c r="M73" s="201"/>
    </row>
    <row r="74" spans="1:13" ht="15.75">
      <c r="A74" s="200">
        <v>8</v>
      </c>
      <c r="B74" s="202" t="str">
        <f t="shared" si="6"/>
        <v>NCHA100174_FA-1</v>
      </c>
      <c r="C74" s="208"/>
      <c r="D74" s="204"/>
      <c r="E74" s="205" t="str">
        <f t="shared" si="7"/>
        <v>NCHA100182_FA-1</v>
      </c>
      <c r="F74" s="208"/>
      <c r="G74" s="204"/>
      <c r="H74" s="206" t="str">
        <f t="shared" si="8"/>
        <v>NCHA100190_FA-1</v>
      </c>
      <c r="I74" s="208"/>
      <c r="J74" s="208"/>
      <c r="K74" s="16" t="s">
        <v>32</v>
      </c>
      <c r="L74" s="201" t="s">
        <v>48</v>
      </c>
      <c r="M74" s="201"/>
    </row>
    <row r="75" spans="1:13">
      <c r="B75" s="222"/>
      <c r="C75" s="222"/>
      <c r="D75" s="222"/>
      <c r="E75" s="222"/>
      <c r="F75" s="222"/>
      <c r="G75" s="222"/>
      <c r="H75" s="222"/>
      <c r="I75" s="222"/>
      <c r="J75" s="222"/>
      <c r="L75" s="238"/>
      <c r="M75" s="238"/>
    </row>
    <row r="76" spans="1:13" s="192" customFormat="1" ht="15.75">
      <c r="A76" s="210" t="str">
        <f>A53</f>
        <v>PLAQUE 7</v>
      </c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</row>
    <row r="77" spans="1:13" ht="15.75">
      <c r="A77" s="200"/>
      <c r="B77" s="201">
        <v>1</v>
      </c>
      <c r="C77" s="201">
        <v>2</v>
      </c>
      <c r="D77" s="201">
        <v>3</v>
      </c>
      <c r="E77" s="201">
        <v>4</v>
      </c>
      <c r="F77" s="201">
        <v>5</v>
      </c>
      <c r="G77" s="201">
        <v>6</v>
      </c>
      <c r="H77" s="201">
        <v>7</v>
      </c>
      <c r="I77" s="201">
        <v>8</v>
      </c>
      <c r="J77" s="201">
        <v>9</v>
      </c>
      <c r="K77" s="201">
        <v>10</v>
      </c>
      <c r="L77" s="201">
        <v>11</v>
      </c>
      <c r="M77" s="201">
        <v>12</v>
      </c>
    </row>
    <row r="78" spans="1:13" ht="15.75">
      <c r="A78" s="9">
        <v>1</v>
      </c>
      <c r="B78" s="202" t="str">
        <f>B55</f>
        <v>NCHA100239_FA-1</v>
      </c>
      <c r="C78" s="12"/>
      <c r="D78" s="13"/>
      <c r="E78" s="205" t="str">
        <f>E55</f>
        <v>NCHA100247_FA-1</v>
      </c>
      <c r="F78" s="12"/>
      <c r="G78" s="13"/>
      <c r="H78" s="206" t="str">
        <f>H55</f>
        <v>NCHA100255_FA-1</v>
      </c>
      <c r="I78" s="12"/>
      <c r="J78" s="12"/>
      <c r="K78" s="201" t="s">
        <v>34</v>
      </c>
      <c r="L78" s="10" t="s">
        <v>35</v>
      </c>
      <c r="M78" s="10"/>
    </row>
    <row r="79" spans="1:13" ht="15.75">
      <c r="A79" s="9">
        <v>2</v>
      </c>
      <c r="B79" s="202" t="str">
        <f t="shared" ref="B79:B85" si="9">B56</f>
        <v>NCHA100240_FA-1</v>
      </c>
      <c r="C79" s="12"/>
      <c r="D79" s="13"/>
      <c r="E79" s="205" t="str">
        <f t="shared" ref="E79:E85" si="10">E56</f>
        <v>NCHA100248_FA-1</v>
      </c>
      <c r="F79" s="12"/>
      <c r="G79" s="13"/>
      <c r="H79" s="206" t="str">
        <f t="shared" ref="H79:H85" si="11">H56</f>
        <v>NCHA100256_FA-1</v>
      </c>
      <c r="I79" s="12"/>
      <c r="J79" s="12"/>
      <c r="K79" s="201" t="s">
        <v>36</v>
      </c>
      <c r="L79" s="10" t="s">
        <v>37</v>
      </c>
      <c r="M79" s="10"/>
    </row>
    <row r="80" spans="1:13" ht="15.75">
      <c r="A80" s="9">
        <v>3</v>
      </c>
      <c r="B80" s="202" t="str">
        <f t="shared" si="9"/>
        <v>NCHA100241_FA-1</v>
      </c>
      <c r="C80" s="12"/>
      <c r="D80" s="13"/>
      <c r="E80" s="205" t="str">
        <f t="shared" si="10"/>
        <v>NCHA100249_FA-1</v>
      </c>
      <c r="F80" s="12"/>
      <c r="G80" s="13"/>
      <c r="H80" s="206" t="str">
        <f t="shared" si="11"/>
        <v>NCHA100257_FA-1</v>
      </c>
      <c r="I80" s="12"/>
      <c r="J80" s="12"/>
      <c r="K80" s="201"/>
      <c r="L80" s="10" t="s">
        <v>39</v>
      </c>
      <c r="M80" s="10"/>
    </row>
    <row r="81" spans="1:13" ht="15.75">
      <c r="A81" s="9">
        <v>4</v>
      </c>
      <c r="B81" s="202" t="str">
        <f t="shared" si="9"/>
        <v>NCHA100242_FA-1</v>
      </c>
      <c r="C81" s="12"/>
      <c r="D81" s="13"/>
      <c r="E81" s="205" t="str">
        <f t="shared" si="10"/>
        <v>NCHA100250_FA-1</v>
      </c>
      <c r="F81" s="12"/>
      <c r="G81" s="13"/>
      <c r="H81" s="206" t="str">
        <f t="shared" si="11"/>
        <v>NCHA100258_FA-1</v>
      </c>
      <c r="I81" s="12"/>
      <c r="J81" s="12"/>
      <c r="K81" s="201"/>
      <c r="L81" s="10" t="s">
        <v>41</v>
      </c>
      <c r="M81" s="10"/>
    </row>
    <row r="82" spans="1:13" ht="15.75">
      <c r="A82" s="9">
        <v>5</v>
      </c>
      <c r="B82" s="202" t="str">
        <f t="shared" si="9"/>
        <v>NCHA100243_FA-1</v>
      </c>
      <c r="C82" s="12"/>
      <c r="D82" s="13"/>
      <c r="E82" s="205" t="str">
        <f t="shared" si="10"/>
        <v>NCHA100251_FA-1</v>
      </c>
      <c r="F82" s="12"/>
      <c r="G82" s="13"/>
      <c r="H82" s="206" t="str">
        <f t="shared" si="11"/>
        <v>NCHA100259_FA-1</v>
      </c>
      <c r="I82" s="12"/>
      <c r="J82" s="12"/>
      <c r="K82" s="10" t="s">
        <v>46</v>
      </c>
      <c r="L82" s="10" t="s">
        <v>43</v>
      </c>
      <c r="M82" s="10"/>
    </row>
    <row r="83" spans="1:13" ht="15.75">
      <c r="A83" s="9">
        <v>6</v>
      </c>
      <c r="B83" s="202" t="str">
        <f t="shared" si="9"/>
        <v>NCHA100244_FA-1</v>
      </c>
      <c r="C83" s="12"/>
      <c r="D83" s="13"/>
      <c r="E83" s="205" t="str">
        <f t="shared" si="10"/>
        <v>NCHA100252_FA-1</v>
      </c>
      <c r="F83" s="12"/>
      <c r="G83" s="13"/>
      <c r="H83" s="206" t="str">
        <f t="shared" si="11"/>
        <v>NCHA100260_FA-1</v>
      </c>
      <c r="I83" s="12"/>
      <c r="J83" s="12"/>
      <c r="K83" s="10" t="s">
        <v>46</v>
      </c>
      <c r="L83" s="10" t="s">
        <v>45</v>
      </c>
      <c r="M83" s="10"/>
    </row>
    <row r="84" spans="1:13" ht="15.75">
      <c r="A84" s="9">
        <v>7</v>
      </c>
      <c r="B84" s="202" t="str">
        <f t="shared" si="9"/>
        <v>NCHA100245_FA-1</v>
      </c>
      <c r="C84" s="17"/>
      <c r="D84" s="13"/>
      <c r="E84" s="205" t="str">
        <f t="shared" si="10"/>
        <v>NCHA100253_FA-1</v>
      </c>
      <c r="F84" s="17"/>
      <c r="G84" s="13"/>
      <c r="H84" s="206" t="str">
        <f t="shared" si="11"/>
        <v>NCHA100261_FA-1</v>
      </c>
      <c r="I84" s="17"/>
      <c r="J84" s="17"/>
      <c r="K84" s="16" t="s">
        <v>32</v>
      </c>
      <c r="L84" s="10" t="s">
        <v>47</v>
      </c>
      <c r="M84" s="10"/>
    </row>
    <row r="85" spans="1:13" ht="15.75">
      <c r="A85" s="9">
        <v>8</v>
      </c>
      <c r="B85" s="202" t="str">
        <f t="shared" si="9"/>
        <v>NCHA100246_FA-1</v>
      </c>
      <c r="C85" s="17"/>
      <c r="D85" s="13"/>
      <c r="E85" s="205" t="str">
        <f t="shared" si="10"/>
        <v>NCHA100254_FA-1</v>
      </c>
      <c r="F85" s="17"/>
      <c r="G85" s="13"/>
      <c r="H85" s="206" t="str">
        <f t="shared" si="11"/>
        <v>NCHA100262_FA-1</v>
      </c>
      <c r="I85" s="17"/>
      <c r="J85" s="17"/>
      <c r="K85" s="16" t="s">
        <v>32</v>
      </c>
      <c r="L85" s="10" t="s">
        <v>48</v>
      </c>
      <c r="M85" s="10"/>
    </row>
    <row r="86" spans="1:13" s="192" customFormat="1" ht="16.5" thickBot="1">
      <c r="A86" s="195"/>
      <c r="B86" s="196"/>
      <c r="C86" s="197"/>
      <c r="D86" s="198"/>
      <c r="E86" s="196"/>
      <c r="F86" s="197"/>
      <c r="G86" s="198"/>
      <c r="H86" s="196"/>
      <c r="I86" s="197"/>
      <c r="J86" s="197"/>
      <c r="K86" s="197"/>
      <c r="L86" s="199"/>
      <c r="M86" s="199"/>
    </row>
    <row r="87" spans="1:13" ht="16.5" thickBot="1">
      <c r="A87" s="240" t="s">
        <v>642</v>
      </c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2"/>
    </row>
    <row r="88" spans="1:13" s="192" customFormat="1" ht="15.75">
      <c r="A88" s="209" t="str">
        <f>A65</f>
        <v>PLAQUE 4</v>
      </c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</row>
    <row r="89" spans="1:13" ht="15.75">
      <c r="A89" s="20"/>
      <c r="B89" s="201">
        <v>1</v>
      </c>
      <c r="C89" s="201">
        <v>2</v>
      </c>
      <c r="D89" s="201">
        <v>3</v>
      </c>
      <c r="E89" s="201">
        <v>4</v>
      </c>
      <c r="F89" s="201">
        <v>5</v>
      </c>
      <c r="G89" s="201">
        <v>6</v>
      </c>
      <c r="H89" s="201">
        <v>7</v>
      </c>
      <c r="I89" s="201">
        <v>8</v>
      </c>
      <c r="J89" s="201">
        <v>9</v>
      </c>
      <c r="K89" s="201">
        <v>10</v>
      </c>
      <c r="L89" s="201">
        <v>11</v>
      </c>
      <c r="M89" s="201">
        <v>12</v>
      </c>
    </row>
    <row r="90" spans="1:13" ht="15.75">
      <c r="A90" s="9" t="s">
        <v>49</v>
      </c>
      <c r="B90" s="202" t="str">
        <f>B67</f>
        <v>NCHA100167_FA-1</v>
      </c>
      <c r="C90" s="202" t="str">
        <f>B67</f>
        <v>NCHA100167_FA-1</v>
      </c>
      <c r="D90" s="11" t="str">
        <f>B67</f>
        <v>NCHA100167_FA-1</v>
      </c>
      <c r="E90" s="205" t="str">
        <f>E67</f>
        <v>NCHA100175_FA-1</v>
      </c>
      <c r="F90" s="14" t="str">
        <f>E67</f>
        <v>NCHA100175_FA-1</v>
      </c>
      <c r="G90" s="14" t="str">
        <f>E67</f>
        <v>NCHA100175_FA-1</v>
      </c>
      <c r="H90" s="206" t="str">
        <f>H67</f>
        <v>NCHA100183_FA-1</v>
      </c>
      <c r="I90" s="15" t="str">
        <f>H67</f>
        <v>NCHA100183_FA-1</v>
      </c>
      <c r="J90" s="15" t="str">
        <f>H67</f>
        <v>NCHA100183_FA-1</v>
      </c>
      <c r="K90" s="201" t="str">
        <f>K67</f>
        <v>S9</v>
      </c>
      <c r="L90" s="10" t="str">
        <f>L67</f>
        <v>S1</v>
      </c>
      <c r="M90" s="211" t="s">
        <v>50</v>
      </c>
    </row>
    <row r="91" spans="1:13" ht="15.75">
      <c r="A91" s="9" t="s">
        <v>51</v>
      </c>
      <c r="B91" s="202" t="str">
        <f t="shared" ref="B91:B97" si="12">B68</f>
        <v>NCHA100168_FA-1</v>
      </c>
      <c r="C91" s="202" t="str">
        <f t="shared" ref="C91:C97" si="13">B68</f>
        <v>NCHA100168_FA-1</v>
      </c>
      <c r="D91" s="11" t="str">
        <f t="shared" ref="D91:D97" si="14">B68</f>
        <v>NCHA100168_FA-1</v>
      </c>
      <c r="E91" s="205" t="str">
        <f t="shared" ref="E91:E97" si="15">E68</f>
        <v>NCHA100176_FA-1</v>
      </c>
      <c r="F91" s="14" t="str">
        <f t="shared" ref="F91:F97" si="16">E68</f>
        <v>NCHA100176_FA-1</v>
      </c>
      <c r="G91" s="14" t="str">
        <f t="shared" ref="G91:G97" si="17">E68</f>
        <v>NCHA100176_FA-1</v>
      </c>
      <c r="H91" s="206" t="str">
        <f t="shared" ref="H91:H97" si="18">H68</f>
        <v>NCHA100184_FA-1</v>
      </c>
      <c r="I91" s="15" t="str">
        <f t="shared" ref="I91:I97" si="19">H68</f>
        <v>NCHA100184_FA-1</v>
      </c>
      <c r="J91" s="15" t="str">
        <f t="shared" ref="J91:J97" si="20">H68</f>
        <v>NCHA100184_FA-1</v>
      </c>
      <c r="K91" s="201" t="str">
        <f t="shared" ref="K91" si="21">K68</f>
        <v>S10</v>
      </c>
      <c r="L91" s="10" t="str">
        <f t="shared" ref="L91:L97" si="22">L68</f>
        <v>S2</v>
      </c>
      <c r="M91" s="10" t="s">
        <v>52</v>
      </c>
    </row>
    <row r="92" spans="1:13" ht="15.75">
      <c r="A92" s="9" t="s">
        <v>53</v>
      </c>
      <c r="B92" s="202" t="str">
        <f t="shared" si="12"/>
        <v>NCHA100169_FA-1</v>
      </c>
      <c r="C92" s="202" t="str">
        <f t="shared" si="13"/>
        <v>NCHA100169_FA-1</v>
      </c>
      <c r="D92" s="11" t="str">
        <f t="shared" si="14"/>
        <v>NCHA100169_FA-1</v>
      </c>
      <c r="E92" s="205" t="str">
        <f t="shared" si="15"/>
        <v>NCHA100177_FA-1</v>
      </c>
      <c r="F92" s="14" t="str">
        <f t="shared" si="16"/>
        <v>NCHA100177_FA-1</v>
      </c>
      <c r="G92" s="14" t="str">
        <f t="shared" si="17"/>
        <v>NCHA100177_FA-1</v>
      </c>
      <c r="H92" s="206" t="str">
        <f t="shared" si="18"/>
        <v>NCHA100185_FA-1</v>
      </c>
      <c r="I92" s="15" t="str">
        <f t="shared" si="19"/>
        <v>NCHA100185_FA-1</v>
      </c>
      <c r="J92" s="15" t="str">
        <f t="shared" si="20"/>
        <v>NCHA100185_FA-1</v>
      </c>
      <c r="K92" s="201" t="s">
        <v>885</v>
      </c>
      <c r="L92" s="10" t="str">
        <f t="shared" si="22"/>
        <v>S3</v>
      </c>
      <c r="M92" s="10" t="s">
        <v>54</v>
      </c>
    </row>
    <row r="93" spans="1:13" ht="15.75">
      <c r="A93" s="9" t="s">
        <v>55</v>
      </c>
      <c r="B93" s="202" t="str">
        <f t="shared" si="12"/>
        <v>NCHA100170_FA-1</v>
      </c>
      <c r="C93" s="202" t="str">
        <f t="shared" si="13"/>
        <v>NCHA100170_FA-1</v>
      </c>
      <c r="D93" s="11" t="str">
        <f t="shared" si="14"/>
        <v>NCHA100170_FA-1</v>
      </c>
      <c r="E93" s="205" t="str">
        <f t="shared" si="15"/>
        <v>NCHA100178_FA-1</v>
      </c>
      <c r="F93" s="14" t="str">
        <f t="shared" si="16"/>
        <v>NCHA100178_FA-1</v>
      </c>
      <c r="G93" s="14" t="str">
        <f t="shared" si="17"/>
        <v>NCHA100178_FA-1</v>
      </c>
      <c r="H93" s="206" t="str">
        <f t="shared" si="18"/>
        <v>NCHA100186_FA-1</v>
      </c>
      <c r="I93" s="15" t="str">
        <f t="shared" si="19"/>
        <v>NCHA100186_FA-1</v>
      </c>
      <c r="J93" s="15" t="str">
        <f t="shared" si="20"/>
        <v>NCHA100186_FA-1</v>
      </c>
      <c r="K93" s="201" t="s">
        <v>886</v>
      </c>
      <c r="L93" s="10" t="str">
        <f t="shared" si="22"/>
        <v>S4</v>
      </c>
      <c r="M93" s="10" t="s">
        <v>56</v>
      </c>
    </row>
    <row r="94" spans="1:13" ht="15.75">
      <c r="A94" s="9" t="s">
        <v>57</v>
      </c>
      <c r="B94" s="202" t="str">
        <f t="shared" si="12"/>
        <v>NCHA100171_FA-1</v>
      </c>
      <c r="C94" s="202" t="str">
        <f t="shared" si="13"/>
        <v>NCHA100171_FA-1</v>
      </c>
      <c r="D94" s="11" t="str">
        <f t="shared" si="14"/>
        <v>NCHA100171_FA-1</v>
      </c>
      <c r="E94" s="205" t="str">
        <f t="shared" si="15"/>
        <v>NCHA100179_FA-1</v>
      </c>
      <c r="F94" s="14" t="str">
        <f t="shared" si="16"/>
        <v>NCHA100179_FA-1</v>
      </c>
      <c r="G94" s="14" t="str">
        <f t="shared" si="17"/>
        <v>NCHA100179_FA-1</v>
      </c>
      <c r="H94" s="206" t="str">
        <f t="shared" si="18"/>
        <v>NCHA100187_FA-1</v>
      </c>
      <c r="I94" s="15" t="str">
        <f t="shared" si="19"/>
        <v>NCHA100187_FA-1</v>
      </c>
      <c r="J94" s="15" t="str">
        <f t="shared" si="20"/>
        <v>NCHA100187_FA-1</v>
      </c>
      <c r="K94" s="10" t="s">
        <v>46</v>
      </c>
      <c r="L94" s="10" t="str">
        <f t="shared" si="22"/>
        <v>S5</v>
      </c>
      <c r="M94" s="10" t="s">
        <v>58</v>
      </c>
    </row>
    <row r="95" spans="1:13" ht="15.75">
      <c r="A95" s="9" t="s">
        <v>59</v>
      </c>
      <c r="B95" s="202" t="str">
        <f t="shared" si="12"/>
        <v>NCHA100172_FA-1</v>
      </c>
      <c r="C95" s="202" t="str">
        <f t="shared" si="13"/>
        <v>NCHA100172_FA-1</v>
      </c>
      <c r="D95" s="11" t="str">
        <f t="shared" si="14"/>
        <v>NCHA100172_FA-1</v>
      </c>
      <c r="E95" s="205" t="str">
        <f t="shared" si="15"/>
        <v>NCHA100180_FA-1</v>
      </c>
      <c r="F95" s="14" t="str">
        <f t="shared" si="16"/>
        <v>NCHA100180_FA-1</v>
      </c>
      <c r="G95" s="14" t="str">
        <f t="shared" si="17"/>
        <v>NCHA100180_FA-1</v>
      </c>
      <c r="H95" s="206" t="str">
        <f t="shared" si="18"/>
        <v>NCHA100188_FA-1</v>
      </c>
      <c r="I95" s="15" t="str">
        <f t="shared" si="19"/>
        <v>NCHA100188_FA-1</v>
      </c>
      <c r="J95" s="15" t="str">
        <f t="shared" si="20"/>
        <v>NCHA100188_FA-1</v>
      </c>
      <c r="K95" s="10" t="s">
        <v>46</v>
      </c>
      <c r="L95" s="10" t="str">
        <f t="shared" si="22"/>
        <v>S6</v>
      </c>
      <c r="M95" s="10" t="s">
        <v>60</v>
      </c>
    </row>
    <row r="96" spans="1:13" ht="15.75">
      <c r="A96" s="9" t="s">
        <v>61</v>
      </c>
      <c r="B96" s="202" t="str">
        <f t="shared" si="12"/>
        <v>NCHA100173_FA-1</v>
      </c>
      <c r="C96" s="202" t="str">
        <f t="shared" si="13"/>
        <v>NCHA100173_FA-1</v>
      </c>
      <c r="D96" s="11" t="str">
        <f t="shared" si="14"/>
        <v>NCHA100173_FA-1</v>
      </c>
      <c r="E96" s="205" t="str">
        <f t="shared" si="15"/>
        <v>NCHA100181_FA-1</v>
      </c>
      <c r="F96" s="14" t="str">
        <f t="shared" si="16"/>
        <v>NCHA100181_FA-1</v>
      </c>
      <c r="G96" s="14" t="str">
        <f t="shared" si="17"/>
        <v>NCHA100181_FA-1</v>
      </c>
      <c r="H96" s="206" t="str">
        <f t="shared" si="18"/>
        <v>NCHA100189_FA-1</v>
      </c>
      <c r="I96" s="15" t="str">
        <f t="shared" si="19"/>
        <v>NCHA100189_FA-1</v>
      </c>
      <c r="J96" s="15" t="str">
        <f t="shared" si="20"/>
        <v>NCHA100189_FA-1</v>
      </c>
      <c r="K96" s="16" t="s">
        <v>32</v>
      </c>
      <c r="L96" s="10" t="str">
        <f t="shared" si="22"/>
        <v>S7</v>
      </c>
      <c r="M96" s="10" t="s">
        <v>62</v>
      </c>
    </row>
    <row r="97" spans="1:14" ht="15.75">
      <c r="A97" s="9" t="s">
        <v>63</v>
      </c>
      <c r="B97" s="202" t="str">
        <f t="shared" si="12"/>
        <v>NCHA100174_FA-1</v>
      </c>
      <c r="C97" s="202" t="str">
        <f t="shared" si="13"/>
        <v>NCHA100174_FA-1</v>
      </c>
      <c r="D97" s="11" t="str">
        <f t="shared" si="14"/>
        <v>NCHA100174_FA-1</v>
      </c>
      <c r="E97" s="205" t="str">
        <f t="shared" si="15"/>
        <v>NCHA100182_FA-1</v>
      </c>
      <c r="F97" s="14" t="str">
        <f t="shared" si="16"/>
        <v>NCHA100182_FA-1</v>
      </c>
      <c r="G97" s="14" t="str">
        <f t="shared" si="17"/>
        <v>NCHA100182_FA-1</v>
      </c>
      <c r="H97" s="206" t="str">
        <f t="shared" si="18"/>
        <v>NCHA100190_FA-1</v>
      </c>
      <c r="I97" s="15" t="str">
        <f t="shared" si="19"/>
        <v>NCHA100190_FA-1</v>
      </c>
      <c r="J97" s="15" t="str">
        <f t="shared" si="20"/>
        <v>NCHA100190_FA-1</v>
      </c>
      <c r="K97" s="16" t="s">
        <v>32</v>
      </c>
      <c r="L97" s="10" t="str">
        <f t="shared" si="22"/>
        <v>S8</v>
      </c>
      <c r="M97" s="10" t="s">
        <v>64</v>
      </c>
    </row>
    <row r="98" spans="1:14" ht="15.75">
      <c r="A98" s="22"/>
      <c r="B98" s="222"/>
      <c r="C98" s="222"/>
      <c r="D98" s="222"/>
      <c r="E98" s="222"/>
      <c r="F98" s="222"/>
      <c r="G98" s="222"/>
      <c r="H98" s="222"/>
      <c r="I98" s="222"/>
      <c r="J98" s="222"/>
      <c r="K98" s="223" t="s">
        <v>65</v>
      </c>
      <c r="L98" s="223"/>
      <c r="M98" s="223"/>
    </row>
    <row r="99" spans="1:14" ht="15.75">
      <c r="A99" s="210" t="str">
        <f>A76</f>
        <v>PLAQUE 7</v>
      </c>
      <c r="B99" s="19"/>
      <c r="C99" s="19"/>
      <c r="D99" s="19"/>
      <c r="E99" s="19"/>
      <c r="F99" s="19"/>
      <c r="G99" s="19"/>
      <c r="H99" s="19"/>
      <c r="I99" s="19"/>
      <c r="J99" s="19"/>
      <c r="K99" s="23"/>
      <c r="L99" s="23"/>
      <c r="M99" s="23"/>
    </row>
    <row r="100" spans="1:14" ht="15.75">
      <c r="A100" s="20"/>
      <c r="B100" s="201">
        <v>1</v>
      </c>
      <c r="C100" s="201">
        <v>2</v>
      </c>
      <c r="D100" s="201">
        <v>3</v>
      </c>
      <c r="E100" s="201">
        <v>4</v>
      </c>
      <c r="F100" s="201">
        <v>5</v>
      </c>
      <c r="G100" s="201">
        <v>6</v>
      </c>
      <c r="H100" s="201">
        <v>7</v>
      </c>
      <c r="I100" s="201">
        <v>8</v>
      </c>
      <c r="J100" s="201">
        <v>9</v>
      </c>
      <c r="K100" s="201">
        <v>10</v>
      </c>
      <c r="L100" s="201">
        <v>11</v>
      </c>
      <c r="M100" s="201">
        <v>12</v>
      </c>
    </row>
    <row r="101" spans="1:14" ht="15.75">
      <c r="A101" s="9" t="s">
        <v>49</v>
      </c>
      <c r="B101" s="202" t="str">
        <f>B78</f>
        <v>NCHA100239_FA-1</v>
      </c>
      <c r="C101" s="11" t="str">
        <f>B78</f>
        <v>NCHA100239_FA-1</v>
      </c>
      <c r="D101" s="11" t="str">
        <f>B78</f>
        <v>NCHA100239_FA-1</v>
      </c>
      <c r="E101" s="205" t="str">
        <f>E78</f>
        <v>NCHA100247_FA-1</v>
      </c>
      <c r="F101" s="14" t="str">
        <f>E78</f>
        <v>NCHA100247_FA-1</v>
      </c>
      <c r="G101" s="14" t="str">
        <f>E78</f>
        <v>NCHA100247_FA-1</v>
      </c>
      <c r="H101" s="206" t="str">
        <f>H78</f>
        <v>NCHA100255_FA-1</v>
      </c>
      <c r="I101" s="15" t="str">
        <f>H78</f>
        <v>NCHA100255_FA-1</v>
      </c>
      <c r="J101" s="15" t="str">
        <f>H78</f>
        <v>NCHA100255_FA-1</v>
      </c>
      <c r="K101" s="201" t="str">
        <f>K78</f>
        <v>S9</v>
      </c>
      <c r="L101" s="10" t="str">
        <f>L78</f>
        <v>S1</v>
      </c>
      <c r="M101" s="10" t="s">
        <v>50</v>
      </c>
    </row>
    <row r="102" spans="1:14" ht="15.75">
      <c r="A102" s="9" t="s">
        <v>51</v>
      </c>
      <c r="B102" s="202" t="str">
        <f t="shared" ref="B102:B108" si="23">B79</f>
        <v>NCHA100240_FA-1</v>
      </c>
      <c r="C102" s="11" t="str">
        <f t="shared" ref="C102:C108" si="24">B79</f>
        <v>NCHA100240_FA-1</v>
      </c>
      <c r="D102" s="11" t="str">
        <f t="shared" ref="D102:D108" si="25">B79</f>
        <v>NCHA100240_FA-1</v>
      </c>
      <c r="E102" s="205" t="str">
        <f t="shared" ref="E102:E108" si="26">E79</f>
        <v>NCHA100248_FA-1</v>
      </c>
      <c r="F102" s="14" t="str">
        <f t="shared" ref="F102:F108" si="27">E79</f>
        <v>NCHA100248_FA-1</v>
      </c>
      <c r="G102" s="14" t="str">
        <f t="shared" ref="G102:G108" si="28">E79</f>
        <v>NCHA100248_FA-1</v>
      </c>
      <c r="H102" s="206" t="str">
        <f t="shared" ref="H102:H108" si="29">H79</f>
        <v>NCHA100256_FA-1</v>
      </c>
      <c r="I102" s="15" t="str">
        <f t="shared" ref="I102:I108" si="30">H79</f>
        <v>NCHA100256_FA-1</v>
      </c>
      <c r="J102" s="15" t="str">
        <f t="shared" ref="J102:J108" si="31">H79</f>
        <v>NCHA100256_FA-1</v>
      </c>
      <c r="K102" s="201" t="str">
        <f t="shared" ref="K102" si="32">K79</f>
        <v>S10</v>
      </c>
      <c r="L102" s="10" t="str">
        <f t="shared" ref="L102:L108" si="33">L79</f>
        <v>S2</v>
      </c>
      <c r="M102" s="10" t="s">
        <v>52</v>
      </c>
    </row>
    <row r="103" spans="1:14" ht="15.75">
      <c r="A103" s="9" t="s">
        <v>53</v>
      </c>
      <c r="B103" s="202" t="str">
        <f t="shared" si="23"/>
        <v>NCHA100241_FA-1</v>
      </c>
      <c r="C103" s="11" t="str">
        <f t="shared" si="24"/>
        <v>NCHA100241_FA-1</v>
      </c>
      <c r="D103" s="11" t="str">
        <f t="shared" si="25"/>
        <v>NCHA100241_FA-1</v>
      </c>
      <c r="E103" s="205" t="str">
        <f t="shared" si="26"/>
        <v>NCHA100249_FA-1</v>
      </c>
      <c r="F103" s="14" t="str">
        <f t="shared" si="27"/>
        <v>NCHA100249_FA-1</v>
      </c>
      <c r="G103" s="14" t="str">
        <f t="shared" si="28"/>
        <v>NCHA100249_FA-1</v>
      </c>
      <c r="H103" s="206" t="str">
        <f t="shared" si="29"/>
        <v>NCHA100257_FA-1</v>
      </c>
      <c r="I103" s="15" t="str">
        <f t="shared" si="30"/>
        <v>NCHA100257_FA-1</v>
      </c>
      <c r="J103" s="15" t="str">
        <f t="shared" si="31"/>
        <v>NCHA100257_FA-1</v>
      </c>
      <c r="K103" s="201" t="s">
        <v>885</v>
      </c>
      <c r="L103" s="10" t="str">
        <f t="shared" si="33"/>
        <v>S3</v>
      </c>
      <c r="M103" s="10" t="s">
        <v>54</v>
      </c>
      <c r="N103" s="4"/>
    </row>
    <row r="104" spans="1:14" ht="15.75">
      <c r="A104" s="9" t="s">
        <v>55</v>
      </c>
      <c r="B104" s="202" t="str">
        <f t="shared" si="23"/>
        <v>NCHA100242_FA-1</v>
      </c>
      <c r="C104" s="11" t="str">
        <f t="shared" si="24"/>
        <v>NCHA100242_FA-1</v>
      </c>
      <c r="D104" s="11" t="str">
        <f t="shared" si="25"/>
        <v>NCHA100242_FA-1</v>
      </c>
      <c r="E104" s="205" t="str">
        <f t="shared" si="26"/>
        <v>NCHA100250_FA-1</v>
      </c>
      <c r="F104" s="14" t="str">
        <f t="shared" si="27"/>
        <v>NCHA100250_FA-1</v>
      </c>
      <c r="G104" s="14" t="str">
        <f t="shared" si="28"/>
        <v>NCHA100250_FA-1</v>
      </c>
      <c r="H104" s="206" t="str">
        <f t="shared" si="29"/>
        <v>NCHA100258_FA-1</v>
      </c>
      <c r="I104" s="15" t="str">
        <f t="shared" si="30"/>
        <v>NCHA100258_FA-1</v>
      </c>
      <c r="J104" s="15" t="str">
        <f t="shared" si="31"/>
        <v>NCHA100258_FA-1</v>
      </c>
      <c r="K104" s="201" t="s">
        <v>886</v>
      </c>
      <c r="L104" s="10" t="str">
        <f t="shared" si="33"/>
        <v>S4</v>
      </c>
      <c r="M104" s="10" t="s">
        <v>56</v>
      </c>
      <c r="N104" s="4"/>
    </row>
    <row r="105" spans="1:14" ht="15.75">
      <c r="A105" s="9" t="s">
        <v>57</v>
      </c>
      <c r="B105" s="202" t="str">
        <f t="shared" si="23"/>
        <v>NCHA100243_FA-1</v>
      </c>
      <c r="C105" s="11" t="str">
        <f t="shared" si="24"/>
        <v>NCHA100243_FA-1</v>
      </c>
      <c r="D105" s="11" t="str">
        <f t="shared" si="25"/>
        <v>NCHA100243_FA-1</v>
      </c>
      <c r="E105" s="205" t="str">
        <f t="shared" si="26"/>
        <v>NCHA100251_FA-1</v>
      </c>
      <c r="F105" s="14" t="str">
        <f t="shared" si="27"/>
        <v>NCHA100251_FA-1</v>
      </c>
      <c r="G105" s="14" t="str">
        <f t="shared" si="28"/>
        <v>NCHA100251_FA-1</v>
      </c>
      <c r="H105" s="206" t="str">
        <f t="shared" si="29"/>
        <v>NCHA100259_FA-1</v>
      </c>
      <c r="I105" s="15" t="str">
        <f t="shared" si="30"/>
        <v>NCHA100259_FA-1</v>
      </c>
      <c r="J105" s="15" t="str">
        <f t="shared" si="31"/>
        <v>NCHA100259_FA-1</v>
      </c>
      <c r="K105" s="10" t="s">
        <v>46</v>
      </c>
      <c r="L105" s="10" t="str">
        <f t="shared" si="33"/>
        <v>S5</v>
      </c>
      <c r="M105" s="10" t="s">
        <v>58</v>
      </c>
      <c r="N105" s="4"/>
    </row>
    <row r="106" spans="1:14" ht="15.75">
      <c r="A106" s="9" t="s">
        <v>59</v>
      </c>
      <c r="B106" s="202" t="str">
        <f t="shared" si="23"/>
        <v>NCHA100244_FA-1</v>
      </c>
      <c r="C106" s="11" t="str">
        <f t="shared" si="24"/>
        <v>NCHA100244_FA-1</v>
      </c>
      <c r="D106" s="11" t="str">
        <f t="shared" si="25"/>
        <v>NCHA100244_FA-1</v>
      </c>
      <c r="E106" s="205" t="str">
        <f t="shared" si="26"/>
        <v>NCHA100252_FA-1</v>
      </c>
      <c r="F106" s="14" t="str">
        <f t="shared" si="27"/>
        <v>NCHA100252_FA-1</v>
      </c>
      <c r="G106" s="14" t="str">
        <f t="shared" si="28"/>
        <v>NCHA100252_FA-1</v>
      </c>
      <c r="H106" s="206" t="str">
        <f t="shared" si="29"/>
        <v>NCHA100260_FA-1</v>
      </c>
      <c r="I106" s="15" t="str">
        <f t="shared" si="30"/>
        <v>NCHA100260_FA-1</v>
      </c>
      <c r="J106" s="15" t="str">
        <f t="shared" si="31"/>
        <v>NCHA100260_FA-1</v>
      </c>
      <c r="K106" s="10" t="s">
        <v>46</v>
      </c>
      <c r="L106" s="10" t="str">
        <f t="shared" si="33"/>
        <v>S6</v>
      </c>
      <c r="M106" s="10" t="s">
        <v>60</v>
      </c>
      <c r="N106" s="4"/>
    </row>
    <row r="107" spans="1:14" ht="15.75">
      <c r="A107" s="9" t="s">
        <v>61</v>
      </c>
      <c r="B107" s="202" t="str">
        <f t="shared" si="23"/>
        <v>NCHA100245_FA-1</v>
      </c>
      <c r="C107" s="11" t="str">
        <f t="shared" si="24"/>
        <v>NCHA100245_FA-1</v>
      </c>
      <c r="D107" s="11" t="str">
        <f t="shared" si="25"/>
        <v>NCHA100245_FA-1</v>
      </c>
      <c r="E107" s="205" t="str">
        <f t="shared" si="26"/>
        <v>NCHA100253_FA-1</v>
      </c>
      <c r="F107" s="14" t="str">
        <f t="shared" si="27"/>
        <v>NCHA100253_FA-1</v>
      </c>
      <c r="G107" s="14" t="str">
        <f t="shared" si="28"/>
        <v>NCHA100253_FA-1</v>
      </c>
      <c r="H107" s="206" t="str">
        <f t="shared" si="29"/>
        <v>NCHA100261_FA-1</v>
      </c>
      <c r="I107" s="15" t="str">
        <f t="shared" si="30"/>
        <v>NCHA100261_FA-1</v>
      </c>
      <c r="J107" s="15" t="str">
        <f t="shared" si="31"/>
        <v>NCHA100261_FA-1</v>
      </c>
      <c r="K107" s="16" t="s">
        <v>32</v>
      </c>
      <c r="L107" s="10" t="str">
        <f t="shared" si="33"/>
        <v>S7</v>
      </c>
      <c r="M107" s="10" t="s">
        <v>62</v>
      </c>
      <c r="N107" s="4"/>
    </row>
    <row r="108" spans="1:14" ht="15.75">
      <c r="A108" s="9" t="s">
        <v>63</v>
      </c>
      <c r="B108" s="202" t="str">
        <f t="shared" si="23"/>
        <v>NCHA100246_FA-1</v>
      </c>
      <c r="C108" s="11" t="str">
        <f t="shared" si="24"/>
        <v>NCHA100246_FA-1</v>
      </c>
      <c r="D108" s="11" t="str">
        <f t="shared" si="25"/>
        <v>NCHA100246_FA-1</v>
      </c>
      <c r="E108" s="205" t="str">
        <f t="shared" si="26"/>
        <v>NCHA100254_FA-1</v>
      </c>
      <c r="F108" s="14" t="str">
        <f t="shared" si="27"/>
        <v>NCHA100254_FA-1</v>
      </c>
      <c r="G108" s="14" t="str">
        <f t="shared" si="28"/>
        <v>NCHA100254_FA-1</v>
      </c>
      <c r="H108" s="206" t="str">
        <f t="shared" si="29"/>
        <v>NCHA100262_FA-1</v>
      </c>
      <c r="I108" s="15" t="str">
        <f t="shared" si="30"/>
        <v>NCHA100262_FA-1</v>
      </c>
      <c r="J108" s="15" t="str">
        <f t="shared" si="31"/>
        <v>NCHA100262_FA-1</v>
      </c>
      <c r="K108" s="16" t="s">
        <v>32</v>
      </c>
      <c r="L108" s="10" t="str">
        <f t="shared" si="33"/>
        <v>S8</v>
      </c>
      <c r="M108" s="10" t="s">
        <v>64</v>
      </c>
      <c r="N108" s="4"/>
    </row>
    <row r="109" spans="1:14" ht="15.75">
      <c r="A109" s="22"/>
      <c r="B109" s="222"/>
      <c r="C109" s="222"/>
      <c r="D109" s="222"/>
      <c r="E109" s="222"/>
      <c r="F109" s="222"/>
      <c r="G109" s="222"/>
      <c r="H109" s="222"/>
      <c r="I109" s="222"/>
      <c r="J109" s="222"/>
      <c r="K109" s="223" t="s">
        <v>65</v>
      </c>
      <c r="L109" s="223"/>
      <c r="M109" s="223"/>
      <c r="N109" s="4"/>
    </row>
    <row r="110" spans="1:14" ht="15.75">
      <c r="A110" s="22"/>
      <c r="K110" s="23"/>
      <c r="L110" s="23"/>
      <c r="M110" s="23"/>
      <c r="N110" s="4"/>
    </row>
    <row r="111" spans="1:14" ht="15.75">
      <c r="A111" s="24" t="s">
        <v>66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4"/>
    </row>
    <row r="112" spans="1:14">
      <c r="A112" s="25" t="s">
        <v>67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4"/>
    </row>
    <row r="113" spans="1:14">
      <c r="N113" s="4"/>
    </row>
    <row r="114" spans="1:14">
      <c r="A114" s="4" t="s">
        <v>68</v>
      </c>
      <c r="N114" s="4"/>
    </row>
    <row r="115" spans="1:14">
      <c r="N115" s="4"/>
    </row>
    <row r="116" spans="1:14">
      <c r="A116" t="s">
        <v>69</v>
      </c>
      <c r="N116" s="4"/>
    </row>
    <row r="117" spans="1:14">
      <c r="N117" s="4"/>
    </row>
    <row r="118" spans="1:14">
      <c r="A118" t="s">
        <v>70</v>
      </c>
      <c r="N118" s="4"/>
    </row>
    <row r="119" spans="1:14">
      <c r="N119" s="4"/>
    </row>
    <row r="120" spans="1:14">
      <c r="A120" t="s">
        <v>71</v>
      </c>
    </row>
    <row r="122" spans="1:14">
      <c r="A122" t="s">
        <v>72</v>
      </c>
      <c r="G122" t="s">
        <v>73</v>
      </c>
    </row>
    <row r="124" spans="1:14">
      <c r="A124" t="s">
        <v>74</v>
      </c>
    </row>
    <row r="126" spans="1:14">
      <c r="A126" t="s">
        <v>75</v>
      </c>
    </row>
    <row r="128" spans="1:14">
      <c r="A128" t="s">
        <v>76</v>
      </c>
    </row>
    <row r="130" spans="1:13">
      <c r="A130" t="s">
        <v>77</v>
      </c>
    </row>
    <row r="132" spans="1:13">
      <c r="A132" t="s">
        <v>78</v>
      </c>
    </row>
    <row r="134" spans="1:13">
      <c r="A134" t="s">
        <v>79</v>
      </c>
    </row>
    <row r="136" spans="1:13">
      <c r="A136" t="s">
        <v>80</v>
      </c>
    </row>
    <row r="138" spans="1:13">
      <c r="A138" t="s">
        <v>81</v>
      </c>
    </row>
    <row r="139" spans="1:13"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1:13" ht="15.75">
      <c r="A140" s="26" t="s">
        <v>82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2" spans="1:13">
      <c r="A142" t="s">
        <v>83</v>
      </c>
    </row>
    <row r="144" spans="1:13">
      <c r="A144" s="27" t="s">
        <v>84</v>
      </c>
      <c r="B144" s="27" t="s">
        <v>85</v>
      </c>
      <c r="C144" s="28" t="s">
        <v>86</v>
      </c>
      <c r="D144" s="224" t="s">
        <v>87</v>
      </c>
    </row>
    <row r="145" spans="1:13">
      <c r="A145" s="27" t="s">
        <v>88</v>
      </c>
      <c r="B145" s="17" t="s">
        <v>89</v>
      </c>
      <c r="C145" s="28" t="s">
        <v>90</v>
      </c>
      <c r="D145" s="225"/>
    </row>
    <row r="146" spans="1:13" ht="15.75" thickBot="1">
      <c r="A146" s="29" t="s">
        <v>91</v>
      </c>
      <c r="B146" s="30" t="s">
        <v>92</v>
      </c>
      <c r="C146" s="31" t="s">
        <v>93</v>
      </c>
      <c r="D146" s="225"/>
    </row>
    <row r="147" spans="1:13">
      <c r="A147" s="4"/>
      <c r="B147" s="32" t="s">
        <v>92</v>
      </c>
      <c r="C147" s="33" t="s">
        <v>93</v>
      </c>
      <c r="D147" s="226"/>
      <c r="G147" s="4"/>
      <c r="H147" s="34"/>
      <c r="I147" s="34"/>
      <c r="J147" s="35"/>
      <c r="K147" s="36"/>
    </row>
    <row r="148" spans="1:13">
      <c r="B148" s="227" t="s">
        <v>94</v>
      </c>
      <c r="C148" s="228"/>
      <c r="D148" s="229"/>
      <c r="G148" s="4"/>
      <c r="H148" s="34"/>
      <c r="I148" s="34"/>
      <c r="J148" s="35"/>
      <c r="K148" s="36"/>
    </row>
    <row r="149" spans="1:13">
      <c r="G149" s="4"/>
      <c r="H149" s="34"/>
      <c r="I149" s="34"/>
      <c r="J149" s="35"/>
      <c r="K149" s="36"/>
    </row>
    <row r="150" spans="1:13">
      <c r="A150" t="s">
        <v>95</v>
      </c>
    </row>
    <row r="152" spans="1:13">
      <c r="A152" t="s">
        <v>96</v>
      </c>
    </row>
    <row r="154" spans="1:13">
      <c r="A154" t="s">
        <v>97</v>
      </c>
    </row>
    <row r="156" spans="1:13" ht="15.75">
      <c r="A156" s="26" t="s">
        <v>98</v>
      </c>
      <c r="B156" s="3"/>
      <c r="C156" s="38"/>
      <c r="D156" s="38"/>
      <c r="E156" s="38"/>
      <c r="F156" s="38"/>
      <c r="G156" s="38"/>
      <c r="H156" s="38"/>
      <c r="I156" s="39"/>
      <c r="J156" s="39"/>
      <c r="K156" s="39"/>
      <c r="L156" s="40"/>
      <c r="M156" s="38"/>
    </row>
    <row r="157" spans="1:13">
      <c r="A157" s="4"/>
      <c r="B157" s="7"/>
      <c r="C157" s="4"/>
      <c r="D157" s="4"/>
      <c r="E157" s="4"/>
      <c r="F157" s="4"/>
      <c r="G157" s="4"/>
      <c r="H157" s="4"/>
      <c r="I157" s="8"/>
      <c r="J157" s="8"/>
      <c r="K157" s="8"/>
      <c r="L157" s="41"/>
      <c r="M157" s="4"/>
    </row>
    <row r="158" spans="1:13">
      <c r="A158" s="4"/>
      <c r="B158" s="27" t="s">
        <v>99</v>
      </c>
      <c r="C158" s="4"/>
      <c r="D158" s="4"/>
      <c r="E158" s="4"/>
      <c r="F158" s="4"/>
      <c r="G158" s="4"/>
      <c r="H158" s="4"/>
      <c r="I158" s="8"/>
      <c r="J158" s="8"/>
      <c r="K158" s="8"/>
      <c r="L158" s="41"/>
      <c r="M158" s="4"/>
    </row>
    <row r="159" spans="1:13">
      <c r="A159" s="4"/>
      <c r="B159" s="42" t="s">
        <v>100</v>
      </c>
      <c r="C159" s="17">
        <v>2</v>
      </c>
      <c r="D159" s="4"/>
      <c r="E159" s="4"/>
      <c r="F159" s="4" t="s">
        <v>101</v>
      </c>
      <c r="G159" s="4"/>
      <c r="H159" s="4"/>
      <c r="I159" s="8"/>
      <c r="J159" s="8"/>
      <c r="K159" s="8"/>
      <c r="L159" s="41"/>
      <c r="M159" s="4"/>
    </row>
    <row r="160" spans="1:13">
      <c r="A160" s="4"/>
      <c r="B160" s="42" t="s">
        <v>102</v>
      </c>
      <c r="C160" s="17" t="s">
        <v>103</v>
      </c>
      <c r="D160" s="4"/>
      <c r="E160" s="4"/>
      <c r="F160" s="4"/>
      <c r="G160" s="4"/>
      <c r="H160" s="4"/>
      <c r="I160" s="8"/>
      <c r="J160" s="8"/>
      <c r="K160" s="8"/>
      <c r="L160" s="41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8"/>
      <c r="J161" s="8"/>
      <c r="K161" s="8"/>
      <c r="L161" s="41"/>
      <c r="M161" s="4"/>
    </row>
    <row r="162" spans="1:13">
      <c r="A162" s="4" t="s">
        <v>104</v>
      </c>
      <c r="B162" s="43" t="s">
        <v>105</v>
      </c>
      <c r="C162" s="4"/>
      <c r="D162" s="4"/>
      <c r="E162" s="4"/>
      <c r="F162" s="4"/>
      <c r="G162" s="4"/>
      <c r="H162" s="4"/>
      <c r="I162" s="8"/>
      <c r="J162" s="8"/>
      <c r="K162" s="8"/>
      <c r="L162" s="4"/>
      <c r="M162" s="6"/>
    </row>
    <row r="163" spans="1:13">
      <c r="A163" s="4"/>
      <c r="B163" s="42" t="s">
        <v>106</v>
      </c>
      <c r="C163" s="17" t="s">
        <v>107</v>
      </c>
      <c r="D163" s="44" t="s">
        <v>108</v>
      </c>
      <c r="E163" s="4"/>
      <c r="F163" s="4" t="s">
        <v>109</v>
      </c>
      <c r="G163" s="4"/>
      <c r="H163" s="4"/>
      <c r="I163" s="8"/>
      <c r="J163" s="8"/>
      <c r="K163" s="35"/>
      <c r="L163" s="8"/>
      <c r="M163" s="6"/>
    </row>
    <row r="164" spans="1:13">
      <c r="A164" s="4"/>
      <c r="B164" s="45" t="s">
        <v>110</v>
      </c>
      <c r="C164" s="17" t="s">
        <v>111</v>
      </c>
      <c r="D164" s="44" t="s">
        <v>112</v>
      </c>
      <c r="E164" s="4"/>
      <c r="F164" s="4"/>
      <c r="G164" s="4"/>
      <c r="H164" s="4"/>
      <c r="I164" s="8"/>
      <c r="J164" s="8"/>
      <c r="K164" s="35"/>
      <c r="L164" s="8"/>
      <c r="M164" s="6"/>
    </row>
    <row r="165" spans="1:13">
      <c r="A165" s="4"/>
      <c r="B165" s="4"/>
      <c r="C165" s="4"/>
      <c r="D165" s="4"/>
      <c r="E165" s="4"/>
      <c r="F165" s="4"/>
      <c r="G165" s="4"/>
      <c r="H165" s="4"/>
      <c r="I165" s="8"/>
      <c r="J165" s="8"/>
      <c r="K165" s="35"/>
      <c r="L165" s="8"/>
      <c r="M165" s="6"/>
    </row>
    <row r="166" spans="1:13">
      <c r="A166" s="4" t="s">
        <v>104</v>
      </c>
      <c r="B166" s="27" t="s">
        <v>113</v>
      </c>
      <c r="C166" s="4"/>
      <c r="D166" s="4"/>
      <c r="E166" s="4"/>
      <c r="F166" s="4"/>
      <c r="G166" s="4"/>
      <c r="H166" s="4"/>
      <c r="I166" s="8"/>
      <c r="J166" s="8"/>
      <c r="K166" s="35"/>
      <c r="L166" s="8"/>
      <c r="M166" s="6"/>
    </row>
    <row r="167" spans="1:13">
      <c r="A167" s="4"/>
      <c r="B167" s="42" t="s">
        <v>114</v>
      </c>
      <c r="C167" s="17" t="s">
        <v>115</v>
      </c>
      <c r="D167" s="44" t="s">
        <v>116</v>
      </c>
      <c r="E167" s="4"/>
      <c r="F167" s="46" t="s">
        <v>117</v>
      </c>
      <c r="G167" s="46"/>
      <c r="H167" s="46"/>
      <c r="I167" s="47"/>
      <c r="J167" s="47"/>
      <c r="K167" s="35"/>
      <c r="L167" s="8"/>
      <c r="M167" s="6"/>
    </row>
    <row r="168" spans="1:13">
      <c r="A168" s="4"/>
      <c r="B168" s="42" t="s">
        <v>118</v>
      </c>
      <c r="C168" s="17" t="s">
        <v>119</v>
      </c>
      <c r="D168" s="44" t="s">
        <v>120</v>
      </c>
      <c r="E168" s="4"/>
      <c r="F168" s="4" t="s">
        <v>121</v>
      </c>
      <c r="G168" s="4"/>
      <c r="H168" s="8"/>
      <c r="I168" s="8"/>
      <c r="J168" s="8"/>
      <c r="K168" s="35"/>
      <c r="L168" s="8"/>
      <c r="M168" s="6"/>
    </row>
    <row r="169" spans="1:13" ht="18" customHeight="1">
      <c r="A169" s="4"/>
      <c r="B169" s="4"/>
      <c r="C169" s="34"/>
      <c r="D169" s="4"/>
      <c r="E169" s="4"/>
      <c r="F169" s="4"/>
      <c r="G169" s="4"/>
      <c r="H169" s="4"/>
      <c r="I169" s="4"/>
      <c r="J169" s="4"/>
      <c r="K169" s="35"/>
      <c r="L169" s="8"/>
      <c r="M169" s="6"/>
    </row>
    <row r="170" spans="1:13" ht="18" customHeight="1">
      <c r="A170" s="4"/>
      <c r="B170" s="27" t="s">
        <v>122</v>
      </c>
      <c r="C170" s="34"/>
      <c r="D170" s="4"/>
      <c r="E170" s="4"/>
      <c r="F170" s="4"/>
      <c r="G170" s="4"/>
      <c r="H170" s="4"/>
      <c r="I170" s="4"/>
      <c r="J170" s="4"/>
      <c r="K170" s="35"/>
      <c r="L170" s="8"/>
      <c r="M170" s="6"/>
    </row>
    <row r="171" spans="1:13" ht="18" customHeight="1">
      <c r="A171" s="4" t="s">
        <v>123</v>
      </c>
      <c r="B171" s="42" t="s">
        <v>124</v>
      </c>
      <c r="C171" s="17" t="s">
        <v>125</v>
      </c>
      <c r="D171" s="4"/>
      <c r="E171" s="4"/>
      <c r="F171" s="4" t="s">
        <v>109</v>
      </c>
      <c r="G171" s="4"/>
      <c r="H171" s="4"/>
      <c r="I171" s="4"/>
      <c r="J171" s="4"/>
      <c r="K171" s="35"/>
      <c r="L171" s="8"/>
      <c r="M171" s="4"/>
    </row>
    <row r="172" spans="1:13" ht="18" customHeight="1">
      <c r="A172" s="4"/>
      <c r="B172" s="45" t="s">
        <v>110</v>
      </c>
      <c r="C172" s="17" t="s">
        <v>126</v>
      </c>
      <c r="D172" s="4"/>
      <c r="E172" s="4"/>
      <c r="F172" s="4"/>
      <c r="G172" s="4"/>
      <c r="H172" s="4"/>
      <c r="I172" s="4"/>
      <c r="J172" s="4"/>
      <c r="K172" s="35"/>
      <c r="L172" s="8"/>
      <c r="M172" s="6"/>
    </row>
    <row r="173" spans="1:13" ht="18" customHeight="1"/>
    <row r="174" spans="1:13" ht="18" customHeight="1">
      <c r="A174" s="26" t="s">
        <v>127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8" customHeight="1"/>
    <row r="176" spans="1:13" ht="18" customHeight="1">
      <c r="A176" s="4" t="s">
        <v>128</v>
      </c>
    </row>
    <row r="177" spans="1:5" ht="18" customHeight="1"/>
    <row r="178" spans="1:5" ht="18.75">
      <c r="A178" s="4" t="s">
        <v>129</v>
      </c>
      <c r="B178" s="4"/>
      <c r="C178" s="4"/>
      <c r="D178" s="48"/>
      <c r="E178" s="48"/>
    </row>
    <row r="179" spans="1:5" ht="18.75">
      <c r="A179" s="4"/>
      <c r="B179" s="4"/>
      <c r="C179" s="4"/>
      <c r="D179" s="48"/>
      <c r="E179" s="48"/>
    </row>
    <row r="180" spans="1:5">
      <c r="A180" s="4"/>
      <c r="B180" s="17" t="s">
        <v>85</v>
      </c>
      <c r="C180" s="17" t="s">
        <v>86</v>
      </c>
    </row>
    <row r="181" spans="1:5">
      <c r="A181" s="49" t="s">
        <v>130</v>
      </c>
      <c r="B181" s="17" t="s">
        <v>107</v>
      </c>
      <c r="C181" s="17" t="s">
        <v>108</v>
      </c>
    </row>
    <row r="182" spans="1:5">
      <c r="A182" s="49" t="s">
        <v>131</v>
      </c>
      <c r="B182" s="17" t="s">
        <v>132</v>
      </c>
      <c r="C182" s="17" t="s">
        <v>133</v>
      </c>
    </row>
    <row r="183" spans="1:5">
      <c r="A183" s="50"/>
      <c r="B183" s="227" t="s">
        <v>134</v>
      </c>
      <c r="C183" s="229"/>
    </row>
    <row r="184" spans="1:5">
      <c r="A184" s="50"/>
    </row>
    <row r="185" spans="1:5">
      <c r="A185" s="51" t="s">
        <v>135</v>
      </c>
    </row>
    <row r="186" spans="1:5">
      <c r="A186" s="34"/>
    </row>
    <row r="187" spans="1:5">
      <c r="A187" s="4" t="s">
        <v>136</v>
      </c>
    </row>
    <row r="188" spans="1:5">
      <c r="A188" s="50"/>
    </row>
    <row r="189" spans="1:5">
      <c r="A189" t="s">
        <v>137</v>
      </c>
    </row>
    <row r="191" spans="1:5">
      <c r="A191" t="s">
        <v>138</v>
      </c>
    </row>
    <row r="192" spans="1:5">
      <c r="A192" s="50"/>
    </row>
    <row r="193" spans="1:13">
      <c r="A193" t="s">
        <v>139</v>
      </c>
    </row>
    <row r="194" spans="1:13">
      <c r="A194" s="50"/>
    </row>
    <row r="195" spans="1:13" ht="15.75">
      <c r="A195" s="26" t="s">
        <v>140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7" spans="1:13">
      <c r="A197" s="4" t="s">
        <v>141</v>
      </c>
    </row>
    <row r="199" spans="1:13">
      <c r="A199" s="51" t="s">
        <v>142</v>
      </c>
    </row>
    <row r="201" spans="1:13">
      <c r="A201" t="s">
        <v>143</v>
      </c>
    </row>
    <row r="203" spans="1:13">
      <c r="A203" s="52" t="s">
        <v>144</v>
      </c>
      <c r="B203" s="52"/>
      <c r="C203" s="52"/>
      <c r="D203" s="52"/>
    </row>
    <row r="205" spans="1:13">
      <c r="A205" t="s">
        <v>145</v>
      </c>
    </row>
    <row r="207" spans="1:13">
      <c r="B207" t="s">
        <v>146</v>
      </c>
      <c r="C207" s="230" t="s">
        <v>147</v>
      </c>
      <c r="D207" s="221" t="s">
        <v>148</v>
      </c>
      <c r="J207" s="54"/>
    </row>
    <row r="208" spans="1:13">
      <c r="A208" s="55" t="s">
        <v>149</v>
      </c>
      <c r="B208" s="37">
        <v>50</v>
      </c>
      <c r="C208" s="230"/>
      <c r="D208" s="221"/>
      <c r="J208" s="54"/>
    </row>
    <row r="209" spans="1:10" ht="15.75">
      <c r="A209" s="56" t="s">
        <v>35</v>
      </c>
      <c r="B209" s="13">
        <v>25</v>
      </c>
      <c r="C209" s="53">
        <v>170</v>
      </c>
      <c r="D209" s="53">
        <v>170</v>
      </c>
      <c r="J209" s="54"/>
    </row>
    <row r="210" spans="1:10" ht="15.75">
      <c r="A210" s="56" t="s">
        <v>37</v>
      </c>
      <c r="B210" s="13">
        <v>12.5</v>
      </c>
      <c r="C210" s="53">
        <v>170</v>
      </c>
      <c r="D210" s="53">
        <v>170</v>
      </c>
      <c r="J210" s="54"/>
    </row>
    <row r="211" spans="1:10" ht="15.75">
      <c r="A211" s="56" t="s">
        <v>39</v>
      </c>
      <c r="B211" s="13">
        <v>6.25</v>
      </c>
      <c r="C211" s="53">
        <v>170</v>
      </c>
      <c r="D211" s="53">
        <v>170</v>
      </c>
      <c r="J211" s="54"/>
    </row>
    <row r="212" spans="1:10" ht="15.75">
      <c r="A212" s="56" t="s">
        <v>41</v>
      </c>
      <c r="B212" s="13">
        <v>3.125</v>
      </c>
      <c r="C212" s="53">
        <v>170</v>
      </c>
      <c r="D212" s="53">
        <v>170</v>
      </c>
      <c r="J212" s="54"/>
    </row>
    <row r="213" spans="1:10" ht="15.75">
      <c r="A213" s="56" t="s">
        <v>43</v>
      </c>
      <c r="B213" s="13">
        <v>1.56</v>
      </c>
      <c r="C213" s="53">
        <v>170</v>
      </c>
      <c r="D213" s="53">
        <v>170</v>
      </c>
      <c r="J213" s="54"/>
    </row>
    <row r="214" spans="1:10" ht="15.75">
      <c r="A214" s="56" t="s">
        <v>45</v>
      </c>
      <c r="B214" s="13">
        <v>0.78</v>
      </c>
      <c r="C214" s="53">
        <v>170</v>
      </c>
      <c r="D214" s="53">
        <v>170</v>
      </c>
      <c r="J214" s="54"/>
    </row>
    <row r="215" spans="1:10" ht="15.75">
      <c r="A215" s="56" t="s">
        <v>47</v>
      </c>
      <c r="B215" s="13">
        <v>0.39</v>
      </c>
      <c r="C215" s="53">
        <v>170</v>
      </c>
      <c r="D215" s="53">
        <v>170</v>
      </c>
      <c r="J215" s="54"/>
    </row>
    <row r="216" spans="1:10" ht="15.75">
      <c r="A216" s="56" t="s">
        <v>48</v>
      </c>
      <c r="B216" s="13">
        <v>0.19</v>
      </c>
      <c r="C216" s="53">
        <v>170</v>
      </c>
      <c r="D216" s="53">
        <v>170</v>
      </c>
    </row>
    <row r="217" spans="1:10" ht="15.75">
      <c r="A217" s="56" t="s">
        <v>34</v>
      </c>
      <c r="B217" s="13">
        <v>9.7000000000000003E-2</v>
      </c>
      <c r="C217" s="53">
        <v>170</v>
      </c>
      <c r="D217" s="53">
        <v>170</v>
      </c>
    </row>
    <row r="218" spans="1:10" ht="15.75">
      <c r="A218" s="56" t="s">
        <v>36</v>
      </c>
      <c r="B218" s="13">
        <v>4.8000000000000001E-2</v>
      </c>
      <c r="C218" s="53">
        <v>170</v>
      </c>
      <c r="D218" s="53">
        <v>170</v>
      </c>
    </row>
    <row r="219" spans="1:10" ht="15.75">
      <c r="A219" s="56" t="s">
        <v>38</v>
      </c>
      <c r="B219" s="13">
        <v>2.4E-2</v>
      </c>
      <c r="C219" s="53">
        <v>170</v>
      </c>
      <c r="D219" s="53">
        <v>170</v>
      </c>
    </row>
    <row r="220" spans="1:10" ht="15.75">
      <c r="A220" s="56" t="s">
        <v>40</v>
      </c>
      <c r="B220" s="13">
        <v>1.2E-2</v>
      </c>
      <c r="C220" s="53">
        <v>170</v>
      </c>
      <c r="D220" s="53">
        <v>170</v>
      </c>
    </row>
    <row r="221" spans="1:10" ht="15.75">
      <c r="A221" s="56" t="s">
        <v>42</v>
      </c>
      <c r="B221" s="13">
        <v>6.0000000000000001E-3</v>
      </c>
      <c r="C221" s="53">
        <v>170</v>
      </c>
      <c r="D221" s="53">
        <v>170</v>
      </c>
    </row>
    <row r="222" spans="1:10" ht="15.75">
      <c r="A222" s="56" t="s">
        <v>44</v>
      </c>
      <c r="B222" s="13">
        <v>3.0000000000000001E-3</v>
      </c>
      <c r="C222" s="53">
        <v>170</v>
      </c>
      <c r="D222" s="53">
        <v>340</v>
      </c>
    </row>
    <row r="223" spans="1:10">
      <c r="A223" s="231" t="s">
        <v>150</v>
      </c>
      <c r="B223" s="231"/>
      <c r="C223" s="231"/>
      <c r="D223" s="231"/>
    </row>
    <row r="224" spans="1:10">
      <c r="A224" s="19"/>
      <c r="B224" s="19"/>
      <c r="C224" s="19"/>
      <c r="D224" s="19"/>
    </row>
    <row r="225" spans="1:13" ht="15.75">
      <c r="A225" s="57" t="s">
        <v>151</v>
      </c>
    </row>
    <row r="227" spans="1:13" ht="15.75">
      <c r="A227" s="57" t="s">
        <v>138</v>
      </c>
    </row>
    <row r="229" spans="1:13">
      <c r="A229" t="s">
        <v>152</v>
      </c>
    </row>
    <row r="231" spans="1:13" ht="15.75">
      <c r="A231" s="26" t="s">
        <v>153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>
      <c r="A232" s="50"/>
    </row>
    <row r="233" spans="1:13">
      <c r="A233" s="4" t="s">
        <v>154</v>
      </c>
    </row>
    <row r="234" spans="1:13">
      <c r="A234" s="50"/>
    </row>
    <row r="235" spans="1:13">
      <c r="A235" t="s">
        <v>155</v>
      </c>
    </row>
    <row r="236" spans="1:13">
      <c r="A236" s="50"/>
    </row>
    <row r="237" spans="1:13">
      <c r="A237" s="42"/>
      <c r="B237" s="27" t="s">
        <v>85</v>
      </c>
      <c r="C237" s="28" t="s">
        <v>86</v>
      </c>
      <c r="D237" s="232" t="s">
        <v>156</v>
      </c>
      <c r="G237" s="58"/>
    </row>
    <row r="238" spans="1:13">
      <c r="A238" s="59" t="s">
        <v>157</v>
      </c>
      <c r="B238" s="17" t="s">
        <v>158</v>
      </c>
      <c r="C238" s="28" t="s">
        <v>159</v>
      </c>
      <c r="D238" s="233"/>
    </row>
    <row r="239" spans="1:13" ht="15.75" thickBot="1">
      <c r="A239" s="17" t="s">
        <v>160</v>
      </c>
      <c r="B239" s="30" t="s">
        <v>92</v>
      </c>
      <c r="C239" s="31" t="s">
        <v>93</v>
      </c>
      <c r="D239" s="233"/>
    </row>
    <row r="240" spans="1:13">
      <c r="A240" s="4"/>
      <c r="B240" s="32" t="s">
        <v>92</v>
      </c>
      <c r="C240" s="33" t="s">
        <v>93</v>
      </c>
      <c r="D240" s="234"/>
    </row>
    <row r="241" spans="1:13">
      <c r="B241" s="221" t="s">
        <v>161</v>
      </c>
      <c r="C241" s="221"/>
      <c r="D241" s="221"/>
    </row>
    <row r="242" spans="1:13">
      <c r="A242" t="s">
        <v>162</v>
      </c>
    </row>
    <row r="244" spans="1:13">
      <c r="A244" t="s">
        <v>163</v>
      </c>
    </row>
    <row r="246" spans="1:13">
      <c r="A246" t="s">
        <v>164</v>
      </c>
    </row>
    <row r="248" spans="1:13">
      <c r="A248" s="52" t="s">
        <v>165</v>
      </c>
      <c r="B248" s="52"/>
    </row>
    <row r="250" spans="1:13" ht="15.75">
      <c r="A250" s="26" t="s">
        <v>166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2" spans="1:13">
      <c r="A252" s="4" t="s">
        <v>154</v>
      </c>
    </row>
    <row r="254" spans="1:13">
      <c r="A254" s="7" t="s">
        <v>167</v>
      </c>
    </row>
    <row r="255" spans="1:13">
      <c r="A255" s="60"/>
      <c r="E255" s="4"/>
      <c r="F255" s="4"/>
      <c r="G255" s="4"/>
      <c r="H255" s="4"/>
      <c r="I255" s="4"/>
      <c r="J255" s="4"/>
      <c r="K255" s="4"/>
      <c r="L255" s="4"/>
    </row>
    <row r="256" spans="1:13">
      <c r="A256" s="4" t="s">
        <v>168</v>
      </c>
      <c r="E256" s="4"/>
      <c r="F256" s="4"/>
      <c r="G256" s="4"/>
      <c r="H256" s="4"/>
      <c r="I256" s="4"/>
      <c r="J256" s="4"/>
      <c r="K256" s="4"/>
      <c r="L256" s="4"/>
    </row>
    <row r="257" spans="1:12">
      <c r="A257" s="60"/>
      <c r="E257" s="4"/>
      <c r="F257" s="4"/>
      <c r="G257" s="4"/>
      <c r="H257" s="4"/>
      <c r="I257" s="4"/>
      <c r="J257" s="4"/>
      <c r="K257" s="4"/>
      <c r="L257" s="4"/>
    </row>
    <row r="258" spans="1:12">
      <c r="A258" s="61" t="s">
        <v>169</v>
      </c>
      <c r="C258" s="4" t="s">
        <v>170</v>
      </c>
      <c r="E258" s="4"/>
      <c r="F258" s="4"/>
      <c r="G258" s="4"/>
      <c r="H258" s="4"/>
      <c r="I258" s="4"/>
      <c r="J258" s="4"/>
      <c r="K258" s="4"/>
      <c r="L258" s="4"/>
    </row>
    <row r="259" spans="1:12">
      <c r="A259" s="62" t="s">
        <v>171</v>
      </c>
      <c r="E259" s="4"/>
      <c r="G259" s="8"/>
      <c r="H259" s="4"/>
      <c r="I259" s="4"/>
      <c r="J259" s="4"/>
      <c r="K259" s="4"/>
      <c r="L259" s="4"/>
    </row>
    <row r="260" spans="1:12">
      <c r="A260" s="42" t="s">
        <v>172</v>
      </c>
      <c r="E260" s="4"/>
      <c r="F260" s="4"/>
      <c r="G260" s="8"/>
      <c r="H260" s="4"/>
      <c r="I260" s="4"/>
      <c r="J260" s="4"/>
      <c r="K260" s="4"/>
      <c r="L260" s="4"/>
    </row>
    <row r="261" spans="1:12">
      <c r="A261" s="4"/>
      <c r="E261" s="4"/>
      <c r="F261" s="8"/>
      <c r="G261" s="8"/>
      <c r="H261" s="4"/>
      <c r="I261" s="4"/>
      <c r="J261" s="4"/>
      <c r="K261" s="4"/>
      <c r="L261" s="4"/>
    </row>
    <row r="262" spans="1:12">
      <c r="A262" s="7" t="s">
        <v>173</v>
      </c>
      <c r="E262" s="4"/>
      <c r="F262" s="4"/>
      <c r="G262" s="4"/>
      <c r="H262" s="4"/>
      <c r="I262" s="4"/>
      <c r="J262" s="4"/>
      <c r="K262" s="4"/>
      <c r="L262" s="4"/>
    </row>
    <row r="263" spans="1:12">
      <c r="A263" s="60"/>
      <c r="E263" s="4"/>
      <c r="F263" s="4"/>
      <c r="G263" s="4"/>
      <c r="H263" s="4"/>
      <c r="I263" s="4"/>
      <c r="J263" s="4"/>
      <c r="K263" s="4"/>
      <c r="L263" s="4"/>
    </row>
    <row r="264" spans="1:12">
      <c r="A264" s="63" t="s">
        <v>174</v>
      </c>
      <c r="C264" s="4" t="s">
        <v>170</v>
      </c>
      <c r="E264" s="4"/>
      <c r="F264" s="4"/>
      <c r="G264" s="4"/>
      <c r="H264" s="4"/>
      <c r="I264" s="4"/>
      <c r="J264" s="4"/>
      <c r="K264" s="4"/>
      <c r="L264" s="4"/>
    </row>
    <row r="265" spans="1:12">
      <c r="A265" s="64" t="s">
        <v>175</v>
      </c>
      <c r="E265" s="4"/>
      <c r="G265" s="8"/>
      <c r="H265" s="4"/>
      <c r="I265" s="4"/>
      <c r="J265" s="4"/>
      <c r="K265" s="4"/>
      <c r="L265" s="4"/>
    </row>
    <row r="266" spans="1:12">
      <c r="A266" s="42" t="s">
        <v>172</v>
      </c>
      <c r="E266" s="4"/>
      <c r="F266" s="8"/>
      <c r="G266" s="8"/>
      <c r="H266" s="4"/>
      <c r="I266" s="4"/>
      <c r="J266" s="4"/>
      <c r="K266" s="4"/>
      <c r="L266" s="4"/>
    </row>
    <row r="267" spans="1:12">
      <c r="A267" s="4"/>
      <c r="E267" s="4"/>
      <c r="F267" s="8"/>
      <c r="G267" s="8"/>
      <c r="H267" s="4"/>
      <c r="I267" s="4"/>
      <c r="J267" s="4"/>
      <c r="K267" s="4"/>
      <c r="L267" s="4"/>
    </row>
    <row r="268" spans="1:12">
      <c r="A268" s="7" t="s">
        <v>176</v>
      </c>
      <c r="E268" s="4"/>
      <c r="F268" s="4"/>
      <c r="G268" s="4"/>
      <c r="H268" s="4"/>
      <c r="I268" s="4"/>
      <c r="J268" s="4"/>
      <c r="K268" s="4"/>
      <c r="L268" s="4"/>
    </row>
    <row r="269" spans="1:12">
      <c r="E269" s="4"/>
      <c r="F269" s="4"/>
      <c r="G269" s="4"/>
      <c r="H269" s="4"/>
      <c r="I269" s="4"/>
      <c r="J269" s="4"/>
      <c r="K269" s="4"/>
      <c r="L269" s="4"/>
    </row>
    <row r="270" spans="1:12">
      <c r="A270" s="7" t="s">
        <v>177</v>
      </c>
    </row>
    <row r="271" spans="1:12">
      <c r="A271" s="50"/>
    </row>
    <row r="272" spans="1:12">
      <c r="A272" t="s">
        <v>178</v>
      </c>
    </row>
    <row r="273" spans="1:1">
      <c r="A273" s="50"/>
    </row>
    <row r="276" spans="1:1">
      <c r="A276" s="50"/>
    </row>
    <row r="278" spans="1:1">
      <c r="A278" s="50"/>
    </row>
  </sheetData>
  <mergeCells count="34">
    <mergeCell ref="A1:M1"/>
    <mergeCell ref="H9:L10"/>
    <mergeCell ref="A18:M18"/>
    <mergeCell ref="B29:D29"/>
    <mergeCell ref="E29:G29"/>
    <mergeCell ref="H29:J29"/>
    <mergeCell ref="L29:M29"/>
    <mergeCell ref="B98:D98"/>
    <mergeCell ref="E98:G98"/>
    <mergeCell ref="H98:J98"/>
    <mergeCell ref="K98:M98"/>
    <mergeCell ref="A41:M41"/>
    <mergeCell ref="B52:D52"/>
    <mergeCell ref="E52:G52"/>
    <mergeCell ref="H52:J52"/>
    <mergeCell ref="L52:M52"/>
    <mergeCell ref="A64:M64"/>
    <mergeCell ref="B75:D75"/>
    <mergeCell ref="E75:G75"/>
    <mergeCell ref="H75:J75"/>
    <mergeCell ref="L75:M75"/>
    <mergeCell ref="A87:M87"/>
    <mergeCell ref="B241:D241"/>
    <mergeCell ref="B109:D109"/>
    <mergeCell ref="E109:G109"/>
    <mergeCell ref="H109:J109"/>
    <mergeCell ref="K109:M109"/>
    <mergeCell ref="D144:D147"/>
    <mergeCell ref="B148:D148"/>
    <mergeCell ref="B183:C183"/>
    <mergeCell ref="C207:C208"/>
    <mergeCell ref="D207:D208"/>
    <mergeCell ref="A223:D223"/>
    <mergeCell ref="D237:D240"/>
  </mergeCells>
  <pageMargins left="0" right="0" top="0" bottom="0" header="0.31496062992125984" footer="0.31496062992125984"/>
  <pageSetup paperSize="9" scale="6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opLeftCell="D28" zoomScale="59" zoomScaleNormal="80" workbookViewId="0">
      <selection activeCell="A53" sqref="A53:M62"/>
    </sheetView>
  </sheetViews>
  <sheetFormatPr baseColWidth="10" defaultRowHeight="15"/>
  <cols>
    <col min="1" max="1" width="34.140625" customWidth="1"/>
    <col min="2" max="2" width="20.28515625" customWidth="1"/>
    <col min="3" max="4" width="20.7109375" customWidth="1"/>
    <col min="5" max="5" width="21" customWidth="1"/>
    <col min="6" max="6" width="20.7109375" customWidth="1"/>
    <col min="7" max="7" width="20.28515625" customWidth="1"/>
    <col min="8" max="8" width="21" customWidth="1"/>
    <col min="9" max="9" width="20.85546875" customWidth="1"/>
    <col min="10" max="10" width="21.14062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13" ht="18.75">
      <c r="A2" s="1"/>
    </row>
    <row r="3" spans="1:1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>
      <c r="A4" s="1"/>
    </row>
    <row r="5" spans="1:13" ht="18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>
      <c r="A9" s="4" t="s">
        <v>13</v>
      </c>
      <c r="B9" s="4"/>
      <c r="C9" s="4"/>
      <c r="E9" s="7" t="s">
        <v>14</v>
      </c>
      <c r="F9" s="5"/>
      <c r="G9" s="5"/>
      <c r="H9" s="244" t="s">
        <v>15</v>
      </c>
      <c r="I9" s="244"/>
      <c r="J9" s="244"/>
      <c r="K9" s="244"/>
      <c r="L9" s="244"/>
      <c r="M9" s="5"/>
    </row>
    <row r="10" spans="1:13" ht="18">
      <c r="A10" s="4" t="s">
        <v>16</v>
      </c>
      <c r="B10" s="4"/>
      <c r="C10" s="4"/>
      <c r="E10" s="7" t="s">
        <v>17</v>
      </c>
      <c r="F10" s="5"/>
      <c r="G10" s="5"/>
      <c r="H10" s="244"/>
      <c r="I10" s="244"/>
      <c r="J10" s="244"/>
      <c r="K10" s="244"/>
      <c r="L10" s="244"/>
      <c r="M10" s="5"/>
    </row>
    <row r="11" spans="1:13" ht="18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3" ht="15.75" thickBot="1">
      <c r="B17" s="4"/>
      <c r="C17" s="4"/>
      <c r="E17" s="4"/>
      <c r="F17" s="4"/>
      <c r="G17" s="4"/>
      <c r="H17" s="8"/>
      <c r="M17" s="8"/>
    </row>
    <row r="18" spans="1:13" ht="16.5" thickBot="1">
      <c r="A18" s="245" t="s">
        <v>889</v>
      </c>
      <c r="B18" s="246"/>
      <c r="C18" s="246"/>
      <c r="D18" s="246"/>
      <c r="E18" s="246"/>
      <c r="F18" s="246"/>
      <c r="G18" s="246"/>
      <c r="H18" s="246"/>
      <c r="I18" s="246"/>
      <c r="J18" s="246"/>
      <c r="K18" s="246"/>
      <c r="L18" s="246"/>
      <c r="M18" s="247"/>
    </row>
    <row r="19" spans="1:13" s="192" customFormat="1" ht="15.75">
      <c r="A19" s="210" t="s">
        <v>649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</row>
    <row r="20" spans="1:13" ht="15.75">
      <c r="A20" s="9" t="s">
        <v>30</v>
      </c>
      <c r="B20" s="10"/>
      <c r="C20" s="10"/>
      <c r="D20" s="10" t="s">
        <v>30</v>
      </c>
      <c r="E20" s="10"/>
      <c r="F20" s="10"/>
      <c r="G20" s="10" t="s">
        <v>30</v>
      </c>
      <c r="H20" s="10"/>
      <c r="I20" s="10"/>
      <c r="J20" s="10" t="s">
        <v>31</v>
      </c>
      <c r="K20" s="10">
        <v>10</v>
      </c>
      <c r="L20" s="10"/>
      <c r="M20" s="10"/>
    </row>
    <row r="21" spans="1:13" ht="15.75">
      <c r="A21" s="9">
        <v>1</v>
      </c>
      <c r="B21" s="213" t="s">
        <v>837</v>
      </c>
      <c r="C21" s="12"/>
      <c r="D21" s="13">
        <v>9</v>
      </c>
      <c r="E21" s="214" t="s">
        <v>845</v>
      </c>
      <c r="F21" s="12"/>
      <c r="G21" s="13">
        <v>17</v>
      </c>
      <c r="H21" s="212" t="s">
        <v>853</v>
      </c>
      <c r="I21" s="12"/>
      <c r="J21" s="13">
        <v>25</v>
      </c>
      <c r="K21" s="16" t="s">
        <v>32</v>
      </c>
      <c r="L21" s="10"/>
      <c r="M21" s="10"/>
    </row>
    <row r="22" spans="1:13" ht="15.75">
      <c r="A22" s="9">
        <v>2</v>
      </c>
      <c r="B22" s="213" t="s">
        <v>838</v>
      </c>
      <c r="C22" s="12"/>
      <c r="D22" s="13">
        <v>10</v>
      </c>
      <c r="E22" s="214" t="s">
        <v>846</v>
      </c>
      <c r="F22" s="12"/>
      <c r="G22" s="13">
        <v>18</v>
      </c>
      <c r="H22" s="212" t="s">
        <v>854</v>
      </c>
      <c r="I22" s="12"/>
      <c r="J22" s="12"/>
      <c r="K22" s="10"/>
      <c r="L22" s="10"/>
      <c r="M22" s="10"/>
    </row>
    <row r="23" spans="1:13" ht="15.75">
      <c r="A23" s="9">
        <v>3</v>
      </c>
      <c r="B23" s="213" t="s">
        <v>839</v>
      </c>
      <c r="C23" s="12"/>
      <c r="D23" s="13">
        <v>11</v>
      </c>
      <c r="E23" s="214" t="s">
        <v>847</v>
      </c>
      <c r="F23" s="12"/>
      <c r="G23" s="13">
        <v>19</v>
      </c>
      <c r="H23" s="212" t="s">
        <v>855</v>
      </c>
      <c r="I23" s="12"/>
      <c r="J23" s="12"/>
      <c r="K23" s="10"/>
      <c r="L23" s="10"/>
      <c r="M23" s="10"/>
    </row>
    <row r="24" spans="1:13" ht="15.75">
      <c r="A24" s="9">
        <v>4</v>
      </c>
      <c r="B24" s="213" t="s">
        <v>840</v>
      </c>
      <c r="C24" s="12"/>
      <c r="D24" s="13">
        <v>12</v>
      </c>
      <c r="E24" s="214" t="s">
        <v>848</v>
      </c>
      <c r="F24" s="12"/>
      <c r="G24" s="13">
        <v>20</v>
      </c>
      <c r="H24" s="212" t="s">
        <v>856</v>
      </c>
      <c r="I24" s="12"/>
      <c r="J24" s="12"/>
      <c r="K24" s="10"/>
      <c r="L24" s="10"/>
      <c r="M24" s="10"/>
    </row>
    <row r="25" spans="1:13" ht="15.75">
      <c r="A25" s="9">
        <v>5</v>
      </c>
      <c r="B25" s="213" t="s">
        <v>841</v>
      </c>
      <c r="C25" s="12"/>
      <c r="D25" s="13">
        <v>13</v>
      </c>
      <c r="E25" s="214" t="s">
        <v>849</v>
      </c>
      <c r="F25" s="12"/>
      <c r="G25" s="13">
        <v>21</v>
      </c>
      <c r="H25" s="212" t="s">
        <v>857</v>
      </c>
      <c r="I25" s="12"/>
      <c r="J25" s="12"/>
      <c r="K25" s="10"/>
      <c r="L25" s="10"/>
      <c r="M25" s="10"/>
    </row>
    <row r="26" spans="1:13" ht="15.75">
      <c r="A26" s="9">
        <v>6</v>
      </c>
      <c r="B26" s="213" t="s">
        <v>842</v>
      </c>
      <c r="C26" s="12"/>
      <c r="D26" s="13">
        <v>14</v>
      </c>
      <c r="E26" s="214" t="s">
        <v>850</v>
      </c>
      <c r="F26" s="12"/>
      <c r="G26" s="13">
        <v>22</v>
      </c>
      <c r="H26" s="212" t="s">
        <v>858</v>
      </c>
      <c r="I26" s="12"/>
      <c r="J26" s="12"/>
      <c r="K26" s="10"/>
      <c r="L26" s="10"/>
      <c r="M26" s="10"/>
    </row>
    <row r="27" spans="1:13" ht="15.75">
      <c r="A27" s="9">
        <v>7</v>
      </c>
      <c r="B27" s="213" t="s">
        <v>843</v>
      </c>
      <c r="C27" s="17"/>
      <c r="D27" s="13">
        <v>15</v>
      </c>
      <c r="E27" s="214" t="s">
        <v>851</v>
      </c>
      <c r="F27" s="17"/>
      <c r="G27" s="13">
        <v>23</v>
      </c>
      <c r="H27" s="212" t="s">
        <v>859</v>
      </c>
      <c r="I27" s="17"/>
      <c r="J27" s="17"/>
      <c r="K27" s="10"/>
      <c r="L27" s="10"/>
      <c r="M27" s="10"/>
    </row>
    <row r="28" spans="1:13" ht="15.75">
      <c r="A28" s="9">
        <v>8</v>
      </c>
      <c r="B28" s="213" t="s">
        <v>844</v>
      </c>
      <c r="C28" s="17"/>
      <c r="D28" s="13">
        <v>16</v>
      </c>
      <c r="E28" s="214" t="s">
        <v>852</v>
      </c>
      <c r="F28" s="17"/>
      <c r="G28" s="13">
        <v>24</v>
      </c>
      <c r="H28" s="212" t="s">
        <v>860</v>
      </c>
      <c r="I28" s="17"/>
      <c r="J28" s="17"/>
      <c r="K28" s="10"/>
      <c r="L28" s="10"/>
      <c r="M28" s="10"/>
    </row>
    <row r="29" spans="1:13">
      <c r="B29" s="222"/>
      <c r="C29" s="222"/>
      <c r="D29" s="222"/>
      <c r="E29" s="222"/>
      <c r="F29" s="222"/>
      <c r="G29" s="222"/>
      <c r="H29" s="222"/>
      <c r="I29" s="222"/>
      <c r="J29" s="222"/>
      <c r="K29" s="18"/>
      <c r="L29" s="238"/>
      <c r="M29" s="238"/>
    </row>
    <row r="30" spans="1:13" ht="15.75">
      <c r="A30" s="210" t="s">
        <v>650</v>
      </c>
      <c r="B30" s="19"/>
      <c r="C30" s="19"/>
      <c r="D30" s="19"/>
      <c r="E30" s="19"/>
      <c r="F30" s="19"/>
      <c r="G30" s="19"/>
      <c r="H30" s="19"/>
      <c r="I30" s="19"/>
      <c r="J30" s="19"/>
    </row>
    <row r="31" spans="1:13" s="192" customFormat="1" ht="15.75">
      <c r="A31" s="9" t="s">
        <v>30</v>
      </c>
      <c r="B31" s="10"/>
      <c r="C31" s="10"/>
      <c r="D31" s="10" t="s">
        <v>30</v>
      </c>
      <c r="E31" s="10"/>
      <c r="F31" s="10"/>
      <c r="G31" s="10" t="s">
        <v>30</v>
      </c>
      <c r="H31" s="10"/>
      <c r="I31" s="10"/>
      <c r="J31" s="10" t="s">
        <v>31</v>
      </c>
      <c r="K31" s="10">
        <v>10</v>
      </c>
      <c r="L31" s="10"/>
      <c r="M31" s="10"/>
    </row>
    <row r="32" spans="1:13" ht="15.75">
      <c r="A32" s="9">
        <v>1</v>
      </c>
      <c r="B32" s="213" t="s">
        <v>861</v>
      </c>
      <c r="C32" s="12"/>
      <c r="D32" s="13">
        <v>9</v>
      </c>
      <c r="E32" s="214" t="s">
        <v>869</v>
      </c>
      <c r="F32" s="12"/>
      <c r="G32" s="13">
        <v>17</v>
      </c>
      <c r="H32" s="220" t="s">
        <v>877</v>
      </c>
      <c r="I32" s="12"/>
      <c r="J32" s="13">
        <v>25</v>
      </c>
      <c r="K32" s="16" t="s">
        <v>32</v>
      </c>
      <c r="L32" s="10"/>
      <c r="M32" s="10"/>
    </row>
    <row r="33" spans="1:13" ht="15.75">
      <c r="A33" s="9">
        <v>2</v>
      </c>
      <c r="B33" s="213" t="s">
        <v>862</v>
      </c>
      <c r="C33" s="12"/>
      <c r="D33" s="13">
        <v>10</v>
      </c>
      <c r="E33" s="214" t="s">
        <v>870</v>
      </c>
      <c r="F33" s="12"/>
      <c r="G33" s="13">
        <v>18</v>
      </c>
      <c r="H33" s="220" t="s">
        <v>878</v>
      </c>
      <c r="I33" s="12"/>
      <c r="J33" s="12"/>
      <c r="K33" s="10"/>
      <c r="L33" s="10"/>
      <c r="M33" s="10"/>
    </row>
    <row r="34" spans="1:13" ht="15.75">
      <c r="A34" s="9">
        <v>3</v>
      </c>
      <c r="B34" s="213" t="s">
        <v>863</v>
      </c>
      <c r="C34" s="12"/>
      <c r="D34" s="13">
        <v>11</v>
      </c>
      <c r="E34" s="214" t="s">
        <v>871</v>
      </c>
      <c r="F34" s="12"/>
      <c r="G34" s="13">
        <v>19</v>
      </c>
      <c r="H34" s="220" t="s">
        <v>879</v>
      </c>
      <c r="I34" s="12"/>
      <c r="J34" s="12"/>
      <c r="K34" s="10"/>
      <c r="L34" s="10"/>
      <c r="M34" s="10"/>
    </row>
    <row r="35" spans="1:13" ht="15.75">
      <c r="A35" s="9">
        <v>4</v>
      </c>
      <c r="B35" s="213" t="s">
        <v>864</v>
      </c>
      <c r="C35" s="12"/>
      <c r="D35" s="13">
        <v>12</v>
      </c>
      <c r="E35" s="214" t="s">
        <v>872</v>
      </c>
      <c r="F35" s="12"/>
      <c r="G35" s="13">
        <v>20</v>
      </c>
      <c r="H35" s="220" t="s">
        <v>880</v>
      </c>
      <c r="I35" s="12"/>
      <c r="J35" s="12"/>
      <c r="K35" s="10"/>
      <c r="L35" s="10"/>
      <c r="M35" s="10"/>
    </row>
    <row r="36" spans="1:13" ht="15.75">
      <c r="A36" s="9">
        <v>5</v>
      </c>
      <c r="B36" s="213" t="s">
        <v>865</v>
      </c>
      <c r="C36" s="12"/>
      <c r="D36" s="13">
        <v>13</v>
      </c>
      <c r="E36" s="214" t="s">
        <v>873</v>
      </c>
      <c r="F36" s="12"/>
      <c r="G36" s="13">
        <v>21</v>
      </c>
      <c r="H36" s="220" t="s">
        <v>881</v>
      </c>
      <c r="I36" s="12"/>
      <c r="J36" s="12"/>
      <c r="K36" s="10"/>
      <c r="L36" s="10"/>
      <c r="M36" s="10"/>
    </row>
    <row r="37" spans="1:13" ht="15.75">
      <c r="A37" s="9">
        <v>6</v>
      </c>
      <c r="B37" s="213" t="s">
        <v>866</v>
      </c>
      <c r="C37" s="12"/>
      <c r="D37" s="13">
        <v>14</v>
      </c>
      <c r="E37" s="214" t="s">
        <v>874</v>
      </c>
      <c r="F37" s="12"/>
      <c r="G37" s="13">
        <v>22</v>
      </c>
      <c r="H37" s="220" t="s">
        <v>882</v>
      </c>
      <c r="I37" s="12"/>
      <c r="J37" s="12"/>
      <c r="K37" s="10"/>
      <c r="L37" s="10"/>
      <c r="M37" s="10"/>
    </row>
    <row r="38" spans="1:13" ht="15.75">
      <c r="A38" s="9">
        <v>7</v>
      </c>
      <c r="B38" s="213" t="s">
        <v>867</v>
      </c>
      <c r="C38" s="17"/>
      <c r="D38" s="13">
        <v>15</v>
      </c>
      <c r="E38" s="214" t="s">
        <v>875</v>
      </c>
      <c r="F38" s="17"/>
      <c r="G38" s="13">
        <v>23</v>
      </c>
      <c r="H38" s="220" t="s">
        <v>883</v>
      </c>
      <c r="I38" s="17"/>
      <c r="J38" s="17"/>
      <c r="K38" s="10"/>
      <c r="L38" s="10"/>
      <c r="M38" s="10"/>
    </row>
    <row r="39" spans="1:13" ht="15.75">
      <c r="A39" s="9">
        <v>8</v>
      </c>
      <c r="B39" s="213" t="s">
        <v>868</v>
      </c>
      <c r="C39" s="17"/>
      <c r="D39" s="13">
        <v>16</v>
      </c>
      <c r="E39" s="214" t="s">
        <v>876</v>
      </c>
      <c r="F39" s="17"/>
      <c r="G39" s="13">
        <v>24</v>
      </c>
      <c r="H39" s="220" t="s">
        <v>884</v>
      </c>
      <c r="I39" s="17"/>
      <c r="J39" s="17"/>
      <c r="K39" s="10"/>
      <c r="L39" s="10"/>
      <c r="M39" s="10"/>
    </row>
    <row r="40" spans="1:13" ht="16.5" thickBot="1">
      <c r="A40" s="193"/>
      <c r="B40" s="194"/>
      <c r="C40" s="194"/>
      <c r="D40" s="194"/>
      <c r="E40" s="194"/>
      <c r="F40" s="194"/>
      <c r="G40" s="194"/>
      <c r="H40" s="194"/>
      <c r="I40" s="194"/>
      <c r="J40" s="194"/>
      <c r="K40" s="192"/>
      <c r="L40" s="192"/>
      <c r="M40" s="192"/>
    </row>
    <row r="41" spans="1:13" ht="16.5" thickBot="1">
      <c r="A41" s="235" t="s">
        <v>890</v>
      </c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7"/>
    </row>
    <row r="42" spans="1:13" s="192" customFormat="1" ht="15.75">
      <c r="A42" s="209" t="str">
        <f>A19</f>
        <v>PLAQUE 5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</row>
    <row r="43" spans="1:13" ht="15.75">
      <c r="A43" s="200"/>
      <c r="B43" s="201">
        <v>1</v>
      </c>
      <c r="C43" s="201">
        <v>2</v>
      </c>
      <c r="D43" s="201">
        <v>3</v>
      </c>
      <c r="E43" s="201">
        <v>4</v>
      </c>
      <c r="F43" s="201">
        <v>5</v>
      </c>
      <c r="G43" s="201">
        <v>6</v>
      </c>
      <c r="H43" s="201">
        <v>7</v>
      </c>
      <c r="I43" s="201">
        <v>8</v>
      </c>
      <c r="J43" s="201">
        <v>9</v>
      </c>
      <c r="K43" s="201">
        <v>10</v>
      </c>
      <c r="L43" s="201">
        <v>11</v>
      </c>
      <c r="M43" s="201">
        <v>12</v>
      </c>
    </row>
    <row r="44" spans="1:13" ht="15.75">
      <c r="A44" s="200">
        <v>1</v>
      </c>
      <c r="B44" s="202" t="str">
        <f>B21</f>
        <v>NCHA100191_FA-1</v>
      </c>
      <c r="C44" s="203"/>
      <c r="D44" s="204"/>
      <c r="E44" s="205" t="str">
        <f>E21</f>
        <v>NCHA100199_FA-1</v>
      </c>
      <c r="F44" s="203"/>
      <c r="G44" s="204"/>
      <c r="H44" s="206" t="str">
        <f>H21</f>
        <v>NCHA100207_FA-1</v>
      </c>
      <c r="I44" s="203"/>
      <c r="J44" s="203"/>
      <c r="K44" s="207" t="s">
        <v>32</v>
      </c>
      <c r="L44" s="201"/>
      <c r="M44" s="201"/>
    </row>
    <row r="45" spans="1:13" ht="15.75">
      <c r="A45" s="200">
        <v>2</v>
      </c>
      <c r="B45" s="202" t="str">
        <f t="shared" ref="B45:B51" si="0">B22</f>
        <v>NCHA100192_FA-1</v>
      </c>
      <c r="C45" s="203"/>
      <c r="D45" s="204"/>
      <c r="E45" s="205" t="str">
        <f t="shared" ref="E45:E51" si="1">E22</f>
        <v>NCHA100200_FA-1</v>
      </c>
      <c r="F45" s="203"/>
      <c r="G45" s="204"/>
      <c r="H45" s="206" t="str">
        <f t="shared" ref="H45:H51" si="2">H22</f>
        <v>NCHA100208_FA-1</v>
      </c>
      <c r="I45" s="203"/>
      <c r="J45" s="203"/>
      <c r="K45" s="201"/>
      <c r="L45" s="201"/>
      <c r="M45" s="201"/>
    </row>
    <row r="46" spans="1:13" ht="15.75">
      <c r="A46" s="200">
        <v>3</v>
      </c>
      <c r="B46" s="202" t="str">
        <f t="shared" si="0"/>
        <v>NCHA100193_FA-1</v>
      </c>
      <c r="C46" s="203"/>
      <c r="D46" s="204"/>
      <c r="E46" s="205" t="str">
        <f t="shared" si="1"/>
        <v>NCHA100201_FA-1</v>
      </c>
      <c r="F46" s="203"/>
      <c r="G46" s="204"/>
      <c r="H46" s="206" t="str">
        <f t="shared" si="2"/>
        <v>NCHA100209_FA-1</v>
      </c>
      <c r="I46" s="203"/>
      <c r="J46" s="203"/>
      <c r="K46" s="201"/>
      <c r="L46" s="201"/>
      <c r="M46" s="201"/>
    </row>
    <row r="47" spans="1:13" ht="15.75">
      <c r="A47" s="200">
        <v>4</v>
      </c>
      <c r="B47" s="202" t="str">
        <f t="shared" si="0"/>
        <v>NCHA100194_FA-1</v>
      </c>
      <c r="C47" s="203"/>
      <c r="D47" s="204"/>
      <c r="E47" s="205" t="str">
        <f t="shared" si="1"/>
        <v>NCHA100202_FA-1</v>
      </c>
      <c r="F47" s="203"/>
      <c r="G47" s="204"/>
      <c r="H47" s="206" t="str">
        <f t="shared" si="2"/>
        <v>NCHA100210_FA-1</v>
      </c>
      <c r="I47" s="203"/>
      <c r="J47" s="203"/>
      <c r="K47" s="201"/>
      <c r="L47" s="201"/>
      <c r="M47" s="201"/>
    </row>
    <row r="48" spans="1:13" ht="15.75">
      <c r="A48" s="200">
        <v>5</v>
      </c>
      <c r="B48" s="202" t="str">
        <f t="shared" si="0"/>
        <v>NCHA100195_FA-1</v>
      </c>
      <c r="C48" s="203"/>
      <c r="D48" s="204"/>
      <c r="E48" s="205" t="str">
        <f t="shared" si="1"/>
        <v>NCHA100203_FA-1</v>
      </c>
      <c r="F48" s="203"/>
      <c r="G48" s="204"/>
      <c r="H48" s="206" t="str">
        <f t="shared" si="2"/>
        <v>NCHA100211_FA-1</v>
      </c>
      <c r="I48" s="203"/>
      <c r="J48" s="203"/>
      <c r="K48" s="201"/>
      <c r="L48" s="201"/>
      <c r="M48" s="201"/>
    </row>
    <row r="49" spans="1:13" ht="15.75">
      <c r="A49" s="200">
        <v>6</v>
      </c>
      <c r="B49" s="202" t="str">
        <f t="shared" si="0"/>
        <v>NCHA100196_FA-1</v>
      </c>
      <c r="C49" s="203"/>
      <c r="D49" s="204"/>
      <c r="E49" s="205" t="str">
        <f t="shared" si="1"/>
        <v>NCHA100204_FA-1</v>
      </c>
      <c r="F49" s="203"/>
      <c r="G49" s="204"/>
      <c r="H49" s="206" t="str">
        <f t="shared" si="2"/>
        <v>NCHA100212_FA-1</v>
      </c>
      <c r="I49" s="203"/>
      <c r="J49" s="203"/>
      <c r="K49" s="201"/>
      <c r="L49" s="201"/>
      <c r="M49" s="201"/>
    </row>
    <row r="50" spans="1:13" ht="15.75">
      <c r="A50" s="200">
        <v>7</v>
      </c>
      <c r="B50" s="202" t="str">
        <f t="shared" si="0"/>
        <v>NCHA100197_FA-1</v>
      </c>
      <c r="C50" s="208"/>
      <c r="D50" s="204"/>
      <c r="E50" s="205" t="str">
        <f t="shared" si="1"/>
        <v>NCHA100205_FA-1</v>
      </c>
      <c r="F50" s="208"/>
      <c r="G50" s="204"/>
      <c r="H50" s="206" t="str">
        <f t="shared" si="2"/>
        <v>NCHA100213_FA-1</v>
      </c>
      <c r="I50" s="208"/>
      <c r="J50" s="208"/>
      <c r="K50" s="201"/>
      <c r="L50" s="201"/>
      <c r="M50" s="201"/>
    </row>
    <row r="51" spans="1:13" ht="15.75">
      <c r="A51" s="200">
        <v>8</v>
      </c>
      <c r="B51" s="202" t="str">
        <f t="shared" si="0"/>
        <v>NCHA100198_FA-1</v>
      </c>
      <c r="C51" s="208"/>
      <c r="D51" s="204"/>
      <c r="E51" s="205" t="str">
        <f t="shared" si="1"/>
        <v>NCHA100206_FA-1</v>
      </c>
      <c r="F51" s="208"/>
      <c r="G51" s="204"/>
      <c r="H51" s="206" t="str">
        <f t="shared" si="2"/>
        <v>NCHA100214_FA-1</v>
      </c>
      <c r="I51" s="208"/>
      <c r="J51" s="208"/>
      <c r="K51" s="201"/>
      <c r="L51" s="201"/>
      <c r="M51" s="201"/>
    </row>
    <row r="52" spans="1:13">
      <c r="B52" s="222"/>
      <c r="C52" s="222"/>
      <c r="D52" s="222"/>
      <c r="E52" s="222"/>
      <c r="F52" s="222"/>
      <c r="G52" s="222"/>
      <c r="H52" s="222"/>
      <c r="I52" s="222"/>
      <c r="J52" s="222"/>
      <c r="K52" s="18"/>
      <c r="L52" s="238"/>
      <c r="M52" s="238"/>
    </row>
    <row r="53" spans="1:13" ht="15.75">
      <c r="A53" s="210" t="str">
        <f>A30</f>
        <v>PLAQUE 6</v>
      </c>
      <c r="B53" s="19"/>
      <c r="C53" s="19"/>
      <c r="D53" s="19"/>
      <c r="E53" s="19"/>
      <c r="F53" s="19"/>
      <c r="G53" s="19"/>
      <c r="H53" s="19"/>
      <c r="I53" s="19"/>
      <c r="J53" s="19"/>
    </row>
    <row r="54" spans="1:13" ht="15.75">
      <c r="A54" s="200"/>
      <c r="B54" s="201">
        <v>1</v>
      </c>
      <c r="C54" s="201">
        <v>2</v>
      </c>
      <c r="D54" s="201">
        <v>3</v>
      </c>
      <c r="E54" s="201">
        <v>4</v>
      </c>
      <c r="F54" s="201">
        <v>5</v>
      </c>
      <c r="G54" s="201">
        <v>6</v>
      </c>
      <c r="H54" s="201">
        <v>7</v>
      </c>
      <c r="I54" s="201">
        <v>8</v>
      </c>
      <c r="J54" s="201">
        <v>9</v>
      </c>
      <c r="K54" s="201">
        <v>10</v>
      </c>
      <c r="L54" s="201">
        <v>11</v>
      </c>
      <c r="M54" s="201">
        <v>12</v>
      </c>
    </row>
    <row r="55" spans="1:13" ht="15.75">
      <c r="A55" s="200">
        <v>1</v>
      </c>
      <c r="B55" s="202" t="str">
        <f>B32</f>
        <v>NCHA100215_FA-1</v>
      </c>
      <c r="C55" s="203"/>
      <c r="D55" s="204"/>
      <c r="E55" s="205" t="str">
        <f>E32</f>
        <v>NCHA100223_FA-1</v>
      </c>
      <c r="F55" s="203"/>
      <c r="G55" s="204"/>
      <c r="H55" s="206" t="str">
        <f>H32</f>
        <v>NCHA100231_FA-1</v>
      </c>
      <c r="I55" s="203"/>
      <c r="J55" s="203"/>
      <c r="K55" s="207" t="s">
        <v>32</v>
      </c>
      <c r="L55" s="201"/>
      <c r="M55" s="201"/>
    </row>
    <row r="56" spans="1:13" ht="15.75">
      <c r="A56" s="200">
        <v>2</v>
      </c>
      <c r="B56" s="202" t="str">
        <f t="shared" ref="B56:B62" si="3">B33</f>
        <v>NCHA100216_FA-1</v>
      </c>
      <c r="C56" s="203"/>
      <c r="D56" s="204"/>
      <c r="E56" s="205" t="str">
        <f t="shared" ref="E56:E62" si="4">E33</f>
        <v>NCHA100224_FA-1</v>
      </c>
      <c r="F56" s="203"/>
      <c r="G56" s="204"/>
      <c r="H56" s="206" t="str">
        <f t="shared" ref="H56:H62" si="5">H33</f>
        <v>NCHA100232_FA-1</v>
      </c>
      <c r="I56" s="203"/>
      <c r="J56" s="203"/>
      <c r="K56" s="201"/>
      <c r="L56" s="201"/>
      <c r="M56" s="201"/>
    </row>
    <row r="57" spans="1:13" ht="15.75">
      <c r="A57" s="200">
        <v>3</v>
      </c>
      <c r="B57" s="202" t="str">
        <f t="shared" si="3"/>
        <v>NCHA100217_FA-1</v>
      </c>
      <c r="C57" s="203"/>
      <c r="D57" s="204"/>
      <c r="E57" s="205" t="str">
        <f t="shared" si="4"/>
        <v>NCHA100225_FA-1</v>
      </c>
      <c r="F57" s="203"/>
      <c r="G57" s="204"/>
      <c r="H57" s="206" t="str">
        <f t="shared" si="5"/>
        <v>NCHA100233_FA-1</v>
      </c>
      <c r="I57" s="203"/>
      <c r="J57" s="203"/>
      <c r="K57" s="201"/>
      <c r="L57" s="201"/>
      <c r="M57" s="201"/>
    </row>
    <row r="58" spans="1:13" ht="15.75">
      <c r="A58" s="200">
        <v>4</v>
      </c>
      <c r="B58" s="202" t="str">
        <f t="shared" si="3"/>
        <v>NCHA100218_FA-1</v>
      </c>
      <c r="C58" s="203"/>
      <c r="D58" s="204"/>
      <c r="E58" s="205" t="str">
        <f t="shared" si="4"/>
        <v>NCHA100226_FA-1</v>
      </c>
      <c r="F58" s="203"/>
      <c r="G58" s="204"/>
      <c r="H58" s="206" t="str">
        <f t="shared" si="5"/>
        <v>NCHA100234_FA-1</v>
      </c>
      <c r="I58" s="203"/>
      <c r="J58" s="203"/>
      <c r="K58" s="201"/>
      <c r="L58" s="201"/>
      <c r="M58" s="201"/>
    </row>
    <row r="59" spans="1:13" ht="15.75">
      <c r="A59" s="200">
        <v>5</v>
      </c>
      <c r="B59" s="202" t="str">
        <f t="shared" si="3"/>
        <v>NCHA100219_FA-1</v>
      </c>
      <c r="C59" s="203"/>
      <c r="D59" s="204"/>
      <c r="E59" s="205" t="str">
        <f t="shared" si="4"/>
        <v>NCHA100227_FA-1</v>
      </c>
      <c r="F59" s="203"/>
      <c r="G59" s="204"/>
      <c r="H59" s="206" t="str">
        <f t="shared" si="5"/>
        <v>NCHA100235_FA-1</v>
      </c>
      <c r="I59" s="203"/>
      <c r="J59" s="203"/>
      <c r="K59" s="201"/>
      <c r="L59" s="201"/>
      <c r="M59" s="201"/>
    </row>
    <row r="60" spans="1:13" ht="15.75">
      <c r="A60" s="200">
        <v>6</v>
      </c>
      <c r="B60" s="202" t="str">
        <f t="shared" si="3"/>
        <v>NCHA100220_FA-1</v>
      </c>
      <c r="C60" s="203"/>
      <c r="D60" s="204"/>
      <c r="E60" s="205" t="str">
        <f t="shared" si="4"/>
        <v>NCHA100228_FA-1</v>
      </c>
      <c r="F60" s="203"/>
      <c r="G60" s="204"/>
      <c r="H60" s="206" t="str">
        <f t="shared" si="5"/>
        <v>NCHA100236_FA-1</v>
      </c>
      <c r="I60" s="203"/>
      <c r="J60" s="203"/>
      <c r="K60" s="201"/>
      <c r="L60" s="201"/>
      <c r="M60" s="201"/>
    </row>
    <row r="61" spans="1:13" ht="15.75">
      <c r="A61" s="200">
        <v>7</v>
      </c>
      <c r="B61" s="202" t="str">
        <f t="shared" si="3"/>
        <v>NCHA100221_FA-1</v>
      </c>
      <c r="C61" s="208"/>
      <c r="D61" s="204"/>
      <c r="E61" s="205" t="str">
        <f t="shared" si="4"/>
        <v>NCHA100229_FA-1</v>
      </c>
      <c r="F61" s="208"/>
      <c r="G61" s="204"/>
      <c r="H61" s="206" t="str">
        <f t="shared" si="5"/>
        <v>NCHA100237_FA-1</v>
      </c>
      <c r="I61" s="208"/>
      <c r="J61" s="208"/>
      <c r="K61" s="201"/>
      <c r="L61" s="201"/>
      <c r="M61" s="201"/>
    </row>
    <row r="62" spans="1:13" ht="15.75">
      <c r="A62" s="200">
        <v>8</v>
      </c>
      <c r="B62" s="202" t="str">
        <f t="shared" si="3"/>
        <v>NCHA100222_FA-1</v>
      </c>
      <c r="C62" s="208"/>
      <c r="D62" s="204"/>
      <c r="E62" s="205" t="str">
        <f t="shared" si="4"/>
        <v>NCHA100230_FA-1</v>
      </c>
      <c r="F62" s="208"/>
      <c r="G62" s="204"/>
      <c r="H62" s="206" t="str">
        <f t="shared" si="5"/>
        <v>NCHA100238_FA-1</v>
      </c>
      <c r="I62" s="208"/>
      <c r="J62" s="208"/>
      <c r="K62" s="201"/>
      <c r="L62" s="201"/>
      <c r="M62" s="201"/>
    </row>
    <row r="63" spans="1:13" s="192" customFormat="1" ht="16.5" thickBot="1">
      <c r="A63" s="195"/>
      <c r="B63" s="196"/>
      <c r="C63" s="197"/>
      <c r="D63" s="198"/>
      <c r="E63" s="196"/>
      <c r="F63" s="197"/>
      <c r="G63" s="198"/>
      <c r="H63" s="196"/>
      <c r="I63" s="197"/>
      <c r="J63" s="197"/>
      <c r="K63" s="199"/>
      <c r="L63" s="199"/>
      <c r="M63" s="199"/>
    </row>
    <row r="64" spans="1:13" ht="16.5" thickBot="1">
      <c r="A64" s="239" t="s">
        <v>33</v>
      </c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7"/>
    </row>
    <row r="65" spans="1:13" s="192" customFormat="1" ht="15.75">
      <c r="A65" s="209" t="str">
        <f>A42</f>
        <v>PLAQUE 5</v>
      </c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</row>
    <row r="66" spans="1:13" ht="15.75">
      <c r="A66" s="200"/>
      <c r="B66" s="201">
        <v>1</v>
      </c>
      <c r="C66" s="201">
        <v>2</v>
      </c>
      <c r="D66" s="201">
        <v>3</v>
      </c>
      <c r="E66" s="201">
        <v>4</v>
      </c>
      <c r="F66" s="201">
        <v>5</v>
      </c>
      <c r="G66" s="201">
        <v>6</v>
      </c>
      <c r="H66" s="201">
        <v>7</v>
      </c>
      <c r="I66" s="201">
        <v>8</v>
      </c>
      <c r="J66" s="201">
        <v>9</v>
      </c>
      <c r="K66" s="201">
        <v>10</v>
      </c>
      <c r="L66" s="201">
        <v>11</v>
      </c>
      <c r="M66" s="201">
        <v>12</v>
      </c>
    </row>
    <row r="67" spans="1:13" ht="15.75">
      <c r="A67" s="200">
        <v>1</v>
      </c>
      <c r="B67" s="202" t="str">
        <f>B44</f>
        <v>NCHA100191_FA-1</v>
      </c>
      <c r="C67" s="203"/>
      <c r="D67" s="204"/>
      <c r="E67" s="205" t="str">
        <f>E44</f>
        <v>NCHA100199_FA-1</v>
      </c>
      <c r="F67" s="203"/>
      <c r="G67" s="204"/>
      <c r="H67" s="206" t="str">
        <f>H44</f>
        <v>NCHA100207_FA-1</v>
      </c>
      <c r="I67" s="203"/>
      <c r="J67" s="203"/>
      <c r="K67" s="201" t="s">
        <v>34</v>
      </c>
      <c r="L67" s="201" t="s">
        <v>35</v>
      </c>
      <c r="M67" s="201"/>
    </row>
    <row r="68" spans="1:13" ht="15.75">
      <c r="A68" s="200">
        <v>2</v>
      </c>
      <c r="B68" s="202" t="str">
        <f t="shared" ref="B68:B74" si="6">B45</f>
        <v>NCHA100192_FA-1</v>
      </c>
      <c r="C68" s="203"/>
      <c r="D68" s="204"/>
      <c r="E68" s="205" t="str">
        <f t="shared" ref="E68:E74" si="7">E45</f>
        <v>NCHA100200_FA-1</v>
      </c>
      <c r="F68" s="203"/>
      <c r="G68" s="204"/>
      <c r="H68" s="206" t="str">
        <f t="shared" ref="H68:H74" si="8">H45</f>
        <v>NCHA100208_FA-1</v>
      </c>
      <c r="I68" s="203"/>
      <c r="J68" s="203"/>
      <c r="K68" s="201" t="s">
        <v>36</v>
      </c>
      <c r="L68" s="201" t="s">
        <v>37</v>
      </c>
      <c r="M68" s="201"/>
    </row>
    <row r="69" spans="1:13" ht="15.75">
      <c r="A69" s="200">
        <v>3</v>
      </c>
      <c r="B69" s="202" t="str">
        <f t="shared" si="6"/>
        <v>NCHA100193_FA-1</v>
      </c>
      <c r="C69" s="203"/>
      <c r="D69" s="204"/>
      <c r="E69" s="205" t="str">
        <f t="shared" si="7"/>
        <v>NCHA100201_FA-1</v>
      </c>
      <c r="F69" s="203"/>
      <c r="G69" s="204"/>
      <c r="H69" s="206" t="str">
        <f t="shared" si="8"/>
        <v>NCHA100209_FA-1</v>
      </c>
      <c r="I69" s="203"/>
      <c r="J69" s="203"/>
      <c r="K69" s="201"/>
      <c r="L69" s="201" t="s">
        <v>39</v>
      </c>
      <c r="M69" s="201"/>
    </row>
    <row r="70" spans="1:13" ht="15.75">
      <c r="A70" s="200">
        <v>4</v>
      </c>
      <c r="B70" s="202" t="str">
        <f t="shared" si="6"/>
        <v>NCHA100194_FA-1</v>
      </c>
      <c r="C70" s="203"/>
      <c r="D70" s="204"/>
      <c r="E70" s="205" t="str">
        <f t="shared" si="7"/>
        <v>NCHA100202_FA-1</v>
      </c>
      <c r="F70" s="203"/>
      <c r="G70" s="204"/>
      <c r="H70" s="206" t="str">
        <f t="shared" si="8"/>
        <v>NCHA100210_FA-1</v>
      </c>
      <c r="I70" s="203"/>
      <c r="J70" s="203"/>
      <c r="K70" s="201"/>
      <c r="L70" s="201" t="s">
        <v>41</v>
      </c>
      <c r="M70" s="201"/>
    </row>
    <row r="71" spans="1:13" ht="15.75">
      <c r="A71" s="200">
        <v>5</v>
      </c>
      <c r="B71" s="202" t="str">
        <f t="shared" si="6"/>
        <v>NCHA100195_FA-1</v>
      </c>
      <c r="C71" s="203"/>
      <c r="D71" s="204"/>
      <c r="E71" s="205" t="str">
        <f t="shared" si="7"/>
        <v>NCHA100203_FA-1</v>
      </c>
      <c r="F71" s="203"/>
      <c r="G71" s="204"/>
      <c r="H71" s="206" t="str">
        <f t="shared" si="8"/>
        <v>NCHA100211_FA-1</v>
      </c>
      <c r="I71" s="203"/>
      <c r="J71" s="203"/>
      <c r="K71" s="10" t="s">
        <v>46</v>
      </c>
      <c r="L71" s="201" t="s">
        <v>43</v>
      </c>
      <c r="M71" s="201"/>
    </row>
    <row r="72" spans="1:13" ht="15.75">
      <c r="A72" s="200">
        <v>6</v>
      </c>
      <c r="B72" s="202" t="str">
        <f t="shared" si="6"/>
        <v>NCHA100196_FA-1</v>
      </c>
      <c r="C72" s="203"/>
      <c r="D72" s="204"/>
      <c r="E72" s="205" t="str">
        <f t="shared" si="7"/>
        <v>NCHA100204_FA-1</v>
      </c>
      <c r="F72" s="203"/>
      <c r="G72" s="204"/>
      <c r="H72" s="206" t="str">
        <f t="shared" si="8"/>
        <v>NCHA100212_FA-1</v>
      </c>
      <c r="I72" s="203"/>
      <c r="J72" s="203"/>
      <c r="K72" s="10" t="s">
        <v>46</v>
      </c>
      <c r="L72" s="201" t="s">
        <v>45</v>
      </c>
      <c r="M72" s="201"/>
    </row>
    <row r="73" spans="1:13" ht="15.75">
      <c r="A73" s="200">
        <v>7</v>
      </c>
      <c r="B73" s="202" t="str">
        <f t="shared" si="6"/>
        <v>NCHA100197_FA-1</v>
      </c>
      <c r="C73" s="208"/>
      <c r="D73" s="204"/>
      <c r="E73" s="205" t="str">
        <f t="shared" si="7"/>
        <v>NCHA100205_FA-1</v>
      </c>
      <c r="F73" s="208"/>
      <c r="G73" s="204"/>
      <c r="H73" s="206" t="str">
        <f t="shared" si="8"/>
        <v>NCHA100213_FA-1</v>
      </c>
      <c r="I73" s="208"/>
      <c r="J73" s="208"/>
      <c r="K73" s="16" t="s">
        <v>32</v>
      </c>
      <c r="L73" s="201" t="s">
        <v>47</v>
      </c>
      <c r="M73" s="201"/>
    </row>
    <row r="74" spans="1:13" ht="15.75">
      <c r="A74" s="200">
        <v>8</v>
      </c>
      <c r="B74" s="202" t="str">
        <f t="shared" si="6"/>
        <v>NCHA100198_FA-1</v>
      </c>
      <c r="C74" s="208"/>
      <c r="D74" s="204"/>
      <c r="E74" s="205" t="str">
        <f t="shared" si="7"/>
        <v>NCHA100206_FA-1</v>
      </c>
      <c r="F74" s="208"/>
      <c r="G74" s="204"/>
      <c r="H74" s="206" t="str">
        <f t="shared" si="8"/>
        <v>NCHA100214_FA-1</v>
      </c>
      <c r="I74" s="208"/>
      <c r="J74" s="208"/>
      <c r="K74" s="16" t="s">
        <v>32</v>
      </c>
      <c r="L74" s="201" t="s">
        <v>48</v>
      </c>
      <c r="M74" s="201"/>
    </row>
    <row r="75" spans="1:13">
      <c r="B75" s="222"/>
      <c r="C75" s="222"/>
      <c r="D75" s="222"/>
      <c r="E75" s="222"/>
      <c r="F75" s="222"/>
      <c r="G75" s="222"/>
      <c r="H75" s="222"/>
      <c r="I75" s="222"/>
      <c r="J75" s="222"/>
      <c r="L75" s="238"/>
      <c r="M75" s="238"/>
    </row>
    <row r="76" spans="1:13" s="192" customFormat="1" ht="15.75">
      <c r="A76" s="210" t="str">
        <f>A53</f>
        <v>PLAQUE 6</v>
      </c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</row>
    <row r="77" spans="1:13" ht="15.75">
      <c r="A77" s="200"/>
      <c r="B77" s="201">
        <v>1</v>
      </c>
      <c r="C77" s="201">
        <v>2</v>
      </c>
      <c r="D77" s="201">
        <v>3</v>
      </c>
      <c r="E77" s="201">
        <v>4</v>
      </c>
      <c r="F77" s="201">
        <v>5</v>
      </c>
      <c r="G77" s="201">
        <v>6</v>
      </c>
      <c r="H77" s="201">
        <v>7</v>
      </c>
      <c r="I77" s="201">
        <v>8</v>
      </c>
      <c r="J77" s="201">
        <v>9</v>
      </c>
      <c r="K77" s="201">
        <v>10</v>
      </c>
      <c r="L77" s="201">
        <v>11</v>
      </c>
      <c r="M77" s="201">
        <v>12</v>
      </c>
    </row>
    <row r="78" spans="1:13" ht="15.75">
      <c r="A78" s="9">
        <v>1</v>
      </c>
      <c r="B78" s="202" t="str">
        <f>B55</f>
        <v>NCHA100215_FA-1</v>
      </c>
      <c r="C78" s="12"/>
      <c r="D78" s="13"/>
      <c r="E78" s="205" t="str">
        <f>E55</f>
        <v>NCHA100223_FA-1</v>
      </c>
      <c r="F78" s="12"/>
      <c r="G78" s="13"/>
      <c r="H78" s="206" t="str">
        <f>H55</f>
        <v>NCHA100231_FA-1</v>
      </c>
      <c r="I78" s="12"/>
      <c r="J78" s="12"/>
      <c r="K78" s="201" t="s">
        <v>34</v>
      </c>
      <c r="L78" s="10" t="s">
        <v>35</v>
      </c>
      <c r="M78" s="10"/>
    </row>
    <row r="79" spans="1:13" ht="15.75">
      <c r="A79" s="9">
        <v>2</v>
      </c>
      <c r="B79" s="202" t="str">
        <f t="shared" ref="B79:B85" si="9">B56</f>
        <v>NCHA100216_FA-1</v>
      </c>
      <c r="C79" s="12"/>
      <c r="D79" s="13"/>
      <c r="E79" s="205" t="str">
        <f t="shared" ref="E79:E85" si="10">E56</f>
        <v>NCHA100224_FA-1</v>
      </c>
      <c r="F79" s="12"/>
      <c r="G79" s="13"/>
      <c r="H79" s="206" t="str">
        <f t="shared" ref="H79:H85" si="11">H56</f>
        <v>NCHA100232_FA-1</v>
      </c>
      <c r="I79" s="12"/>
      <c r="J79" s="12"/>
      <c r="K79" s="201" t="s">
        <v>36</v>
      </c>
      <c r="L79" s="10" t="s">
        <v>37</v>
      </c>
      <c r="M79" s="10"/>
    </row>
    <row r="80" spans="1:13" ht="15.75">
      <c r="A80" s="9">
        <v>3</v>
      </c>
      <c r="B80" s="202" t="str">
        <f t="shared" si="9"/>
        <v>NCHA100217_FA-1</v>
      </c>
      <c r="C80" s="12"/>
      <c r="D80" s="13"/>
      <c r="E80" s="205" t="str">
        <f t="shared" si="10"/>
        <v>NCHA100225_FA-1</v>
      </c>
      <c r="F80" s="12"/>
      <c r="G80" s="13"/>
      <c r="H80" s="206" t="str">
        <f t="shared" si="11"/>
        <v>NCHA100233_FA-1</v>
      </c>
      <c r="I80" s="12"/>
      <c r="J80" s="12"/>
      <c r="K80" s="201"/>
      <c r="L80" s="10" t="s">
        <v>39</v>
      </c>
      <c r="M80" s="10"/>
    </row>
    <row r="81" spans="1:13" ht="15.75">
      <c r="A81" s="9">
        <v>4</v>
      </c>
      <c r="B81" s="202" t="str">
        <f t="shared" si="9"/>
        <v>NCHA100218_FA-1</v>
      </c>
      <c r="C81" s="12"/>
      <c r="D81" s="13"/>
      <c r="E81" s="205" t="str">
        <f t="shared" si="10"/>
        <v>NCHA100226_FA-1</v>
      </c>
      <c r="F81" s="12"/>
      <c r="G81" s="13"/>
      <c r="H81" s="206" t="str">
        <f t="shared" si="11"/>
        <v>NCHA100234_FA-1</v>
      </c>
      <c r="I81" s="12"/>
      <c r="J81" s="12"/>
      <c r="K81" s="201"/>
      <c r="L81" s="10" t="s">
        <v>41</v>
      </c>
      <c r="M81" s="10"/>
    </row>
    <row r="82" spans="1:13" ht="15.75">
      <c r="A82" s="9">
        <v>5</v>
      </c>
      <c r="B82" s="202" t="str">
        <f t="shared" si="9"/>
        <v>NCHA100219_FA-1</v>
      </c>
      <c r="C82" s="12"/>
      <c r="D82" s="13"/>
      <c r="E82" s="205" t="str">
        <f t="shared" si="10"/>
        <v>NCHA100227_FA-1</v>
      </c>
      <c r="F82" s="12"/>
      <c r="G82" s="13"/>
      <c r="H82" s="206" t="str">
        <f t="shared" si="11"/>
        <v>NCHA100235_FA-1</v>
      </c>
      <c r="I82" s="12"/>
      <c r="J82" s="12"/>
      <c r="K82" s="10" t="s">
        <v>46</v>
      </c>
      <c r="L82" s="10" t="s">
        <v>43</v>
      </c>
      <c r="M82" s="10"/>
    </row>
    <row r="83" spans="1:13" ht="15.75">
      <c r="A83" s="9">
        <v>6</v>
      </c>
      <c r="B83" s="202" t="str">
        <f t="shared" si="9"/>
        <v>NCHA100220_FA-1</v>
      </c>
      <c r="C83" s="12"/>
      <c r="D83" s="13"/>
      <c r="E83" s="205" t="str">
        <f t="shared" si="10"/>
        <v>NCHA100228_FA-1</v>
      </c>
      <c r="F83" s="12"/>
      <c r="G83" s="13"/>
      <c r="H83" s="206" t="str">
        <f t="shared" si="11"/>
        <v>NCHA100236_FA-1</v>
      </c>
      <c r="I83" s="12"/>
      <c r="J83" s="12"/>
      <c r="K83" s="10" t="s">
        <v>46</v>
      </c>
      <c r="L83" s="10" t="s">
        <v>45</v>
      </c>
      <c r="M83" s="10"/>
    </row>
    <row r="84" spans="1:13" ht="15.75">
      <c r="A84" s="9">
        <v>7</v>
      </c>
      <c r="B84" s="202" t="str">
        <f t="shared" si="9"/>
        <v>NCHA100221_FA-1</v>
      </c>
      <c r="C84" s="17"/>
      <c r="D84" s="13"/>
      <c r="E84" s="205" t="str">
        <f t="shared" si="10"/>
        <v>NCHA100229_FA-1</v>
      </c>
      <c r="F84" s="17"/>
      <c r="G84" s="13"/>
      <c r="H84" s="206" t="str">
        <f t="shared" si="11"/>
        <v>NCHA100237_FA-1</v>
      </c>
      <c r="I84" s="17"/>
      <c r="J84" s="17"/>
      <c r="K84" s="16" t="s">
        <v>32</v>
      </c>
      <c r="L84" s="10" t="s">
        <v>47</v>
      </c>
      <c r="M84" s="10"/>
    </row>
    <row r="85" spans="1:13" ht="15.75">
      <c r="A85" s="9">
        <v>8</v>
      </c>
      <c r="B85" s="202" t="str">
        <f t="shared" si="9"/>
        <v>NCHA100222_FA-1</v>
      </c>
      <c r="C85" s="17"/>
      <c r="D85" s="13"/>
      <c r="E85" s="205" t="str">
        <f t="shared" si="10"/>
        <v>NCHA100230_FA-1</v>
      </c>
      <c r="F85" s="17"/>
      <c r="G85" s="13"/>
      <c r="H85" s="206" t="str">
        <f t="shared" si="11"/>
        <v>NCHA100238_FA-1</v>
      </c>
      <c r="I85" s="17"/>
      <c r="J85" s="17"/>
      <c r="K85" s="16" t="s">
        <v>32</v>
      </c>
      <c r="L85" s="10" t="s">
        <v>48</v>
      </c>
      <c r="M85" s="10"/>
    </row>
    <row r="86" spans="1:13" s="192" customFormat="1" ht="16.5" thickBot="1">
      <c r="A86" s="195"/>
      <c r="B86" s="196"/>
      <c r="C86" s="197"/>
      <c r="D86" s="198"/>
      <c r="E86" s="196"/>
      <c r="F86" s="197"/>
      <c r="G86" s="198"/>
      <c r="H86" s="196"/>
      <c r="I86" s="197"/>
      <c r="J86" s="197"/>
      <c r="K86" s="197"/>
      <c r="L86" s="199"/>
      <c r="M86" s="199"/>
    </row>
    <row r="87" spans="1:13" ht="16.5" thickBot="1">
      <c r="A87" s="240" t="s">
        <v>642</v>
      </c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2"/>
    </row>
    <row r="88" spans="1:13" s="192" customFormat="1" ht="15.75">
      <c r="A88" s="209" t="str">
        <f>A65</f>
        <v>PLAQUE 5</v>
      </c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</row>
    <row r="89" spans="1:13" ht="15.75">
      <c r="A89" s="20"/>
      <c r="B89" s="201">
        <v>1</v>
      </c>
      <c r="C89" s="201">
        <v>2</v>
      </c>
      <c r="D89" s="201">
        <v>3</v>
      </c>
      <c r="E89" s="201">
        <v>4</v>
      </c>
      <c r="F89" s="201">
        <v>5</v>
      </c>
      <c r="G89" s="201">
        <v>6</v>
      </c>
      <c r="H89" s="201">
        <v>7</v>
      </c>
      <c r="I89" s="201">
        <v>8</v>
      </c>
      <c r="J89" s="201">
        <v>9</v>
      </c>
      <c r="K89" s="201">
        <v>10</v>
      </c>
      <c r="L89" s="201">
        <v>11</v>
      </c>
      <c r="M89" s="201">
        <v>12</v>
      </c>
    </row>
    <row r="90" spans="1:13" ht="15.75">
      <c r="A90" s="9" t="s">
        <v>49</v>
      </c>
      <c r="B90" s="202" t="str">
        <f>B67</f>
        <v>NCHA100191_FA-1</v>
      </c>
      <c r="C90" s="202" t="str">
        <f>B67</f>
        <v>NCHA100191_FA-1</v>
      </c>
      <c r="D90" s="11" t="str">
        <f>B67</f>
        <v>NCHA100191_FA-1</v>
      </c>
      <c r="E90" s="205" t="str">
        <f>E67</f>
        <v>NCHA100199_FA-1</v>
      </c>
      <c r="F90" s="14" t="str">
        <f>E67</f>
        <v>NCHA100199_FA-1</v>
      </c>
      <c r="G90" s="14" t="str">
        <f>E67</f>
        <v>NCHA100199_FA-1</v>
      </c>
      <c r="H90" s="206" t="str">
        <f>H67</f>
        <v>NCHA100207_FA-1</v>
      </c>
      <c r="I90" s="15" t="str">
        <f>H67</f>
        <v>NCHA100207_FA-1</v>
      </c>
      <c r="J90" s="15" t="str">
        <f>H67</f>
        <v>NCHA100207_FA-1</v>
      </c>
      <c r="K90" s="201" t="str">
        <f>K67</f>
        <v>S9</v>
      </c>
      <c r="L90" s="10" t="str">
        <f>L67</f>
        <v>S1</v>
      </c>
      <c r="M90" s="211" t="s">
        <v>50</v>
      </c>
    </row>
    <row r="91" spans="1:13" ht="15.75">
      <c r="A91" s="9" t="s">
        <v>51</v>
      </c>
      <c r="B91" s="202" t="str">
        <f t="shared" ref="B91:B97" si="12">B68</f>
        <v>NCHA100192_FA-1</v>
      </c>
      <c r="C91" s="202" t="str">
        <f t="shared" ref="C91:C97" si="13">B68</f>
        <v>NCHA100192_FA-1</v>
      </c>
      <c r="D91" s="11" t="str">
        <f t="shared" ref="D91:D97" si="14">B68</f>
        <v>NCHA100192_FA-1</v>
      </c>
      <c r="E91" s="205" t="str">
        <f t="shared" ref="E91:E97" si="15">E68</f>
        <v>NCHA100200_FA-1</v>
      </c>
      <c r="F91" s="14" t="str">
        <f t="shared" ref="F91:F97" si="16">E68</f>
        <v>NCHA100200_FA-1</v>
      </c>
      <c r="G91" s="14" t="str">
        <f t="shared" ref="G91:G97" si="17">E68</f>
        <v>NCHA100200_FA-1</v>
      </c>
      <c r="H91" s="206" t="str">
        <f t="shared" ref="H91:H97" si="18">H68</f>
        <v>NCHA100208_FA-1</v>
      </c>
      <c r="I91" s="15" t="str">
        <f t="shared" ref="I91:I97" si="19">H68</f>
        <v>NCHA100208_FA-1</v>
      </c>
      <c r="J91" s="15" t="str">
        <f t="shared" ref="J91:J97" si="20">H68</f>
        <v>NCHA100208_FA-1</v>
      </c>
      <c r="K91" s="201" t="str">
        <f t="shared" ref="K91" si="21">K68</f>
        <v>S10</v>
      </c>
      <c r="L91" s="10" t="str">
        <f t="shared" ref="L91:L97" si="22">L68</f>
        <v>S2</v>
      </c>
      <c r="M91" s="10" t="s">
        <v>52</v>
      </c>
    </row>
    <row r="92" spans="1:13" ht="15.75">
      <c r="A92" s="9" t="s">
        <v>53</v>
      </c>
      <c r="B92" s="202" t="str">
        <f t="shared" si="12"/>
        <v>NCHA100193_FA-1</v>
      </c>
      <c r="C92" s="202" t="str">
        <f t="shared" si="13"/>
        <v>NCHA100193_FA-1</v>
      </c>
      <c r="D92" s="11" t="str">
        <f t="shared" si="14"/>
        <v>NCHA100193_FA-1</v>
      </c>
      <c r="E92" s="205" t="str">
        <f t="shared" si="15"/>
        <v>NCHA100201_FA-1</v>
      </c>
      <c r="F92" s="14" t="str">
        <f t="shared" si="16"/>
        <v>NCHA100201_FA-1</v>
      </c>
      <c r="G92" s="14" t="str">
        <f t="shared" si="17"/>
        <v>NCHA100201_FA-1</v>
      </c>
      <c r="H92" s="206" t="str">
        <f t="shared" si="18"/>
        <v>NCHA100209_FA-1</v>
      </c>
      <c r="I92" s="15" t="str">
        <f t="shared" si="19"/>
        <v>NCHA100209_FA-1</v>
      </c>
      <c r="J92" s="15" t="str">
        <f t="shared" si="20"/>
        <v>NCHA100209_FA-1</v>
      </c>
      <c r="K92" s="201" t="s">
        <v>885</v>
      </c>
      <c r="L92" s="10" t="str">
        <f t="shared" si="22"/>
        <v>S3</v>
      </c>
      <c r="M92" s="10" t="s">
        <v>54</v>
      </c>
    </row>
    <row r="93" spans="1:13" ht="15.75">
      <c r="A93" s="9" t="s">
        <v>55</v>
      </c>
      <c r="B93" s="202" t="str">
        <f t="shared" si="12"/>
        <v>NCHA100194_FA-1</v>
      </c>
      <c r="C93" s="202" t="str">
        <f t="shared" si="13"/>
        <v>NCHA100194_FA-1</v>
      </c>
      <c r="D93" s="11" t="str">
        <f t="shared" si="14"/>
        <v>NCHA100194_FA-1</v>
      </c>
      <c r="E93" s="205" t="str">
        <f t="shared" si="15"/>
        <v>NCHA100202_FA-1</v>
      </c>
      <c r="F93" s="14" t="str">
        <f t="shared" si="16"/>
        <v>NCHA100202_FA-1</v>
      </c>
      <c r="G93" s="14" t="str">
        <f t="shared" si="17"/>
        <v>NCHA100202_FA-1</v>
      </c>
      <c r="H93" s="206" t="str">
        <f t="shared" si="18"/>
        <v>NCHA100210_FA-1</v>
      </c>
      <c r="I93" s="15" t="str">
        <f t="shared" si="19"/>
        <v>NCHA100210_FA-1</v>
      </c>
      <c r="J93" s="15" t="str">
        <f t="shared" si="20"/>
        <v>NCHA100210_FA-1</v>
      </c>
      <c r="K93" s="201" t="s">
        <v>886</v>
      </c>
      <c r="L93" s="10" t="str">
        <f t="shared" si="22"/>
        <v>S4</v>
      </c>
      <c r="M93" s="10" t="s">
        <v>56</v>
      </c>
    </row>
    <row r="94" spans="1:13" ht="15.75">
      <c r="A94" s="9" t="s">
        <v>57</v>
      </c>
      <c r="B94" s="202" t="str">
        <f t="shared" si="12"/>
        <v>NCHA100195_FA-1</v>
      </c>
      <c r="C94" s="202" t="str">
        <f t="shared" si="13"/>
        <v>NCHA100195_FA-1</v>
      </c>
      <c r="D94" s="11" t="str">
        <f t="shared" si="14"/>
        <v>NCHA100195_FA-1</v>
      </c>
      <c r="E94" s="205" t="str">
        <f t="shared" si="15"/>
        <v>NCHA100203_FA-1</v>
      </c>
      <c r="F94" s="14" t="str">
        <f t="shared" si="16"/>
        <v>NCHA100203_FA-1</v>
      </c>
      <c r="G94" s="14" t="str">
        <f t="shared" si="17"/>
        <v>NCHA100203_FA-1</v>
      </c>
      <c r="H94" s="206" t="str">
        <f t="shared" si="18"/>
        <v>NCHA100211_FA-1</v>
      </c>
      <c r="I94" s="15" t="str">
        <f t="shared" si="19"/>
        <v>NCHA100211_FA-1</v>
      </c>
      <c r="J94" s="15" t="str">
        <f t="shared" si="20"/>
        <v>NCHA100211_FA-1</v>
      </c>
      <c r="K94" s="10" t="s">
        <v>46</v>
      </c>
      <c r="L94" s="10" t="str">
        <f t="shared" si="22"/>
        <v>S5</v>
      </c>
      <c r="M94" s="10" t="s">
        <v>58</v>
      </c>
    </row>
    <row r="95" spans="1:13" ht="15.75">
      <c r="A95" s="9" t="s">
        <v>59</v>
      </c>
      <c r="B95" s="202" t="str">
        <f t="shared" si="12"/>
        <v>NCHA100196_FA-1</v>
      </c>
      <c r="C95" s="202" t="str">
        <f t="shared" si="13"/>
        <v>NCHA100196_FA-1</v>
      </c>
      <c r="D95" s="11" t="str">
        <f t="shared" si="14"/>
        <v>NCHA100196_FA-1</v>
      </c>
      <c r="E95" s="205" t="str">
        <f t="shared" si="15"/>
        <v>NCHA100204_FA-1</v>
      </c>
      <c r="F95" s="14" t="str">
        <f t="shared" si="16"/>
        <v>NCHA100204_FA-1</v>
      </c>
      <c r="G95" s="14" t="str">
        <f t="shared" si="17"/>
        <v>NCHA100204_FA-1</v>
      </c>
      <c r="H95" s="206" t="str">
        <f t="shared" si="18"/>
        <v>NCHA100212_FA-1</v>
      </c>
      <c r="I95" s="15" t="str">
        <f t="shared" si="19"/>
        <v>NCHA100212_FA-1</v>
      </c>
      <c r="J95" s="15" t="str">
        <f t="shared" si="20"/>
        <v>NCHA100212_FA-1</v>
      </c>
      <c r="K95" s="10" t="s">
        <v>46</v>
      </c>
      <c r="L95" s="10" t="str">
        <f t="shared" si="22"/>
        <v>S6</v>
      </c>
      <c r="M95" s="10" t="s">
        <v>60</v>
      </c>
    </row>
    <row r="96" spans="1:13" ht="15.75">
      <c r="A96" s="9" t="s">
        <v>61</v>
      </c>
      <c r="B96" s="202" t="str">
        <f t="shared" si="12"/>
        <v>NCHA100197_FA-1</v>
      </c>
      <c r="C96" s="202" t="str">
        <f t="shared" si="13"/>
        <v>NCHA100197_FA-1</v>
      </c>
      <c r="D96" s="11" t="str">
        <f t="shared" si="14"/>
        <v>NCHA100197_FA-1</v>
      </c>
      <c r="E96" s="205" t="str">
        <f t="shared" si="15"/>
        <v>NCHA100205_FA-1</v>
      </c>
      <c r="F96" s="14" t="str">
        <f t="shared" si="16"/>
        <v>NCHA100205_FA-1</v>
      </c>
      <c r="G96" s="14" t="str">
        <f t="shared" si="17"/>
        <v>NCHA100205_FA-1</v>
      </c>
      <c r="H96" s="206" t="str">
        <f t="shared" si="18"/>
        <v>NCHA100213_FA-1</v>
      </c>
      <c r="I96" s="15" t="str">
        <f t="shared" si="19"/>
        <v>NCHA100213_FA-1</v>
      </c>
      <c r="J96" s="15" t="str">
        <f t="shared" si="20"/>
        <v>NCHA100213_FA-1</v>
      </c>
      <c r="K96" s="16" t="s">
        <v>32</v>
      </c>
      <c r="L96" s="10" t="str">
        <f t="shared" si="22"/>
        <v>S7</v>
      </c>
      <c r="M96" s="10" t="s">
        <v>62</v>
      </c>
    </row>
    <row r="97" spans="1:14" ht="15.75">
      <c r="A97" s="9" t="s">
        <v>63</v>
      </c>
      <c r="B97" s="202" t="str">
        <f t="shared" si="12"/>
        <v>NCHA100198_FA-1</v>
      </c>
      <c r="C97" s="202" t="str">
        <f t="shared" si="13"/>
        <v>NCHA100198_FA-1</v>
      </c>
      <c r="D97" s="11" t="str">
        <f t="shared" si="14"/>
        <v>NCHA100198_FA-1</v>
      </c>
      <c r="E97" s="205" t="str">
        <f t="shared" si="15"/>
        <v>NCHA100206_FA-1</v>
      </c>
      <c r="F97" s="14" t="str">
        <f t="shared" si="16"/>
        <v>NCHA100206_FA-1</v>
      </c>
      <c r="G97" s="14" t="str">
        <f t="shared" si="17"/>
        <v>NCHA100206_FA-1</v>
      </c>
      <c r="H97" s="206" t="str">
        <f t="shared" si="18"/>
        <v>NCHA100214_FA-1</v>
      </c>
      <c r="I97" s="15" t="str">
        <f t="shared" si="19"/>
        <v>NCHA100214_FA-1</v>
      </c>
      <c r="J97" s="15" t="str">
        <f t="shared" si="20"/>
        <v>NCHA100214_FA-1</v>
      </c>
      <c r="K97" s="16" t="s">
        <v>32</v>
      </c>
      <c r="L97" s="10" t="str">
        <f t="shared" si="22"/>
        <v>S8</v>
      </c>
      <c r="M97" s="10" t="s">
        <v>64</v>
      </c>
    </row>
    <row r="98" spans="1:14" ht="15.75">
      <c r="A98" s="22"/>
      <c r="B98" s="222"/>
      <c r="C98" s="222"/>
      <c r="D98" s="222"/>
      <c r="E98" s="222"/>
      <c r="F98" s="222"/>
      <c r="G98" s="222"/>
      <c r="H98" s="222"/>
      <c r="I98" s="222"/>
      <c r="J98" s="222"/>
      <c r="K98" s="223" t="s">
        <v>65</v>
      </c>
      <c r="L98" s="223"/>
      <c r="M98" s="223"/>
    </row>
    <row r="99" spans="1:14" ht="15.75">
      <c r="A99" s="210" t="str">
        <f>A76</f>
        <v>PLAQUE 6</v>
      </c>
      <c r="B99" s="19"/>
      <c r="C99" s="19"/>
      <c r="D99" s="19"/>
      <c r="E99" s="19"/>
      <c r="F99" s="19"/>
      <c r="G99" s="19"/>
      <c r="H99" s="19"/>
      <c r="I99" s="19"/>
      <c r="J99" s="19"/>
      <c r="K99" s="23"/>
      <c r="L99" s="23"/>
      <c r="M99" s="23"/>
    </row>
    <row r="100" spans="1:14" ht="15.75">
      <c r="A100" s="20"/>
      <c r="B100" s="201">
        <v>1</v>
      </c>
      <c r="C100" s="201">
        <v>2</v>
      </c>
      <c r="D100" s="201">
        <v>3</v>
      </c>
      <c r="E100" s="201">
        <v>4</v>
      </c>
      <c r="F100" s="201">
        <v>5</v>
      </c>
      <c r="G100" s="201">
        <v>6</v>
      </c>
      <c r="H100" s="201">
        <v>7</v>
      </c>
      <c r="I100" s="201">
        <v>8</v>
      </c>
      <c r="J100" s="201">
        <v>9</v>
      </c>
      <c r="K100" s="201">
        <v>10</v>
      </c>
      <c r="L100" s="201">
        <v>11</v>
      </c>
      <c r="M100" s="201">
        <v>12</v>
      </c>
    </row>
    <row r="101" spans="1:14" ht="15.75">
      <c r="A101" s="9" t="s">
        <v>49</v>
      </c>
      <c r="B101" s="202" t="str">
        <f>B78</f>
        <v>NCHA100215_FA-1</v>
      </c>
      <c r="C101" s="11" t="str">
        <f>B78</f>
        <v>NCHA100215_FA-1</v>
      </c>
      <c r="D101" s="11" t="str">
        <f>B78</f>
        <v>NCHA100215_FA-1</v>
      </c>
      <c r="E101" s="205" t="str">
        <f>E78</f>
        <v>NCHA100223_FA-1</v>
      </c>
      <c r="F101" s="14" t="str">
        <f>E78</f>
        <v>NCHA100223_FA-1</v>
      </c>
      <c r="G101" s="14" t="str">
        <f>E78</f>
        <v>NCHA100223_FA-1</v>
      </c>
      <c r="H101" s="206" t="str">
        <f>H78</f>
        <v>NCHA100231_FA-1</v>
      </c>
      <c r="I101" s="15" t="str">
        <f>H78</f>
        <v>NCHA100231_FA-1</v>
      </c>
      <c r="J101" s="15" t="str">
        <f>H78</f>
        <v>NCHA100231_FA-1</v>
      </c>
      <c r="K101" s="201" t="str">
        <f>K78</f>
        <v>S9</v>
      </c>
      <c r="L101" s="10" t="str">
        <f>L78</f>
        <v>S1</v>
      </c>
      <c r="M101" s="10" t="s">
        <v>50</v>
      </c>
    </row>
    <row r="102" spans="1:14" ht="15.75">
      <c r="A102" s="9" t="s">
        <v>51</v>
      </c>
      <c r="B102" s="202" t="str">
        <f t="shared" ref="B102:B108" si="23">B79</f>
        <v>NCHA100216_FA-1</v>
      </c>
      <c r="C102" s="11" t="str">
        <f t="shared" ref="C102:C108" si="24">B79</f>
        <v>NCHA100216_FA-1</v>
      </c>
      <c r="D102" s="11" t="str">
        <f t="shared" ref="D102:D108" si="25">B79</f>
        <v>NCHA100216_FA-1</v>
      </c>
      <c r="E102" s="205" t="str">
        <f t="shared" ref="E102:E108" si="26">E79</f>
        <v>NCHA100224_FA-1</v>
      </c>
      <c r="F102" s="14" t="str">
        <f t="shared" ref="F102:F108" si="27">E79</f>
        <v>NCHA100224_FA-1</v>
      </c>
      <c r="G102" s="14" t="str">
        <f t="shared" ref="G102:G108" si="28">E79</f>
        <v>NCHA100224_FA-1</v>
      </c>
      <c r="H102" s="206" t="str">
        <f t="shared" ref="H102:H108" si="29">H79</f>
        <v>NCHA100232_FA-1</v>
      </c>
      <c r="I102" s="15" t="str">
        <f t="shared" ref="I102:I108" si="30">H79</f>
        <v>NCHA100232_FA-1</v>
      </c>
      <c r="J102" s="15" t="str">
        <f t="shared" ref="J102:J108" si="31">H79</f>
        <v>NCHA100232_FA-1</v>
      </c>
      <c r="K102" s="201" t="str">
        <f t="shared" ref="K102" si="32">K79</f>
        <v>S10</v>
      </c>
      <c r="L102" s="10" t="str">
        <f t="shared" ref="L102:L108" si="33">L79</f>
        <v>S2</v>
      </c>
      <c r="M102" s="10" t="s">
        <v>52</v>
      </c>
    </row>
    <row r="103" spans="1:14" ht="15.75">
      <c r="A103" s="9" t="s">
        <v>53</v>
      </c>
      <c r="B103" s="202" t="str">
        <f t="shared" si="23"/>
        <v>NCHA100217_FA-1</v>
      </c>
      <c r="C103" s="11" t="str">
        <f t="shared" si="24"/>
        <v>NCHA100217_FA-1</v>
      </c>
      <c r="D103" s="11" t="str">
        <f t="shared" si="25"/>
        <v>NCHA100217_FA-1</v>
      </c>
      <c r="E103" s="205" t="str">
        <f t="shared" si="26"/>
        <v>NCHA100225_FA-1</v>
      </c>
      <c r="F103" s="14" t="str">
        <f t="shared" si="27"/>
        <v>NCHA100225_FA-1</v>
      </c>
      <c r="G103" s="14" t="str">
        <f t="shared" si="28"/>
        <v>NCHA100225_FA-1</v>
      </c>
      <c r="H103" s="206" t="str">
        <f t="shared" si="29"/>
        <v>NCHA100233_FA-1</v>
      </c>
      <c r="I103" s="15" t="str">
        <f t="shared" si="30"/>
        <v>NCHA100233_FA-1</v>
      </c>
      <c r="J103" s="15" t="str">
        <f t="shared" si="31"/>
        <v>NCHA100233_FA-1</v>
      </c>
      <c r="K103" s="201" t="s">
        <v>885</v>
      </c>
      <c r="L103" s="10" t="str">
        <f t="shared" si="33"/>
        <v>S3</v>
      </c>
      <c r="M103" s="10" t="s">
        <v>54</v>
      </c>
      <c r="N103" s="4"/>
    </row>
    <row r="104" spans="1:14" ht="15.75">
      <c r="A104" s="9" t="s">
        <v>55</v>
      </c>
      <c r="B104" s="202" t="str">
        <f t="shared" si="23"/>
        <v>NCHA100218_FA-1</v>
      </c>
      <c r="C104" s="11" t="str">
        <f t="shared" si="24"/>
        <v>NCHA100218_FA-1</v>
      </c>
      <c r="D104" s="11" t="str">
        <f t="shared" si="25"/>
        <v>NCHA100218_FA-1</v>
      </c>
      <c r="E104" s="205" t="str">
        <f t="shared" si="26"/>
        <v>NCHA100226_FA-1</v>
      </c>
      <c r="F104" s="14" t="str">
        <f t="shared" si="27"/>
        <v>NCHA100226_FA-1</v>
      </c>
      <c r="G104" s="14" t="str">
        <f t="shared" si="28"/>
        <v>NCHA100226_FA-1</v>
      </c>
      <c r="H104" s="206" t="str">
        <f t="shared" si="29"/>
        <v>NCHA100234_FA-1</v>
      </c>
      <c r="I104" s="15" t="str">
        <f t="shared" si="30"/>
        <v>NCHA100234_FA-1</v>
      </c>
      <c r="J104" s="15" t="str">
        <f t="shared" si="31"/>
        <v>NCHA100234_FA-1</v>
      </c>
      <c r="K104" s="201" t="s">
        <v>886</v>
      </c>
      <c r="L104" s="10" t="str">
        <f t="shared" si="33"/>
        <v>S4</v>
      </c>
      <c r="M104" s="10" t="s">
        <v>56</v>
      </c>
      <c r="N104" s="4"/>
    </row>
    <row r="105" spans="1:14" ht="15.75">
      <c r="A105" s="9" t="s">
        <v>57</v>
      </c>
      <c r="B105" s="202" t="str">
        <f t="shared" si="23"/>
        <v>NCHA100219_FA-1</v>
      </c>
      <c r="C105" s="11" t="str">
        <f t="shared" si="24"/>
        <v>NCHA100219_FA-1</v>
      </c>
      <c r="D105" s="11" t="str">
        <f t="shared" si="25"/>
        <v>NCHA100219_FA-1</v>
      </c>
      <c r="E105" s="205" t="str">
        <f t="shared" si="26"/>
        <v>NCHA100227_FA-1</v>
      </c>
      <c r="F105" s="14" t="str">
        <f t="shared" si="27"/>
        <v>NCHA100227_FA-1</v>
      </c>
      <c r="G105" s="14" t="str">
        <f t="shared" si="28"/>
        <v>NCHA100227_FA-1</v>
      </c>
      <c r="H105" s="206" t="str">
        <f t="shared" si="29"/>
        <v>NCHA100235_FA-1</v>
      </c>
      <c r="I105" s="15" t="str">
        <f t="shared" si="30"/>
        <v>NCHA100235_FA-1</v>
      </c>
      <c r="J105" s="15" t="str">
        <f t="shared" si="31"/>
        <v>NCHA100235_FA-1</v>
      </c>
      <c r="K105" s="10" t="s">
        <v>46</v>
      </c>
      <c r="L105" s="10" t="str">
        <f t="shared" si="33"/>
        <v>S5</v>
      </c>
      <c r="M105" s="10" t="s">
        <v>58</v>
      </c>
      <c r="N105" s="4"/>
    </row>
    <row r="106" spans="1:14" ht="15.75">
      <c r="A106" s="9" t="s">
        <v>59</v>
      </c>
      <c r="B106" s="202" t="str">
        <f t="shared" si="23"/>
        <v>NCHA100220_FA-1</v>
      </c>
      <c r="C106" s="11" t="str">
        <f t="shared" si="24"/>
        <v>NCHA100220_FA-1</v>
      </c>
      <c r="D106" s="11" t="str">
        <f t="shared" si="25"/>
        <v>NCHA100220_FA-1</v>
      </c>
      <c r="E106" s="205" t="str">
        <f t="shared" si="26"/>
        <v>NCHA100228_FA-1</v>
      </c>
      <c r="F106" s="14" t="str">
        <f t="shared" si="27"/>
        <v>NCHA100228_FA-1</v>
      </c>
      <c r="G106" s="14" t="str">
        <f t="shared" si="28"/>
        <v>NCHA100228_FA-1</v>
      </c>
      <c r="H106" s="206" t="str">
        <f t="shared" si="29"/>
        <v>NCHA100236_FA-1</v>
      </c>
      <c r="I106" s="15" t="str">
        <f t="shared" si="30"/>
        <v>NCHA100236_FA-1</v>
      </c>
      <c r="J106" s="15" t="str">
        <f t="shared" si="31"/>
        <v>NCHA100236_FA-1</v>
      </c>
      <c r="K106" s="10" t="s">
        <v>46</v>
      </c>
      <c r="L106" s="10" t="str">
        <f t="shared" si="33"/>
        <v>S6</v>
      </c>
      <c r="M106" s="10" t="s">
        <v>60</v>
      </c>
      <c r="N106" s="4"/>
    </row>
    <row r="107" spans="1:14" ht="15.75">
      <c r="A107" s="9" t="s">
        <v>61</v>
      </c>
      <c r="B107" s="202" t="str">
        <f t="shared" si="23"/>
        <v>NCHA100221_FA-1</v>
      </c>
      <c r="C107" s="11" t="str">
        <f t="shared" si="24"/>
        <v>NCHA100221_FA-1</v>
      </c>
      <c r="D107" s="11" t="str">
        <f t="shared" si="25"/>
        <v>NCHA100221_FA-1</v>
      </c>
      <c r="E107" s="205" t="str">
        <f t="shared" si="26"/>
        <v>NCHA100229_FA-1</v>
      </c>
      <c r="F107" s="14" t="str">
        <f t="shared" si="27"/>
        <v>NCHA100229_FA-1</v>
      </c>
      <c r="G107" s="14" t="str">
        <f t="shared" si="28"/>
        <v>NCHA100229_FA-1</v>
      </c>
      <c r="H107" s="206" t="str">
        <f t="shared" si="29"/>
        <v>NCHA100237_FA-1</v>
      </c>
      <c r="I107" s="15" t="str">
        <f t="shared" si="30"/>
        <v>NCHA100237_FA-1</v>
      </c>
      <c r="J107" s="15" t="str">
        <f t="shared" si="31"/>
        <v>NCHA100237_FA-1</v>
      </c>
      <c r="K107" s="16" t="s">
        <v>32</v>
      </c>
      <c r="L107" s="10" t="str">
        <f t="shared" si="33"/>
        <v>S7</v>
      </c>
      <c r="M107" s="10" t="s">
        <v>62</v>
      </c>
      <c r="N107" s="4"/>
    </row>
    <row r="108" spans="1:14" ht="15.75">
      <c r="A108" s="9" t="s">
        <v>63</v>
      </c>
      <c r="B108" s="202" t="str">
        <f t="shared" si="23"/>
        <v>NCHA100222_FA-1</v>
      </c>
      <c r="C108" s="11" t="str">
        <f t="shared" si="24"/>
        <v>NCHA100222_FA-1</v>
      </c>
      <c r="D108" s="11" t="str">
        <f t="shared" si="25"/>
        <v>NCHA100222_FA-1</v>
      </c>
      <c r="E108" s="205" t="str">
        <f t="shared" si="26"/>
        <v>NCHA100230_FA-1</v>
      </c>
      <c r="F108" s="14" t="str">
        <f t="shared" si="27"/>
        <v>NCHA100230_FA-1</v>
      </c>
      <c r="G108" s="14" t="str">
        <f t="shared" si="28"/>
        <v>NCHA100230_FA-1</v>
      </c>
      <c r="H108" s="206" t="str">
        <f t="shared" si="29"/>
        <v>NCHA100238_FA-1</v>
      </c>
      <c r="I108" s="15" t="str">
        <f t="shared" si="30"/>
        <v>NCHA100238_FA-1</v>
      </c>
      <c r="J108" s="15" t="str">
        <f t="shared" si="31"/>
        <v>NCHA100238_FA-1</v>
      </c>
      <c r="K108" s="16" t="s">
        <v>32</v>
      </c>
      <c r="L108" s="10" t="str">
        <f t="shared" si="33"/>
        <v>S8</v>
      </c>
      <c r="M108" s="10" t="s">
        <v>64</v>
      </c>
      <c r="N108" s="4"/>
    </row>
    <row r="109" spans="1:14" ht="15.75">
      <c r="A109" s="22"/>
      <c r="B109" s="222"/>
      <c r="C109" s="222"/>
      <c r="D109" s="222"/>
      <c r="E109" s="222"/>
      <c r="F109" s="222"/>
      <c r="G109" s="222"/>
      <c r="H109" s="222"/>
      <c r="I109" s="222"/>
      <c r="J109" s="222"/>
      <c r="K109" s="223" t="s">
        <v>65</v>
      </c>
      <c r="L109" s="223"/>
      <c r="M109" s="223"/>
      <c r="N109" s="4"/>
    </row>
    <row r="110" spans="1:14" ht="15.75">
      <c r="A110" s="22"/>
      <c r="K110" s="23"/>
      <c r="L110" s="23"/>
      <c r="M110" s="23"/>
      <c r="N110" s="4"/>
    </row>
    <row r="111" spans="1:14" ht="15.75">
      <c r="A111" s="24" t="s">
        <v>66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4"/>
    </row>
    <row r="112" spans="1:14">
      <c r="A112" s="25" t="s">
        <v>67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4"/>
    </row>
    <row r="113" spans="1:14">
      <c r="N113" s="4"/>
    </row>
    <row r="114" spans="1:14">
      <c r="A114" s="4" t="s">
        <v>68</v>
      </c>
      <c r="N114" s="4"/>
    </row>
    <row r="115" spans="1:14">
      <c r="N115" s="4"/>
    </row>
    <row r="116" spans="1:14">
      <c r="A116" t="s">
        <v>69</v>
      </c>
      <c r="N116" s="4"/>
    </row>
    <row r="117" spans="1:14">
      <c r="N117" s="4"/>
    </row>
    <row r="118" spans="1:14">
      <c r="A118" t="s">
        <v>70</v>
      </c>
      <c r="N118" s="4"/>
    </row>
    <row r="119" spans="1:14">
      <c r="N119" s="4"/>
    </row>
    <row r="120" spans="1:14">
      <c r="A120" t="s">
        <v>71</v>
      </c>
    </row>
    <row r="122" spans="1:14">
      <c r="A122" t="s">
        <v>72</v>
      </c>
      <c r="G122" t="s">
        <v>73</v>
      </c>
    </row>
    <row r="124" spans="1:14">
      <c r="A124" t="s">
        <v>74</v>
      </c>
    </row>
    <row r="126" spans="1:14">
      <c r="A126" t="s">
        <v>75</v>
      </c>
    </row>
    <row r="128" spans="1:14">
      <c r="A128" t="s">
        <v>76</v>
      </c>
    </row>
    <row r="130" spans="1:13">
      <c r="A130" t="s">
        <v>77</v>
      </c>
    </row>
    <row r="132" spans="1:13">
      <c r="A132" t="s">
        <v>78</v>
      </c>
    </row>
    <row r="134" spans="1:13">
      <c r="A134" t="s">
        <v>79</v>
      </c>
    </row>
    <row r="136" spans="1:13">
      <c r="A136" t="s">
        <v>80</v>
      </c>
    </row>
    <row r="138" spans="1:13">
      <c r="A138" t="s">
        <v>81</v>
      </c>
    </row>
    <row r="139" spans="1:13"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1:13" ht="15.75">
      <c r="A140" s="26" t="s">
        <v>82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2" spans="1:13">
      <c r="A142" t="s">
        <v>83</v>
      </c>
    </row>
    <row r="144" spans="1:13">
      <c r="A144" s="27" t="s">
        <v>84</v>
      </c>
      <c r="B144" s="27" t="s">
        <v>85</v>
      </c>
      <c r="C144" s="28" t="s">
        <v>86</v>
      </c>
      <c r="D144" s="224" t="s">
        <v>87</v>
      </c>
    </row>
    <row r="145" spans="1:13">
      <c r="A145" s="27" t="s">
        <v>88</v>
      </c>
      <c r="B145" s="17" t="s">
        <v>89</v>
      </c>
      <c r="C145" s="28" t="s">
        <v>90</v>
      </c>
      <c r="D145" s="225"/>
    </row>
    <row r="146" spans="1:13" ht="15.75" thickBot="1">
      <c r="A146" s="29" t="s">
        <v>91</v>
      </c>
      <c r="B146" s="30" t="s">
        <v>92</v>
      </c>
      <c r="C146" s="31" t="s">
        <v>93</v>
      </c>
      <c r="D146" s="225"/>
    </row>
    <row r="147" spans="1:13">
      <c r="A147" s="4"/>
      <c r="B147" s="32" t="s">
        <v>92</v>
      </c>
      <c r="C147" s="33" t="s">
        <v>93</v>
      </c>
      <c r="D147" s="226"/>
      <c r="G147" s="4"/>
      <c r="H147" s="34"/>
      <c r="I147" s="34"/>
      <c r="J147" s="35"/>
      <c r="K147" s="36"/>
    </row>
    <row r="148" spans="1:13">
      <c r="B148" s="227" t="s">
        <v>94</v>
      </c>
      <c r="C148" s="228"/>
      <c r="D148" s="229"/>
      <c r="G148" s="4"/>
      <c r="H148" s="34"/>
      <c r="I148" s="34"/>
      <c r="J148" s="35"/>
      <c r="K148" s="36"/>
    </row>
    <row r="149" spans="1:13">
      <c r="G149" s="4"/>
      <c r="H149" s="34"/>
      <c r="I149" s="34"/>
      <c r="J149" s="35"/>
      <c r="K149" s="36"/>
    </row>
    <row r="150" spans="1:13">
      <c r="A150" t="s">
        <v>95</v>
      </c>
    </row>
    <row r="152" spans="1:13">
      <c r="A152" t="s">
        <v>96</v>
      </c>
    </row>
    <row r="154" spans="1:13">
      <c r="A154" t="s">
        <v>97</v>
      </c>
    </row>
    <row r="156" spans="1:13" ht="15.75">
      <c r="A156" s="26" t="s">
        <v>98</v>
      </c>
      <c r="B156" s="3"/>
      <c r="C156" s="38"/>
      <c r="D156" s="38"/>
      <c r="E156" s="38"/>
      <c r="F156" s="38"/>
      <c r="G156" s="38"/>
      <c r="H156" s="38"/>
      <c r="I156" s="39"/>
      <c r="J156" s="39"/>
      <c r="K156" s="39"/>
      <c r="L156" s="40"/>
      <c r="M156" s="38"/>
    </row>
    <row r="157" spans="1:13">
      <c r="A157" s="4"/>
      <c r="B157" s="7"/>
      <c r="C157" s="4"/>
      <c r="D157" s="4"/>
      <c r="E157" s="4"/>
      <c r="F157" s="4"/>
      <c r="G157" s="4"/>
      <c r="H157" s="4"/>
      <c r="I157" s="8"/>
      <c r="J157" s="8"/>
      <c r="K157" s="8"/>
      <c r="L157" s="41"/>
      <c r="M157" s="4"/>
    </row>
    <row r="158" spans="1:13">
      <c r="A158" s="4"/>
      <c r="B158" s="27" t="s">
        <v>99</v>
      </c>
      <c r="C158" s="4"/>
      <c r="D158" s="4"/>
      <c r="E158" s="4"/>
      <c r="F158" s="4"/>
      <c r="G158" s="4"/>
      <c r="H158" s="4"/>
      <c r="I158" s="8"/>
      <c r="J158" s="8"/>
      <c r="K158" s="8"/>
      <c r="L158" s="41"/>
      <c r="M158" s="4"/>
    </row>
    <row r="159" spans="1:13">
      <c r="A159" s="4"/>
      <c r="B159" s="42" t="s">
        <v>100</v>
      </c>
      <c r="C159" s="17">
        <v>2</v>
      </c>
      <c r="D159" s="4"/>
      <c r="E159" s="4"/>
      <c r="F159" s="4" t="s">
        <v>101</v>
      </c>
      <c r="G159" s="4"/>
      <c r="H159" s="4"/>
      <c r="I159" s="8"/>
      <c r="J159" s="8"/>
      <c r="K159" s="8"/>
      <c r="L159" s="41"/>
      <c r="M159" s="4"/>
    </row>
    <row r="160" spans="1:13">
      <c r="A160" s="4"/>
      <c r="B160" s="42" t="s">
        <v>102</v>
      </c>
      <c r="C160" s="17" t="s">
        <v>103</v>
      </c>
      <c r="D160" s="4"/>
      <c r="E160" s="4"/>
      <c r="F160" s="4"/>
      <c r="G160" s="4"/>
      <c r="H160" s="4"/>
      <c r="I160" s="8"/>
      <c r="J160" s="8"/>
      <c r="K160" s="8"/>
      <c r="L160" s="41"/>
      <c r="M160" s="4"/>
    </row>
    <row r="161" spans="1:13">
      <c r="A161" s="4"/>
      <c r="B161" s="4"/>
      <c r="C161" s="4"/>
      <c r="D161" s="4"/>
      <c r="E161" s="4"/>
      <c r="F161" s="4"/>
      <c r="G161" s="4"/>
      <c r="H161" s="4"/>
      <c r="I161" s="8"/>
      <c r="J161" s="8"/>
      <c r="K161" s="8"/>
      <c r="L161" s="41"/>
      <c r="M161" s="4"/>
    </row>
    <row r="162" spans="1:13">
      <c r="A162" s="4" t="s">
        <v>104</v>
      </c>
      <c r="B162" s="43" t="s">
        <v>105</v>
      </c>
      <c r="C162" s="4"/>
      <c r="D162" s="4"/>
      <c r="E162" s="4"/>
      <c r="F162" s="4"/>
      <c r="G162" s="4"/>
      <c r="H162" s="4"/>
      <c r="I162" s="8"/>
      <c r="J162" s="8"/>
      <c r="K162" s="8"/>
      <c r="L162" s="4"/>
      <c r="M162" s="6"/>
    </row>
    <row r="163" spans="1:13">
      <c r="A163" s="4"/>
      <c r="B163" s="42" t="s">
        <v>106</v>
      </c>
      <c r="C163" s="17" t="s">
        <v>107</v>
      </c>
      <c r="D163" s="44" t="s">
        <v>108</v>
      </c>
      <c r="E163" s="4"/>
      <c r="F163" s="4" t="s">
        <v>109</v>
      </c>
      <c r="G163" s="4"/>
      <c r="H163" s="4"/>
      <c r="I163" s="8"/>
      <c r="J163" s="8"/>
      <c r="K163" s="35"/>
      <c r="L163" s="8"/>
      <c r="M163" s="6"/>
    </row>
    <row r="164" spans="1:13">
      <c r="A164" s="4"/>
      <c r="B164" s="45" t="s">
        <v>110</v>
      </c>
      <c r="C164" s="17" t="s">
        <v>111</v>
      </c>
      <c r="D164" s="44" t="s">
        <v>112</v>
      </c>
      <c r="E164" s="4"/>
      <c r="F164" s="4"/>
      <c r="G164" s="4"/>
      <c r="H164" s="4"/>
      <c r="I164" s="8"/>
      <c r="J164" s="8"/>
      <c r="K164" s="35"/>
      <c r="L164" s="8"/>
      <c r="M164" s="6"/>
    </row>
    <row r="165" spans="1:13">
      <c r="A165" s="4"/>
      <c r="B165" s="4"/>
      <c r="C165" s="4"/>
      <c r="D165" s="4"/>
      <c r="E165" s="4"/>
      <c r="F165" s="4"/>
      <c r="G165" s="4"/>
      <c r="H165" s="4"/>
      <c r="I165" s="8"/>
      <c r="J165" s="8"/>
      <c r="K165" s="35"/>
      <c r="L165" s="8"/>
      <c r="M165" s="6"/>
    </row>
    <row r="166" spans="1:13">
      <c r="A166" s="4" t="s">
        <v>104</v>
      </c>
      <c r="B166" s="27" t="s">
        <v>113</v>
      </c>
      <c r="C166" s="4"/>
      <c r="D166" s="4"/>
      <c r="E166" s="4"/>
      <c r="F166" s="4"/>
      <c r="G166" s="4"/>
      <c r="H166" s="4"/>
      <c r="I166" s="8"/>
      <c r="J166" s="8"/>
      <c r="K166" s="35"/>
      <c r="L166" s="8"/>
      <c r="M166" s="6"/>
    </row>
    <row r="167" spans="1:13">
      <c r="A167" s="4"/>
      <c r="B167" s="42" t="s">
        <v>114</v>
      </c>
      <c r="C167" s="17" t="s">
        <v>115</v>
      </c>
      <c r="D167" s="44" t="s">
        <v>116</v>
      </c>
      <c r="E167" s="4"/>
      <c r="F167" s="46" t="s">
        <v>117</v>
      </c>
      <c r="G167" s="46"/>
      <c r="H167" s="46"/>
      <c r="I167" s="47"/>
      <c r="J167" s="47"/>
      <c r="K167" s="35"/>
      <c r="L167" s="8"/>
      <c r="M167" s="6"/>
    </row>
    <row r="168" spans="1:13">
      <c r="A168" s="4"/>
      <c r="B168" s="42" t="s">
        <v>118</v>
      </c>
      <c r="C168" s="17" t="s">
        <v>119</v>
      </c>
      <c r="D168" s="44" t="s">
        <v>120</v>
      </c>
      <c r="E168" s="4"/>
      <c r="F168" s="4" t="s">
        <v>121</v>
      </c>
      <c r="G168" s="4"/>
      <c r="H168" s="8"/>
      <c r="I168" s="8"/>
      <c r="J168" s="8"/>
      <c r="K168" s="35"/>
      <c r="L168" s="8"/>
      <c r="M168" s="6"/>
    </row>
    <row r="169" spans="1:13" ht="18" customHeight="1">
      <c r="A169" s="4"/>
      <c r="B169" s="4"/>
      <c r="C169" s="34"/>
      <c r="D169" s="4"/>
      <c r="E169" s="4"/>
      <c r="F169" s="4"/>
      <c r="G169" s="4"/>
      <c r="H169" s="4"/>
      <c r="I169" s="4"/>
      <c r="J169" s="4"/>
      <c r="K169" s="35"/>
      <c r="L169" s="8"/>
      <c r="M169" s="6"/>
    </row>
    <row r="170" spans="1:13" ht="18" customHeight="1">
      <c r="A170" s="4"/>
      <c r="B170" s="27" t="s">
        <v>122</v>
      </c>
      <c r="C170" s="34"/>
      <c r="D170" s="4"/>
      <c r="E170" s="4"/>
      <c r="F170" s="4"/>
      <c r="G170" s="4"/>
      <c r="H170" s="4"/>
      <c r="I170" s="4"/>
      <c r="J170" s="4"/>
      <c r="K170" s="35"/>
      <c r="L170" s="8"/>
      <c r="M170" s="6"/>
    </row>
    <row r="171" spans="1:13" ht="18" customHeight="1">
      <c r="A171" s="4" t="s">
        <v>123</v>
      </c>
      <c r="B171" s="42" t="s">
        <v>124</v>
      </c>
      <c r="C171" s="17" t="s">
        <v>125</v>
      </c>
      <c r="D171" s="4"/>
      <c r="E171" s="4"/>
      <c r="F171" s="4" t="s">
        <v>109</v>
      </c>
      <c r="G171" s="4"/>
      <c r="H171" s="4"/>
      <c r="I171" s="4"/>
      <c r="J171" s="4"/>
      <c r="K171" s="35"/>
      <c r="L171" s="8"/>
      <c r="M171" s="4"/>
    </row>
    <row r="172" spans="1:13" ht="18" customHeight="1">
      <c r="A172" s="4"/>
      <c r="B172" s="45" t="s">
        <v>110</v>
      </c>
      <c r="C172" s="17" t="s">
        <v>126</v>
      </c>
      <c r="D172" s="4"/>
      <c r="E172" s="4"/>
      <c r="F172" s="4"/>
      <c r="G172" s="4"/>
      <c r="H172" s="4"/>
      <c r="I172" s="4"/>
      <c r="J172" s="4"/>
      <c r="K172" s="35"/>
      <c r="L172" s="8"/>
      <c r="M172" s="6"/>
    </row>
    <row r="173" spans="1:13" ht="18" customHeight="1"/>
    <row r="174" spans="1:13" ht="18" customHeight="1">
      <c r="A174" s="26" t="s">
        <v>127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ht="18" customHeight="1"/>
    <row r="176" spans="1:13" ht="18" customHeight="1">
      <c r="A176" s="4" t="s">
        <v>128</v>
      </c>
    </row>
    <row r="177" spans="1:5" ht="18" customHeight="1"/>
    <row r="178" spans="1:5" ht="18.75">
      <c r="A178" s="4" t="s">
        <v>129</v>
      </c>
      <c r="B178" s="4"/>
      <c r="C178" s="4"/>
      <c r="D178" s="48"/>
      <c r="E178" s="48"/>
    </row>
    <row r="179" spans="1:5" ht="18.75">
      <c r="A179" s="4"/>
      <c r="B179" s="4"/>
      <c r="C179" s="4"/>
      <c r="D179" s="48"/>
      <c r="E179" s="48"/>
    </row>
    <row r="180" spans="1:5">
      <c r="A180" s="4"/>
      <c r="B180" s="17" t="s">
        <v>85</v>
      </c>
      <c r="C180" s="17" t="s">
        <v>86</v>
      </c>
    </row>
    <row r="181" spans="1:5">
      <c r="A181" s="49" t="s">
        <v>130</v>
      </c>
      <c r="B181" s="17" t="s">
        <v>107</v>
      </c>
      <c r="C181" s="17" t="s">
        <v>108</v>
      </c>
    </row>
    <row r="182" spans="1:5">
      <c r="A182" s="49" t="s">
        <v>131</v>
      </c>
      <c r="B182" s="17" t="s">
        <v>132</v>
      </c>
      <c r="C182" s="17" t="s">
        <v>133</v>
      </c>
    </row>
    <row r="183" spans="1:5">
      <c r="A183" s="50"/>
      <c r="B183" s="227" t="s">
        <v>134</v>
      </c>
      <c r="C183" s="229"/>
    </row>
    <row r="184" spans="1:5">
      <c r="A184" s="50"/>
    </row>
    <row r="185" spans="1:5">
      <c r="A185" s="51" t="s">
        <v>135</v>
      </c>
    </row>
    <row r="186" spans="1:5">
      <c r="A186" s="34"/>
    </row>
    <row r="187" spans="1:5">
      <c r="A187" s="4" t="s">
        <v>136</v>
      </c>
    </row>
    <row r="188" spans="1:5">
      <c r="A188" s="50"/>
    </row>
    <row r="189" spans="1:5">
      <c r="A189" t="s">
        <v>137</v>
      </c>
    </row>
    <row r="191" spans="1:5">
      <c r="A191" t="s">
        <v>138</v>
      </c>
    </row>
    <row r="192" spans="1:5">
      <c r="A192" s="50"/>
    </row>
    <row r="193" spans="1:13">
      <c r="A193" t="s">
        <v>139</v>
      </c>
    </row>
    <row r="194" spans="1:13">
      <c r="A194" s="50"/>
    </row>
    <row r="195" spans="1:13" ht="15.75">
      <c r="A195" s="26" t="s">
        <v>140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7" spans="1:13">
      <c r="A197" s="4" t="s">
        <v>141</v>
      </c>
    </row>
    <row r="199" spans="1:13">
      <c r="A199" s="51" t="s">
        <v>142</v>
      </c>
    </row>
    <row r="201" spans="1:13">
      <c r="A201" t="s">
        <v>143</v>
      </c>
    </row>
    <row r="203" spans="1:13">
      <c r="A203" s="52" t="s">
        <v>144</v>
      </c>
      <c r="B203" s="52"/>
      <c r="C203" s="52"/>
      <c r="D203" s="52"/>
    </row>
    <row r="205" spans="1:13">
      <c r="A205" t="s">
        <v>145</v>
      </c>
    </row>
    <row r="207" spans="1:13">
      <c r="B207" t="s">
        <v>146</v>
      </c>
      <c r="C207" s="230" t="s">
        <v>147</v>
      </c>
      <c r="D207" s="221" t="s">
        <v>148</v>
      </c>
      <c r="J207" s="54"/>
    </row>
    <row r="208" spans="1:13">
      <c r="A208" s="55" t="s">
        <v>149</v>
      </c>
      <c r="B208" s="37">
        <v>50</v>
      </c>
      <c r="C208" s="230"/>
      <c r="D208" s="221"/>
      <c r="J208" s="54"/>
    </row>
    <row r="209" spans="1:10" ht="15.75">
      <c r="A209" s="56" t="s">
        <v>35</v>
      </c>
      <c r="B209" s="13">
        <v>25</v>
      </c>
      <c r="C209" s="53">
        <v>170</v>
      </c>
      <c r="D209" s="53">
        <v>170</v>
      </c>
      <c r="J209" s="54"/>
    </row>
    <row r="210" spans="1:10" ht="15.75">
      <c r="A210" s="56" t="s">
        <v>37</v>
      </c>
      <c r="B210" s="13">
        <v>12.5</v>
      </c>
      <c r="C210" s="53">
        <v>170</v>
      </c>
      <c r="D210" s="53">
        <v>170</v>
      </c>
      <c r="J210" s="54"/>
    </row>
    <row r="211" spans="1:10" ht="15.75">
      <c r="A211" s="56" t="s">
        <v>39</v>
      </c>
      <c r="B211" s="13">
        <v>6.25</v>
      </c>
      <c r="C211" s="53">
        <v>170</v>
      </c>
      <c r="D211" s="53">
        <v>170</v>
      </c>
      <c r="J211" s="54"/>
    </row>
    <row r="212" spans="1:10" ht="15.75">
      <c r="A212" s="56" t="s">
        <v>41</v>
      </c>
      <c r="B212" s="13">
        <v>3.125</v>
      </c>
      <c r="C212" s="53">
        <v>170</v>
      </c>
      <c r="D212" s="53">
        <v>170</v>
      </c>
      <c r="J212" s="54"/>
    </row>
    <row r="213" spans="1:10" ht="15.75">
      <c r="A213" s="56" t="s">
        <v>43</v>
      </c>
      <c r="B213" s="13">
        <v>1.56</v>
      </c>
      <c r="C213" s="53">
        <v>170</v>
      </c>
      <c r="D213" s="53">
        <v>170</v>
      </c>
      <c r="J213" s="54"/>
    </row>
    <row r="214" spans="1:10" ht="15.75">
      <c r="A214" s="56" t="s">
        <v>45</v>
      </c>
      <c r="B214" s="13">
        <v>0.78</v>
      </c>
      <c r="C214" s="53">
        <v>170</v>
      </c>
      <c r="D214" s="53">
        <v>170</v>
      </c>
      <c r="J214" s="54"/>
    </row>
    <row r="215" spans="1:10" ht="15.75">
      <c r="A215" s="56" t="s">
        <v>47</v>
      </c>
      <c r="B215" s="13">
        <v>0.39</v>
      </c>
      <c r="C215" s="53">
        <v>170</v>
      </c>
      <c r="D215" s="53">
        <v>170</v>
      </c>
      <c r="J215" s="54"/>
    </row>
    <row r="216" spans="1:10" ht="15.75">
      <c r="A216" s="56" t="s">
        <v>48</v>
      </c>
      <c r="B216" s="13">
        <v>0.19</v>
      </c>
      <c r="C216" s="53">
        <v>170</v>
      </c>
      <c r="D216" s="53">
        <v>170</v>
      </c>
    </row>
    <row r="217" spans="1:10" ht="15.75">
      <c r="A217" s="56" t="s">
        <v>34</v>
      </c>
      <c r="B217" s="13">
        <v>9.7000000000000003E-2</v>
      </c>
      <c r="C217" s="53">
        <v>170</v>
      </c>
      <c r="D217" s="53">
        <v>170</v>
      </c>
    </row>
    <row r="218" spans="1:10" ht="15.75">
      <c r="A218" s="56" t="s">
        <v>36</v>
      </c>
      <c r="B218" s="13">
        <v>4.8000000000000001E-2</v>
      </c>
      <c r="C218" s="53">
        <v>170</v>
      </c>
      <c r="D218" s="53">
        <v>170</v>
      </c>
    </row>
    <row r="219" spans="1:10" ht="15.75">
      <c r="A219" s="56" t="s">
        <v>38</v>
      </c>
      <c r="B219" s="13">
        <v>2.4E-2</v>
      </c>
      <c r="C219" s="53">
        <v>170</v>
      </c>
      <c r="D219" s="53">
        <v>170</v>
      </c>
    </row>
    <row r="220" spans="1:10" ht="15.75">
      <c r="A220" s="56" t="s">
        <v>40</v>
      </c>
      <c r="B220" s="13">
        <v>1.2E-2</v>
      </c>
      <c r="C220" s="53">
        <v>170</v>
      </c>
      <c r="D220" s="53">
        <v>170</v>
      </c>
    </row>
    <row r="221" spans="1:10" ht="15.75">
      <c r="A221" s="56" t="s">
        <v>42</v>
      </c>
      <c r="B221" s="13">
        <v>6.0000000000000001E-3</v>
      </c>
      <c r="C221" s="53">
        <v>170</v>
      </c>
      <c r="D221" s="53">
        <v>170</v>
      </c>
    </row>
    <row r="222" spans="1:10" ht="15.75">
      <c r="A222" s="56" t="s">
        <v>44</v>
      </c>
      <c r="B222" s="13">
        <v>3.0000000000000001E-3</v>
      </c>
      <c r="C222" s="53">
        <v>170</v>
      </c>
      <c r="D222" s="53">
        <v>340</v>
      </c>
    </row>
    <row r="223" spans="1:10">
      <c r="A223" s="231" t="s">
        <v>150</v>
      </c>
      <c r="B223" s="231"/>
      <c r="C223" s="231"/>
      <c r="D223" s="231"/>
    </row>
    <row r="224" spans="1:10">
      <c r="A224" s="19"/>
      <c r="B224" s="19"/>
      <c r="C224" s="19"/>
      <c r="D224" s="19"/>
    </row>
    <row r="225" spans="1:13" ht="15.75">
      <c r="A225" s="57" t="s">
        <v>151</v>
      </c>
    </row>
    <row r="227" spans="1:13" ht="15.75">
      <c r="A227" s="57" t="s">
        <v>138</v>
      </c>
    </row>
    <row r="229" spans="1:13">
      <c r="A229" t="s">
        <v>152</v>
      </c>
    </row>
    <row r="231" spans="1:13" ht="15.75">
      <c r="A231" s="26" t="s">
        <v>153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>
      <c r="A232" s="50"/>
    </row>
    <row r="233" spans="1:13">
      <c r="A233" s="4" t="s">
        <v>154</v>
      </c>
    </row>
    <row r="234" spans="1:13">
      <c r="A234" s="50"/>
    </row>
    <row r="235" spans="1:13">
      <c r="A235" t="s">
        <v>155</v>
      </c>
    </row>
    <row r="236" spans="1:13">
      <c r="A236" s="50"/>
    </row>
    <row r="237" spans="1:13">
      <c r="A237" s="42"/>
      <c r="B237" s="27" t="s">
        <v>85</v>
      </c>
      <c r="C237" s="28" t="s">
        <v>86</v>
      </c>
      <c r="D237" s="232" t="s">
        <v>156</v>
      </c>
      <c r="G237" s="58"/>
    </row>
    <row r="238" spans="1:13">
      <c r="A238" s="59" t="s">
        <v>157</v>
      </c>
      <c r="B238" s="17" t="s">
        <v>158</v>
      </c>
      <c r="C238" s="28" t="s">
        <v>159</v>
      </c>
      <c r="D238" s="233"/>
    </row>
    <row r="239" spans="1:13" ht="15.75" thickBot="1">
      <c r="A239" s="17" t="s">
        <v>160</v>
      </c>
      <c r="B239" s="30" t="s">
        <v>92</v>
      </c>
      <c r="C239" s="31" t="s">
        <v>93</v>
      </c>
      <c r="D239" s="233"/>
    </row>
    <row r="240" spans="1:13">
      <c r="A240" s="4"/>
      <c r="B240" s="32" t="s">
        <v>92</v>
      </c>
      <c r="C240" s="33" t="s">
        <v>93</v>
      </c>
      <c r="D240" s="234"/>
    </row>
    <row r="241" spans="1:13">
      <c r="B241" s="221" t="s">
        <v>161</v>
      </c>
      <c r="C241" s="221"/>
      <c r="D241" s="221"/>
    </row>
    <row r="242" spans="1:13">
      <c r="A242" t="s">
        <v>162</v>
      </c>
    </row>
    <row r="244" spans="1:13">
      <c r="A244" t="s">
        <v>163</v>
      </c>
    </row>
    <row r="246" spans="1:13">
      <c r="A246" t="s">
        <v>164</v>
      </c>
    </row>
    <row r="248" spans="1:13">
      <c r="A248" s="52" t="s">
        <v>165</v>
      </c>
      <c r="B248" s="52"/>
    </row>
    <row r="250" spans="1:13" ht="15.75">
      <c r="A250" s="26" t="s">
        <v>166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2" spans="1:13">
      <c r="A252" s="4" t="s">
        <v>154</v>
      </c>
    </row>
    <row r="254" spans="1:13">
      <c r="A254" s="7" t="s">
        <v>167</v>
      </c>
    </row>
    <row r="255" spans="1:13">
      <c r="A255" s="60"/>
      <c r="E255" s="4"/>
      <c r="F255" s="4"/>
      <c r="G255" s="4"/>
      <c r="H255" s="4"/>
      <c r="I255" s="4"/>
      <c r="J255" s="4"/>
      <c r="K255" s="4"/>
      <c r="L255" s="4"/>
    </row>
    <row r="256" spans="1:13">
      <c r="A256" s="4" t="s">
        <v>168</v>
      </c>
      <c r="E256" s="4"/>
      <c r="F256" s="4"/>
      <c r="G256" s="4"/>
      <c r="H256" s="4"/>
      <c r="I256" s="4"/>
      <c r="J256" s="4"/>
      <c r="K256" s="4"/>
      <c r="L256" s="4"/>
    </row>
    <row r="257" spans="1:12">
      <c r="A257" s="60"/>
      <c r="E257" s="4"/>
      <c r="F257" s="4"/>
      <c r="G257" s="4"/>
      <c r="H257" s="4"/>
      <c r="I257" s="4"/>
      <c r="J257" s="4"/>
      <c r="K257" s="4"/>
      <c r="L257" s="4"/>
    </row>
    <row r="258" spans="1:12">
      <c r="A258" s="61" t="s">
        <v>169</v>
      </c>
      <c r="C258" s="4" t="s">
        <v>170</v>
      </c>
      <c r="E258" s="4"/>
      <c r="F258" s="4"/>
      <c r="G258" s="4"/>
      <c r="H258" s="4"/>
      <c r="I258" s="4"/>
      <c r="J258" s="4"/>
      <c r="K258" s="4"/>
      <c r="L258" s="4"/>
    </row>
    <row r="259" spans="1:12">
      <c r="A259" s="62" t="s">
        <v>171</v>
      </c>
      <c r="E259" s="4"/>
      <c r="G259" s="8"/>
      <c r="H259" s="4"/>
      <c r="I259" s="4"/>
      <c r="J259" s="4"/>
      <c r="K259" s="4"/>
      <c r="L259" s="4"/>
    </row>
    <row r="260" spans="1:12">
      <c r="A260" s="42" t="s">
        <v>172</v>
      </c>
      <c r="E260" s="4"/>
      <c r="F260" s="4"/>
      <c r="G260" s="8"/>
      <c r="H260" s="4"/>
      <c r="I260" s="4"/>
      <c r="J260" s="4"/>
      <c r="K260" s="4"/>
      <c r="L260" s="4"/>
    </row>
    <row r="261" spans="1:12">
      <c r="A261" s="4"/>
      <c r="E261" s="4"/>
      <c r="F261" s="8"/>
      <c r="G261" s="8"/>
      <c r="H261" s="4"/>
      <c r="I261" s="4"/>
      <c r="J261" s="4"/>
      <c r="K261" s="4"/>
      <c r="L261" s="4"/>
    </row>
    <row r="262" spans="1:12">
      <c r="A262" s="7" t="s">
        <v>173</v>
      </c>
      <c r="E262" s="4"/>
      <c r="F262" s="4"/>
      <c r="G262" s="4"/>
      <c r="H262" s="4"/>
      <c r="I262" s="4"/>
      <c r="J262" s="4"/>
      <c r="K262" s="4"/>
      <c r="L262" s="4"/>
    </row>
    <row r="263" spans="1:12">
      <c r="A263" s="60"/>
      <c r="E263" s="4"/>
      <c r="F263" s="4"/>
      <c r="G263" s="4"/>
      <c r="H263" s="4"/>
      <c r="I263" s="4"/>
      <c r="J263" s="4"/>
      <c r="K263" s="4"/>
      <c r="L263" s="4"/>
    </row>
    <row r="264" spans="1:12">
      <c r="A264" s="63" t="s">
        <v>174</v>
      </c>
      <c r="C264" s="4" t="s">
        <v>170</v>
      </c>
      <c r="E264" s="4"/>
      <c r="F264" s="4"/>
      <c r="G264" s="4"/>
      <c r="H264" s="4"/>
      <c r="I264" s="4"/>
      <c r="J264" s="4"/>
      <c r="K264" s="4"/>
      <c r="L264" s="4"/>
    </row>
    <row r="265" spans="1:12">
      <c r="A265" s="64" t="s">
        <v>175</v>
      </c>
      <c r="E265" s="4"/>
      <c r="G265" s="8"/>
      <c r="H265" s="4"/>
      <c r="I265" s="4"/>
      <c r="J265" s="4"/>
      <c r="K265" s="4"/>
      <c r="L265" s="4"/>
    </row>
    <row r="266" spans="1:12">
      <c r="A266" s="42" t="s">
        <v>172</v>
      </c>
      <c r="E266" s="4"/>
      <c r="F266" s="8"/>
      <c r="G266" s="8"/>
      <c r="H266" s="4"/>
      <c r="I266" s="4"/>
      <c r="J266" s="4"/>
      <c r="K266" s="4"/>
      <c r="L266" s="4"/>
    </row>
    <row r="267" spans="1:12">
      <c r="A267" s="4"/>
      <c r="E267" s="4"/>
      <c r="F267" s="8"/>
      <c r="G267" s="8"/>
      <c r="H267" s="4"/>
      <c r="I267" s="4"/>
      <c r="J267" s="4"/>
      <c r="K267" s="4"/>
      <c r="L267" s="4"/>
    </row>
    <row r="268" spans="1:12">
      <c r="A268" s="7" t="s">
        <v>176</v>
      </c>
      <c r="E268" s="4"/>
      <c r="F268" s="4"/>
      <c r="G268" s="4"/>
      <c r="H268" s="4"/>
      <c r="I268" s="4"/>
      <c r="J268" s="4"/>
      <c r="K268" s="4"/>
      <c r="L268" s="4"/>
    </row>
    <row r="269" spans="1:12">
      <c r="E269" s="4"/>
      <c r="F269" s="4"/>
      <c r="G269" s="4"/>
      <c r="H269" s="4"/>
      <c r="I269" s="4"/>
      <c r="J269" s="4"/>
      <c r="K269" s="4"/>
      <c r="L269" s="4"/>
    </row>
    <row r="270" spans="1:12">
      <c r="A270" s="7" t="s">
        <v>177</v>
      </c>
    </row>
    <row r="271" spans="1:12">
      <c r="A271" s="50"/>
    </row>
    <row r="272" spans="1:12">
      <c r="A272" t="s">
        <v>178</v>
      </c>
    </row>
    <row r="273" spans="1:1">
      <c r="A273" s="50"/>
    </row>
    <row r="276" spans="1:1">
      <c r="A276" s="50"/>
    </row>
    <row r="278" spans="1:1">
      <c r="A278" s="50"/>
    </row>
  </sheetData>
  <mergeCells count="34">
    <mergeCell ref="A1:M1"/>
    <mergeCell ref="H9:L10"/>
    <mergeCell ref="A18:M18"/>
    <mergeCell ref="B29:D29"/>
    <mergeCell ref="E29:G29"/>
    <mergeCell ref="H29:J29"/>
    <mergeCell ref="L29:M29"/>
    <mergeCell ref="B98:D98"/>
    <mergeCell ref="E98:G98"/>
    <mergeCell ref="H98:J98"/>
    <mergeCell ref="K98:M98"/>
    <mergeCell ref="A41:M41"/>
    <mergeCell ref="B52:D52"/>
    <mergeCell ref="E52:G52"/>
    <mergeCell ref="H52:J52"/>
    <mergeCell ref="L52:M52"/>
    <mergeCell ref="A64:M64"/>
    <mergeCell ref="B75:D75"/>
    <mergeCell ref="E75:G75"/>
    <mergeCell ref="H75:J75"/>
    <mergeCell ref="L75:M75"/>
    <mergeCell ref="A87:M87"/>
    <mergeCell ref="B241:D241"/>
    <mergeCell ref="B109:D109"/>
    <mergeCell ref="E109:G109"/>
    <mergeCell ref="H109:J109"/>
    <mergeCell ref="K109:M109"/>
    <mergeCell ref="D144:D147"/>
    <mergeCell ref="B148:D148"/>
    <mergeCell ref="B183:C183"/>
    <mergeCell ref="C207:C208"/>
    <mergeCell ref="D207:D208"/>
    <mergeCell ref="A223:D223"/>
    <mergeCell ref="D237:D240"/>
  </mergeCells>
  <pageMargins left="0" right="0" top="0" bottom="0" header="0.31496062992125984" footer="0.31496062992125984"/>
  <pageSetup paperSize="9" scale="6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workbookViewId="0">
      <selection activeCell="G29" sqref="G29"/>
    </sheetView>
  </sheetViews>
  <sheetFormatPr baseColWidth="10" defaultRowHeight="15"/>
  <cols>
    <col min="1" max="1" width="6.7109375" customWidth="1"/>
    <col min="2" max="2" width="71.5703125" customWidth="1"/>
  </cols>
  <sheetData>
    <row r="1" spans="2:4">
      <c r="B1" s="65" t="s">
        <v>179</v>
      </c>
      <c r="D1" t="s">
        <v>180</v>
      </c>
    </row>
    <row r="2" spans="2:4">
      <c r="B2" t="s">
        <v>181</v>
      </c>
      <c r="D2" t="s">
        <v>182</v>
      </c>
    </row>
    <row r="3" spans="2:4">
      <c r="B3" t="s">
        <v>183</v>
      </c>
      <c r="D3" t="s">
        <v>184</v>
      </c>
    </row>
    <row r="4" spans="2:4">
      <c r="B4" t="s">
        <v>185</v>
      </c>
      <c r="D4" t="s">
        <v>186</v>
      </c>
    </row>
    <row r="5" spans="2:4">
      <c r="B5" t="s">
        <v>187</v>
      </c>
      <c r="D5" t="s">
        <v>188</v>
      </c>
    </row>
    <row r="6" spans="2:4">
      <c r="B6" s="65" t="s">
        <v>189</v>
      </c>
      <c r="D6" t="s">
        <v>190</v>
      </c>
    </row>
    <row r="7" spans="2:4">
      <c r="B7" t="s">
        <v>191</v>
      </c>
      <c r="D7" t="s">
        <v>192</v>
      </c>
    </row>
    <row r="8" spans="2:4">
      <c r="B8" s="65" t="s">
        <v>193</v>
      </c>
      <c r="D8" t="s">
        <v>194</v>
      </c>
    </row>
    <row r="9" spans="2:4">
      <c r="B9" t="s">
        <v>195</v>
      </c>
      <c r="D9" t="s">
        <v>196</v>
      </c>
    </row>
    <row r="10" spans="2:4">
      <c r="B10" t="s">
        <v>197</v>
      </c>
      <c r="D10" t="s">
        <v>198</v>
      </c>
    </row>
    <row r="11" spans="2:4">
      <c r="B11" t="s">
        <v>199</v>
      </c>
      <c r="D11" t="s">
        <v>200</v>
      </c>
    </row>
    <row r="12" spans="2:4">
      <c r="B12" t="s">
        <v>201</v>
      </c>
      <c r="D12" t="s">
        <v>202</v>
      </c>
    </row>
    <row r="13" spans="2:4">
      <c r="B13" s="65" t="s">
        <v>203</v>
      </c>
      <c r="D13" t="s">
        <v>204</v>
      </c>
    </row>
    <row r="14" spans="2:4">
      <c r="B14" t="s">
        <v>205</v>
      </c>
      <c r="D14" t="s">
        <v>206</v>
      </c>
    </row>
    <row r="15" spans="2:4">
      <c r="B15" t="s">
        <v>207</v>
      </c>
      <c r="D15" t="s">
        <v>208</v>
      </c>
    </row>
    <row r="16" spans="2:4">
      <c r="B16" s="65" t="s">
        <v>209</v>
      </c>
      <c r="D16" t="s">
        <v>210</v>
      </c>
    </row>
    <row r="17" spans="2:4">
      <c r="B17" t="s">
        <v>211</v>
      </c>
      <c r="D17" t="s">
        <v>212</v>
      </c>
    </row>
    <row r="18" spans="2:4">
      <c r="B18" s="65" t="s">
        <v>213</v>
      </c>
      <c r="D18" t="s">
        <v>214</v>
      </c>
    </row>
    <row r="19" spans="2:4">
      <c r="B19" t="s">
        <v>215</v>
      </c>
    </row>
    <row r="20" spans="2:4">
      <c r="B20" s="65" t="s">
        <v>216</v>
      </c>
    </row>
    <row r="21" spans="2:4">
      <c r="B21" t="s">
        <v>217</v>
      </c>
    </row>
    <row r="22" spans="2:4">
      <c r="B22" t="s">
        <v>218</v>
      </c>
    </row>
    <row r="23" spans="2:4">
      <c r="B23" t="s">
        <v>219</v>
      </c>
    </row>
    <row r="24" spans="2:4">
      <c r="B24" t="s">
        <v>220</v>
      </c>
    </row>
    <row r="25" spans="2:4">
      <c r="B25" t="s">
        <v>221</v>
      </c>
    </row>
    <row r="26" spans="2:4">
      <c r="B26" t="s">
        <v>222</v>
      </c>
    </row>
    <row r="27" spans="2:4">
      <c r="B27" t="s">
        <v>223</v>
      </c>
    </row>
    <row r="28" spans="2:4">
      <c r="B28" t="s">
        <v>224</v>
      </c>
    </row>
    <row r="29" spans="2:4">
      <c r="B29" t="s">
        <v>225</v>
      </c>
    </row>
    <row r="30" spans="2:4">
      <c r="B30" s="65" t="s">
        <v>226</v>
      </c>
    </row>
    <row r="31" spans="2:4">
      <c r="B31" t="s">
        <v>227</v>
      </c>
    </row>
    <row r="32" spans="2:4">
      <c r="B32" s="65" t="s">
        <v>228</v>
      </c>
    </row>
    <row r="33" spans="2:2">
      <c r="B33" t="s">
        <v>229</v>
      </c>
    </row>
    <row r="34" spans="2:2">
      <c r="B34" s="65" t="s">
        <v>230</v>
      </c>
    </row>
    <row r="35" spans="2:2">
      <c r="B35" t="s">
        <v>231</v>
      </c>
    </row>
    <row r="36" spans="2:2">
      <c r="B36" t="s">
        <v>232</v>
      </c>
    </row>
    <row r="37" spans="2:2">
      <c r="B37" t="s">
        <v>233</v>
      </c>
    </row>
    <row r="38" spans="2:2">
      <c r="B38" t="s">
        <v>234</v>
      </c>
    </row>
    <row r="39" spans="2:2">
      <c r="B39" s="65" t="s">
        <v>235</v>
      </c>
    </row>
    <row r="40" spans="2:2">
      <c r="B40" t="s">
        <v>236</v>
      </c>
    </row>
    <row r="41" spans="2:2">
      <c r="B41" t="s">
        <v>237</v>
      </c>
    </row>
    <row r="42" spans="2:2">
      <c r="B42" s="65" t="s">
        <v>238</v>
      </c>
    </row>
    <row r="43" spans="2:2">
      <c r="B43" t="s">
        <v>239</v>
      </c>
    </row>
    <row r="44" spans="2:2">
      <c r="B44" s="65" t="s">
        <v>240</v>
      </c>
    </row>
    <row r="45" spans="2:2">
      <c r="B45" t="s">
        <v>241</v>
      </c>
    </row>
    <row r="46" spans="2:2">
      <c r="B46" t="s">
        <v>242</v>
      </c>
    </row>
    <row r="47" spans="2:2">
      <c r="B47" s="65" t="s">
        <v>243</v>
      </c>
    </row>
    <row r="48" spans="2:2">
      <c r="B48" t="s">
        <v>244</v>
      </c>
    </row>
    <row r="49" spans="2:2">
      <c r="B49" t="s">
        <v>245</v>
      </c>
    </row>
    <row r="50" spans="2:2">
      <c r="B50" t="s">
        <v>246</v>
      </c>
    </row>
    <row r="51" spans="2:2">
      <c r="B51" s="65" t="s">
        <v>247</v>
      </c>
    </row>
    <row r="52" spans="2:2">
      <c r="B52" t="s">
        <v>239</v>
      </c>
    </row>
    <row r="53" spans="2:2">
      <c r="B53" s="65" t="s">
        <v>248</v>
      </c>
    </row>
    <row r="54" spans="2:2">
      <c r="B54" t="s">
        <v>249</v>
      </c>
    </row>
    <row r="55" spans="2:2">
      <c r="B55" t="s">
        <v>250</v>
      </c>
    </row>
    <row r="56" spans="2:2">
      <c r="B56" s="65" t="s">
        <v>251</v>
      </c>
    </row>
    <row r="57" spans="2:2">
      <c r="B57" t="s">
        <v>252</v>
      </c>
    </row>
    <row r="58" spans="2:2">
      <c r="B58" s="65" t="s">
        <v>253</v>
      </c>
    </row>
    <row r="59" spans="2:2">
      <c r="B59" t="s">
        <v>254</v>
      </c>
    </row>
    <row r="60" spans="2:2">
      <c r="B60" t="s">
        <v>255</v>
      </c>
    </row>
    <row r="61" spans="2:2">
      <c r="B61" t="s">
        <v>256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13" workbookViewId="0">
      <selection activeCell="G48" sqref="G48"/>
    </sheetView>
  </sheetViews>
  <sheetFormatPr baseColWidth="10" defaultRowHeight="15"/>
  <cols>
    <col min="8" max="8" width="24.85546875" customWidth="1"/>
    <col min="9" max="9" width="17.28515625" customWidth="1"/>
  </cols>
  <sheetData>
    <row r="1" spans="1:10" ht="18.75">
      <c r="A1" s="1" t="s">
        <v>257</v>
      </c>
      <c r="B1" s="1"/>
      <c r="C1" s="1"/>
    </row>
    <row r="2" spans="1:10">
      <c r="J2" t="s">
        <v>258</v>
      </c>
    </row>
    <row r="3" spans="1:10" ht="15.75">
      <c r="A3" s="26" t="s">
        <v>259</v>
      </c>
      <c r="B3" s="3"/>
      <c r="C3" s="3"/>
      <c r="D3" s="3"/>
      <c r="J3" t="s">
        <v>260</v>
      </c>
    </row>
    <row r="4" spans="1:10">
      <c r="J4" t="s">
        <v>261</v>
      </c>
    </row>
    <row r="5" spans="1:10">
      <c r="A5" t="s">
        <v>262</v>
      </c>
      <c r="J5" t="s">
        <v>263</v>
      </c>
    </row>
    <row r="6" spans="1:10">
      <c r="J6" t="s">
        <v>264</v>
      </c>
    </row>
    <row r="7" spans="1:10">
      <c r="A7" t="s">
        <v>265</v>
      </c>
      <c r="J7" t="s">
        <v>266</v>
      </c>
    </row>
    <row r="8" spans="1:10">
      <c r="J8" t="s">
        <v>267</v>
      </c>
    </row>
    <row r="9" spans="1:10">
      <c r="A9" t="s">
        <v>268</v>
      </c>
      <c r="J9" t="s">
        <v>269</v>
      </c>
    </row>
    <row r="10" spans="1:10">
      <c r="J10" t="s">
        <v>270</v>
      </c>
    </row>
    <row r="11" spans="1:10" ht="15.75">
      <c r="A11" s="66" t="s">
        <v>271</v>
      </c>
      <c r="B11" s="67"/>
      <c r="C11" s="67"/>
      <c r="D11" s="67"/>
      <c r="J11" t="s">
        <v>272</v>
      </c>
    </row>
    <row r="12" spans="1:10">
      <c r="J12" t="s">
        <v>273</v>
      </c>
    </row>
    <row r="13" spans="1:10">
      <c r="A13" t="s">
        <v>274</v>
      </c>
      <c r="J13" t="s">
        <v>275</v>
      </c>
    </row>
    <row r="14" spans="1:10">
      <c r="J14" s="68" t="s">
        <v>276</v>
      </c>
    </row>
    <row r="15" spans="1:10">
      <c r="A15" t="s">
        <v>277</v>
      </c>
      <c r="J15" t="s">
        <v>278</v>
      </c>
    </row>
    <row r="16" spans="1:10">
      <c r="J16" t="s">
        <v>279</v>
      </c>
    </row>
    <row r="17" spans="1:10">
      <c r="A17" t="s">
        <v>280</v>
      </c>
      <c r="J17" t="s">
        <v>281</v>
      </c>
    </row>
    <row r="18" spans="1:10">
      <c r="J18" t="s">
        <v>282</v>
      </c>
    </row>
    <row r="19" spans="1:10">
      <c r="A19" t="s">
        <v>283</v>
      </c>
      <c r="J19" t="s">
        <v>284</v>
      </c>
    </row>
    <row r="21" spans="1:10">
      <c r="A21" t="s">
        <v>285</v>
      </c>
    </row>
    <row r="23" spans="1:10">
      <c r="A23" t="s">
        <v>286</v>
      </c>
    </row>
    <row r="25" spans="1:10" ht="15.75">
      <c r="A25" s="26" t="s">
        <v>287</v>
      </c>
      <c r="B25" s="3"/>
    </row>
    <row r="27" spans="1:10">
      <c r="A27" t="s">
        <v>288</v>
      </c>
    </row>
    <row r="29" spans="1:10">
      <c r="A29" t="s">
        <v>289</v>
      </c>
    </row>
    <row r="31" spans="1:10">
      <c r="A31" t="s">
        <v>290</v>
      </c>
    </row>
    <row r="33" spans="1:3" ht="15.75">
      <c r="A33" s="24" t="s">
        <v>291</v>
      </c>
      <c r="B33" s="25"/>
      <c r="C33" s="25"/>
    </row>
    <row r="35" spans="1:3">
      <c r="A35" t="s">
        <v>292</v>
      </c>
    </row>
    <row r="37" spans="1:3">
      <c r="A37" t="s">
        <v>293</v>
      </c>
    </row>
    <row r="39" spans="1:3">
      <c r="A39" t="s">
        <v>294</v>
      </c>
    </row>
    <row r="41" spans="1:3">
      <c r="A41" t="s">
        <v>295</v>
      </c>
    </row>
    <row r="43" spans="1:3" ht="15.75">
      <c r="A43" s="24" t="s">
        <v>296</v>
      </c>
      <c r="B43" s="25"/>
      <c r="C43" s="25"/>
    </row>
    <row r="45" spans="1:3">
      <c r="A45" t="s">
        <v>297</v>
      </c>
    </row>
    <row r="47" spans="1:3">
      <c r="A47" t="s">
        <v>298</v>
      </c>
    </row>
    <row r="49" spans="1:1">
      <c r="A49" t="s">
        <v>162</v>
      </c>
    </row>
    <row r="51" spans="1:1">
      <c r="A51" t="s">
        <v>299</v>
      </c>
    </row>
    <row r="53" spans="1:1">
      <c r="A53" t="s">
        <v>300</v>
      </c>
    </row>
    <row r="55" spans="1:1">
      <c r="A55" t="s">
        <v>301</v>
      </c>
    </row>
    <row r="57" spans="1:1">
      <c r="A57" t="s">
        <v>302</v>
      </c>
    </row>
    <row r="59" spans="1:1">
      <c r="A59" t="s">
        <v>303</v>
      </c>
    </row>
  </sheetData>
  <pageMargins left="0.70866141732283472" right="0.70866141732283472" top="0.74803149606299213" bottom="0.74803149606299213" header="0.31496062992125984" footer="0.31496062992125984"/>
  <pageSetup paperSize="9" scale="8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J20"/>
  <sheetViews>
    <sheetView workbookViewId="0">
      <selection activeCell="G28" sqref="G28"/>
    </sheetView>
  </sheetViews>
  <sheetFormatPr baseColWidth="10" defaultRowHeight="15"/>
  <sheetData>
    <row r="17" spans="2:10">
      <c r="B17" s="50" t="s">
        <v>304</v>
      </c>
      <c r="G17" s="50" t="s">
        <v>305</v>
      </c>
    </row>
    <row r="19" spans="2:10">
      <c r="B19" t="s">
        <v>306</v>
      </c>
      <c r="G19" s="69" t="s">
        <v>307</v>
      </c>
      <c r="H19" s="69"/>
      <c r="I19" s="69"/>
      <c r="J19" s="69"/>
    </row>
    <row r="20" spans="2:10">
      <c r="B20" s="69" t="s">
        <v>308</v>
      </c>
      <c r="C20" s="69"/>
      <c r="D20" s="69"/>
      <c r="E20" s="69"/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topLeftCell="A145" workbookViewId="0">
      <selection activeCell="B170" sqref="B170"/>
    </sheetView>
  </sheetViews>
  <sheetFormatPr baseColWidth="10" defaultRowHeight="15"/>
  <cols>
    <col min="2" max="2" width="26.28515625" customWidth="1"/>
  </cols>
  <sheetData>
    <row r="1" spans="2:14" ht="21">
      <c r="B1" s="70" t="s">
        <v>309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2:14">
      <c r="B2" s="4"/>
      <c r="C2" s="72"/>
      <c r="D2" s="72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5.75">
      <c r="B3" s="248" t="s">
        <v>310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</row>
    <row r="4" spans="2:14">
      <c r="B4" s="4"/>
      <c r="C4" s="72"/>
      <c r="D4" s="72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>
      <c r="B5" s="4" t="s">
        <v>311</v>
      </c>
      <c r="C5" s="72"/>
      <c r="D5" s="72"/>
      <c r="E5" s="6"/>
      <c r="F5" s="6"/>
      <c r="G5" s="6"/>
      <c r="H5" s="6"/>
      <c r="I5" s="258" t="s">
        <v>312</v>
      </c>
      <c r="J5" s="258"/>
      <c r="K5" s="258"/>
      <c r="L5" s="258"/>
      <c r="M5" s="258"/>
      <c r="N5" s="6"/>
    </row>
    <row r="6" spans="2:14">
      <c r="B6" s="46" t="s">
        <v>313</v>
      </c>
      <c r="C6" s="73"/>
      <c r="D6" s="73"/>
      <c r="E6" s="73"/>
      <c r="F6" s="73"/>
      <c r="G6" s="72"/>
      <c r="H6" s="6"/>
      <c r="I6" s="258"/>
      <c r="J6" s="258"/>
      <c r="K6" s="258"/>
      <c r="L6" s="258"/>
      <c r="M6" s="258"/>
      <c r="N6" s="6"/>
    </row>
    <row r="7" spans="2:14">
      <c r="B7" s="4" t="s">
        <v>314</v>
      </c>
      <c r="C7" s="72"/>
      <c r="D7" s="72"/>
      <c r="E7" s="6"/>
      <c r="F7" s="6"/>
      <c r="G7" s="6"/>
      <c r="H7" s="6"/>
      <c r="I7" s="6"/>
      <c r="J7" s="6"/>
      <c r="K7" s="6"/>
      <c r="L7" s="6"/>
      <c r="M7" s="6"/>
      <c r="N7" s="6"/>
    </row>
    <row r="8" spans="2:14">
      <c r="B8" s="4"/>
      <c r="C8" s="72"/>
      <c r="D8" s="72"/>
      <c r="E8" s="6"/>
      <c r="F8" s="6"/>
      <c r="G8" s="6"/>
      <c r="H8" s="6"/>
      <c r="I8" s="6"/>
      <c r="J8" s="6"/>
      <c r="K8" s="6"/>
      <c r="L8" s="6"/>
      <c r="M8" s="6"/>
      <c r="N8" s="6"/>
    </row>
    <row r="9" spans="2:14">
      <c r="B9" s="4" t="s">
        <v>315</v>
      </c>
      <c r="C9" s="72"/>
      <c r="D9" s="72"/>
      <c r="E9" s="6"/>
      <c r="F9" s="6"/>
      <c r="G9" s="6"/>
      <c r="H9" s="6"/>
      <c r="I9" s="6"/>
      <c r="J9" s="6"/>
      <c r="K9" s="6"/>
      <c r="L9" s="6"/>
      <c r="M9" s="6"/>
      <c r="N9" s="6"/>
    </row>
    <row r="10" spans="2:14" ht="18">
      <c r="B10" s="4" t="s">
        <v>316</v>
      </c>
      <c r="C10" s="4"/>
      <c r="D10" s="4"/>
      <c r="E10" s="4" t="s">
        <v>3</v>
      </c>
      <c r="F10" s="4"/>
      <c r="G10" s="5"/>
      <c r="H10" s="4"/>
      <c r="I10" s="4" t="s">
        <v>4</v>
      </c>
      <c r="J10" s="5"/>
      <c r="K10" s="5"/>
      <c r="L10" s="5"/>
      <c r="M10" s="5"/>
      <c r="N10" s="5"/>
    </row>
    <row r="11" spans="2:14" ht="18">
      <c r="B11" s="4" t="s">
        <v>317</v>
      </c>
      <c r="C11" s="4"/>
      <c r="D11" s="4"/>
      <c r="E11" s="4" t="s">
        <v>318</v>
      </c>
      <c r="F11" s="5"/>
      <c r="G11" s="5"/>
      <c r="H11" s="4"/>
      <c r="I11" s="4" t="s">
        <v>7</v>
      </c>
      <c r="J11" s="5"/>
      <c r="K11" s="5"/>
      <c r="L11" s="5"/>
      <c r="M11" s="5"/>
      <c r="N11" s="5"/>
    </row>
    <row r="12" spans="2:14" ht="18">
      <c r="B12" s="4" t="s">
        <v>25</v>
      </c>
      <c r="C12" s="4"/>
      <c r="D12" s="4"/>
      <c r="E12" s="4" t="s">
        <v>9</v>
      </c>
      <c r="F12" s="5"/>
      <c r="G12" s="5"/>
      <c r="H12" s="4"/>
      <c r="I12" s="4" t="s">
        <v>10</v>
      </c>
      <c r="J12" s="5"/>
      <c r="K12" s="5"/>
      <c r="L12" s="5"/>
      <c r="M12" s="5"/>
      <c r="N12" s="5"/>
    </row>
    <row r="13" spans="2:14" ht="18">
      <c r="B13" s="4" t="s">
        <v>27</v>
      </c>
      <c r="C13" s="4"/>
      <c r="D13" s="4"/>
      <c r="E13" s="4" t="s">
        <v>12</v>
      </c>
      <c r="F13" s="5"/>
      <c r="G13" s="5"/>
      <c r="H13" s="5"/>
      <c r="I13" s="5"/>
      <c r="J13" s="5"/>
      <c r="K13" s="5"/>
      <c r="L13" s="5"/>
      <c r="M13" s="5"/>
      <c r="N13" s="5"/>
    </row>
    <row r="14" spans="2:14" ht="18">
      <c r="B14" s="4" t="s">
        <v>319</v>
      </c>
      <c r="C14" s="4"/>
      <c r="D14" s="4"/>
      <c r="E14" s="7" t="s">
        <v>14</v>
      </c>
      <c r="F14" s="5"/>
      <c r="G14" s="5"/>
      <c r="H14" s="5"/>
      <c r="I14" s="5"/>
      <c r="J14" s="5"/>
      <c r="K14" s="5"/>
      <c r="L14" s="5"/>
      <c r="M14" s="5"/>
      <c r="N14" s="5"/>
    </row>
    <row r="15" spans="2:14" ht="18">
      <c r="B15" s="4" t="s">
        <v>320</v>
      </c>
      <c r="C15" s="4"/>
      <c r="D15" s="4"/>
      <c r="E15" s="7" t="s">
        <v>17</v>
      </c>
      <c r="F15" s="5"/>
      <c r="G15" s="5"/>
      <c r="H15" s="5"/>
      <c r="I15" s="4"/>
      <c r="J15" s="5"/>
      <c r="K15" s="5"/>
      <c r="L15" s="5"/>
      <c r="M15" s="5"/>
      <c r="N15" s="5"/>
    </row>
    <row r="16" spans="2:14">
      <c r="B16" s="4" t="s">
        <v>321</v>
      </c>
      <c r="C16" s="4"/>
      <c r="D16" s="4"/>
      <c r="E16" s="7" t="s">
        <v>20</v>
      </c>
      <c r="F16" s="36"/>
      <c r="G16" s="4"/>
      <c r="H16" s="8"/>
      <c r="I16" s="4"/>
      <c r="J16" s="8"/>
      <c r="K16" s="8"/>
      <c r="L16" s="4"/>
      <c r="M16" s="4"/>
      <c r="N16" s="4"/>
    </row>
    <row r="17" spans="1:16">
      <c r="A17" s="4"/>
      <c r="B17" s="4" t="s">
        <v>322</v>
      </c>
      <c r="C17" s="4"/>
      <c r="D17" s="4"/>
      <c r="E17" s="7" t="s">
        <v>22</v>
      </c>
      <c r="F17" s="4"/>
      <c r="G17" s="4"/>
      <c r="H17" s="8"/>
      <c r="I17" s="4"/>
      <c r="J17" s="8"/>
      <c r="K17" s="8"/>
      <c r="L17" s="41"/>
      <c r="M17" s="4"/>
      <c r="N17" s="4"/>
      <c r="O17" s="4"/>
      <c r="P17" s="4"/>
    </row>
    <row r="18" spans="1:16">
      <c r="A18" s="4"/>
      <c r="B18" s="4" t="s">
        <v>8</v>
      </c>
      <c r="C18" s="4"/>
      <c r="D18" s="4"/>
      <c r="E18" s="4" t="s">
        <v>24</v>
      </c>
      <c r="F18" s="4"/>
      <c r="G18" s="4"/>
      <c r="H18" s="4"/>
      <c r="I18" s="4"/>
      <c r="J18" s="8"/>
      <c r="K18" s="8"/>
      <c r="L18" s="41"/>
      <c r="M18" s="4"/>
      <c r="N18" s="4"/>
      <c r="O18" s="4"/>
      <c r="P18" s="4"/>
    </row>
    <row r="19" spans="1:16">
      <c r="A19" s="4"/>
      <c r="B19" s="4" t="s">
        <v>323</v>
      </c>
      <c r="C19" s="4"/>
      <c r="D19" s="4"/>
      <c r="E19" s="4" t="s">
        <v>324</v>
      </c>
      <c r="F19" s="4"/>
      <c r="G19" s="4"/>
      <c r="H19" s="4"/>
      <c r="I19" s="8"/>
      <c r="J19" s="8"/>
      <c r="K19" s="8"/>
      <c r="L19" s="41"/>
      <c r="M19" s="4"/>
      <c r="N19" s="4"/>
      <c r="O19" s="4"/>
      <c r="P19" s="4"/>
    </row>
    <row r="20" spans="1:16">
      <c r="A20" s="4"/>
      <c r="B20" s="4" t="s">
        <v>11</v>
      </c>
      <c r="C20" s="4"/>
      <c r="D20" s="4"/>
      <c r="E20" s="4" t="s">
        <v>325</v>
      </c>
      <c r="F20" s="4"/>
      <c r="G20" s="4"/>
      <c r="H20" s="4"/>
      <c r="I20" s="8"/>
      <c r="J20" s="8"/>
      <c r="K20" s="8"/>
      <c r="L20" s="41"/>
      <c r="M20" s="4"/>
      <c r="N20" s="4"/>
      <c r="O20" s="4"/>
      <c r="P20" s="4"/>
    </row>
    <row r="21" spans="1:16">
      <c r="A21" s="4"/>
      <c r="B21" s="4" t="s">
        <v>13</v>
      </c>
      <c r="C21" s="4"/>
      <c r="D21" s="4"/>
      <c r="E21" s="4"/>
      <c r="F21" s="4"/>
      <c r="G21" s="4"/>
      <c r="H21" s="4"/>
      <c r="I21" s="8"/>
      <c r="J21" s="8"/>
      <c r="K21" s="8"/>
      <c r="L21" s="41"/>
      <c r="M21" s="4"/>
      <c r="N21" s="4"/>
      <c r="O21" s="4"/>
      <c r="P21" s="4"/>
    </row>
    <row r="22" spans="1:16">
      <c r="A22" s="4"/>
      <c r="B22" s="7"/>
      <c r="C22" s="4"/>
      <c r="D22" s="4"/>
      <c r="E22" s="4"/>
      <c r="F22" s="4"/>
      <c r="G22" s="4"/>
      <c r="H22" s="4"/>
      <c r="I22" s="8"/>
      <c r="J22" s="8"/>
      <c r="K22" s="8"/>
      <c r="L22" s="41"/>
      <c r="M22" s="4"/>
      <c r="N22" s="4"/>
      <c r="O22" s="4"/>
      <c r="P22" s="4"/>
    </row>
    <row r="23" spans="1:16" ht="18.75">
      <c r="A23" s="4"/>
      <c r="B23" s="74" t="s">
        <v>326</v>
      </c>
      <c r="C23" s="75"/>
      <c r="D23" s="75"/>
      <c r="E23" s="75"/>
      <c r="F23" s="75"/>
      <c r="G23" s="75"/>
      <c r="H23" s="75"/>
      <c r="I23" s="76"/>
      <c r="J23" s="76"/>
      <c r="K23" s="76"/>
      <c r="L23" s="77"/>
      <c r="M23" s="75"/>
      <c r="N23" s="75"/>
      <c r="O23" s="4"/>
      <c r="P23" s="4"/>
    </row>
    <row r="24" spans="1:16">
      <c r="A24" s="4"/>
      <c r="B24" s="7"/>
      <c r="C24" s="4"/>
      <c r="D24" s="4"/>
      <c r="E24" s="4"/>
      <c r="F24" s="4"/>
      <c r="G24" s="4"/>
      <c r="H24" s="4"/>
      <c r="I24" s="8"/>
      <c r="J24" s="8"/>
      <c r="K24" s="8"/>
      <c r="L24" s="41"/>
      <c r="M24" s="4"/>
      <c r="N24" s="4"/>
      <c r="O24" s="4"/>
      <c r="P24" s="4"/>
    </row>
    <row r="25" spans="1:16">
      <c r="A25" s="4"/>
      <c r="B25" s="27" t="s">
        <v>99</v>
      </c>
      <c r="C25" s="4"/>
      <c r="D25" s="4"/>
      <c r="E25" s="4"/>
      <c r="F25" s="4"/>
      <c r="G25" s="4"/>
      <c r="H25" s="4"/>
      <c r="I25" s="8"/>
      <c r="J25" s="8"/>
      <c r="K25" s="8"/>
      <c r="L25" s="41"/>
      <c r="M25" s="4"/>
      <c r="N25" s="4"/>
      <c r="O25" s="4"/>
      <c r="P25" s="4"/>
    </row>
    <row r="26" spans="1:16">
      <c r="A26" s="4"/>
      <c r="B26" s="42" t="s">
        <v>100</v>
      </c>
      <c r="C26" s="17">
        <v>2</v>
      </c>
      <c r="D26" s="4"/>
      <c r="E26" s="4"/>
      <c r="F26" s="4" t="s">
        <v>101</v>
      </c>
      <c r="G26" s="4"/>
      <c r="H26" s="4"/>
      <c r="I26" s="8"/>
      <c r="J26" s="8"/>
      <c r="K26" s="8"/>
      <c r="L26" s="41"/>
      <c r="M26" s="4"/>
      <c r="N26" s="4"/>
      <c r="O26" s="4"/>
      <c r="P26" s="4"/>
    </row>
    <row r="27" spans="1:16">
      <c r="A27" s="4"/>
      <c r="B27" s="42" t="s">
        <v>102</v>
      </c>
      <c r="C27" s="17" t="s">
        <v>103</v>
      </c>
      <c r="D27" s="4"/>
      <c r="E27" s="4"/>
      <c r="F27" s="4"/>
      <c r="G27" s="4"/>
      <c r="H27" s="4"/>
      <c r="I27" s="8"/>
      <c r="J27" s="8"/>
      <c r="K27" s="8"/>
      <c r="L27" s="41"/>
      <c r="M27" s="4"/>
      <c r="N27" s="4"/>
      <c r="O27" s="4"/>
      <c r="P27" s="4"/>
    </row>
    <row r="28" spans="1:16">
      <c r="A28" s="4"/>
      <c r="B28" s="4"/>
      <c r="C28" s="4"/>
      <c r="D28" s="4"/>
      <c r="E28" s="4"/>
      <c r="F28" s="4"/>
      <c r="G28" s="4"/>
      <c r="H28" s="4"/>
      <c r="I28" s="8"/>
      <c r="J28" s="8"/>
      <c r="K28" s="8"/>
      <c r="L28" s="41"/>
      <c r="M28" s="4"/>
      <c r="N28" s="4"/>
      <c r="O28" s="4"/>
      <c r="P28" s="4"/>
    </row>
    <row r="29" spans="1:16">
      <c r="A29" s="4" t="s">
        <v>104</v>
      </c>
      <c r="B29" s="27" t="s">
        <v>105</v>
      </c>
      <c r="C29" s="4"/>
      <c r="D29" s="4"/>
      <c r="E29" s="4"/>
      <c r="F29" s="4"/>
      <c r="G29" s="4"/>
      <c r="H29" s="4"/>
      <c r="I29" s="8"/>
      <c r="J29" s="8"/>
      <c r="K29" s="8"/>
      <c r="L29" s="4"/>
      <c r="M29" s="6"/>
      <c r="N29" s="4"/>
      <c r="O29" s="4"/>
      <c r="P29" s="4"/>
    </row>
    <row r="30" spans="1:16">
      <c r="A30" s="4"/>
      <c r="B30" s="42" t="s">
        <v>106</v>
      </c>
      <c r="C30" s="17" t="s">
        <v>107</v>
      </c>
      <c r="D30" s="44" t="s">
        <v>108</v>
      </c>
      <c r="E30" s="4"/>
      <c r="F30" s="4" t="s">
        <v>109</v>
      </c>
      <c r="G30" s="4"/>
      <c r="H30" s="4"/>
      <c r="I30" s="8"/>
      <c r="J30" s="8"/>
      <c r="K30" s="35"/>
      <c r="L30" s="8"/>
      <c r="M30" s="6"/>
      <c r="N30" s="4"/>
      <c r="O30" s="4"/>
      <c r="P30" s="4"/>
    </row>
    <row r="31" spans="1:16">
      <c r="A31" s="4"/>
      <c r="B31" s="45" t="s">
        <v>110</v>
      </c>
      <c r="C31" s="17" t="s">
        <v>111</v>
      </c>
      <c r="D31" s="44" t="s">
        <v>112</v>
      </c>
      <c r="E31" s="4"/>
      <c r="F31" s="4"/>
      <c r="G31" s="4"/>
      <c r="H31" s="4"/>
      <c r="I31" s="8"/>
      <c r="J31" s="8"/>
      <c r="K31" s="35"/>
      <c r="L31" s="8"/>
      <c r="M31" s="6"/>
      <c r="N31" s="4"/>
      <c r="O31" s="4"/>
      <c r="P31" s="4"/>
    </row>
    <row r="32" spans="1:16">
      <c r="A32" s="4"/>
      <c r="B32" s="4"/>
      <c r="C32" s="4"/>
      <c r="D32" s="4"/>
      <c r="E32" s="4"/>
      <c r="F32" s="4"/>
      <c r="G32" s="4"/>
      <c r="H32" s="4"/>
      <c r="I32" s="8"/>
      <c r="J32" s="8"/>
      <c r="K32" s="35"/>
      <c r="L32" s="8"/>
      <c r="M32" s="6"/>
      <c r="N32" s="4"/>
      <c r="O32" s="4"/>
      <c r="P32" s="4"/>
    </row>
    <row r="33" spans="1:14">
      <c r="A33" s="4" t="s">
        <v>104</v>
      </c>
      <c r="B33" s="27" t="s">
        <v>113</v>
      </c>
      <c r="C33" s="4"/>
      <c r="D33" s="4"/>
      <c r="E33" s="4"/>
      <c r="F33" s="4"/>
      <c r="G33" s="4"/>
      <c r="H33" s="4"/>
      <c r="I33" s="8"/>
      <c r="J33" s="8"/>
      <c r="K33" s="35"/>
      <c r="L33" s="8"/>
      <c r="M33" s="6"/>
      <c r="N33" s="4"/>
    </row>
    <row r="34" spans="1:14">
      <c r="A34" s="4"/>
      <c r="B34" s="42" t="s">
        <v>114</v>
      </c>
      <c r="C34" s="17" t="s">
        <v>115</v>
      </c>
      <c r="D34" s="44" t="s">
        <v>116</v>
      </c>
      <c r="E34" s="4"/>
      <c r="F34" s="46" t="s">
        <v>327</v>
      </c>
      <c r="G34" s="46"/>
      <c r="H34" s="46"/>
      <c r="I34" s="47"/>
      <c r="J34" s="47"/>
      <c r="K34" s="35"/>
      <c r="L34" s="8"/>
      <c r="M34" s="6"/>
      <c r="N34" s="4"/>
    </row>
    <row r="35" spans="1:14">
      <c r="A35" s="4"/>
      <c r="B35" s="42" t="s">
        <v>118</v>
      </c>
      <c r="C35" s="17" t="s">
        <v>119</v>
      </c>
      <c r="D35" s="44" t="s">
        <v>120</v>
      </c>
      <c r="E35" s="4"/>
      <c r="F35" s="4" t="s">
        <v>121</v>
      </c>
      <c r="G35" s="4"/>
      <c r="H35" s="8"/>
      <c r="I35" s="8"/>
      <c r="J35" s="8"/>
      <c r="K35" s="35"/>
      <c r="L35" s="8"/>
      <c r="M35" s="6"/>
      <c r="N35" s="4"/>
    </row>
    <row r="36" spans="1:14">
      <c r="A36" s="4"/>
      <c r="B36" s="4"/>
      <c r="C36" s="34"/>
      <c r="D36" s="4"/>
      <c r="E36" s="4"/>
      <c r="F36" s="4"/>
      <c r="G36" s="4"/>
      <c r="H36" s="4"/>
      <c r="I36" s="4"/>
      <c r="J36" s="4"/>
      <c r="K36" s="35"/>
      <c r="L36" s="8"/>
      <c r="M36" s="6"/>
      <c r="N36" s="4"/>
    </row>
    <row r="37" spans="1:14">
      <c r="A37" s="4"/>
      <c r="B37" s="27" t="s">
        <v>122</v>
      </c>
      <c r="C37" s="34"/>
      <c r="D37" s="4"/>
      <c r="E37" s="4"/>
      <c r="F37" s="4"/>
      <c r="G37" s="4"/>
      <c r="H37" s="4"/>
      <c r="I37" s="4"/>
      <c r="J37" s="4"/>
      <c r="K37" s="35"/>
      <c r="L37" s="8"/>
      <c r="M37" s="6"/>
      <c r="N37" s="4"/>
    </row>
    <row r="38" spans="1:14">
      <c r="A38" s="4" t="s">
        <v>328</v>
      </c>
      <c r="B38" s="42" t="s">
        <v>124</v>
      </c>
      <c r="C38" s="17" t="s">
        <v>125</v>
      </c>
      <c r="D38" s="4"/>
      <c r="E38" s="4"/>
      <c r="F38" s="4" t="s">
        <v>109</v>
      </c>
      <c r="G38" s="4"/>
      <c r="H38" s="4"/>
      <c r="I38" s="4"/>
      <c r="J38" s="4"/>
      <c r="K38" s="35"/>
      <c r="L38" s="8"/>
      <c r="M38" s="4"/>
      <c r="N38" s="4"/>
    </row>
    <row r="39" spans="1:14">
      <c r="A39" s="4"/>
      <c r="B39" s="45" t="s">
        <v>110</v>
      </c>
      <c r="C39" s="17" t="s">
        <v>126</v>
      </c>
      <c r="D39" s="4"/>
      <c r="E39" s="4"/>
      <c r="F39" s="4"/>
      <c r="G39" s="4"/>
      <c r="H39" s="4"/>
      <c r="I39" s="4"/>
      <c r="J39" s="4"/>
      <c r="K39" s="35"/>
      <c r="L39" s="8"/>
      <c r="M39" s="6"/>
      <c r="N39" s="4"/>
    </row>
    <row r="40" spans="1:14">
      <c r="A40" s="4"/>
      <c r="B40" s="4"/>
      <c r="C40" s="34"/>
      <c r="D40" s="4"/>
      <c r="E40" s="4"/>
      <c r="F40" s="4"/>
      <c r="G40" s="4"/>
      <c r="H40" s="78"/>
      <c r="I40" s="4"/>
      <c r="J40" s="4"/>
      <c r="K40" s="4"/>
      <c r="L40" s="4"/>
      <c r="M40" s="6"/>
      <c r="N40" s="4"/>
    </row>
    <row r="41" spans="1:14">
      <c r="A41" s="4"/>
      <c r="B41" s="4"/>
      <c r="C41" s="34"/>
      <c r="D41" s="4"/>
      <c r="E41" s="6"/>
      <c r="F41" s="6"/>
      <c r="G41" s="6"/>
      <c r="H41" s="6"/>
      <c r="I41" s="6"/>
      <c r="J41" s="6"/>
      <c r="K41" s="6"/>
      <c r="L41" s="6"/>
      <c r="M41" s="6"/>
      <c r="N41" s="4"/>
    </row>
    <row r="42" spans="1:14" ht="18.75">
      <c r="A42" s="79"/>
      <c r="B42" s="74" t="s">
        <v>329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</row>
    <row r="43" spans="1:14" ht="18.75">
      <c r="A43" s="79"/>
      <c r="B43" s="4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80" t="s">
        <v>330</v>
      </c>
      <c r="B44" s="4" t="s">
        <v>331</v>
      </c>
      <c r="C44" s="4"/>
      <c r="D44" s="4"/>
      <c r="E44" s="4"/>
      <c r="F44" s="4"/>
      <c r="G44" s="4"/>
      <c r="H44" s="80"/>
      <c r="I44" s="4"/>
      <c r="J44" s="4"/>
      <c r="K44" s="4"/>
      <c r="L44" s="4"/>
      <c r="M44" s="4"/>
      <c r="N44" s="4"/>
    </row>
    <row r="45" spans="1:14" ht="15.75">
      <c r="A45" s="80"/>
      <c r="B45" s="4"/>
      <c r="C45" s="4"/>
      <c r="D45" s="4"/>
      <c r="E45" s="4"/>
      <c r="F45" s="4"/>
      <c r="G45" s="4"/>
      <c r="H45" s="80"/>
      <c r="I45" s="4"/>
      <c r="J45" s="81" t="s">
        <v>332</v>
      </c>
      <c r="K45" s="82"/>
      <c r="L45" s="82"/>
      <c r="M45" s="82"/>
      <c r="N45" s="4"/>
    </row>
    <row r="46" spans="1:14" ht="17.25">
      <c r="A46" s="80"/>
      <c r="B46" s="46" t="s">
        <v>333</v>
      </c>
      <c r="C46" s="46"/>
      <c r="D46" s="46"/>
      <c r="E46" s="46"/>
      <c r="F46" s="4"/>
      <c r="G46" s="4"/>
      <c r="H46" s="80"/>
      <c r="I46" s="4"/>
      <c r="J46" s="83" t="s">
        <v>334</v>
      </c>
      <c r="K46" s="42"/>
      <c r="L46" s="42" t="s">
        <v>335</v>
      </c>
      <c r="M46" s="42" t="s">
        <v>336</v>
      </c>
      <c r="N46" s="42" t="s">
        <v>337</v>
      </c>
    </row>
    <row r="47" spans="1:14">
      <c r="A47" s="80"/>
      <c r="B47" s="4"/>
      <c r="C47" s="4"/>
      <c r="D47" s="4"/>
      <c r="E47" s="4"/>
      <c r="F47" s="4"/>
      <c r="G47" s="4"/>
      <c r="H47" s="4"/>
      <c r="I47" s="4"/>
      <c r="J47" s="84" t="s">
        <v>338</v>
      </c>
      <c r="K47" s="85"/>
      <c r="L47" s="42" t="s">
        <v>339</v>
      </c>
      <c r="M47" s="42" t="s">
        <v>340</v>
      </c>
      <c r="N47" s="86">
        <v>2000</v>
      </c>
    </row>
    <row r="48" spans="1:14">
      <c r="A48" s="4"/>
      <c r="B48" s="85" t="s">
        <v>341</v>
      </c>
      <c r="C48" s="29" t="s">
        <v>342</v>
      </c>
      <c r="D48" s="27" t="s">
        <v>85</v>
      </c>
      <c r="E48" s="28" t="s">
        <v>86</v>
      </c>
      <c r="F48" s="224" t="s">
        <v>343</v>
      </c>
      <c r="G48" s="4"/>
      <c r="H48" s="4"/>
      <c r="I48" s="4"/>
      <c r="J48" s="87" t="s">
        <v>344</v>
      </c>
      <c r="K48" s="88"/>
      <c r="L48" s="42" t="s">
        <v>339</v>
      </c>
      <c r="M48" s="45" t="s">
        <v>345</v>
      </c>
      <c r="N48" s="42">
        <v>400</v>
      </c>
    </row>
    <row r="49" spans="1:14">
      <c r="A49" s="4"/>
      <c r="B49" s="85" t="s">
        <v>346</v>
      </c>
      <c r="C49" s="49" t="s">
        <v>347</v>
      </c>
      <c r="D49" s="17" t="s">
        <v>348</v>
      </c>
      <c r="E49" s="28" t="s">
        <v>349</v>
      </c>
      <c r="F49" s="225"/>
      <c r="G49" s="4"/>
      <c r="H49" s="4"/>
      <c r="I49" s="4"/>
      <c r="J49" s="252" t="s">
        <v>350</v>
      </c>
      <c r="K49" s="253"/>
      <c r="L49" s="253"/>
      <c r="M49" s="253"/>
      <c r="N49" s="254"/>
    </row>
    <row r="50" spans="1:14">
      <c r="A50" s="4"/>
      <c r="B50" s="89" t="s">
        <v>91</v>
      </c>
      <c r="C50" s="90" t="s">
        <v>351</v>
      </c>
      <c r="D50" s="30" t="s">
        <v>352</v>
      </c>
      <c r="E50" s="31" t="s">
        <v>353</v>
      </c>
      <c r="F50" s="225"/>
      <c r="G50" s="4"/>
      <c r="H50" s="4"/>
      <c r="I50" s="4"/>
      <c r="J50" s="255"/>
      <c r="K50" s="256"/>
      <c r="L50" s="256"/>
      <c r="M50" s="256"/>
      <c r="N50" s="257"/>
    </row>
    <row r="51" spans="1:14">
      <c r="A51" s="4"/>
      <c r="B51" s="4"/>
      <c r="C51" s="91" t="s">
        <v>351</v>
      </c>
      <c r="D51" s="32" t="s">
        <v>352</v>
      </c>
      <c r="E51" s="33" t="s">
        <v>353</v>
      </c>
      <c r="F51" s="226"/>
      <c r="G51" s="4"/>
      <c r="H51" s="4"/>
      <c r="I51" s="4"/>
      <c r="J51" s="4"/>
      <c r="K51" s="4"/>
      <c r="L51" s="4"/>
      <c r="M51" s="4"/>
      <c r="N51" s="4"/>
    </row>
    <row r="52" spans="1:14" ht="18.75">
      <c r="A52" s="4"/>
      <c r="B52" s="4"/>
      <c r="C52" s="4"/>
      <c r="D52" s="4"/>
      <c r="E52" s="4"/>
      <c r="F52" s="92"/>
      <c r="G52" s="93"/>
      <c r="H52" s="4"/>
      <c r="I52" s="4"/>
      <c r="J52" s="94" t="s">
        <v>354</v>
      </c>
      <c r="K52" s="95">
        <v>0.25</v>
      </c>
      <c r="L52" s="95" t="s">
        <v>355</v>
      </c>
      <c r="M52" s="4"/>
      <c r="N52" s="4"/>
    </row>
    <row r="53" spans="1:14">
      <c r="A53" s="4"/>
      <c r="B53" s="88" t="s">
        <v>356</v>
      </c>
      <c r="C53" s="29" t="s">
        <v>342</v>
      </c>
      <c r="D53" s="27" t="s">
        <v>85</v>
      </c>
      <c r="E53" s="28" t="s">
        <v>86</v>
      </c>
      <c r="F53" s="224" t="s">
        <v>357</v>
      </c>
      <c r="G53" s="96"/>
      <c r="H53" s="4"/>
      <c r="I53" s="4"/>
      <c r="J53" s="17" t="s">
        <v>358</v>
      </c>
      <c r="K53" s="17">
        <v>100</v>
      </c>
      <c r="L53" s="17">
        <v>100</v>
      </c>
      <c r="M53" s="4"/>
      <c r="N53" s="4"/>
    </row>
    <row r="54" spans="1:14">
      <c r="A54" s="4"/>
      <c r="B54" s="88" t="s">
        <v>359</v>
      </c>
      <c r="C54" s="49" t="s">
        <v>360</v>
      </c>
      <c r="D54" s="17" t="s">
        <v>361</v>
      </c>
      <c r="E54" s="28" t="s">
        <v>362</v>
      </c>
      <c r="F54" s="225"/>
      <c r="G54" s="96"/>
      <c r="H54" s="4"/>
      <c r="I54" s="4"/>
      <c r="J54" s="17" t="s">
        <v>363</v>
      </c>
      <c r="K54" s="59">
        <v>0.25</v>
      </c>
      <c r="L54" s="59">
        <v>0.25</v>
      </c>
      <c r="M54" s="4"/>
      <c r="N54" s="4"/>
    </row>
    <row r="55" spans="1:14">
      <c r="A55" s="4"/>
      <c r="B55" s="89" t="s">
        <v>91</v>
      </c>
      <c r="C55" s="90" t="s">
        <v>364</v>
      </c>
      <c r="D55" s="30" t="s">
        <v>352</v>
      </c>
      <c r="E55" s="31" t="s">
        <v>353</v>
      </c>
      <c r="F55" s="225"/>
      <c r="G55" s="4"/>
      <c r="H55" s="4"/>
      <c r="I55" s="4"/>
      <c r="J55" s="17" t="s">
        <v>365</v>
      </c>
      <c r="K55" s="17">
        <v>2000</v>
      </c>
      <c r="L55" s="97" t="s">
        <v>366</v>
      </c>
      <c r="M55" s="4"/>
      <c r="N55" s="4"/>
    </row>
    <row r="56" spans="1:14" ht="15.75">
      <c r="A56" s="4"/>
      <c r="B56" s="4"/>
      <c r="C56" s="91">
        <v>2.5</v>
      </c>
      <c r="D56" s="32" t="s">
        <v>352</v>
      </c>
      <c r="E56" s="33" t="s">
        <v>353</v>
      </c>
      <c r="F56" s="226"/>
      <c r="G56" s="4"/>
      <c r="H56" s="4"/>
      <c r="I56" s="4"/>
      <c r="J56" s="17" t="s">
        <v>367</v>
      </c>
      <c r="K56" s="10">
        <v>1.2500000000000001E-2</v>
      </c>
      <c r="L56" s="10">
        <v>6.25E-2</v>
      </c>
      <c r="M56" s="4"/>
      <c r="N56" s="4"/>
    </row>
    <row r="57" spans="1:14">
      <c r="A57" s="4"/>
      <c r="B57" s="4"/>
      <c r="C57" s="35"/>
      <c r="D57" s="4"/>
      <c r="E57" s="4"/>
      <c r="F57" s="4"/>
      <c r="G57" s="4"/>
      <c r="H57" s="4"/>
      <c r="I57" s="4"/>
      <c r="J57" s="17" t="s">
        <v>368</v>
      </c>
      <c r="K57" s="97" t="s">
        <v>369</v>
      </c>
      <c r="L57" s="97" t="s">
        <v>370</v>
      </c>
      <c r="M57" s="4"/>
      <c r="N57" s="4"/>
    </row>
    <row r="58" spans="1:14">
      <c r="A58" s="4"/>
      <c r="B58" s="249" t="s">
        <v>371</v>
      </c>
      <c r="C58" s="250"/>
      <c r="D58" s="250"/>
      <c r="E58" s="250"/>
      <c r="F58" s="251"/>
      <c r="G58" s="4"/>
      <c r="H58" s="4"/>
      <c r="I58" s="4"/>
      <c r="J58" s="4"/>
      <c r="K58" s="85" t="s">
        <v>372</v>
      </c>
      <c r="L58" s="88" t="s">
        <v>373</v>
      </c>
      <c r="M58" s="4"/>
      <c r="N58" s="35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35"/>
    </row>
    <row r="60" spans="1:14">
      <c r="A60" s="80" t="s">
        <v>374</v>
      </c>
      <c r="B60" s="7" t="s">
        <v>375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80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18.75">
      <c r="A62" s="80"/>
      <c r="B62" s="98" t="s">
        <v>376</v>
      </c>
      <c r="C62" s="85" t="s">
        <v>372</v>
      </c>
      <c r="D62" s="88" t="s">
        <v>373</v>
      </c>
      <c r="E62" s="85" t="s">
        <v>372</v>
      </c>
      <c r="F62" s="88" t="s">
        <v>373</v>
      </c>
      <c r="G62" s="85" t="s">
        <v>372</v>
      </c>
      <c r="H62" s="88" t="s">
        <v>373</v>
      </c>
      <c r="I62" s="85" t="s">
        <v>372</v>
      </c>
      <c r="J62" s="88" t="s">
        <v>373</v>
      </c>
      <c r="K62" s="85" t="s">
        <v>372</v>
      </c>
      <c r="L62" s="88" t="s">
        <v>373</v>
      </c>
      <c r="M62" s="85" t="s">
        <v>372</v>
      </c>
      <c r="N62" s="88" t="s">
        <v>373</v>
      </c>
    </row>
    <row r="63" spans="1:14">
      <c r="A63" s="80"/>
      <c r="B63" s="99"/>
      <c r="C63" s="100">
        <v>1</v>
      </c>
      <c r="D63" s="100">
        <v>2</v>
      </c>
      <c r="E63" s="100">
        <v>3</v>
      </c>
      <c r="F63" s="100">
        <v>4</v>
      </c>
      <c r="G63" s="100">
        <v>5</v>
      </c>
      <c r="H63" s="100">
        <v>6</v>
      </c>
      <c r="I63" s="101">
        <v>7</v>
      </c>
      <c r="J63" s="100">
        <v>8</v>
      </c>
      <c r="K63" s="100">
        <v>9</v>
      </c>
      <c r="L63" s="100">
        <v>10</v>
      </c>
      <c r="M63" s="100">
        <v>11</v>
      </c>
      <c r="N63" s="100">
        <v>12</v>
      </c>
    </row>
    <row r="64" spans="1:14">
      <c r="A64" s="80"/>
      <c r="B64" s="102" t="s">
        <v>49</v>
      </c>
      <c r="C64" s="103" t="s">
        <v>377</v>
      </c>
      <c r="D64" s="104" t="s">
        <v>377</v>
      </c>
      <c r="E64" s="105" t="s">
        <v>378</v>
      </c>
      <c r="F64" s="106" t="s">
        <v>378</v>
      </c>
      <c r="G64" s="105" t="s">
        <v>379</v>
      </c>
      <c r="H64" s="106" t="s">
        <v>379</v>
      </c>
      <c r="I64" s="105" t="s">
        <v>380</v>
      </c>
      <c r="J64" s="106" t="s">
        <v>380</v>
      </c>
      <c r="K64" s="105" t="s">
        <v>381</v>
      </c>
      <c r="L64" s="106" t="s">
        <v>381</v>
      </c>
      <c r="M64" s="105" t="s">
        <v>382</v>
      </c>
      <c r="N64" s="106" t="s">
        <v>382</v>
      </c>
    </row>
    <row r="65" spans="1:16">
      <c r="A65" s="80"/>
      <c r="B65" s="102" t="s">
        <v>51</v>
      </c>
      <c r="C65" s="107" t="s">
        <v>383</v>
      </c>
      <c r="D65" s="108" t="s">
        <v>383</v>
      </c>
      <c r="E65" s="105" t="s">
        <v>384</v>
      </c>
      <c r="F65" s="106" t="s">
        <v>384</v>
      </c>
      <c r="G65" s="105" t="s">
        <v>385</v>
      </c>
      <c r="H65" s="106" t="s">
        <v>385</v>
      </c>
      <c r="I65" s="105" t="s">
        <v>386</v>
      </c>
      <c r="J65" s="106" t="s">
        <v>386</v>
      </c>
      <c r="K65" s="105" t="s">
        <v>387</v>
      </c>
      <c r="L65" s="106" t="s">
        <v>387</v>
      </c>
      <c r="M65" s="105" t="s">
        <v>388</v>
      </c>
      <c r="N65" s="106" t="s">
        <v>388</v>
      </c>
      <c r="O65" s="4"/>
      <c r="P65" s="4"/>
    </row>
    <row r="66" spans="1:16">
      <c r="A66" s="80"/>
      <c r="B66" s="102" t="s">
        <v>53</v>
      </c>
      <c r="C66" s="109" t="s">
        <v>389</v>
      </c>
      <c r="D66" s="110" t="s">
        <v>390</v>
      </c>
      <c r="E66" s="105" t="s">
        <v>391</v>
      </c>
      <c r="F66" s="106" t="s">
        <v>391</v>
      </c>
      <c r="G66" s="105" t="s">
        <v>392</v>
      </c>
      <c r="H66" s="106" t="s">
        <v>392</v>
      </c>
      <c r="I66" s="105" t="s">
        <v>393</v>
      </c>
      <c r="J66" s="106" t="s">
        <v>393</v>
      </c>
      <c r="K66" s="105" t="s">
        <v>394</v>
      </c>
      <c r="L66" s="106" t="s">
        <v>394</v>
      </c>
      <c r="M66" s="105" t="s">
        <v>395</v>
      </c>
      <c r="N66" s="106" t="s">
        <v>395</v>
      </c>
      <c r="O66" s="4"/>
      <c r="P66" s="4"/>
    </row>
    <row r="67" spans="1:16">
      <c r="A67" s="80"/>
      <c r="B67" s="102" t="s">
        <v>55</v>
      </c>
      <c r="C67" s="111" t="s">
        <v>396</v>
      </c>
      <c r="D67" s="112" t="s">
        <v>396</v>
      </c>
      <c r="E67" s="105" t="s">
        <v>397</v>
      </c>
      <c r="F67" s="106" t="s">
        <v>397</v>
      </c>
      <c r="G67" s="105" t="s">
        <v>398</v>
      </c>
      <c r="H67" s="106" t="s">
        <v>398</v>
      </c>
      <c r="I67" s="105" t="s">
        <v>399</v>
      </c>
      <c r="J67" s="106" t="s">
        <v>399</v>
      </c>
      <c r="K67" s="105" t="s">
        <v>400</v>
      </c>
      <c r="L67" s="106" t="s">
        <v>400</v>
      </c>
      <c r="M67" s="105" t="s">
        <v>401</v>
      </c>
      <c r="N67" s="106" t="s">
        <v>401</v>
      </c>
      <c r="O67" s="4"/>
      <c r="P67" s="35"/>
    </row>
    <row r="68" spans="1:16">
      <c r="A68" s="80"/>
      <c r="B68" s="102" t="s">
        <v>57</v>
      </c>
      <c r="C68" s="113" t="s">
        <v>402</v>
      </c>
      <c r="D68" s="114" t="s">
        <v>402</v>
      </c>
      <c r="E68" s="105" t="s">
        <v>403</v>
      </c>
      <c r="F68" s="106" t="s">
        <v>403</v>
      </c>
      <c r="G68" s="105" t="s">
        <v>404</v>
      </c>
      <c r="H68" s="106" t="s">
        <v>404</v>
      </c>
      <c r="I68" s="105" t="s">
        <v>405</v>
      </c>
      <c r="J68" s="106" t="s">
        <v>405</v>
      </c>
      <c r="K68" s="105" t="s">
        <v>406</v>
      </c>
      <c r="L68" s="106" t="s">
        <v>406</v>
      </c>
      <c r="M68" s="105" t="s">
        <v>407</v>
      </c>
      <c r="N68" s="106" t="s">
        <v>407</v>
      </c>
      <c r="O68" s="4"/>
      <c r="P68" s="35"/>
    </row>
    <row r="69" spans="1:16">
      <c r="A69" s="80"/>
      <c r="B69" s="102" t="s">
        <v>59</v>
      </c>
      <c r="C69" s="85"/>
      <c r="D69" s="88"/>
      <c r="E69" s="105" t="s">
        <v>408</v>
      </c>
      <c r="F69" s="106" t="s">
        <v>408</v>
      </c>
      <c r="G69" s="105" t="s">
        <v>409</v>
      </c>
      <c r="H69" s="106" t="s">
        <v>409</v>
      </c>
      <c r="I69" s="105" t="s">
        <v>410</v>
      </c>
      <c r="J69" s="106" t="s">
        <v>410</v>
      </c>
      <c r="K69" s="105" t="s">
        <v>411</v>
      </c>
      <c r="L69" s="106" t="s">
        <v>411</v>
      </c>
      <c r="M69" s="105" t="s">
        <v>412</v>
      </c>
      <c r="N69" s="106" t="s">
        <v>412</v>
      </c>
      <c r="O69" s="4"/>
      <c r="P69" s="35"/>
    </row>
    <row r="70" spans="1:16">
      <c r="A70" s="80"/>
      <c r="B70" s="102" t="s">
        <v>61</v>
      </c>
      <c r="C70" s="85"/>
      <c r="D70" s="88"/>
      <c r="E70" s="105" t="s">
        <v>413</v>
      </c>
      <c r="F70" s="106" t="s">
        <v>413</v>
      </c>
      <c r="G70" s="105" t="s">
        <v>414</v>
      </c>
      <c r="H70" s="106" t="s">
        <v>414</v>
      </c>
      <c r="I70" s="105" t="s">
        <v>415</v>
      </c>
      <c r="J70" s="106" t="s">
        <v>415</v>
      </c>
      <c r="K70" s="105" t="s">
        <v>416</v>
      </c>
      <c r="L70" s="106" t="s">
        <v>416</v>
      </c>
      <c r="M70" s="105" t="s">
        <v>417</v>
      </c>
      <c r="N70" s="106" t="s">
        <v>417</v>
      </c>
      <c r="O70" s="4"/>
      <c r="P70" s="4"/>
    </row>
    <row r="71" spans="1:16">
      <c r="A71" s="80"/>
      <c r="B71" s="102" t="s">
        <v>63</v>
      </c>
      <c r="C71" s="85"/>
      <c r="D71" s="88"/>
      <c r="E71" s="105" t="s">
        <v>418</v>
      </c>
      <c r="F71" s="106" t="s">
        <v>418</v>
      </c>
      <c r="G71" s="105" t="s">
        <v>419</v>
      </c>
      <c r="H71" s="106" t="s">
        <v>419</v>
      </c>
      <c r="I71" s="105" t="s">
        <v>420</v>
      </c>
      <c r="J71" s="106" t="s">
        <v>420</v>
      </c>
      <c r="K71" s="105" t="s">
        <v>421</v>
      </c>
      <c r="L71" s="106" t="s">
        <v>421</v>
      </c>
      <c r="M71" s="105" t="s">
        <v>422</v>
      </c>
      <c r="N71" s="106" t="s">
        <v>422</v>
      </c>
      <c r="O71" s="4"/>
      <c r="P71" s="35"/>
    </row>
    <row r="72" spans="1:16">
      <c r="A72" s="80"/>
      <c r="B72" s="115" t="s">
        <v>423</v>
      </c>
      <c r="C72" s="34"/>
      <c r="D72" s="34"/>
      <c r="E72" s="34"/>
      <c r="F72" s="34"/>
      <c r="G72" s="34"/>
      <c r="H72" s="34"/>
      <c r="I72" s="34"/>
      <c r="J72" s="4"/>
      <c r="K72" s="4"/>
      <c r="L72" s="4"/>
      <c r="M72" s="4"/>
      <c r="N72" s="4"/>
      <c r="O72" s="4"/>
      <c r="P72" s="35"/>
    </row>
    <row r="73" spans="1:16" ht="18.75">
      <c r="A73" s="80"/>
      <c r="B73" s="98" t="s">
        <v>424</v>
      </c>
      <c r="C73" s="85" t="s">
        <v>372</v>
      </c>
      <c r="D73" s="88" t="s">
        <v>373</v>
      </c>
      <c r="E73" s="85" t="s">
        <v>372</v>
      </c>
      <c r="F73" s="88" t="s">
        <v>373</v>
      </c>
      <c r="G73" s="85" t="s">
        <v>372</v>
      </c>
      <c r="H73" s="88" t="s">
        <v>373</v>
      </c>
      <c r="I73" s="85" t="s">
        <v>372</v>
      </c>
      <c r="J73" s="88" t="s">
        <v>373</v>
      </c>
      <c r="K73" s="85" t="s">
        <v>372</v>
      </c>
      <c r="L73" s="88" t="s">
        <v>373</v>
      </c>
      <c r="M73" s="85" t="s">
        <v>372</v>
      </c>
      <c r="N73" s="88" t="s">
        <v>373</v>
      </c>
      <c r="O73" s="4"/>
      <c r="P73" s="4"/>
    </row>
    <row r="74" spans="1:16">
      <c r="A74" s="80"/>
      <c r="B74" s="99"/>
      <c r="C74" s="27">
        <v>1</v>
      </c>
      <c r="D74" s="27">
        <v>2</v>
      </c>
      <c r="E74" s="27">
        <v>3</v>
      </c>
      <c r="F74" s="27">
        <v>4</v>
      </c>
      <c r="G74" s="27">
        <v>5</v>
      </c>
      <c r="H74" s="27">
        <v>6</v>
      </c>
      <c r="I74" s="27">
        <v>7</v>
      </c>
      <c r="J74" s="27">
        <v>8</v>
      </c>
      <c r="K74" s="27">
        <v>9</v>
      </c>
      <c r="L74" s="27">
        <v>10</v>
      </c>
      <c r="M74" s="27">
        <v>11</v>
      </c>
      <c r="N74" s="27">
        <v>12</v>
      </c>
      <c r="O74" s="4"/>
      <c r="P74" s="4"/>
    </row>
    <row r="75" spans="1:16">
      <c r="A75" s="80"/>
      <c r="B75" s="94" t="s">
        <v>49</v>
      </c>
      <c r="C75" s="103" t="s">
        <v>377</v>
      </c>
      <c r="D75" s="104" t="s">
        <v>377</v>
      </c>
      <c r="E75" s="105" t="s">
        <v>425</v>
      </c>
      <c r="F75" s="106" t="s">
        <v>425</v>
      </c>
      <c r="G75" s="105" t="s">
        <v>426</v>
      </c>
      <c r="H75" s="106" t="s">
        <v>426</v>
      </c>
      <c r="I75" s="105" t="s">
        <v>427</v>
      </c>
      <c r="J75" s="106" t="s">
        <v>427</v>
      </c>
      <c r="K75" s="105" t="s">
        <v>428</v>
      </c>
      <c r="L75" s="106" t="s">
        <v>428</v>
      </c>
      <c r="M75" s="105" t="s">
        <v>429</v>
      </c>
      <c r="N75" s="106" t="s">
        <v>429</v>
      </c>
      <c r="O75" s="4"/>
      <c r="P75" s="4"/>
    </row>
    <row r="76" spans="1:16">
      <c r="A76" s="80"/>
      <c r="B76" s="94" t="s">
        <v>51</v>
      </c>
      <c r="C76" s="107" t="s">
        <v>383</v>
      </c>
      <c r="D76" s="108" t="s">
        <v>383</v>
      </c>
      <c r="E76" s="105" t="s">
        <v>430</v>
      </c>
      <c r="F76" s="106" t="s">
        <v>430</v>
      </c>
      <c r="G76" s="105" t="s">
        <v>431</v>
      </c>
      <c r="H76" s="106" t="s">
        <v>431</v>
      </c>
      <c r="I76" s="105" t="s">
        <v>432</v>
      </c>
      <c r="J76" s="106" t="s">
        <v>432</v>
      </c>
      <c r="K76" s="105" t="s">
        <v>433</v>
      </c>
      <c r="L76" s="106" t="s">
        <v>433</v>
      </c>
      <c r="M76" s="105" t="s">
        <v>434</v>
      </c>
      <c r="N76" s="106" t="s">
        <v>434</v>
      </c>
      <c r="O76" s="4"/>
      <c r="P76" s="4"/>
    </row>
    <row r="77" spans="1:16">
      <c r="A77" s="80"/>
      <c r="B77" s="94" t="s">
        <v>53</v>
      </c>
      <c r="C77" s="109" t="s">
        <v>389</v>
      </c>
      <c r="D77" s="110" t="s">
        <v>390</v>
      </c>
      <c r="E77" s="105" t="s">
        <v>435</v>
      </c>
      <c r="F77" s="106" t="s">
        <v>435</v>
      </c>
      <c r="G77" s="105" t="s">
        <v>436</v>
      </c>
      <c r="H77" s="106" t="s">
        <v>436</v>
      </c>
      <c r="I77" s="105" t="s">
        <v>437</v>
      </c>
      <c r="J77" s="106" t="s">
        <v>437</v>
      </c>
      <c r="K77" s="105" t="s">
        <v>438</v>
      </c>
      <c r="L77" s="106" t="s">
        <v>438</v>
      </c>
      <c r="M77" s="105" t="s">
        <v>439</v>
      </c>
      <c r="N77" s="106" t="s">
        <v>439</v>
      </c>
      <c r="O77" s="4"/>
      <c r="P77" s="4"/>
    </row>
    <row r="78" spans="1:16">
      <c r="A78" s="80"/>
      <c r="B78" s="94" t="s">
        <v>55</v>
      </c>
      <c r="C78" s="111" t="s">
        <v>396</v>
      </c>
      <c r="D78" s="112" t="s">
        <v>396</v>
      </c>
      <c r="E78" s="105" t="s">
        <v>440</v>
      </c>
      <c r="F78" s="106" t="s">
        <v>440</v>
      </c>
      <c r="G78" s="105" t="s">
        <v>441</v>
      </c>
      <c r="H78" s="106" t="s">
        <v>441</v>
      </c>
      <c r="I78" s="105" t="s">
        <v>442</v>
      </c>
      <c r="J78" s="106" t="s">
        <v>442</v>
      </c>
      <c r="K78" s="105" t="s">
        <v>443</v>
      </c>
      <c r="L78" s="106" t="s">
        <v>443</v>
      </c>
      <c r="M78" s="105" t="s">
        <v>444</v>
      </c>
      <c r="N78" s="106" t="s">
        <v>444</v>
      </c>
      <c r="O78" s="4"/>
      <c r="P78" s="4"/>
    </row>
    <row r="79" spans="1:16">
      <c r="A79" s="80"/>
      <c r="B79" s="94" t="s">
        <v>57</v>
      </c>
      <c r="C79" s="113" t="s">
        <v>402</v>
      </c>
      <c r="D79" s="114" t="s">
        <v>402</v>
      </c>
      <c r="E79" s="105" t="s">
        <v>445</v>
      </c>
      <c r="F79" s="106" t="s">
        <v>445</v>
      </c>
      <c r="G79" s="105" t="s">
        <v>446</v>
      </c>
      <c r="H79" s="106" t="s">
        <v>446</v>
      </c>
      <c r="I79" s="105" t="s">
        <v>447</v>
      </c>
      <c r="J79" s="106" t="s">
        <v>447</v>
      </c>
      <c r="K79" s="105" t="s">
        <v>448</v>
      </c>
      <c r="L79" s="106" t="s">
        <v>448</v>
      </c>
      <c r="M79" s="105" t="s">
        <v>449</v>
      </c>
      <c r="N79" s="106" t="s">
        <v>449</v>
      </c>
      <c r="O79" s="4"/>
      <c r="P79" s="4"/>
    </row>
    <row r="80" spans="1:16">
      <c r="A80" s="80"/>
      <c r="B80" s="94" t="s">
        <v>59</v>
      </c>
      <c r="C80" s="85"/>
      <c r="D80" s="88"/>
      <c r="E80" s="105" t="s">
        <v>450</v>
      </c>
      <c r="F80" s="106" t="s">
        <v>450</v>
      </c>
      <c r="G80" s="105" t="s">
        <v>451</v>
      </c>
      <c r="H80" s="106" t="s">
        <v>451</v>
      </c>
      <c r="I80" s="105" t="s">
        <v>452</v>
      </c>
      <c r="J80" s="106" t="s">
        <v>452</v>
      </c>
      <c r="K80" s="105" t="s">
        <v>453</v>
      </c>
      <c r="L80" s="106" t="s">
        <v>453</v>
      </c>
      <c r="M80" s="105" t="s">
        <v>454</v>
      </c>
      <c r="N80" s="106" t="s">
        <v>454</v>
      </c>
      <c r="O80" s="4"/>
      <c r="P80" s="4"/>
    </row>
    <row r="81" spans="1:14">
      <c r="A81" s="80"/>
      <c r="B81" s="94" t="s">
        <v>61</v>
      </c>
      <c r="C81" s="85"/>
      <c r="D81" s="88"/>
      <c r="E81" s="105" t="s">
        <v>455</v>
      </c>
      <c r="F81" s="106" t="s">
        <v>455</v>
      </c>
      <c r="G81" s="105" t="s">
        <v>456</v>
      </c>
      <c r="H81" s="106" t="s">
        <v>456</v>
      </c>
      <c r="I81" s="105" t="s">
        <v>457</v>
      </c>
      <c r="J81" s="106" t="s">
        <v>457</v>
      </c>
      <c r="K81" s="105" t="s">
        <v>458</v>
      </c>
      <c r="L81" s="106" t="s">
        <v>458</v>
      </c>
      <c r="M81" s="105"/>
      <c r="N81" s="88"/>
    </row>
    <row r="82" spans="1:14">
      <c r="A82" s="80"/>
      <c r="B82" s="94" t="s">
        <v>63</v>
      </c>
      <c r="C82" s="85"/>
      <c r="D82" s="88"/>
      <c r="E82" s="105" t="s">
        <v>459</v>
      </c>
      <c r="F82" s="106" t="s">
        <v>459</v>
      </c>
      <c r="G82" s="105" t="s">
        <v>460</v>
      </c>
      <c r="H82" s="106" t="s">
        <v>460</v>
      </c>
      <c r="I82" s="105" t="s">
        <v>461</v>
      </c>
      <c r="J82" s="106" t="s">
        <v>461</v>
      </c>
      <c r="K82" s="105" t="s">
        <v>462</v>
      </c>
      <c r="L82" s="106" t="s">
        <v>462</v>
      </c>
      <c r="M82" s="105"/>
      <c r="N82" s="88"/>
    </row>
    <row r="83" spans="1:14">
      <c r="A83" s="80"/>
      <c r="B83" s="116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</row>
    <row r="84" spans="1:14">
      <c r="A84" s="80" t="s">
        <v>463</v>
      </c>
      <c r="B84" s="4" t="s">
        <v>464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8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80" t="s">
        <v>465</v>
      </c>
      <c r="B86" s="4" t="s">
        <v>466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ht="18.75">
      <c r="A88" s="4"/>
      <c r="B88" s="74" t="s">
        <v>467</v>
      </c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 t="s">
        <v>468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ht="15.75">
      <c r="A92" s="80" t="s">
        <v>330</v>
      </c>
      <c r="B92" s="4" t="s">
        <v>469</v>
      </c>
      <c r="C92" s="4"/>
      <c r="D92" s="4"/>
      <c r="E92" s="4"/>
      <c r="F92" s="4"/>
      <c r="G92" s="4"/>
      <c r="H92" s="4"/>
      <c r="I92" s="4"/>
      <c r="J92" s="117"/>
      <c r="K92" s="117"/>
      <c r="L92" s="117"/>
      <c r="M92" s="117"/>
      <c r="N92" s="4"/>
    </row>
    <row r="93" spans="1:14" ht="15.75">
      <c r="A93" s="80"/>
      <c r="B93" s="4"/>
      <c r="C93" s="4"/>
      <c r="D93" s="4"/>
      <c r="E93" s="4"/>
      <c r="F93" s="4"/>
      <c r="G93" s="4"/>
      <c r="H93" s="4"/>
      <c r="I93" s="4"/>
      <c r="J93" s="117"/>
      <c r="K93" s="117"/>
      <c r="L93" s="117"/>
      <c r="M93" s="117"/>
      <c r="N93" s="4"/>
    </row>
    <row r="94" spans="1:14" ht="15.75">
      <c r="A94" s="80" t="s">
        <v>374</v>
      </c>
      <c r="B94" s="4" t="s">
        <v>470</v>
      </c>
      <c r="C94" s="4"/>
      <c r="D94" s="4"/>
      <c r="E94" s="4"/>
      <c r="F94" s="4"/>
      <c r="G94" s="4"/>
      <c r="H94" s="4"/>
      <c r="I94" s="4"/>
      <c r="J94" s="117"/>
      <c r="K94" s="117"/>
      <c r="L94" s="117"/>
      <c r="M94" s="117"/>
      <c r="N94" s="4"/>
    </row>
    <row r="95" spans="1:14" ht="16.5">
      <c r="A95" s="4"/>
      <c r="B95" s="4"/>
      <c r="C95" s="4"/>
      <c r="D95" s="4"/>
      <c r="E95" s="4"/>
      <c r="F95" s="4"/>
      <c r="G95" s="4"/>
      <c r="H95" s="4"/>
      <c r="I95" s="118"/>
      <c r="J95" s="119"/>
      <c r="K95" s="119"/>
      <c r="L95" s="120"/>
      <c r="M95" s="117"/>
      <c r="N95" s="4"/>
    </row>
    <row r="96" spans="1:14">
      <c r="A96" s="4"/>
      <c r="B96" s="99"/>
      <c r="C96" s="100">
        <v>1</v>
      </c>
      <c r="D96" s="101">
        <v>2</v>
      </c>
      <c r="E96" s="121">
        <v>3</v>
      </c>
      <c r="F96" s="122">
        <v>4</v>
      </c>
      <c r="G96" s="121">
        <v>5</v>
      </c>
      <c r="H96" s="122">
        <v>6</v>
      </c>
      <c r="I96" s="121">
        <v>7</v>
      </c>
      <c r="J96" s="122">
        <v>8</v>
      </c>
      <c r="K96" s="121">
        <v>9</v>
      </c>
      <c r="L96" s="122">
        <v>10</v>
      </c>
      <c r="M96" s="121">
        <v>11</v>
      </c>
      <c r="N96" s="123">
        <v>12</v>
      </c>
    </row>
    <row r="97" spans="1:14">
      <c r="A97" s="4"/>
      <c r="B97" s="102" t="s">
        <v>49</v>
      </c>
      <c r="C97" s="124"/>
      <c r="D97" s="125"/>
      <c r="E97" s="126" t="s">
        <v>378</v>
      </c>
      <c r="F97" s="127"/>
      <c r="G97" s="126" t="s">
        <v>379</v>
      </c>
      <c r="H97" s="127"/>
      <c r="I97" s="126" t="s">
        <v>380</v>
      </c>
      <c r="J97" s="127"/>
      <c r="K97" s="126" t="s">
        <v>381</v>
      </c>
      <c r="L97" s="127"/>
      <c r="M97" s="126" t="s">
        <v>382</v>
      </c>
      <c r="N97" s="128"/>
    </row>
    <row r="98" spans="1:14">
      <c r="A98" s="4"/>
      <c r="B98" s="102" t="s">
        <v>51</v>
      </c>
      <c r="C98" s="124"/>
      <c r="D98" s="125"/>
      <c r="E98" s="126" t="s">
        <v>384</v>
      </c>
      <c r="F98" s="127"/>
      <c r="G98" s="126" t="s">
        <v>385</v>
      </c>
      <c r="H98" s="127"/>
      <c r="I98" s="126" t="s">
        <v>386</v>
      </c>
      <c r="J98" s="127"/>
      <c r="K98" s="126" t="s">
        <v>387</v>
      </c>
      <c r="L98" s="127"/>
      <c r="M98" s="126" t="s">
        <v>388</v>
      </c>
      <c r="N98" s="128"/>
    </row>
    <row r="99" spans="1:14">
      <c r="A99" s="4"/>
      <c r="B99" s="102" t="s">
        <v>53</v>
      </c>
      <c r="C99" s="124"/>
      <c r="D99" s="125"/>
      <c r="E99" s="126" t="s">
        <v>391</v>
      </c>
      <c r="F99" s="127"/>
      <c r="G99" s="126" t="s">
        <v>392</v>
      </c>
      <c r="H99" s="127"/>
      <c r="I99" s="126" t="s">
        <v>393</v>
      </c>
      <c r="J99" s="127"/>
      <c r="K99" s="126" t="s">
        <v>394</v>
      </c>
      <c r="L99" s="127"/>
      <c r="M99" s="126" t="s">
        <v>395</v>
      </c>
      <c r="N99" s="128"/>
    </row>
    <row r="100" spans="1:14">
      <c r="A100" s="4"/>
      <c r="B100" s="102" t="s">
        <v>55</v>
      </c>
      <c r="C100" s="124"/>
      <c r="D100" s="125"/>
      <c r="E100" s="126" t="s">
        <v>397</v>
      </c>
      <c r="F100" s="127"/>
      <c r="G100" s="126" t="s">
        <v>398</v>
      </c>
      <c r="H100" s="127"/>
      <c r="I100" s="126" t="s">
        <v>399</v>
      </c>
      <c r="J100" s="127"/>
      <c r="K100" s="126" t="s">
        <v>400</v>
      </c>
      <c r="L100" s="127"/>
      <c r="M100" s="126" t="s">
        <v>401</v>
      </c>
      <c r="N100" s="128"/>
    </row>
    <row r="101" spans="1:14">
      <c r="A101" s="4"/>
      <c r="B101" s="102" t="s">
        <v>57</v>
      </c>
      <c r="C101" s="124"/>
      <c r="D101" s="125"/>
      <c r="E101" s="126" t="s">
        <v>403</v>
      </c>
      <c r="F101" s="127"/>
      <c r="G101" s="126" t="s">
        <v>404</v>
      </c>
      <c r="H101" s="127"/>
      <c r="I101" s="126" t="s">
        <v>405</v>
      </c>
      <c r="J101" s="127"/>
      <c r="K101" s="126" t="s">
        <v>406</v>
      </c>
      <c r="L101" s="127"/>
      <c r="M101" s="126" t="s">
        <v>407</v>
      </c>
      <c r="N101" s="128"/>
    </row>
    <row r="102" spans="1:14">
      <c r="A102" s="4"/>
      <c r="B102" s="102" t="s">
        <v>59</v>
      </c>
      <c r="C102" s="124"/>
      <c r="D102" s="125"/>
      <c r="E102" s="126" t="s">
        <v>408</v>
      </c>
      <c r="F102" s="127"/>
      <c r="G102" s="126" t="s">
        <v>409</v>
      </c>
      <c r="H102" s="127"/>
      <c r="I102" s="126" t="s">
        <v>410</v>
      </c>
      <c r="J102" s="127"/>
      <c r="K102" s="126" t="s">
        <v>411</v>
      </c>
      <c r="L102" s="127"/>
      <c r="M102" s="126" t="s">
        <v>412</v>
      </c>
      <c r="N102" s="128"/>
    </row>
    <row r="103" spans="1:14">
      <c r="A103" s="4"/>
      <c r="B103" s="102" t="s">
        <v>61</v>
      </c>
      <c r="C103" s="124"/>
      <c r="D103" s="125"/>
      <c r="E103" s="126" t="s">
        <v>413</v>
      </c>
      <c r="F103" s="127"/>
      <c r="G103" s="126" t="s">
        <v>414</v>
      </c>
      <c r="H103" s="127"/>
      <c r="I103" s="126" t="s">
        <v>415</v>
      </c>
      <c r="J103" s="127"/>
      <c r="K103" s="126" t="s">
        <v>416</v>
      </c>
      <c r="L103" s="127"/>
      <c r="M103" s="126" t="s">
        <v>417</v>
      </c>
      <c r="N103" s="128"/>
    </row>
    <row r="104" spans="1:14">
      <c r="A104" s="4"/>
      <c r="B104" s="102" t="s">
        <v>63</v>
      </c>
      <c r="C104" s="124"/>
      <c r="D104" s="125"/>
      <c r="E104" s="129" t="s">
        <v>418</v>
      </c>
      <c r="F104" s="127"/>
      <c r="G104" s="129" t="s">
        <v>419</v>
      </c>
      <c r="H104" s="127"/>
      <c r="I104" s="129" t="s">
        <v>420</v>
      </c>
      <c r="J104" s="127"/>
      <c r="K104" s="129" t="s">
        <v>421</v>
      </c>
      <c r="L104" s="127"/>
      <c r="M104" s="129" t="s">
        <v>422</v>
      </c>
      <c r="N104" s="128"/>
    </row>
    <row r="105" spans="1:14">
      <c r="A105" s="116"/>
      <c r="B105" s="34"/>
      <c r="C105" s="34"/>
      <c r="D105" s="34"/>
      <c r="E105" s="34"/>
      <c r="F105" s="34"/>
      <c r="G105" s="34"/>
      <c r="H105" s="34"/>
      <c r="I105" s="4"/>
      <c r="J105" s="4"/>
      <c r="K105" s="4"/>
      <c r="L105" s="4"/>
      <c r="M105" s="4"/>
      <c r="N105" s="4"/>
    </row>
    <row r="106" spans="1:14">
      <c r="A106" s="4"/>
      <c r="B106" s="99"/>
      <c r="C106" s="27">
        <v>1</v>
      </c>
      <c r="D106" s="29">
        <v>2</v>
      </c>
      <c r="E106" s="130">
        <v>3</v>
      </c>
      <c r="F106" s="131">
        <v>4</v>
      </c>
      <c r="G106" s="130">
        <v>5</v>
      </c>
      <c r="H106" s="131">
        <v>6</v>
      </c>
      <c r="I106" s="130">
        <v>7</v>
      </c>
      <c r="J106" s="131">
        <v>8</v>
      </c>
      <c r="K106" s="130">
        <v>9</v>
      </c>
      <c r="L106" s="131">
        <v>10</v>
      </c>
      <c r="M106" s="130">
        <v>11</v>
      </c>
      <c r="N106" s="132">
        <v>12</v>
      </c>
    </row>
    <row r="107" spans="1:14">
      <c r="A107" s="4"/>
      <c r="B107" s="94" t="s">
        <v>49</v>
      </c>
      <c r="C107" s="124"/>
      <c r="D107" s="125"/>
      <c r="E107" s="126" t="s">
        <v>425</v>
      </c>
      <c r="F107" s="127"/>
      <c r="G107" s="126" t="s">
        <v>426</v>
      </c>
      <c r="H107" s="127"/>
      <c r="I107" s="126" t="s">
        <v>427</v>
      </c>
      <c r="J107" s="127"/>
      <c r="K107" s="126" t="s">
        <v>428</v>
      </c>
      <c r="L107" s="127"/>
      <c r="M107" s="126" t="s">
        <v>429</v>
      </c>
      <c r="N107" s="128"/>
    </row>
    <row r="108" spans="1:14">
      <c r="A108" s="4"/>
      <c r="B108" s="94" t="s">
        <v>51</v>
      </c>
      <c r="C108" s="124"/>
      <c r="D108" s="125"/>
      <c r="E108" s="126" t="s">
        <v>430</v>
      </c>
      <c r="F108" s="127"/>
      <c r="G108" s="126" t="s">
        <v>431</v>
      </c>
      <c r="H108" s="127"/>
      <c r="I108" s="126" t="s">
        <v>432</v>
      </c>
      <c r="J108" s="127"/>
      <c r="K108" s="126" t="s">
        <v>433</v>
      </c>
      <c r="L108" s="127"/>
      <c r="M108" s="126" t="s">
        <v>434</v>
      </c>
      <c r="N108" s="128"/>
    </row>
    <row r="109" spans="1:14">
      <c r="A109" s="4"/>
      <c r="B109" s="94" t="s">
        <v>53</v>
      </c>
      <c r="C109" s="124"/>
      <c r="D109" s="125"/>
      <c r="E109" s="126" t="s">
        <v>435</v>
      </c>
      <c r="F109" s="127"/>
      <c r="G109" s="126" t="s">
        <v>436</v>
      </c>
      <c r="H109" s="127"/>
      <c r="I109" s="126" t="s">
        <v>437</v>
      </c>
      <c r="J109" s="127"/>
      <c r="K109" s="126" t="s">
        <v>438</v>
      </c>
      <c r="L109" s="127"/>
      <c r="M109" s="126" t="s">
        <v>439</v>
      </c>
      <c r="N109" s="128"/>
    </row>
    <row r="110" spans="1:14">
      <c r="A110" s="4"/>
      <c r="B110" s="94" t="s">
        <v>55</v>
      </c>
      <c r="C110" s="124"/>
      <c r="D110" s="125"/>
      <c r="E110" s="126" t="s">
        <v>440</v>
      </c>
      <c r="F110" s="127"/>
      <c r="G110" s="126" t="s">
        <v>441</v>
      </c>
      <c r="H110" s="127"/>
      <c r="I110" s="126" t="s">
        <v>442</v>
      </c>
      <c r="J110" s="127"/>
      <c r="K110" s="126" t="s">
        <v>443</v>
      </c>
      <c r="L110" s="127"/>
      <c r="M110" s="126" t="s">
        <v>444</v>
      </c>
      <c r="N110" s="128"/>
    </row>
    <row r="111" spans="1:14">
      <c r="A111" s="4"/>
      <c r="B111" s="94" t="s">
        <v>57</v>
      </c>
      <c r="C111" s="124"/>
      <c r="D111" s="125"/>
      <c r="E111" s="126" t="s">
        <v>445</v>
      </c>
      <c r="F111" s="127"/>
      <c r="G111" s="126" t="s">
        <v>446</v>
      </c>
      <c r="H111" s="127"/>
      <c r="I111" s="126" t="s">
        <v>447</v>
      </c>
      <c r="J111" s="127"/>
      <c r="K111" s="126" t="s">
        <v>448</v>
      </c>
      <c r="L111" s="127"/>
      <c r="M111" s="126" t="s">
        <v>449</v>
      </c>
      <c r="N111" s="128"/>
    </row>
    <row r="112" spans="1:14">
      <c r="A112" s="4"/>
      <c r="B112" s="94" t="s">
        <v>59</v>
      </c>
      <c r="C112" s="124"/>
      <c r="D112" s="125"/>
      <c r="E112" s="126" t="s">
        <v>450</v>
      </c>
      <c r="F112" s="127"/>
      <c r="G112" s="126" t="s">
        <v>451</v>
      </c>
      <c r="H112" s="127"/>
      <c r="I112" s="126" t="s">
        <v>452</v>
      </c>
      <c r="J112" s="127"/>
      <c r="K112" s="126" t="s">
        <v>453</v>
      </c>
      <c r="L112" s="127"/>
      <c r="M112" s="126" t="s">
        <v>454</v>
      </c>
      <c r="N112" s="128"/>
    </row>
    <row r="113" spans="1:14">
      <c r="A113" s="4"/>
      <c r="B113" s="94" t="s">
        <v>61</v>
      </c>
      <c r="C113" s="124"/>
      <c r="D113" s="125"/>
      <c r="E113" s="126" t="s">
        <v>455</v>
      </c>
      <c r="F113" s="127"/>
      <c r="G113" s="126" t="s">
        <v>456</v>
      </c>
      <c r="H113" s="127"/>
      <c r="I113" s="126" t="s">
        <v>457</v>
      </c>
      <c r="J113" s="127"/>
      <c r="K113" s="126" t="s">
        <v>458</v>
      </c>
      <c r="L113" s="127"/>
      <c r="M113" s="133"/>
      <c r="N113" s="128"/>
    </row>
    <row r="114" spans="1:14">
      <c r="A114" s="4"/>
      <c r="B114" s="94" t="s">
        <v>63</v>
      </c>
      <c r="C114" s="124"/>
      <c r="D114" s="125"/>
      <c r="E114" s="129" t="s">
        <v>459</v>
      </c>
      <c r="F114" s="127"/>
      <c r="G114" s="129" t="s">
        <v>460</v>
      </c>
      <c r="H114" s="127"/>
      <c r="I114" s="129" t="s">
        <v>461</v>
      </c>
      <c r="J114" s="127"/>
      <c r="K114" s="129" t="s">
        <v>462</v>
      </c>
      <c r="L114" s="127"/>
      <c r="M114" s="134"/>
      <c r="N114" s="128"/>
    </row>
    <row r="115" spans="1:14">
      <c r="A115" s="4"/>
      <c r="B115" s="115" t="s">
        <v>471</v>
      </c>
      <c r="C115" s="4"/>
      <c r="D115" s="4"/>
      <c r="E115" s="4"/>
      <c r="F115" s="4"/>
      <c r="G115" s="4"/>
      <c r="H115" s="4"/>
      <c r="I115" s="4"/>
      <c r="J115" s="34"/>
      <c r="K115" s="34"/>
      <c r="L115" s="4"/>
      <c r="M115" s="4"/>
      <c r="N115" s="4"/>
    </row>
    <row r="116" spans="1:14">
      <c r="A116" s="80" t="s">
        <v>463</v>
      </c>
      <c r="B116" s="4" t="s">
        <v>472</v>
      </c>
      <c r="C116" s="4"/>
      <c r="D116" s="4"/>
      <c r="E116" s="4"/>
      <c r="F116" s="4"/>
      <c r="G116" s="4"/>
      <c r="H116" s="4"/>
      <c r="I116" s="4"/>
      <c r="J116" s="34"/>
      <c r="K116" s="3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4"/>
      <c r="L117" s="4"/>
      <c r="M117" s="4"/>
      <c r="N117" s="4"/>
    </row>
    <row r="118" spans="1:14">
      <c r="A118" s="80" t="s">
        <v>473</v>
      </c>
      <c r="B118" s="4" t="s">
        <v>474</v>
      </c>
      <c r="C118" s="4"/>
      <c r="D118" s="4"/>
      <c r="E118" s="4"/>
      <c r="F118" s="4"/>
      <c r="G118" s="4"/>
      <c r="H118" s="4"/>
      <c r="I118" s="4"/>
      <c r="J118" s="4"/>
      <c r="K118" s="34"/>
      <c r="L118" s="4"/>
      <c r="M118" s="4"/>
      <c r="N118" s="4"/>
    </row>
    <row r="119" spans="1:14">
      <c r="A119" s="80"/>
      <c r="B119" s="4"/>
      <c r="C119" s="4"/>
      <c r="D119" s="4"/>
      <c r="E119" s="4"/>
      <c r="F119" s="4"/>
      <c r="G119" s="4"/>
      <c r="H119" s="4"/>
      <c r="I119" s="4"/>
      <c r="J119" s="4"/>
      <c r="K119" s="34"/>
      <c r="L119" s="4"/>
      <c r="M119" s="4"/>
      <c r="N119" s="4"/>
    </row>
    <row r="120" spans="1:14">
      <c r="A120" s="80" t="s">
        <v>475</v>
      </c>
      <c r="B120" s="4" t="s">
        <v>476</v>
      </c>
      <c r="C120" s="4"/>
      <c r="D120" s="4"/>
      <c r="E120" s="4"/>
      <c r="F120" s="4"/>
      <c r="G120" s="4"/>
      <c r="H120" s="4"/>
      <c r="I120" s="4"/>
      <c r="J120" s="4"/>
      <c r="K120" s="34"/>
      <c r="L120" s="4"/>
      <c r="M120" s="4"/>
      <c r="N120" s="4"/>
    </row>
    <row r="122" spans="1:14" ht="18.75">
      <c r="A122" s="4"/>
      <c r="B122" s="74" t="s">
        <v>477</v>
      </c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</row>
    <row r="123" spans="1:14" ht="18.75">
      <c r="A123" s="4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8.75">
      <c r="A124" s="4"/>
      <c r="B124" s="4" t="s">
        <v>128</v>
      </c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8.75">
      <c r="A125" s="4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8.75">
      <c r="A126" s="80" t="s">
        <v>330</v>
      </c>
      <c r="B126" s="4" t="s">
        <v>478</v>
      </c>
      <c r="C126" s="4"/>
      <c r="D126" s="4"/>
      <c r="E126" s="48"/>
      <c r="F126" s="48"/>
      <c r="G126" s="48"/>
      <c r="H126" s="135" t="s">
        <v>479</v>
      </c>
      <c r="I126" s="136"/>
      <c r="J126" s="136"/>
      <c r="K126" s="136"/>
      <c r="L126" s="136"/>
      <c r="M126" s="136"/>
      <c r="N126" s="48"/>
    </row>
    <row r="127" spans="1:14" ht="18.75">
      <c r="A127" s="4"/>
      <c r="B127" s="4"/>
      <c r="C127" s="4"/>
      <c r="D127" s="4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8.75">
      <c r="A128" s="4"/>
      <c r="B128" s="4"/>
      <c r="C128" s="17" t="s">
        <v>480</v>
      </c>
      <c r="D128" s="17" t="s">
        <v>85</v>
      </c>
      <c r="E128" s="28" t="s">
        <v>86</v>
      </c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5" ht="18.75">
      <c r="A129" s="4"/>
      <c r="B129" s="49" t="s">
        <v>130</v>
      </c>
      <c r="C129" s="17" t="s">
        <v>481</v>
      </c>
      <c r="D129" s="17" t="s">
        <v>107</v>
      </c>
      <c r="E129" s="28" t="s">
        <v>108</v>
      </c>
      <c r="F129" s="48"/>
      <c r="G129" s="48"/>
      <c r="H129" s="48"/>
      <c r="I129" s="48"/>
      <c r="J129" s="48"/>
      <c r="K129" s="48"/>
      <c r="L129" s="48"/>
      <c r="M129" s="48"/>
      <c r="N129" s="48"/>
      <c r="O129" s="4"/>
    </row>
    <row r="130" spans="1:15" ht="18.75">
      <c r="A130" s="4"/>
      <c r="B130" s="49" t="s">
        <v>482</v>
      </c>
      <c r="C130" s="17" t="s">
        <v>483</v>
      </c>
      <c r="D130" s="17" t="s">
        <v>484</v>
      </c>
      <c r="E130" s="28" t="s">
        <v>485</v>
      </c>
      <c r="F130" s="48"/>
      <c r="G130" s="48"/>
      <c r="H130" s="4"/>
      <c r="I130" s="117"/>
      <c r="J130" s="117"/>
      <c r="K130" s="117"/>
      <c r="L130" s="48"/>
      <c r="M130" s="48"/>
      <c r="N130" s="48"/>
      <c r="O130" s="4"/>
    </row>
    <row r="131" spans="1:15" ht="18.75">
      <c r="A131" s="4"/>
      <c r="B131" s="34"/>
      <c r="C131" s="34"/>
      <c r="D131" s="4"/>
      <c r="E131" s="48"/>
      <c r="F131" s="48"/>
      <c r="G131" s="48"/>
      <c r="H131" s="117"/>
      <c r="I131" s="117"/>
      <c r="J131" s="117"/>
      <c r="K131" s="117"/>
      <c r="L131" s="48"/>
      <c r="M131" s="48"/>
      <c r="N131" s="48"/>
      <c r="O131" s="4"/>
    </row>
    <row r="132" spans="1:15" ht="18.75">
      <c r="A132" s="80" t="s">
        <v>374</v>
      </c>
      <c r="B132" s="51" t="s">
        <v>486</v>
      </c>
      <c r="C132" s="34"/>
      <c r="D132" s="4"/>
      <c r="E132" s="48"/>
      <c r="F132" s="48"/>
      <c r="G132" s="48"/>
      <c r="H132" s="117"/>
      <c r="I132" s="117"/>
      <c r="J132" s="117"/>
      <c r="K132" s="117"/>
      <c r="L132" s="48"/>
      <c r="M132" s="48"/>
      <c r="N132" s="48"/>
      <c r="O132" s="4"/>
    </row>
    <row r="133" spans="1:15" ht="18.75">
      <c r="A133" s="4"/>
      <c r="B133" s="34"/>
      <c r="C133" s="34"/>
      <c r="D133" s="4"/>
      <c r="E133" s="48"/>
      <c r="F133" s="48"/>
      <c r="G133" s="48"/>
      <c r="H133" s="117"/>
      <c r="I133" s="117"/>
      <c r="J133" s="117"/>
      <c r="K133" s="117"/>
      <c r="L133" s="48"/>
      <c r="M133" s="48"/>
      <c r="N133" s="48"/>
      <c r="O133" s="4"/>
    </row>
    <row r="134" spans="1:15" ht="18.75">
      <c r="A134" s="80" t="s">
        <v>463</v>
      </c>
      <c r="B134" s="51" t="s">
        <v>487</v>
      </c>
      <c r="C134" s="34"/>
      <c r="D134" s="4"/>
      <c r="E134" s="48"/>
      <c r="F134" s="48"/>
      <c r="G134" s="48"/>
      <c r="H134" s="117"/>
      <c r="I134" s="117"/>
      <c r="J134" s="117"/>
      <c r="K134" s="117"/>
      <c r="L134" s="48"/>
      <c r="M134" s="48"/>
      <c r="N134" s="48"/>
      <c r="O134" s="4"/>
    </row>
    <row r="135" spans="1:15" ht="18.75">
      <c r="A135" s="4"/>
      <c r="B135" s="34"/>
      <c r="C135" s="34"/>
      <c r="D135" s="4"/>
      <c r="E135" s="48"/>
      <c r="F135" s="48"/>
      <c r="G135" s="48"/>
      <c r="H135" s="117"/>
      <c r="I135" s="117"/>
      <c r="J135" s="117"/>
      <c r="K135" s="117"/>
      <c r="L135" s="48"/>
      <c r="M135" s="48"/>
      <c r="N135" s="48"/>
      <c r="O135" s="4"/>
    </row>
    <row r="136" spans="1:15" ht="21">
      <c r="A136" s="80" t="s">
        <v>465</v>
      </c>
      <c r="B136" s="4" t="s">
        <v>488</v>
      </c>
      <c r="C136" s="48"/>
      <c r="D136" s="48"/>
      <c r="E136" s="4"/>
      <c r="F136" s="92"/>
      <c r="G136" s="4"/>
      <c r="H136" s="4"/>
      <c r="I136" s="117"/>
      <c r="J136" s="117"/>
      <c r="K136" s="117"/>
      <c r="L136" s="137"/>
      <c r="M136" s="138"/>
      <c r="N136" s="138"/>
      <c r="O136" s="4"/>
    </row>
    <row r="137" spans="1:15" ht="15.75">
      <c r="A137" s="80"/>
      <c r="B137" s="4"/>
      <c r="C137" s="4"/>
      <c r="D137" s="4"/>
      <c r="E137" s="4"/>
      <c r="F137" s="92"/>
      <c r="G137" s="4"/>
      <c r="H137" s="117"/>
      <c r="I137" s="4"/>
      <c r="J137" s="4"/>
      <c r="K137" s="4"/>
      <c r="L137" s="4"/>
      <c r="M137" s="4"/>
      <c r="N137" s="4"/>
      <c r="O137" s="4"/>
    </row>
    <row r="138" spans="1:15">
      <c r="A138" s="80" t="s">
        <v>489</v>
      </c>
      <c r="B138" s="4" t="s">
        <v>490</v>
      </c>
      <c r="C138" s="4"/>
      <c r="D138" s="4"/>
      <c r="E138" s="4"/>
      <c r="F138" s="4"/>
      <c r="G138" s="139"/>
      <c r="H138" s="259" t="s">
        <v>491</v>
      </c>
      <c r="I138" s="4"/>
      <c r="J138" s="4"/>
      <c r="K138" s="4"/>
      <c r="L138" s="4"/>
      <c r="M138" s="4"/>
      <c r="N138" s="4"/>
      <c r="O138" s="4"/>
    </row>
    <row r="139" spans="1:15" ht="15.75">
      <c r="A139" s="4"/>
      <c r="B139" s="4"/>
      <c r="C139" s="4"/>
      <c r="D139" s="4"/>
      <c r="E139" s="4"/>
      <c r="F139" s="4"/>
      <c r="G139" s="4"/>
      <c r="H139" s="259"/>
      <c r="I139" s="140"/>
      <c r="J139" s="140"/>
      <c r="K139" s="23"/>
      <c r="L139" s="140"/>
      <c r="M139" s="140"/>
      <c r="N139" s="23"/>
      <c r="O139" s="4"/>
    </row>
    <row r="140" spans="1:15" ht="18.75">
      <c r="A140" s="141" t="s">
        <v>492</v>
      </c>
      <c r="B140" s="59" t="s">
        <v>493</v>
      </c>
      <c r="C140" s="17" t="s">
        <v>494</v>
      </c>
      <c r="D140" s="4" t="s">
        <v>495</v>
      </c>
      <c r="E140" s="4"/>
      <c r="F140" s="4"/>
      <c r="G140" s="4"/>
      <c r="H140" s="259"/>
      <c r="I140" s="142"/>
      <c r="J140" s="142"/>
      <c r="K140" s="34"/>
      <c r="L140" s="35"/>
      <c r="M140" s="34"/>
      <c r="N140" s="34"/>
      <c r="O140" s="4"/>
    </row>
    <row r="141" spans="1:15" ht="18.75">
      <c r="A141" s="141" t="s">
        <v>496</v>
      </c>
      <c r="B141" s="143" t="s">
        <v>497</v>
      </c>
      <c r="C141" s="144" t="s">
        <v>498</v>
      </c>
      <c r="D141" s="4" t="s">
        <v>499</v>
      </c>
      <c r="E141" s="4"/>
      <c r="F141" s="4"/>
      <c r="G141" s="4"/>
      <c r="H141" s="259"/>
      <c r="I141" s="35"/>
      <c r="J141" s="34"/>
      <c r="K141" s="34"/>
      <c r="L141" s="35"/>
      <c r="M141" s="34"/>
      <c r="N141" s="34"/>
      <c r="O141" s="4"/>
    </row>
    <row r="142" spans="1:15" ht="18.75">
      <c r="A142" s="141" t="s">
        <v>500</v>
      </c>
      <c r="B142" s="260" t="s">
        <v>501</v>
      </c>
      <c r="C142" s="260"/>
      <c r="D142" s="260"/>
      <c r="E142" s="249"/>
      <c r="F142" s="4"/>
      <c r="G142" s="4"/>
      <c r="H142" s="259"/>
      <c r="I142" s="35"/>
      <c r="J142" s="34"/>
      <c r="K142" s="34"/>
      <c r="L142" s="145"/>
      <c r="M142" s="34"/>
      <c r="N142" s="34"/>
      <c r="O142" s="4"/>
    </row>
    <row r="143" spans="1:15">
      <c r="A143" s="4"/>
      <c r="B143" s="4"/>
      <c r="C143" s="4"/>
      <c r="D143" s="4"/>
      <c r="E143" s="4"/>
      <c r="F143" s="4"/>
      <c r="G143" s="4"/>
      <c r="H143" s="259"/>
      <c r="I143" s="35"/>
      <c r="J143" s="34"/>
      <c r="K143" s="34"/>
      <c r="L143" s="145"/>
      <c r="M143" s="34"/>
      <c r="N143" s="34"/>
      <c r="O143" s="4"/>
    </row>
    <row r="144" spans="1:15">
      <c r="A144" s="80" t="s">
        <v>502</v>
      </c>
      <c r="B144" s="4" t="s">
        <v>503</v>
      </c>
      <c r="C144" s="4"/>
      <c r="D144" s="4"/>
      <c r="E144" s="4"/>
      <c r="F144" s="4"/>
      <c r="G144" s="4"/>
      <c r="H144" s="259"/>
      <c r="I144" s="35"/>
      <c r="J144" s="34"/>
      <c r="K144" s="34"/>
      <c r="L144" s="145"/>
      <c r="M144" s="34"/>
      <c r="N144" s="34"/>
      <c r="O144" s="4"/>
    </row>
    <row r="145" spans="1:15">
      <c r="A145" s="4"/>
      <c r="B145" s="4"/>
      <c r="C145" s="4"/>
      <c r="D145" s="4"/>
      <c r="E145" s="4"/>
      <c r="F145" s="4"/>
      <c r="G145" s="4"/>
      <c r="H145" s="259"/>
      <c r="I145" s="35"/>
      <c r="J145" s="34"/>
      <c r="K145" s="34"/>
      <c r="L145" s="145"/>
      <c r="M145" s="34"/>
      <c r="N145" s="34"/>
      <c r="O145" s="4"/>
    </row>
    <row r="146" spans="1:15">
      <c r="A146" s="80" t="s">
        <v>504</v>
      </c>
      <c r="B146" s="4" t="s">
        <v>505</v>
      </c>
      <c r="C146" s="4"/>
      <c r="D146" s="4"/>
      <c r="E146" s="4"/>
      <c r="F146" s="4"/>
      <c r="G146" s="4"/>
      <c r="H146" s="259"/>
      <c r="I146" s="35"/>
      <c r="J146" s="34"/>
      <c r="K146" s="34"/>
      <c r="L146" s="145"/>
      <c r="M146" s="34"/>
      <c r="N146" s="34"/>
      <c r="O146" s="4"/>
    </row>
    <row r="147" spans="1:15">
      <c r="A147" s="80"/>
      <c r="B147" s="4"/>
      <c r="C147" s="4"/>
      <c r="D147" s="4"/>
      <c r="E147" s="4"/>
      <c r="F147" s="4"/>
      <c r="G147" s="4"/>
      <c r="H147" s="259"/>
      <c r="I147" s="35"/>
      <c r="J147" s="34"/>
      <c r="K147" s="34"/>
      <c r="L147" s="146"/>
      <c r="M147" s="34"/>
      <c r="N147" s="147"/>
      <c r="O147" s="4"/>
    </row>
    <row r="148" spans="1:15">
      <c r="A148" s="80" t="s">
        <v>506</v>
      </c>
      <c r="B148" s="4" t="s">
        <v>507</v>
      </c>
      <c r="C148" s="4"/>
      <c r="D148" s="4"/>
      <c r="E148" s="4"/>
      <c r="F148" s="4"/>
      <c r="G148" s="4"/>
      <c r="H148" s="259"/>
      <c r="I148" s="34"/>
      <c r="J148" s="34"/>
      <c r="K148" s="147"/>
      <c r="L148" s="146"/>
      <c r="M148" s="34"/>
      <c r="N148" s="147"/>
      <c r="O148" s="4"/>
    </row>
    <row r="149" spans="1:15">
      <c r="A149" s="4"/>
      <c r="B149" s="4"/>
      <c r="C149" s="4"/>
      <c r="D149" s="4"/>
      <c r="E149" s="4"/>
      <c r="F149" s="4"/>
      <c r="G149" s="4"/>
      <c r="H149" s="259"/>
      <c r="I149" s="34"/>
      <c r="J149" s="34"/>
      <c r="K149" s="147"/>
      <c r="L149" s="146"/>
      <c r="M149" s="34"/>
      <c r="N149" s="147"/>
      <c r="O149" s="4"/>
    </row>
    <row r="150" spans="1:15">
      <c r="A150" s="80" t="s">
        <v>508</v>
      </c>
      <c r="B150" s="4" t="s">
        <v>509</v>
      </c>
      <c r="C150" s="4"/>
      <c r="D150" s="4"/>
      <c r="E150" s="4"/>
      <c r="F150" s="4"/>
      <c r="G150" s="148"/>
      <c r="H150" s="259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149"/>
      <c r="H151" s="4"/>
      <c r="I151" s="4"/>
      <c r="J151" s="4"/>
      <c r="K151" s="4"/>
      <c r="L151" s="4"/>
      <c r="M151" s="4"/>
      <c r="N151" s="4"/>
      <c r="O151" s="4"/>
    </row>
    <row r="152" spans="1:15">
      <c r="A152" s="80" t="s">
        <v>510</v>
      </c>
      <c r="B152" s="4" t="s">
        <v>511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ht="18.75">
      <c r="A154" s="4"/>
      <c r="B154" s="74" t="s">
        <v>512</v>
      </c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4"/>
    </row>
    <row r="155" spans="1:15">
      <c r="A155" s="4"/>
      <c r="B155" s="79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80" t="s">
        <v>330</v>
      </c>
      <c r="B156" s="4" t="s">
        <v>513</v>
      </c>
      <c r="C156" s="4"/>
      <c r="D156" s="4"/>
      <c r="E156" s="4"/>
      <c r="F156" s="4"/>
      <c r="G156" s="4"/>
      <c r="H156" s="139"/>
      <c r="I156" s="259" t="s">
        <v>491</v>
      </c>
      <c r="J156" s="4"/>
      <c r="K156" s="4"/>
      <c r="L156" s="4"/>
      <c r="M156" s="4"/>
      <c r="N156" s="4"/>
      <c r="O156" s="4"/>
    </row>
    <row r="157" spans="1:15">
      <c r="A157" s="80"/>
      <c r="B157" s="4"/>
      <c r="C157" s="4"/>
      <c r="D157" s="4"/>
      <c r="E157" s="4"/>
      <c r="F157" s="4"/>
      <c r="G157" s="4"/>
      <c r="H157" s="148"/>
      <c r="I157" s="259"/>
      <c r="J157" s="4"/>
      <c r="K157" s="4"/>
      <c r="L157" s="4"/>
      <c r="M157" s="4"/>
      <c r="N157" s="4"/>
      <c r="O157" s="4"/>
    </row>
    <row r="158" spans="1:15">
      <c r="A158" s="80"/>
      <c r="B158" s="42"/>
      <c r="C158" s="17" t="s">
        <v>480</v>
      </c>
      <c r="D158" s="17" t="s">
        <v>85</v>
      </c>
      <c r="E158" s="28" t="s">
        <v>86</v>
      </c>
      <c r="F158" s="4"/>
      <c r="G158" s="4"/>
      <c r="H158" s="148"/>
      <c r="I158" s="259"/>
      <c r="J158" s="4"/>
      <c r="K158" s="4"/>
      <c r="L158" s="4"/>
      <c r="M158" s="4"/>
      <c r="N158" s="4"/>
      <c r="O158" s="4"/>
    </row>
    <row r="159" spans="1:15" ht="18.75">
      <c r="A159" s="141" t="s">
        <v>492</v>
      </c>
      <c r="B159" s="59" t="s">
        <v>493</v>
      </c>
      <c r="C159" s="17" t="s">
        <v>514</v>
      </c>
      <c r="D159" s="17" t="s">
        <v>515</v>
      </c>
      <c r="E159" s="28" t="s">
        <v>516</v>
      </c>
      <c r="F159" s="4"/>
      <c r="G159" s="4"/>
      <c r="H159" s="148"/>
      <c r="I159" s="259"/>
      <c r="J159" s="80"/>
      <c r="K159" s="80"/>
      <c r="L159" s="4"/>
      <c r="M159" s="4"/>
      <c r="N159" s="4"/>
      <c r="O159" s="4"/>
    </row>
    <row r="160" spans="1:15" ht="18.75">
      <c r="A160" s="141" t="s">
        <v>496</v>
      </c>
      <c r="B160" s="42" t="s">
        <v>517</v>
      </c>
      <c r="C160" s="17" t="s">
        <v>518</v>
      </c>
      <c r="D160" s="17" t="s">
        <v>519</v>
      </c>
      <c r="E160" s="28" t="s">
        <v>520</v>
      </c>
      <c r="F160" s="80"/>
      <c r="G160" s="4"/>
      <c r="H160" s="148"/>
      <c r="I160" s="259"/>
      <c r="J160" s="80"/>
      <c r="K160" s="80"/>
      <c r="L160" s="80"/>
      <c r="M160" s="80"/>
      <c r="N160" s="4"/>
      <c r="O160" s="4"/>
    </row>
    <row r="161" spans="1:14" ht="18.75">
      <c r="A161" s="141" t="s">
        <v>500</v>
      </c>
      <c r="B161" s="260" t="s">
        <v>521</v>
      </c>
      <c r="C161" s="260"/>
      <c r="D161" s="260"/>
      <c r="E161" s="4"/>
      <c r="F161" s="4"/>
      <c r="G161" s="4"/>
      <c r="H161" s="4"/>
      <c r="I161" s="259"/>
      <c r="J161" s="4"/>
      <c r="K161" s="4"/>
      <c r="L161" s="4"/>
      <c r="M161" s="4"/>
      <c r="N161" s="4"/>
    </row>
    <row r="162" spans="1:14">
      <c r="A162" s="4"/>
      <c r="B162" s="4"/>
      <c r="C162" s="80"/>
      <c r="D162" s="4"/>
      <c r="E162" s="4"/>
      <c r="F162" s="4"/>
      <c r="G162" s="4"/>
      <c r="H162" s="148"/>
      <c r="I162" s="259"/>
      <c r="J162" s="4"/>
      <c r="K162" s="4"/>
      <c r="L162" s="4"/>
      <c r="M162" s="4"/>
      <c r="N162" s="4"/>
    </row>
    <row r="163" spans="1:14">
      <c r="A163" s="80"/>
      <c r="B163" s="42"/>
      <c r="C163" s="17" t="s">
        <v>480</v>
      </c>
      <c r="D163" s="17" t="s">
        <v>85</v>
      </c>
      <c r="E163" s="28" t="s">
        <v>522</v>
      </c>
      <c r="F163" s="4"/>
      <c r="G163" s="4"/>
      <c r="H163" s="148"/>
      <c r="I163" s="259"/>
      <c r="J163" s="4"/>
      <c r="K163" s="4"/>
      <c r="L163" s="4"/>
      <c r="M163" s="4"/>
      <c r="N163" s="4"/>
    </row>
    <row r="164" spans="1:14" ht="18.75">
      <c r="A164" s="141" t="s">
        <v>492</v>
      </c>
      <c r="B164" s="59" t="s">
        <v>493</v>
      </c>
      <c r="C164" s="17" t="s">
        <v>514</v>
      </c>
      <c r="D164" s="17" t="s">
        <v>515</v>
      </c>
      <c r="E164" s="28" t="s">
        <v>119</v>
      </c>
      <c r="F164" s="4"/>
      <c r="G164" s="4"/>
      <c r="H164" s="148"/>
      <c r="I164" s="259"/>
      <c r="J164" s="4"/>
      <c r="K164" s="4"/>
      <c r="L164" s="4"/>
      <c r="M164" s="4"/>
      <c r="N164" s="4"/>
    </row>
    <row r="165" spans="1:14" ht="18.75">
      <c r="A165" s="141" t="s">
        <v>496</v>
      </c>
      <c r="B165" s="42" t="s">
        <v>523</v>
      </c>
      <c r="C165" s="17" t="s">
        <v>518</v>
      </c>
      <c r="D165" s="17" t="s">
        <v>519</v>
      </c>
      <c r="E165" s="28" t="s">
        <v>524</v>
      </c>
      <c r="F165" s="4"/>
      <c r="G165" s="4"/>
      <c r="H165" s="148"/>
      <c r="I165" s="259"/>
      <c r="J165" s="4"/>
      <c r="K165" s="4"/>
      <c r="L165" s="4"/>
      <c r="M165" s="4"/>
      <c r="N165" s="4"/>
    </row>
    <row r="166" spans="1:14" ht="18.75">
      <c r="A166" s="141" t="s">
        <v>500</v>
      </c>
      <c r="B166" s="260" t="s">
        <v>521</v>
      </c>
      <c r="C166" s="260"/>
      <c r="D166" s="260"/>
      <c r="E166" s="4"/>
      <c r="F166" s="4"/>
      <c r="G166" s="4"/>
      <c r="H166" s="148"/>
      <c r="I166" s="259"/>
      <c r="J166" s="4"/>
      <c r="K166" s="4"/>
      <c r="L166" s="4"/>
      <c r="M166" s="4"/>
      <c r="N166" s="4"/>
    </row>
    <row r="167" spans="1:14">
      <c r="A167" s="4"/>
      <c r="B167" s="4"/>
      <c r="C167" s="80"/>
      <c r="D167" s="4"/>
      <c r="E167" s="4"/>
      <c r="F167" s="4"/>
      <c r="G167" s="4"/>
      <c r="H167" s="148"/>
      <c r="I167" s="259"/>
      <c r="J167" s="4"/>
      <c r="K167" s="4"/>
      <c r="L167" s="4"/>
      <c r="M167" s="4"/>
      <c r="N167" s="4"/>
    </row>
    <row r="168" spans="1:14">
      <c r="A168" s="80"/>
      <c r="B168" s="42"/>
      <c r="C168" s="17" t="s">
        <v>480</v>
      </c>
      <c r="D168" s="17" t="s">
        <v>85</v>
      </c>
      <c r="E168" s="150" t="s">
        <v>522</v>
      </c>
      <c r="F168" s="261" t="s">
        <v>525</v>
      </c>
      <c r="G168" s="4"/>
      <c r="H168" s="148"/>
      <c r="I168" s="259"/>
      <c r="J168" s="4"/>
      <c r="K168" s="4"/>
      <c r="L168" s="4"/>
      <c r="M168" s="4"/>
      <c r="N168" s="4"/>
    </row>
    <row r="169" spans="1:14" ht="18.75">
      <c r="A169" s="141" t="s">
        <v>492</v>
      </c>
      <c r="B169" s="59" t="s">
        <v>493</v>
      </c>
      <c r="C169" s="17" t="s">
        <v>514</v>
      </c>
      <c r="D169" s="17" t="s">
        <v>515</v>
      </c>
      <c r="E169" s="150" t="s">
        <v>119</v>
      </c>
      <c r="F169" s="262"/>
      <c r="G169" s="4"/>
      <c r="H169" s="148"/>
      <c r="I169" s="259"/>
      <c r="J169" s="4"/>
      <c r="K169" s="4"/>
      <c r="L169" s="4"/>
      <c r="M169" s="4"/>
      <c r="N169" s="4"/>
    </row>
    <row r="170" spans="1:14" ht="18.75">
      <c r="A170" s="141" t="s">
        <v>496</v>
      </c>
      <c r="B170" s="42" t="s">
        <v>526</v>
      </c>
      <c r="C170" s="17" t="s">
        <v>518</v>
      </c>
      <c r="D170" s="17" t="s">
        <v>519</v>
      </c>
      <c r="E170" s="150" t="s">
        <v>524</v>
      </c>
      <c r="F170" s="263"/>
      <c r="G170" s="4"/>
      <c r="H170" s="151"/>
      <c r="I170" s="259"/>
      <c r="J170" s="4"/>
      <c r="K170" s="4"/>
      <c r="L170" s="4"/>
      <c r="M170" s="4"/>
      <c r="N170" s="4"/>
    </row>
    <row r="171" spans="1:14" ht="18.75">
      <c r="A171" s="141" t="s">
        <v>500</v>
      </c>
      <c r="B171" s="260" t="s">
        <v>521</v>
      </c>
      <c r="C171" s="260"/>
      <c r="D171" s="260"/>
      <c r="E171" s="4"/>
      <c r="F171" s="4"/>
      <c r="G171" s="4"/>
      <c r="H171" s="152"/>
      <c r="I171" s="4"/>
      <c r="J171" s="4"/>
      <c r="K171" s="4"/>
      <c r="L171" s="4"/>
      <c r="M171" s="4"/>
      <c r="N171" s="4"/>
    </row>
    <row r="172" spans="1:14" ht="18.75">
      <c r="A172" s="4"/>
      <c r="B172" s="4"/>
      <c r="C172" s="80"/>
      <c r="D172" s="4"/>
      <c r="E172" s="4"/>
      <c r="F172" s="4"/>
      <c r="G172" s="4"/>
      <c r="H172" s="152"/>
      <c r="I172" s="4"/>
      <c r="J172" s="4"/>
      <c r="K172" s="4"/>
      <c r="L172" s="4"/>
      <c r="M172" s="4"/>
      <c r="N172" s="4"/>
    </row>
    <row r="173" spans="1:14" ht="18.75">
      <c r="A173" s="80" t="s">
        <v>527</v>
      </c>
      <c r="B173" s="51" t="s">
        <v>528</v>
      </c>
      <c r="C173" s="34"/>
      <c r="D173" s="4"/>
      <c r="E173" s="48"/>
      <c r="F173" s="48"/>
      <c r="G173" s="48"/>
      <c r="H173" s="152"/>
      <c r="I173" s="80"/>
      <c r="J173" s="80"/>
      <c r="K173" s="80"/>
      <c r="L173" s="80"/>
      <c r="M173" s="80"/>
      <c r="N173" s="80"/>
    </row>
    <row r="174" spans="1:14" ht="18.75">
      <c r="A174" s="4"/>
      <c r="B174" s="34"/>
      <c r="C174" s="34"/>
      <c r="D174" s="4"/>
      <c r="E174" s="48"/>
      <c r="F174" s="48"/>
      <c r="G174" s="48"/>
      <c r="H174" s="152"/>
      <c r="I174" s="80"/>
      <c r="J174" s="80"/>
      <c r="K174" s="80"/>
      <c r="L174" s="80"/>
      <c r="M174" s="80"/>
      <c r="N174" s="80"/>
    </row>
    <row r="175" spans="1:14" ht="18.75">
      <c r="A175" s="80" t="s">
        <v>463</v>
      </c>
      <c r="B175" s="4" t="s">
        <v>529</v>
      </c>
      <c r="C175" s="48"/>
      <c r="D175" s="48"/>
      <c r="E175" s="4"/>
      <c r="F175" s="92"/>
      <c r="G175" s="4"/>
      <c r="H175" s="152"/>
      <c r="I175" s="80"/>
      <c r="J175" s="80"/>
      <c r="K175" s="80"/>
      <c r="L175" s="80"/>
      <c r="M175" s="80"/>
      <c r="N175" s="80"/>
    </row>
    <row r="176" spans="1:14" ht="18.75">
      <c r="A176" s="80"/>
      <c r="B176" s="80"/>
      <c r="C176" s="80"/>
      <c r="D176" s="80"/>
      <c r="E176" s="80"/>
      <c r="F176" s="80"/>
      <c r="G176" s="80"/>
      <c r="H176" s="152"/>
      <c r="I176" s="80"/>
      <c r="J176" s="80"/>
      <c r="K176" s="80"/>
      <c r="L176" s="80"/>
      <c r="M176" s="80"/>
      <c r="N176" s="80"/>
    </row>
    <row r="177" spans="1:14">
      <c r="A177" s="80" t="s">
        <v>465</v>
      </c>
      <c r="B177" s="7" t="s">
        <v>530</v>
      </c>
      <c r="C177" s="4"/>
      <c r="D177" s="4"/>
      <c r="E177" s="4"/>
      <c r="F177" s="4"/>
      <c r="G177" s="4"/>
      <c r="H177" s="139"/>
      <c r="I177" s="259" t="s">
        <v>491</v>
      </c>
      <c r="J177" s="4"/>
      <c r="K177" s="4"/>
      <c r="L177" s="4"/>
      <c r="M177" s="4"/>
      <c r="N177" s="4"/>
    </row>
    <row r="178" spans="1:14">
      <c r="A178" s="80"/>
      <c r="B178" s="115" t="s">
        <v>531</v>
      </c>
      <c r="C178" s="4"/>
      <c r="D178" s="4"/>
      <c r="E178" s="4"/>
      <c r="F178" s="4"/>
      <c r="G178" s="4"/>
      <c r="H178" s="148"/>
      <c r="I178" s="259"/>
      <c r="J178" s="4"/>
      <c r="K178" s="4"/>
      <c r="L178" s="4"/>
      <c r="M178" s="4"/>
      <c r="N178" s="4"/>
    </row>
    <row r="179" spans="1:14">
      <c r="A179" s="80" t="s">
        <v>489</v>
      </c>
      <c r="B179" s="4" t="s">
        <v>509</v>
      </c>
      <c r="C179" s="4"/>
      <c r="D179" s="4"/>
      <c r="E179" s="4"/>
      <c r="F179" s="4"/>
      <c r="G179" s="4"/>
      <c r="H179" s="148"/>
      <c r="I179" s="259"/>
      <c r="J179" s="4"/>
      <c r="K179" s="4"/>
      <c r="L179" s="4"/>
      <c r="M179" s="4"/>
      <c r="N179" s="4"/>
    </row>
    <row r="180" spans="1:14">
      <c r="A180" s="80"/>
      <c r="B180" s="4"/>
      <c r="C180" s="4"/>
      <c r="D180" s="4"/>
      <c r="E180" s="4"/>
      <c r="F180" s="4"/>
      <c r="G180" s="4"/>
      <c r="H180" s="148"/>
      <c r="I180" s="259"/>
      <c r="J180" s="4"/>
      <c r="K180" s="4"/>
      <c r="L180" s="4"/>
      <c r="M180" s="4"/>
      <c r="N180" s="4"/>
    </row>
    <row r="181" spans="1:14">
      <c r="A181" s="80" t="s">
        <v>502</v>
      </c>
      <c r="B181" s="7" t="s">
        <v>511</v>
      </c>
      <c r="C181" s="4"/>
      <c r="D181" s="4"/>
      <c r="E181" s="4"/>
      <c r="F181" s="4"/>
      <c r="G181" s="4"/>
      <c r="H181" s="151"/>
      <c r="I181" s="259"/>
      <c r="J181" s="4"/>
      <c r="K181" s="4"/>
      <c r="L181" s="4"/>
      <c r="M181" s="4"/>
      <c r="N181" s="4"/>
    </row>
    <row r="182" spans="1:14" ht="18.75">
      <c r="A182" s="4"/>
      <c r="B182" s="4"/>
      <c r="C182" s="4"/>
      <c r="D182" s="4"/>
      <c r="E182" s="4"/>
      <c r="F182" s="4"/>
      <c r="G182" s="4"/>
      <c r="H182" s="4"/>
      <c r="I182" s="152"/>
      <c r="J182" s="4"/>
      <c r="K182" s="4"/>
      <c r="L182" s="4"/>
      <c r="M182" s="4"/>
      <c r="N182" s="4"/>
    </row>
    <row r="183" spans="1:14" ht="18.75">
      <c r="A183" s="4"/>
      <c r="B183" s="74" t="s">
        <v>532</v>
      </c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</row>
    <row r="184" spans="1:14" ht="18.75">
      <c r="A184" s="4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1:14" ht="18.75">
      <c r="A185" s="4"/>
      <c r="B185" s="153" t="s">
        <v>533</v>
      </c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1:14" ht="18.75">
      <c r="A186" s="4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1:14" ht="18.75">
      <c r="A187" s="80" t="s">
        <v>330</v>
      </c>
      <c r="B187" s="51" t="s">
        <v>528</v>
      </c>
      <c r="C187" s="34"/>
      <c r="D187" s="4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1:14" ht="18.75">
      <c r="A188" s="4"/>
      <c r="B188" s="34"/>
      <c r="C188" s="34"/>
      <c r="D188" s="4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1:14" ht="18.75">
      <c r="A189" s="80" t="s">
        <v>374</v>
      </c>
      <c r="B189" s="4" t="s">
        <v>534</v>
      </c>
      <c r="C189" s="48"/>
      <c r="D189" s="48"/>
      <c r="E189" s="4"/>
      <c r="F189" s="92"/>
      <c r="G189" s="4"/>
      <c r="H189" s="48"/>
      <c r="I189" s="48"/>
      <c r="J189" s="48"/>
      <c r="K189" s="48"/>
      <c r="L189" s="48"/>
      <c r="M189" s="48"/>
      <c r="N189" s="48"/>
    </row>
    <row r="190" spans="1:14" ht="18.75">
      <c r="A190" s="4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1:14">
      <c r="A191" s="80" t="s">
        <v>463</v>
      </c>
      <c r="B191" s="7" t="s">
        <v>535</v>
      </c>
      <c r="C191" s="4"/>
      <c r="D191" s="4"/>
      <c r="E191" s="4"/>
      <c r="F191" s="4"/>
      <c r="G191" s="4"/>
      <c r="H191" s="4"/>
      <c r="I191" s="4"/>
      <c r="J191" s="4"/>
      <c r="K191" s="139"/>
      <c r="L191" s="259" t="s">
        <v>491</v>
      </c>
      <c r="M191" s="4"/>
      <c r="N191" s="4"/>
    </row>
    <row r="192" spans="1:14">
      <c r="A192" s="80"/>
      <c r="B192" s="60"/>
      <c r="C192" s="4"/>
      <c r="D192" s="4"/>
      <c r="E192" s="4"/>
      <c r="F192" s="4"/>
      <c r="G192" s="4"/>
      <c r="H192" s="4"/>
      <c r="I192" s="4"/>
      <c r="J192" s="4"/>
      <c r="K192" s="148"/>
      <c r="L192" s="259"/>
      <c r="M192" s="4"/>
      <c r="N192" s="4"/>
    </row>
    <row r="193" spans="1:12">
      <c r="A193" s="80" t="s">
        <v>465</v>
      </c>
      <c r="B193" s="4" t="s">
        <v>536</v>
      </c>
      <c r="C193" s="4"/>
      <c r="D193" s="4"/>
      <c r="E193" s="4"/>
      <c r="F193" s="4"/>
      <c r="G193" s="4"/>
      <c r="H193" s="4"/>
      <c r="I193" s="4"/>
      <c r="J193" s="4"/>
      <c r="K193" s="148"/>
      <c r="L193" s="259"/>
    </row>
    <row r="194" spans="1:12">
      <c r="A194" s="80"/>
      <c r="B194" s="60"/>
      <c r="C194" s="4"/>
      <c r="D194" s="4"/>
      <c r="E194" s="4"/>
      <c r="F194" s="4"/>
      <c r="G194" s="4"/>
      <c r="H194" s="4"/>
      <c r="I194" s="4"/>
      <c r="J194" s="4"/>
      <c r="K194" s="148"/>
      <c r="L194" s="259"/>
    </row>
    <row r="195" spans="1:12">
      <c r="A195" s="80"/>
      <c r="B195" s="61" t="s">
        <v>169</v>
      </c>
      <c r="C195" s="4"/>
      <c r="D195" s="4" t="s">
        <v>170</v>
      </c>
      <c r="E195" s="8"/>
      <c r="F195" s="4"/>
      <c r="G195" s="4"/>
      <c r="H195" s="4"/>
      <c r="I195" s="4"/>
      <c r="J195" s="4"/>
      <c r="K195" s="148"/>
      <c r="L195" s="259"/>
    </row>
    <row r="196" spans="1:12">
      <c r="A196" s="4"/>
      <c r="B196" s="62" t="s">
        <v>171</v>
      </c>
      <c r="C196" s="4"/>
      <c r="D196" s="4"/>
      <c r="E196" s="8"/>
      <c r="F196" s="4"/>
      <c r="G196" s="4"/>
      <c r="H196" s="4"/>
      <c r="I196" s="4"/>
      <c r="J196" s="4"/>
      <c r="K196" s="148"/>
      <c r="L196" s="259"/>
    </row>
    <row r="197" spans="1:12">
      <c r="A197" s="4"/>
      <c r="B197" s="42" t="s">
        <v>172</v>
      </c>
      <c r="C197" s="4"/>
      <c r="D197" s="8"/>
      <c r="E197" s="8"/>
      <c r="F197" s="4"/>
      <c r="G197" s="4"/>
      <c r="H197" s="4"/>
      <c r="I197" s="4"/>
      <c r="J197" s="4"/>
      <c r="K197" s="148"/>
      <c r="L197" s="259"/>
    </row>
    <row r="198" spans="1:1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148"/>
      <c r="L198" s="259"/>
    </row>
    <row r="199" spans="1:12">
      <c r="A199" s="80" t="s">
        <v>489</v>
      </c>
      <c r="B199" s="7" t="s">
        <v>537</v>
      </c>
      <c r="C199" s="4"/>
      <c r="D199" s="4"/>
      <c r="E199" s="4"/>
      <c r="F199" s="4"/>
      <c r="G199" s="4"/>
      <c r="H199" s="4"/>
      <c r="I199" s="4"/>
      <c r="J199" s="4"/>
      <c r="K199" s="148"/>
      <c r="L199" s="259"/>
    </row>
    <row r="200" spans="1:12">
      <c r="A200" s="80"/>
      <c r="B200" s="60"/>
      <c r="C200" s="4"/>
      <c r="D200" s="4"/>
      <c r="E200" s="4"/>
      <c r="F200" s="4"/>
      <c r="G200" s="4"/>
      <c r="H200" s="4"/>
      <c r="I200" s="4"/>
      <c r="J200" s="4"/>
      <c r="K200" s="148"/>
      <c r="L200" s="259"/>
    </row>
    <row r="201" spans="1:12">
      <c r="A201" s="80"/>
      <c r="B201" s="63" t="s">
        <v>174</v>
      </c>
      <c r="C201" s="4"/>
      <c r="D201" s="4" t="s">
        <v>170</v>
      </c>
      <c r="E201" s="8"/>
      <c r="F201" s="4"/>
      <c r="G201" s="4"/>
      <c r="H201" s="4"/>
      <c r="I201" s="4"/>
      <c r="J201" s="4"/>
      <c r="K201" s="148"/>
      <c r="L201" s="259"/>
    </row>
    <row r="202" spans="1:12">
      <c r="A202" s="80"/>
      <c r="B202" s="64" t="s">
        <v>175</v>
      </c>
      <c r="C202" s="4"/>
      <c r="D202" s="8"/>
      <c r="E202" s="8"/>
      <c r="F202" s="4"/>
      <c r="G202" s="4"/>
      <c r="H202" s="4"/>
      <c r="I202" s="4"/>
      <c r="J202" s="4"/>
      <c r="K202" s="148"/>
      <c r="L202" s="259"/>
    </row>
    <row r="203" spans="1:12">
      <c r="A203" s="80"/>
      <c r="B203" s="42" t="s">
        <v>172</v>
      </c>
      <c r="C203" s="4"/>
      <c r="D203" s="8"/>
      <c r="E203" s="8"/>
      <c r="F203" s="4"/>
      <c r="G203" s="4"/>
      <c r="H203" s="4"/>
      <c r="I203" s="4"/>
      <c r="J203" s="4"/>
      <c r="K203" s="148"/>
      <c r="L203" s="259"/>
    </row>
    <row r="204" spans="1:12">
      <c r="A204" s="80"/>
      <c r="B204" s="4"/>
      <c r="C204" s="4"/>
      <c r="D204" s="4"/>
      <c r="E204" s="4"/>
      <c r="F204" s="4"/>
      <c r="G204" s="4"/>
      <c r="H204" s="4"/>
      <c r="I204" s="4"/>
      <c r="J204" s="4"/>
      <c r="K204" s="149"/>
      <c r="L204" s="4"/>
    </row>
    <row r="205" spans="1:12">
      <c r="A205" s="80" t="s">
        <v>502</v>
      </c>
      <c r="B205" s="7" t="s">
        <v>538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7" spans="1:12">
      <c r="A207" s="80" t="s">
        <v>504</v>
      </c>
      <c r="B207" s="4" t="s">
        <v>539</v>
      </c>
      <c r="C207" s="4"/>
      <c r="D207" s="35"/>
      <c r="E207" s="4"/>
      <c r="F207" s="4"/>
      <c r="G207" s="4"/>
      <c r="H207" s="4"/>
      <c r="I207" s="4"/>
      <c r="J207" s="4"/>
      <c r="K207" s="4"/>
      <c r="L207" s="4"/>
    </row>
    <row r="208" spans="1:1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2:4" ht="15.75">
      <c r="B209" s="154" t="s">
        <v>540</v>
      </c>
      <c r="C209" s="4"/>
      <c r="D209" s="4"/>
    </row>
    <row r="210" spans="2:4">
      <c r="B210" s="4"/>
      <c r="C210" s="4"/>
      <c r="D210" s="4"/>
    </row>
  </sheetData>
  <mergeCells count="15">
    <mergeCell ref="I177:I181"/>
    <mergeCell ref="L191:L203"/>
    <mergeCell ref="B161:D161"/>
    <mergeCell ref="B142:E142"/>
    <mergeCell ref="H138:H150"/>
    <mergeCell ref="B166:D166"/>
    <mergeCell ref="B171:D171"/>
    <mergeCell ref="F168:F170"/>
    <mergeCell ref="I156:I170"/>
    <mergeCell ref="B3:N3"/>
    <mergeCell ref="B58:F58"/>
    <mergeCell ref="F48:F51"/>
    <mergeCell ref="F53:F56"/>
    <mergeCell ref="J49:N50"/>
    <mergeCell ref="I5:M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Proto IgA CBGP_plaques 1 et 10</vt:lpstr>
      <vt:lpstr>Proto IgA CBGP_plaques 2 et 9 </vt:lpstr>
      <vt:lpstr>Proto IgA CBGP_plaques 3 et 8</vt:lpstr>
      <vt:lpstr>Proto IgA CBGP_plaques 4 et 7</vt:lpstr>
      <vt:lpstr>Proto IgA CBGP_plaques 5 et 6</vt:lpstr>
      <vt:lpstr>Proto IgA kit </vt:lpstr>
      <vt:lpstr>Proto IgA Sweeny2021  </vt:lpstr>
      <vt:lpstr>SCHEMA</vt:lpstr>
      <vt:lpstr>Proto ELISA Hanta Seoul CBGP</vt:lpstr>
      <vt:lpstr>Commandes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TATARD</dc:creator>
  <cp:lastModifiedBy>Julie BLANCHET</cp:lastModifiedBy>
  <cp:revision>1</cp:revision>
  <cp:lastPrinted>2025-03-17T08:31:59Z</cp:lastPrinted>
  <dcterms:created xsi:type="dcterms:W3CDTF">2024-12-16T10:03:23Z</dcterms:created>
  <dcterms:modified xsi:type="dcterms:W3CDTF">2025-03-17T12:36:44Z</dcterms:modified>
</cp:coreProperties>
</file>