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00310017\Desktop\"/>
    </mc:Choice>
  </mc:AlternateContent>
  <xr:revisionPtr revIDLastSave="0" documentId="8_{E0D509BB-6B48-4708-B418-05ABFA570AE9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phase1RawData" sheetId="2" r:id="rId1"/>
    <sheet name="phase2RawData" sheetId="3" r:id="rId2"/>
    <sheet name="phase3RawDa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4" i="3" s="1"/>
  <c r="G12" i="3"/>
  <c r="H11" i="2" l="1"/>
  <c r="G11" i="2"/>
  <c r="H12" i="2"/>
  <c r="H4" i="2"/>
  <c r="H22" i="2"/>
  <c r="H16" i="2"/>
</calcChain>
</file>

<file path=xl/sharedStrings.xml><?xml version="1.0" encoding="utf-8"?>
<sst xmlns="http://schemas.openxmlformats.org/spreadsheetml/2006/main" count="385" uniqueCount="79">
  <si>
    <t>trial</t>
  </si>
  <si>
    <t>Coyote</t>
  </si>
  <si>
    <t>day</t>
  </si>
  <si>
    <t>Treatment</t>
  </si>
  <si>
    <t>Teacher</t>
  </si>
  <si>
    <t>Tripped</t>
  </si>
  <si>
    <t>Mate</t>
  </si>
  <si>
    <t>Notes</t>
  </si>
  <si>
    <t>c</t>
  </si>
  <si>
    <t>s</t>
  </si>
  <si>
    <t>.</t>
  </si>
  <si>
    <t>sex</t>
  </si>
  <si>
    <t>LatencyApproach</t>
  </si>
  <si>
    <t>LatencyTrip</t>
  </si>
  <si>
    <t>would not allow human capture to start trial on day 1</t>
  </si>
  <si>
    <t>NA</t>
  </si>
  <si>
    <t>camera trap failed, capture on day 1</t>
  </si>
  <si>
    <t>camera trap failed, capture on day 2</t>
  </si>
  <si>
    <t>did not approach or trip across 7 days of testing (days = 1,2,3,4,8,16,32)</t>
  </si>
  <si>
    <t>approached on day 1; tripped on day 2, accumulative minutes for day 1&amp;2</t>
  </si>
  <si>
    <t>Sex</t>
  </si>
  <si>
    <t>Pen</t>
  </si>
  <si>
    <t>StartDate</t>
  </si>
  <si>
    <t>Fake</t>
  </si>
  <si>
    <t>Role</t>
  </si>
  <si>
    <t>D1</t>
  </si>
  <si>
    <t>D2</t>
  </si>
  <si>
    <t>D3</t>
  </si>
  <si>
    <t>D4</t>
  </si>
  <si>
    <t>D8</t>
  </si>
  <si>
    <t>D16</t>
  </si>
  <si>
    <t>D32</t>
  </si>
  <si>
    <t>D1F</t>
  </si>
  <si>
    <t>D2F</t>
  </si>
  <si>
    <t>D3F</t>
  </si>
  <si>
    <t>D4F</t>
  </si>
  <si>
    <t>D8F</t>
  </si>
  <si>
    <t>D16F</t>
  </si>
  <si>
    <t>D32F</t>
  </si>
  <si>
    <t>notes</t>
  </si>
  <si>
    <t>demonstrators</t>
  </si>
  <si>
    <t>observers</t>
  </si>
  <si>
    <t>d</t>
  </si>
  <si>
    <t>4 of 10 recaptured @ day 3, 8, 19, 32</t>
  </si>
  <si>
    <t>5 of 10 captured @ day 2, 2, 3, 8, 32</t>
  </si>
  <si>
    <t>1041 removed board on day 19 at night.  Both coyotes approached set after being uncovered</t>
  </si>
  <si>
    <t>four (1 diff) captured in control, at day 1, 1, 3, 32</t>
  </si>
  <si>
    <t>5 of 10 (1 diff) captured @ control, @ day 1, 1, 8, 32, 32</t>
  </si>
  <si>
    <t>Toe catch pulled out</t>
  </si>
  <si>
    <t>Trap held coyote for about 5 minutes, then pulled out</t>
  </si>
  <si>
    <t>o</t>
  </si>
  <si>
    <t>Could not catch this pair, probably omit from dataset</t>
  </si>
  <si>
    <t>LEGEND</t>
  </si>
  <si>
    <t>1= catch</t>
  </si>
  <si>
    <t>2 = female</t>
  </si>
  <si>
    <t>0=NOTcaughtinfake</t>
  </si>
  <si>
    <t>0=nocatch</t>
  </si>
  <si>
    <t>1=male</t>
  </si>
  <si>
    <t>1=caughtinfake</t>
  </si>
  <si>
    <t>Init Trap</t>
  </si>
  <si>
    <t>sex: 1=male, 2 = female</t>
  </si>
  <si>
    <t>treatment: c = control, s = student (observer)</t>
  </si>
  <si>
    <t>Latency = minutes</t>
  </si>
  <si>
    <t>Tripped: 1 = no, 2 = yes</t>
  </si>
  <si>
    <t>Role: d=demonstrator, s=student/observer (demonstrator was defined by whomever was trapped first)</t>
  </si>
  <si>
    <t>Trial</t>
  </si>
  <si>
    <t>CoyoteID</t>
  </si>
  <si>
    <t>DemObs</t>
  </si>
  <si>
    <t>DateStart</t>
  </si>
  <si>
    <t>Start</t>
  </si>
  <si>
    <t>StopApproach</t>
  </si>
  <si>
    <t>StopTrip</t>
  </si>
  <si>
    <t>StatusApproach</t>
  </si>
  <si>
    <t>StatusTripped</t>
  </si>
  <si>
    <t>F</t>
  </si>
  <si>
    <t>demonstrator</t>
  </si>
  <si>
    <t>M</t>
  </si>
  <si>
    <t>observer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</si>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</sst>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21B34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0" fontId="0" fillId="0" borderId="0" xfId="0" applyNumberFormat="1" applyFill="1"/>
    <xf numFmtId="20" fontId="2" fillId="0" borderId="0" xfId="0" applyNumberFormat="1" applyFont="1" applyFill="1"/>
    <xf numFmtId="0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  <xf numFmtId="0" fontId="0" fillId="0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justify" vertical="center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6" xfId="0" applyNumberFormat="1" applyFont="1" applyFill="1" applyBorder="1"/>
    <xf numFmtId="0" fontId="0" fillId="2" borderId="0" xfId="0" applyNumberFormat="1" applyFont="1" applyFill="1" applyBorder="1"/>
    <xf numFmtId="0" fontId="0" fillId="2" borderId="0" xfId="0" applyNumberForma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 applyAlignment="1">
      <alignment horizontal="center"/>
    </xf>
    <xf numFmtId="0" fontId="0" fillId="2" borderId="7" xfId="0" applyNumberFormat="1" applyFill="1" applyBorder="1"/>
    <xf numFmtId="0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" fillId="2" borderId="8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center"/>
    </xf>
    <xf numFmtId="0" fontId="1" fillId="2" borderId="10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14" fontId="5" fillId="5" borderId="0" xfId="0" applyNumberFormat="1" applyFont="1" applyFill="1"/>
    <xf numFmtId="20" fontId="5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0" xfId="0" applyNumberFormat="1" applyFont="1" applyFill="1"/>
    <xf numFmtId="20" fontId="5" fillId="3" borderId="0" xfId="0" applyNumberFormat="1" applyFon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5" fillId="6" borderId="0" xfId="0" applyFont="1" applyFill="1"/>
    <xf numFmtId="0" fontId="5" fillId="6" borderId="0" xfId="0" applyFont="1" applyFill="1" applyAlignment="1">
      <alignment horizontal="center"/>
    </xf>
    <xf numFmtId="14" fontId="5" fillId="6" borderId="0" xfId="0" applyNumberFormat="1" applyFont="1" applyFill="1"/>
    <xf numFmtId="20" fontId="5" fillId="6" borderId="0" xfId="0" applyNumberFormat="1" applyFont="1" applyFill="1" applyAlignment="1">
      <alignment horizontal="center"/>
    </xf>
    <xf numFmtId="0" fontId="5" fillId="6" borderId="0" xfId="0" applyNumberFormat="1" applyFont="1" applyFill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E18" sqref="E18"/>
    </sheetView>
  </sheetViews>
  <sheetFormatPr defaultRowHeight="15" x14ac:dyDescent="0.25"/>
  <cols>
    <col min="5" max="5" width="9.5703125" customWidth="1"/>
    <col min="7" max="7" width="16.140625" customWidth="1"/>
    <col min="8" max="8" width="15.5703125" customWidth="1"/>
    <col min="10" max="10" width="68.7109375" customWidth="1"/>
  </cols>
  <sheetData>
    <row r="1" spans="1:10" x14ac:dyDescent="0.25">
      <c r="A1" s="5" t="s">
        <v>0</v>
      </c>
      <c r="B1" s="5" t="s">
        <v>11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12</v>
      </c>
      <c r="H1" s="5" t="s">
        <v>13</v>
      </c>
      <c r="I1" s="5" t="s">
        <v>5</v>
      </c>
      <c r="J1" s="52" t="s">
        <v>7</v>
      </c>
    </row>
    <row r="2" spans="1:10" x14ac:dyDescent="0.25">
      <c r="A2" s="6">
        <v>1</v>
      </c>
      <c r="B2" s="6">
        <v>2</v>
      </c>
      <c r="C2" s="6">
        <v>1032</v>
      </c>
      <c r="D2" s="6">
        <v>1</v>
      </c>
      <c r="E2" s="6" t="s">
        <v>8</v>
      </c>
      <c r="F2" s="6">
        <v>0</v>
      </c>
      <c r="G2" s="6">
        <v>3</v>
      </c>
      <c r="H2" s="7">
        <v>3</v>
      </c>
      <c r="I2" s="6">
        <v>2</v>
      </c>
    </row>
    <row r="3" spans="1:10" x14ac:dyDescent="0.25">
      <c r="A3" s="6">
        <v>1</v>
      </c>
      <c r="B3" s="6">
        <v>2</v>
      </c>
      <c r="C3" s="6">
        <v>1351</v>
      </c>
      <c r="D3" s="6">
        <v>1</v>
      </c>
      <c r="E3" s="8" t="s">
        <v>8</v>
      </c>
      <c r="F3" s="8">
        <v>0</v>
      </c>
      <c r="G3" s="6">
        <v>25</v>
      </c>
      <c r="H3" s="7">
        <v>28</v>
      </c>
      <c r="I3" s="6">
        <v>2</v>
      </c>
    </row>
    <row r="4" spans="1:10" x14ac:dyDescent="0.25">
      <c r="A4" s="6">
        <v>1</v>
      </c>
      <c r="B4" s="6">
        <v>2</v>
      </c>
      <c r="C4" s="6">
        <v>1410</v>
      </c>
      <c r="D4" s="6">
        <v>1</v>
      </c>
      <c r="E4" s="6" t="s">
        <v>8</v>
      </c>
      <c r="F4" s="6">
        <v>0</v>
      </c>
      <c r="G4" s="6">
        <v>25</v>
      </c>
      <c r="H4" s="7">
        <f>60+55</f>
        <v>115</v>
      </c>
      <c r="I4" s="6">
        <v>2</v>
      </c>
    </row>
    <row r="5" spans="1:10" x14ac:dyDescent="0.25">
      <c r="A5" s="6">
        <v>2</v>
      </c>
      <c r="B5" s="6">
        <v>1</v>
      </c>
      <c r="C5" s="6">
        <v>901</v>
      </c>
      <c r="D5" s="6">
        <v>1</v>
      </c>
      <c r="E5" s="6" t="s">
        <v>8</v>
      </c>
      <c r="F5" s="6">
        <v>0</v>
      </c>
      <c r="G5" s="6">
        <v>24</v>
      </c>
      <c r="H5" s="7">
        <v>24</v>
      </c>
      <c r="I5" s="6">
        <v>2</v>
      </c>
      <c r="J5" s="2"/>
    </row>
    <row r="6" spans="1:10" x14ac:dyDescent="0.25">
      <c r="A6" s="6">
        <v>2</v>
      </c>
      <c r="B6" s="6">
        <v>2</v>
      </c>
      <c r="C6" s="6">
        <v>950</v>
      </c>
      <c r="D6" s="6">
        <v>1</v>
      </c>
      <c r="E6" s="6" t="s">
        <v>8</v>
      </c>
      <c r="F6" s="6">
        <v>0</v>
      </c>
      <c r="G6" s="6">
        <v>14</v>
      </c>
      <c r="H6" s="7">
        <v>15</v>
      </c>
      <c r="I6" s="6">
        <v>2</v>
      </c>
      <c r="J6" s="2"/>
    </row>
    <row r="7" spans="1:10" x14ac:dyDescent="0.25">
      <c r="A7" s="6">
        <v>3</v>
      </c>
      <c r="B7" s="6">
        <v>2</v>
      </c>
      <c r="C7" s="6">
        <v>1120</v>
      </c>
      <c r="D7" s="6">
        <v>1</v>
      </c>
      <c r="E7" s="6" t="s">
        <v>8</v>
      </c>
      <c r="F7" s="6">
        <v>0</v>
      </c>
      <c r="G7" s="6">
        <v>5</v>
      </c>
      <c r="H7" s="7">
        <v>15</v>
      </c>
      <c r="I7" s="6">
        <v>2</v>
      </c>
    </row>
    <row r="8" spans="1:10" x14ac:dyDescent="0.25">
      <c r="A8" s="6">
        <v>3</v>
      </c>
      <c r="B8" s="6">
        <v>1</v>
      </c>
      <c r="C8" s="6">
        <v>1381</v>
      </c>
      <c r="D8" s="6">
        <v>1</v>
      </c>
      <c r="E8" s="6" t="s">
        <v>8</v>
      </c>
      <c r="F8" s="6">
        <v>0</v>
      </c>
      <c r="G8" s="6">
        <v>19</v>
      </c>
      <c r="H8" s="7">
        <v>19</v>
      </c>
      <c r="I8" s="6">
        <v>2</v>
      </c>
    </row>
    <row r="9" spans="1:10" x14ac:dyDescent="0.25">
      <c r="A9" s="6">
        <v>3</v>
      </c>
      <c r="B9" s="6">
        <v>2</v>
      </c>
      <c r="C9" s="6">
        <v>1406</v>
      </c>
      <c r="D9" s="6">
        <v>1</v>
      </c>
      <c r="E9" s="6" t="s">
        <v>8</v>
      </c>
      <c r="F9" s="6">
        <v>0</v>
      </c>
      <c r="G9" s="6">
        <v>6</v>
      </c>
      <c r="H9" s="7">
        <v>8</v>
      </c>
      <c r="I9" s="6">
        <v>2</v>
      </c>
    </row>
    <row r="10" spans="1:10" x14ac:dyDescent="0.25">
      <c r="A10" s="6">
        <v>2</v>
      </c>
      <c r="B10" s="6">
        <v>2</v>
      </c>
      <c r="C10" s="6">
        <v>1412</v>
      </c>
      <c r="D10" s="6">
        <v>1</v>
      </c>
      <c r="E10" s="6" t="s">
        <v>8</v>
      </c>
      <c r="F10" s="6">
        <v>0</v>
      </c>
      <c r="G10" s="6" t="s">
        <v>15</v>
      </c>
      <c r="H10" s="6" t="s">
        <v>15</v>
      </c>
      <c r="I10" s="6">
        <v>2</v>
      </c>
      <c r="J10" t="s">
        <v>16</v>
      </c>
    </row>
    <row r="11" spans="1:10" x14ac:dyDescent="0.25">
      <c r="A11" s="6">
        <v>2</v>
      </c>
      <c r="B11" s="6">
        <v>2</v>
      </c>
      <c r="C11" s="6">
        <v>1372</v>
      </c>
      <c r="D11" s="6">
        <v>32</v>
      </c>
      <c r="E11" s="6" t="s">
        <v>9</v>
      </c>
      <c r="F11" s="6">
        <v>1151</v>
      </c>
      <c r="G11" s="6">
        <f>60*3*7</f>
        <v>1260</v>
      </c>
      <c r="H11" s="6">
        <f>60*3*7</f>
        <v>1260</v>
      </c>
      <c r="I11" s="8">
        <v>1</v>
      </c>
      <c r="J11" s="9" t="s">
        <v>18</v>
      </c>
    </row>
    <row r="12" spans="1:10" x14ac:dyDescent="0.25">
      <c r="A12" s="6">
        <v>2</v>
      </c>
      <c r="B12" s="6">
        <v>1</v>
      </c>
      <c r="C12" s="6">
        <v>8071</v>
      </c>
      <c r="D12" s="6">
        <v>2</v>
      </c>
      <c r="E12" s="6" t="s">
        <v>9</v>
      </c>
      <c r="F12" s="6">
        <v>1151</v>
      </c>
      <c r="G12" s="6">
        <v>21</v>
      </c>
      <c r="H12" s="7">
        <f>3*60+60+44</f>
        <v>284</v>
      </c>
      <c r="I12" s="8">
        <v>1</v>
      </c>
      <c r="J12" s="10" t="s">
        <v>19</v>
      </c>
    </row>
    <row r="13" spans="1:10" x14ac:dyDescent="0.25">
      <c r="A13" s="6">
        <v>1</v>
      </c>
      <c r="B13" s="6">
        <v>2</v>
      </c>
      <c r="C13" s="6">
        <v>1134</v>
      </c>
      <c r="D13" s="6">
        <v>1</v>
      </c>
      <c r="E13" s="6" t="s">
        <v>9</v>
      </c>
      <c r="F13" s="6">
        <v>1231</v>
      </c>
      <c r="G13" s="6">
        <v>22</v>
      </c>
      <c r="H13" s="7">
        <v>22</v>
      </c>
      <c r="I13" s="6">
        <v>2</v>
      </c>
    </row>
    <row r="14" spans="1:10" x14ac:dyDescent="0.25">
      <c r="A14" s="6">
        <v>1</v>
      </c>
      <c r="B14" s="6">
        <v>1</v>
      </c>
      <c r="C14" s="6">
        <v>1143</v>
      </c>
      <c r="D14" s="6">
        <v>1</v>
      </c>
      <c r="E14" s="6" t="s">
        <v>9</v>
      </c>
      <c r="F14" s="6">
        <v>1231</v>
      </c>
      <c r="G14" s="6">
        <v>4</v>
      </c>
      <c r="H14" s="7">
        <v>4</v>
      </c>
      <c r="I14" s="6">
        <v>2</v>
      </c>
    </row>
    <row r="15" spans="1:10" x14ac:dyDescent="0.25">
      <c r="A15" s="6">
        <v>1</v>
      </c>
      <c r="B15" s="6">
        <v>1</v>
      </c>
      <c r="C15" s="6">
        <v>1413</v>
      </c>
      <c r="D15" s="6">
        <v>1</v>
      </c>
      <c r="E15" s="6" t="s">
        <v>9</v>
      </c>
      <c r="F15" s="6">
        <v>1231</v>
      </c>
      <c r="G15" s="6">
        <v>1</v>
      </c>
      <c r="H15" s="7">
        <v>1</v>
      </c>
      <c r="I15" s="6">
        <v>2</v>
      </c>
    </row>
    <row r="16" spans="1:10" x14ac:dyDescent="0.25">
      <c r="A16" s="6">
        <v>1</v>
      </c>
      <c r="B16" s="6">
        <v>2</v>
      </c>
      <c r="C16" s="6">
        <v>1432</v>
      </c>
      <c r="D16" s="6">
        <v>1</v>
      </c>
      <c r="E16" s="6" t="s">
        <v>9</v>
      </c>
      <c r="F16" s="6">
        <v>1231</v>
      </c>
      <c r="G16" s="6">
        <v>73</v>
      </c>
      <c r="H16" s="7">
        <f>60*2+25</f>
        <v>145</v>
      </c>
      <c r="I16" s="6">
        <v>2</v>
      </c>
    </row>
    <row r="17" spans="1:10" x14ac:dyDescent="0.25">
      <c r="A17" s="6">
        <v>1</v>
      </c>
      <c r="B17" s="6">
        <v>2</v>
      </c>
      <c r="C17" s="6">
        <v>8100</v>
      </c>
      <c r="D17" s="6">
        <v>1</v>
      </c>
      <c r="E17" s="6" t="s">
        <v>9</v>
      </c>
      <c r="F17" s="6">
        <v>1231</v>
      </c>
      <c r="G17" s="6">
        <v>10</v>
      </c>
      <c r="H17" s="7">
        <v>10</v>
      </c>
      <c r="I17" s="6">
        <v>2</v>
      </c>
    </row>
    <row r="18" spans="1:10" x14ac:dyDescent="0.25">
      <c r="A18" s="6">
        <v>2</v>
      </c>
      <c r="B18" s="6">
        <v>2</v>
      </c>
      <c r="C18" s="6">
        <v>700</v>
      </c>
      <c r="D18" s="6">
        <v>1</v>
      </c>
      <c r="E18" s="6" t="s">
        <v>9</v>
      </c>
      <c r="F18" s="6">
        <v>1151</v>
      </c>
      <c r="G18" s="6">
        <v>27</v>
      </c>
      <c r="H18" s="7">
        <v>27</v>
      </c>
      <c r="I18" s="6">
        <v>2</v>
      </c>
      <c r="J18" s="2"/>
    </row>
    <row r="19" spans="1:10" x14ac:dyDescent="0.25">
      <c r="A19" s="6">
        <v>2</v>
      </c>
      <c r="B19" s="6">
        <v>1</v>
      </c>
      <c r="C19" s="6">
        <v>1031</v>
      </c>
      <c r="D19" s="6">
        <v>1</v>
      </c>
      <c r="E19" s="6" t="s">
        <v>9</v>
      </c>
      <c r="F19" s="6">
        <v>1151</v>
      </c>
      <c r="G19" s="6">
        <v>5</v>
      </c>
      <c r="H19" s="7">
        <v>5</v>
      </c>
      <c r="I19" s="6">
        <v>2</v>
      </c>
      <c r="J19" s="2"/>
    </row>
    <row r="20" spans="1:10" x14ac:dyDescent="0.25">
      <c r="A20" s="6">
        <v>2</v>
      </c>
      <c r="B20" s="6">
        <v>1</v>
      </c>
      <c r="C20" s="6">
        <v>1073</v>
      </c>
      <c r="D20" s="6">
        <v>1</v>
      </c>
      <c r="E20" s="6" t="s">
        <v>9</v>
      </c>
      <c r="F20" s="6">
        <v>1151</v>
      </c>
      <c r="G20" s="6">
        <v>31</v>
      </c>
      <c r="H20" s="7">
        <v>62</v>
      </c>
      <c r="I20" s="6">
        <v>2</v>
      </c>
      <c r="J20" s="2"/>
    </row>
    <row r="21" spans="1:10" x14ac:dyDescent="0.25">
      <c r="A21" s="6">
        <v>2</v>
      </c>
      <c r="B21" s="6">
        <v>2</v>
      </c>
      <c r="C21" s="6">
        <v>1252</v>
      </c>
      <c r="D21" s="6">
        <v>1</v>
      </c>
      <c r="E21" s="6" t="s">
        <v>9</v>
      </c>
      <c r="F21" s="6">
        <v>1151</v>
      </c>
      <c r="G21" s="6">
        <v>5</v>
      </c>
      <c r="H21" s="7">
        <v>5</v>
      </c>
      <c r="I21" s="6">
        <v>2</v>
      </c>
      <c r="J21" s="2"/>
    </row>
    <row r="22" spans="1:10" x14ac:dyDescent="0.25">
      <c r="A22" s="6">
        <v>3</v>
      </c>
      <c r="B22" s="6">
        <v>2</v>
      </c>
      <c r="C22" s="6">
        <v>900</v>
      </c>
      <c r="D22" s="6">
        <v>1</v>
      </c>
      <c r="E22" s="6" t="s">
        <v>9</v>
      </c>
      <c r="F22" s="6">
        <v>1408</v>
      </c>
      <c r="G22" s="6">
        <v>10</v>
      </c>
      <c r="H22" s="7">
        <f>60*2+31</f>
        <v>151</v>
      </c>
      <c r="I22" s="6">
        <v>2</v>
      </c>
    </row>
    <row r="23" spans="1:10" x14ac:dyDescent="0.25">
      <c r="A23" s="6">
        <v>3</v>
      </c>
      <c r="B23" s="6">
        <v>1</v>
      </c>
      <c r="C23" s="6">
        <v>1011</v>
      </c>
      <c r="D23" s="6">
        <v>1</v>
      </c>
      <c r="E23" s="6" t="s">
        <v>9</v>
      </c>
      <c r="F23" s="6">
        <v>1408</v>
      </c>
      <c r="G23" s="6">
        <v>37</v>
      </c>
      <c r="H23" s="7">
        <v>41</v>
      </c>
      <c r="I23" s="6">
        <v>2</v>
      </c>
    </row>
    <row r="24" spans="1:10" x14ac:dyDescent="0.25">
      <c r="A24" s="6">
        <v>3</v>
      </c>
      <c r="B24" s="6">
        <v>2</v>
      </c>
      <c r="C24" s="6">
        <v>1230</v>
      </c>
      <c r="D24" s="6">
        <v>1</v>
      </c>
      <c r="E24" s="6" t="s">
        <v>9</v>
      </c>
      <c r="F24" s="6">
        <v>1408</v>
      </c>
      <c r="G24" s="6">
        <v>5</v>
      </c>
      <c r="H24" s="7">
        <v>39</v>
      </c>
      <c r="I24" s="6">
        <v>2</v>
      </c>
    </row>
    <row r="25" spans="1:10" x14ac:dyDescent="0.25">
      <c r="A25" s="6">
        <v>3</v>
      </c>
      <c r="B25" s="6">
        <v>1</v>
      </c>
      <c r="C25" s="6">
        <v>1347</v>
      </c>
      <c r="D25" s="6">
        <v>1</v>
      </c>
      <c r="E25" s="6" t="s">
        <v>9</v>
      </c>
      <c r="F25" s="6">
        <v>1408</v>
      </c>
      <c r="G25" s="6">
        <v>6</v>
      </c>
      <c r="H25" s="7">
        <v>6</v>
      </c>
      <c r="I25" s="6">
        <v>2</v>
      </c>
    </row>
    <row r="26" spans="1:10" x14ac:dyDescent="0.25">
      <c r="A26" s="6">
        <v>3</v>
      </c>
      <c r="B26" s="6">
        <v>1</v>
      </c>
      <c r="C26" s="6">
        <v>1201</v>
      </c>
      <c r="D26" s="6">
        <v>2</v>
      </c>
      <c r="E26" s="6" t="s">
        <v>9</v>
      </c>
      <c r="F26" s="6">
        <v>1408</v>
      </c>
      <c r="G26" s="6" t="s">
        <v>15</v>
      </c>
      <c r="H26" s="6" t="s">
        <v>15</v>
      </c>
      <c r="I26" s="6">
        <v>2</v>
      </c>
      <c r="J26" t="s">
        <v>17</v>
      </c>
    </row>
    <row r="27" spans="1:10" x14ac:dyDescent="0.25">
      <c r="A27" s="53">
        <v>1</v>
      </c>
      <c r="B27" s="53">
        <v>1</v>
      </c>
      <c r="C27" s="53">
        <v>951</v>
      </c>
      <c r="D27" s="53" t="s">
        <v>15</v>
      </c>
      <c r="E27" s="53" t="s">
        <v>9</v>
      </c>
      <c r="F27" s="53">
        <v>1231</v>
      </c>
      <c r="G27" s="53" t="s">
        <v>15</v>
      </c>
      <c r="H27" s="53" t="s">
        <v>15</v>
      </c>
      <c r="I27" s="53" t="s">
        <v>15</v>
      </c>
      <c r="J27" s="32" t="s">
        <v>14</v>
      </c>
    </row>
    <row r="29" spans="1:10" x14ac:dyDescent="0.25">
      <c r="B29" s="70" t="s">
        <v>52</v>
      </c>
      <c r="C29" s="71"/>
      <c r="D29" s="71"/>
      <c r="E29" s="71"/>
      <c r="F29" s="72"/>
    </row>
    <row r="30" spans="1:10" x14ac:dyDescent="0.25">
      <c r="B30" s="73" t="s">
        <v>60</v>
      </c>
      <c r="C30" s="74"/>
      <c r="D30" s="74"/>
      <c r="E30" s="74"/>
      <c r="F30" s="75"/>
    </row>
    <row r="31" spans="1:10" x14ac:dyDescent="0.25">
      <c r="B31" s="73" t="s">
        <v>61</v>
      </c>
      <c r="C31" s="74"/>
      <c r="D31" s="74"/>
      <c r="E31" s="74"/>
      <c r="F31" s="75"/>
    </row>
    <row r="32" spans="1:10" x14ac:dyDescent="0.25">
      <c r="B32" s="73" t="s">
        <v>62</v>
      </c>
      <c r="C32" s="74"/>
      <c r="D32" s="74"/>
      <c r="E32" s="74"/>
      <c r="F32" s="75"/>
    </row>
    <row r="33" spans="2:6" x14ac:dyDescent="0.25">
      <c r="B33" s="76" t="s">
        <v>63</v>
      </c>
      <c r="C33" s="77"/>
      <c r="D33" s="77"/>
      <c r="E33" s="77"/>
      <c r="F33" s="78"/>
    </row>
  </sheetData>
  <sortState ref="A2:J27">
    <sortCondition ref="E2:E27"/>
    <sortCondition ref="I2:I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2"/>
  <sheetViews>
    <sheetView topLeftCell="A4" workbookViewId="0">
      <selection activeCell="G4" sqref="G1:G1048576"/>
    </sheetView>
  </sheetViews>
  <sheetFormatPr defaultRowHeight="15" x14ac:dyDescent="0.25"/>
  <cols>
    <col min="1" max="1" width="9.28515625" style="1" customWidth="1"/>
    <col min="2" max="2" width="6" style="1" customWidth="1"/>
    <col min="3" max="3" width="9.28515625" style="6" customWidth="1"/>
    <col min="4" max="4" width="7.5703125" style="1" customWidth="1"/>
    <col min="5" max="5" width="11.5703125" style="16" customWidth="1"/>
    <col min="6" max="6" width="7" style="16" customWidth="1"/>
    <col min="7" max="7" width="9.28515625" style="1" customWidth="1"/>
    <col min="8" max="8" width="6" style="6" customWidth="1"/>
    <col min="9" max="9" width="4.7109375" customWidth="1"/>
    <col min="10" max="15" width="4.7109375" style="6" customWidth="1"/>
    <col min="16" max="22" width="5.140625" style="6" customWidth="1"/>
    <col min="23" max="23" width="27.28515625" customWidth="1"/>
    <col min="24" max="24" width="4.5703125" customWidth="1"/>
    <col min="25" max="26" width="44.140625" customWidth="1"/>
  </cols>
  <sheetData>
    <row r="1" spans="1:26" s="3" customFormat="1" x14ac:dyDescent="0.25">
      <c r="A1" s="5" t="s">
        <v>1</v>
      </c>
      <c r="B1" s="5" t="s">
        <v>20</v>
      </c>
      <c r="C1" s="5" t="s">
        <v>6</v>
      </c>
      <c r="D1" s="11" t="s">
        <v>21</v>
      </c>
      <c r="E1" s="11" t="s">
        <v>22</v>
      </c>
      <c r="F1" s="11" t="s">
        <v>23</v>
      </c>
      <c r="G1" s="5" t="s">
        <v>59</v>
      </c>
      <c r="H1" s="12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13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13" t="s">
        <v>38</v>
      </c>
      <c r="W1" s="4" t="s">
        <v>39</v>
      </c>
      <c r="Y1" s="14" t="s">
        <v>40</v>
      </c>
      <c r="Z1" s="15" t="s">
        <v>41</v>
      </c>
    </row>
    <row r="2" spans="1:26" x14ac:dyDescent="0.25">
      <c r="A2" s="8">
        <v>1111</v>
      </c>
      <c r="B2" s="8">
        <v>1</v>
      </c>
      <c r="C2" s="8">
        <v>1310</v>
      </c>
      <c r="D2" s="16">
        <v>2.4</v>
      </c>
      <c r="E2" s="17">
        <v>42942</v>
      </c>
      <c r="F2" s="7">
        <v>1</v>
      </c>
      <c r="G2" s="8">
        <v>1</v>
      </c>
      <c r="H2" s="18" t="s">
        <v>42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19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20">
        <v>1</v>
      </c>
      <c r="Y2" s="21" t="s">
        <v>43</v>
      </c>
      <c r="Z2" s="18" t="s">
        <v>44</v>
      </c>
    </row>
    <row r="3" spans="1:26" x14ac:dyDescent="0.25">
      <c r="A3" s="8">
        <v>1041</v>
      </c>
      <c r="B3" s="8">
        <v>1</v>
      </c>
      <c r="C3" s="8">
        <v>1050</v>
      </c>
      <c r="D3" s="16">
        <v>2.4</v>
      </c>
      <c r="E3" s="17">
        <v>42891</v>
      </c>
      <c r="F3" s="7">
        <v>0</v>
      </c>
      <c r="G3" s="8">
        <v>1</v>
      </c>
      <c r="H3" s="18" t="s">
        <v>42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 t="s">
        <v>10</v>
      </c>
      <c r="O3" s="19" t="s">
        <v>10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 t="s">
        <v>10</v>
      </c>
      <c r="V3" s="19" t="s">
        <v>10</v>
      </c>
      <c r="W3" t="s">
        <v>45</v>
      </c>
      <c r="Y3" s="22" t="s">
        <v>46</v>
      </c>
      <c r="Z3" s="23" t="s">
        <v>47</v>
      </c>
    </row>
    <row r="4" spans="1:26" x14ac:dyDescent="0.25">
      <c r="A4" s="8">
        <v>1071</v>
      </c>
      <c r="B4" s="8">
        <v>1</v>
      </c>
      <c r="C4" s="8">
        <v>1172</v>
      </c>
      <c r="D4" s="16">
        <v>2.1</v>
      </c>
      <c r="E4" s="17">
        <v>42900</v>
      </c>
      <c r="F4" s="7">
        <v>0</v>
      </c>
      <c r="G4" s="8">
        <v>1</v>
      </c>
      <c r="H4" s="18" t="s">
        <v>42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24">
        <v>0</v>
      </c>
      <c r="O4" s="19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9">
        <v>0</v>
      </c>
      <c r="W4" t="s">
        <v>48</v>
      </c>
    </row>
    <row r="5" spans="1:26" x14ac:dyDescent="0.25">
      <c r="A5" s="8">
        <v>1221</v>
      </c>
      <c r="B5" s="8">
        <v>1</v>
      </c>
      <c r="C5" s="8">
        <v>1200</v>
      </c>
      <c r="D5" s="16">
        <v>2.2000000000000002</v>
      </c>
      <c r="E5" s="17">
        <v>42913</v>
      </c>
      <c r="F5" s="7">
        <v>0</v>
      </c>
      <c r="G5" s="8">
        <v>4</v>
      </c>
      <c r="H5" s="18" t="s">
        <v>42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24">
        <v>0</v>
      </c>
      <c r="O5" s="19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9">
        <v>0</v>
      </c>
    </row>
    <row r="6" spans="1:26" x14ac:dyDescent="0.25">
      <c r="A6" s="8">
        <v>1383</v>
      </c>
      <c r="B6" s="8">
        <v>1</v>
      </c>
      <c r="C6" s="8">
        <v>1450</v>
      </c>
      <c r="D6" s="16">
        <v>2.1</v>
      </c>
      <c r="E6" s="17">
        <v>42947</v>
      </c>
      <c r="F6" s="7">
        <v>0</v>
      </c>
      <c r="G6" s="8">
        <v>1</v>
      </c>
      <c r="H6" s="18" t="s">
        <v>42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4">
        <v>0</v>
      </c>
      <c r="O6" s="19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9">
        <v>0</v>
      </c>
    </row>
    <row r="7" spans="1:26" x14ac:dyDescent="0.25">
      <c r="A7" s="8">
        <v>1033</v>
      </c>
      <c r="B7" s="8">
        <v>1</v>
      </c>
      <c r="C7" s="8">
        <v>1070</v>
      </c>
      <c r="D7" s="16">
        <v>2.2000000000000002</v>
      </c>
      <c r="E7" s="17">
        <v>43004</v>
      </c>
      <c r="F7" s="7">
        <v>1</v>
      </c>
      <c r="G7" s="8">
        <v>1</v>
      </c>
      <c r="H7" s="18" t="s">
        <v>42</v>
      </c>
      <c r="I7" s="8">
        <v>0</v>
      </c>
      <c r="J7" s="8">
        <v>0</v>
      </c>
      <c r="K7" s="8">
        <v>0</v>
      </c>
      <c r="L7" s="8">
        <v>0</v>
      </c>
      <c r="M7" s="25">
        <v>1</v>
      </c>
      <c r="N7" s="8" t="s">
        <v>10</v>
      </c>
      <c r="O7" s="19" t="s">
        <v>10</v>
      </c>
      <c r="P7" s="25">
        <v>1</v>
      </c>
      <c r="Q7" s="8">
        <v>0</v>
      </c>
      <c r="R7" s="8">
        <v>0</v>
      </c>
      <c r="S7" s="8">
        <v>0</v>
      </c>
      <c r="T7" s="25">
        <v>1</v>
      </c>
      <c r="U7" s="8" t="s">
        <v>10</v>
      </c>
      <c r="V7" s="19" t="s">
        <v>10</v>
      </c>
      <c r="W7" t="s">
        <v>48</v>
      </c>
    </row>
    <row r="8" spans="1:26" x14ac:dyDescent="0.25">
      <c r="A8" s="8">
        <v>1250</v>
      </c>
      <c r="B8" s="8">
        <v>0</v>
      </c>
      <c r="C8" s="8">
        <v>1213</v>
      </c>
      <c r="D8" s="16">
        <v>2.2999999999999998</v>
      </c>
      <c r="E8" s="17">
        <v>42989</v>
      </c>
      <c r="F8" s="7">
        <v>1</v>
      </c>
      <c r="G8" s="8">
        <v>6</v>
      </c>
      <c r="H8" s="18" t="s">
        <v>42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20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20">
        <v>1</v>
      </c>
    </row>
    <row r="9" spans="1:26" x14ac:dyDescent="0.25">
      <c r="A9" s="8">
        <v>940</v>
      </c>
      <c r="B9" s="8">
        <v>0</v>
      </c>
      <c r="C9" s="8">
        <v>931</v>
      </c>
      <c r="D9" s="16">
        <v>2.1</v>
      </c>
      <c r="E9" s="17">
        <v>42996</v>
      </c>
      <c r="F9" s="7">
        <v>0</v>
      </c>
      <c r="G9" s="8">
        <v>1</v>
      </c>
      <c r="H9" s="18" t="s">
        <v>42</v>
      </c>
      <c r="I9" s="8">
        <v>0</v>
      </c>
      <c r="J9" s="8">
        <v>0</v>
      </c>
      <c r="K9" s="8" t="s">
        <v>10</v>
      </c>
      <c r="L9" s="8" t="s">
        <v>10</v>
      </c>
      <c r="M9" s="8" t="s">
        <v>10</v>
      </c>
      <c r="N9" s="8" t="s">
        <v>10</v>
      </c>
      <c r="O9" s="19" t="s">
        <v>10</v>
      </c>
      <c r="P9" s="8">
        <v>0</v>
      </c>
      <c r="Q9" s="8">
        <v>0</v>
      </c>
      <c r="R9" s="8" t="s">
        <v>10</v>
      </c>
      <c r="S9" s="8" t="s">
        <v>10</v>
      </c>
      <c r="T9" s="8" t="s">
        <v>10</v>
      </c>
      <c r="U9" s="8" t="s">
        <v>10</v>
      </c>
      <c r="V9" s="19" t="s">
        <v>10</v>
      </c>
    </row>
    <row r="10" spans="1:26" x14ac:dyDescent="0.25">
      <c r="A10" s="8">
        <v>1251</v>
      </c>
      <c r="B10" s="8">
        <v>1</v>
      </c>
      <c r="C10" s="8">
        <v>1210</v>
      </c>
      <c r="D10" s="16">
        <v>2.1</v>
      </c>
      <c r="E10" s="17">
        <v>43018</v>
      </c>
      <c r="F10" s="7">
        <v>0</v>
      </c>
      <c r="G10" s="8">
        <v>1</v>
      </c>
      <c r="H10" s="18" t="s">
        <v>42</v>
      </c>
      <c r="I10" s="8">
        <v>0</v>
      </c>
      <c r="J10" s="8">
        <v>0</v>
      </c>
      <c r="K10" s="8" t="s">
        <v>10</v>
      </c>
      <c r="L10" s="8" t="s">
        <v>10</v>
      </c>
      <c r="M10" s="8" t="s">
        <v>10</v>
      </c>
      <c r="N10" s="8" t="s">
        <v>10</v>
      </c>
      <c r="O10" s="19" t="s">
        <v>10</v>
      </c>
      <c r="P10" s="8">
        <v>0</v>
      </c>
      <c r="Q10" s="8">
        <v>0</v>
      </c>
      <c r="R10" s="8" t="s">
        <v>10</v>
      </c>
      <c r="S10" s="8" t="s">
        <v>10</v>
      </c>
      <c r="T10" s="8" t="s">
        <v>10</v>
      </c>
      <c r="U10" s="8" t="s">
        <v>10</v>
      </c>
      <c r="V10" s="19" t="s">
        <v>10</v>
      </c>
    </row>
    <row r="11" spans="1:26" x14ac:dyDescent="0.25">
      <c r="A11" s="26">
        <v>1440</v>
      </c>
      <c r="B11" s="26">
        <v>0</v>
      </c>
      <c r="C11" s="26">
        <v>1615</v>
      </c>
      <c r="D11" s="27">
        <v>2.4</v>
      </c>
      <c r="E11" s="28">
        <v>43019</v>
      </c>
      <c r="F11" s="29">
        <v>1</v>
      </c>
      <c r="G11" s="26">
        <v>1</v>
      </c>
      <c r="H11" s="23" t="s">
        <v>42</v>
      </c>
      <c r="I11" s="26">
        <v>0</v>
      </c>
      <c r="J11" s="26">
        <v>0</v>
      </c>
      <c r="K11" s="30">
        <v>1</v>
      </c>
      <c r="L11" s="26" t="s">
        <v>10</v>
      </c>
      <c r="M11" s="26" t="s">
        <v>10</v>
      </c>
      <c r="N11" s="26" t="s">
        <v>10</v>
      </c>
      <c r="O11" s="31" t="s">
        <v>10</v>
      </c>
      <c r="P11" s="30">
        <v>1</v>
      </c>
      <c r="Q11" s="30">
        <v>1</v>
      </c>
      <c r="R11" s="30">
        <v>1</v>
      </c>
      <c r="S11" s="26" t="s">
        <v>10</v>
      </c>
      <c r="T11" s="26" t="s">
        <v>10</v>
      </c>
      <c r="U11" s="26" t="s">
        <v>10</v>
      </c>
      <c r="V11" s="31" t="s">
        <v>10</v>
      </c>
      <c r="W11" s="32" t="s">
        <v>49</v>
      </c>
    </row>
    <row r="12" spans="1:26" x14ac:dyDescent="0.25">
      <c r="A12" s="8">
        <v>1310</v>
      </c>
      <c r="B12" s="8">
        <v>0</v>
      </c>
      <c r="C12" s="8">
        <v>1111</v>
      </c>
      <c r="D12" s="16">
        <v>2.4</v>
      </c>
      <c r="E12" s="17">
        <v>42942</v>
      </c>
      <c r="F12" s="7">
        <v>1</v>
      </c>
      <c r="G12" s="8">
        <f>AVERAGE(G2:G11)</f>
        <v>1.8</v>
      </c>
      <c r="H12" s="18" t="s">
        <v>9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9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20">
        <v>1</v>
      </c>
    </row>
    <row r="13" spans="1:26" x14ac:dyDescent="0.25">
      <c r="A13" s="8">
        <v>1050</v>
      </c>
      <c r="B13" s="8">
        <v>0</v>
      </c>
      <c r="C13" s="8">
        <v>1041</v>
      </c>
      <c r="D13" s="16">
        <v>2.4</v>
      </c>
      <c r="E13" s="17">
        <v>42891</v>
      </c>
      <c r="F13" s="7">
        <v>1</v>
      </c>
      <c r="G13" s="8">
        <f>STDEV(G2:G11)</f>
        <v>1.7511900715418263</v>
      </c>
      <c r="H13" s="18" t="s">
        <v>9</v>
      </c>
      <c r="I13" s="8">
        <v>0</v>
      </c>
      <c r="J13" s="8">
        <v>0</v>
      </c>
      <c r="K13" s="8">
        <v>0</v>
      </c>
      <c r="L13" s="8">
        <v>0</v>
      </c>
      <c r="M13" s="25">
        <v>1</v>
      </c>
      <c r="N13" s="8" t="s">
        <v>10</v>
      </c>
      <c r="O13" s="19" t="s">
        <v>10</v>
      </c>
      <c r="P13" s="8">
        <v>0</v>
      </c>
      <c r="Q13" s="8">
        <v>0</v>
      </c>
      <c r="R13" s="8">
        <v>0</v>
      </c>
      <c r="S13" s="8">
        <v>0</v>
      </c>
      <c r="T13" s="25">
        <v>1</v>
      </c>
      <c r="U13" s="8" t="s">
        <v>10</v>
      </c>
      <c r="V13" s="19" t="s">
        <v>10</v>
      </c>
    </row>
    <row r="14" spans="1:26" x14ac:dyDescent="0.25">
      <c r="A14" s="8">
        <v>1172</v>
      </c>
      <c r="B14" s="8">
        <v>0</v>
      </c>
      <c r="C14" s="8">
        <v>1071</v>
      </c>
      <c r="D14" s="16">
        <v>2.1</v>
      </c>
      <c r="E14" s="17">
        <v>42900</v>
      </c>
      <c r="F14" s="7">
        <v>0</v>
      </c>
      <c r="G14" s="8">
        <f>G13/SQRT(10)</f>
        <v>0.55377492419453833</v>
      </c>
      <c r="H14" s="18" t="s">
        <v>9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4">
        <v>0</v>
      </c>
      <c r="O14" s="19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9">
        <v>0</v>
      </c>
    </row>
    <row r="15" spans="1:26" x14ac:dyDescent="0.25">
      <c r="A15" s="8">
        <v>1200</v>
      </c>
      <c r="B15" s="8">
        <v>0</v>
      </c>
      <c r="C15" s="8">
        <v>1221</v>
      </c>
      <c r="D15" s="16">
        <v>2.2000000000000002</v>
      </c>
      <c r="E15" s="17">
        <v>42913</v>
      </c>
      <c r="F15" s="7">
        <v>0</v>
      </c>
      <c r="G15" s="8"/>
      <c r="H15" s="18" t="s">
        <v>9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4">
        <v>0</v>
      </c>
      <c r="O15" s="19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9">
        <v>0</v>
      </c>
    </row>
    <row r="16" spans="1:26" x14ac:dyDescent="0.25">
      <c r="A16" s="8">
        <v>1450</v>
      </c>
      <c r="B16" s="8">
        <v>0</v>
      </c>
      <c r="C16" s="8">
        <v>1383</v>
      </c>
      <c r="D16" s="16">
        <v>2.1</v>
      </c>
      <c r="E16" s="17">
        <v>42947</v>
      </c>
      <c r="F16" s="7">
        <v>0</v>
      </c>
      <c r="G16" s="8"/>
      <c r="H16" s="18" t="s">
        <v>9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4">
        <v>0</v>
      </c>
      <c r="O16" s="19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9">
        <v>0</v>
      </c>
    </row>
    <row r="17" spans="1:31" x14ac:dyDescent="0.25">
      <c r="A17" s="8">
        <v>1070</v>
      </c>
      <c r="B17" s="8">
        <v>0</v>
      </c>
      <c r="C17" s="8">
        <v>1033</v>
      </c>
      <c r="D17" s="16">
        <v>2.2000000000000002</v>
      </c>
      <c r="E17" s="17">
        <v>43004</v>
      </c>
      <c r="F17" s="7">
        <v>0</v>
      </c>
      <c r="G17" s="8"/>
      <c r="H17" s="18" t="s">
        <v>9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 t="s">
        <v>10</v>
      </c>
      <c r="O17" s="19" t="s">
        <v>10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 t="s">
        <v>10</v>
      </c>
      <c r="V17" s="19" t="s">
        <v>10</v>
      </c>
    </row>
    <row r="18" spans="1:31" x14ac:dyDescent="0.25">
      <c r="A18" s="8">
        <v>1213</v>
      </c>
      <c r="B18" s="8">
        <v>1</v>
      </c>
      <c r="C18" s="8">
        <v>1250</v>
      </c>
      <c r="D18" s="16">
        <v>2.2999999999999998</v>
      </c>
      <c r="E18" s="17">
        <v>42989</v>
      </c>
      <c r="F18" s="7">
        <v>1</v>
      </c>
      <c r="G18" s="8"/>
      <c r="H18" s="18" t="s">
        <v>9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20">
        <v>1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20">
        <v>1</v>
      </c>
    </row>
    <row r="19" spans="1:31" x14ac:dyDescent="0.25">
      <c r="A19" s="8">
        <v>931</v>
      </c>
      <c r="B19" s="8">
        <v>1</v>
      </c>
      <c r="C19" s="8">
        <v>940</v>
      </c>
      <c r="D19" s="16">
        <v>2.1</v>
      </c>
      <c r="E19" s="17">
        <v>42996</v>
      </c>
      <c r="F19" s="7">
        <v>1</v>
      </c>
      <c r="G19" s="8"/>
      <c r="H19" s="18" t="s">
        <v>9</v>
      </c>
      <c r="I19" s="8">
        <v>0</v>
      </c>
      <c r="J19" s="25">
        <v>1</v>
      </c>
      <c r="K19" s="8" t="s">
        <v>10</v>
      </c>
      <c r="L19" s="8" t="s">
        <v>10</v>
      </c>
      <c r="M19" s="8" t="s">
        <v>10</v>
      </c>
      <c r="N19" s="8" t="s">
        <v>10</v>
      </c>
      <c r="O19" s="19" t="s">
        <v>10</v>
      </c>
      <c r="P19" s="25">
        <v>1</v>
      </c>
      <c r="Q19" s="8">
        <v>0</v>
      </c>
      <c r="R19" s="8" t="s">
        <v>10</v>
      </c>
      <c r="S19" s="8" t="s">
        <v>10</v>
      </c>
      <c r="T19" s="8" t="s">
        <v>10</v>
      </c>
      <c r="U19" s="8" t="s">
        <v>10</v>
      </c>
      <c r="V19" s="19" t="s">
        <v>10</v>
      </c>
    </row>
    <row r="20" spans="1:31" x14ac:dyDescent="0.25">
      <c r="A20" s="8">
        <v>1210</v>
      </c>
      <c r="B20" s="8">
        <v>0</v>
      </c>
      <c r="C20" s="8">
        <v>1251</v>
      </c>
      <c r="D20" s="16">
        <v>2.1</v>
      </c>
      <c r="E20" s="17">
        <v>43018</v>
      </c>
      <c r="F20" s="7">
        <v>0</v>
      </c>
      <c r="G20" s="8"/>
      <c r="H20" s="18" t="s">
        <v>9</v>
      </c>
      <c r="I20" s="8">
        <v>0</v>
      </c>
      <c r="J20" s="25">
        <v>1</v>
      </c>
      <c r="K20" s="8" t="s">
        <v>10</v>
      </c>
      <c r="L20" s="8" t="s">
        <v>10</v>
      </c>
      <c r="M20" s="8" t="s">
        <v>10</v>
      </c>
      <c r="N20" s="8" t="s">
        <v>10</v>
      </c>
      <c r="O20" s="19" t="s">
        <v>10</v>
      </c>
      <c r="P20" s="8">
        <v>0</v>
      </c>
      <c r="Q20" s="8">
        <v>0</v>
      </c>
      <c r="R20" s="8" t="s">
        <v>10</v>
      </c>
      <c r="S20" s="8" t="s">
        <v>10</v>
      </c>
      <c r="T20" s="8" t="s">
        <v>10</v>
      </c>
      <c r="U20" s="8" t="s">
        <v>10</v>
      </c>
      <c r="V20" s="19" t="s">
        <v>10</v>
      </c>
    </row>
    <row r="21" spans="1:31" x14ac:dyDescent="0.25">
      <c r="A21" s="26">
        <v>1615</v>
      </c>
      <c r="B21" s="26">
        <v>1</v>
      </c>
      <c r="C21" s="26">
        <v>1440</v>
      </c>
      <c r="D21" s="27">
        <v>2.4</v>
      </c>
      <c r="E21" s="28">
        <v>43019</v>
      </c>
      <c r="F21" s="29">
        <v>1</v>
      </c>
      <c r="G21" s="26"/>
      <c r="H21" s="23" t="s">
        <v>9</v>
      </c>
      <c r="I21" s="33">
        <v>0</v>
      </c>
      <c r="J21" s="26">
        <v>0</v>
      </c>
      <c r="K21" s="30">
        <v>1</v>
      </c>
      <c r="L21" s="26" t="s">
        <v>10</v>
      </c>
      <c r="M21" s="26" t="s">
        <v>10</v>
      </c>
      <c r="N21" s="26" t="s">
        <v>10</v>
      </c>
      <c r="O21" s="31" t="s">
        <v>10</v>
      </c>
      <c r="P21" s="30">
        <v>1</v>
      </c>
      <c r="Q21" s="26">
        <v>0</v>
      </c>
      <c r="R21" s="26">
        <v>0</v>
      </c>
      <c r="S21" s="26" t="s">
        <v>10</v>
      </c>
      <c r="T21" s="26" t="s">
        <v>10</v>
      </c>
      <c r="U21" s="26" t="s">
        <v>10</v>
      </c>
      <c r="V21" s="31" t="s">
        <v>10</v>
      </c>
      <c r="W21" s="32"/>
    </row>
    <row r="22" spans="1:31" x14ac:dyDescent="0.25">
      <c r="A22" s="34">
        <v>910</v>
      </c>
      <c r="B22" s="34">
        <v>0</v>
      </c>
      <c r="C22" s="34">
        <v>941</v>
      </c>
      <c r="D22" s="35">
        <v>2.2999999999999998</v>
      </c>
      <c r="E22" s="36">
        <v>42915</v>
      </c>
      <c r="F22" s="37">
        <v>0</v>
      </c>
      <c r="G22" s="34"/>
      <c r="H22" s="38" t="s">
        <v>50</v>
      </c>
      <c r="I22" s="34">
        <v>0</v>
      </c>
      <c r="J22" s="34">
        <v>0</v>
      </c>
      <c r="K22" s="34" t="s">
        <v>10</v>
      </c>
      <c r="L22" s="34" t="s">
        <v>10</v>
      </c>
      <c r="M22" s="34" t="s">
        <v>10</v>
      </c>
      <c r="N22" s="34" t="s">
        <v>10</v>
      </c>
      <c r="O22" s="39" t="s">
        <v>10</v>
      </c>
      <c r="P22" s="34">
        <v>0</v>
      </c>
      <c r="Q22" s="34">
        <v>0</v>
      </c>
      <c r="R22" s="34" t="s">
        <v>10</v>
      </c>
      <c r="S22" s="34" t="s">
        <v>10</v>
      </c>
      <c r="T22" s="34" t="s">
        <v>10</v>
      </c>
      <c r="U22" s="34" t="s">
        <v>10</v>
      </c>
      <c r="V22" s="39" t="s">
        <v>10</v>
      </c>
      <c r="W22" s="40" t="s">
        <v>51</v>
      </c>
    </row>
    <row r="23" spans="1:31" x14ac:dyDescent="0.25">
      <c r="A23" s="41">
        <v>941</v>
      </c>
      <c r="B23" s="41">
        <v>1</v>
      </c>
      <c r="C23" s="41">
        <v>910</v>
      </c>
      <c r="D23" s="42">
        <v>2.2999999999999998</v>
      </c>
      <c r="E23" s="43">
        <v>42915</v>
      </c>
      <c r="F23" s="44">
        <v>0</v>
      </c>
      <c r="G23" s="41"/>
      <c r="H23" s="45" t="s">
        <v>50</v>
      </c>
      <c r="I23" s="46">
        <v>0</v>
      </c>
      <c r="J23" s="41">
        <v>0</v>
      </c>
      <c r="K23" s="41" t="s">
        <v>10</v>
      </c>
      <c r="L23" s="41" t="s">
        <v>10</v>
      </c>
      <c r="M23" s="41" t="s">
        <v>10</v>
      </c>
      <c r="N23" s="41" t="s">
        <v>10</v>
      </c>
      <c r="O23" s="47" t="s">
        <v>10</v>
      </c>
      <c r="P23" s="46">
        <v>0</v>
      </c>
      <c r="Q23" s="41">
        <v>0</v>
      </c>
      <c r="R23" s="41" t="s">
        <v>10</v>
      </c>
      <c r="S23" s="41" t="s">
        <v>10</v>
      </c>
      <c r="T23" s="41" t="s">
        <v>10</v>
      </c>
      <c r="U23" s="41" t="s">
        <v>10</v>
      </c>
      <c r="V23" s="47" t="s">
        <v>10</v>
      </c>
      <c r="W23" s="48" t="s">
        <v>51</v>
      </c>
    </row>
    <row r="24" spans="1:31" x14ac:dyDescent="0.25">
      <c r="A24" s="34">
        <v>910</v>
      </c>
      <c r="B24" s="34">
        <v>0</v>
      </c>
      <c r="C24" s="34">
        <v>941</v>
      </c>
      <c r="D24" s="35">
        <v>2.2999999999999998</v>
      </c>
      <c r="E24" s="36">
        <v>42926</v>
      </c>
      <c r="F24" s="37">
        <v>0</v>
      </c>
      <c r="G24" s="34"/>
      <c r="H24" s="38" t="s">
        <v>50</v>
      </c>
      <c r="I24" s="34">
        <v>0</v>
      </c>
      <c r="J24" s="34">
        <v>0</v>
      </c>
      <c r="K24" s="34" t="s">
        <v>10</v>
      </c>
      <c r="L24" s="34" t="s">
        <v>10</v>
      </c>
      <c r="M24" s="34" t="s">
        <v>10</v>
      </c>
      <c r="N24" s="34" t="s">
        <v>10</v>
      </c>
      <c r="O24" s="39" t="s">
        <v>10</v>
      </c>
      <c r="P24" s="34">
        <v>0</v>
      </c>
      <c r="Q24" s="34">
        <v>0</v>
      </c>
      <c r="R24" s="34" t="s">
        <v>10</v>
      </c>
      <c r="S24" s="34" t="s">
        <v>10</v>
      </c>
      <c r="T24" s="34" t="s">
        <v>10</v>
      </c>
      <c r="U24" s="34" t="s">
        <v>10</v>
      </c>
      <c r="V24" s="39" t="s">
        <v>10</v>
      </c>
      <c r="W24" s="40" t="s">
        <v>51</v>
      </c>
    </row>
    <row r="25" spans="1:31" x14ac:dyDescent="0.25">
      <c r="A25" s="41">
        <v>941</v>
      </c>
      <c r="B25" s="41">
        <v>1</v>
      </c>
      <c r="C25" s="41">
        <v>910</v>
      </c>
      <c r="D25" s="42">
        <v>2.2999999999999998</v>
      </c>
      <c r="E25" s="43">
        <v>42926</v>
      </c>
      <c r="F25" s="44">
        <v>0</v>
      </c>
      <c r="G25" s="41"/>
      <c r="H25" s="45" t="s">
        <v>50</v>
      </c>
      <c r="I25" s="46">
        <v>0</v>
      </c>
      <c r="J25" s="41">
        <v>0</v>
      </c>
      <c r="K25" s="41" t="s">
        <v>10</v>
      </c>
      <c r="L25" s="41" t="s">
        <v>10</v>
      </c>
      <c r="M25" s="41" t="s">
        <v>10</v>
      </c>
      <c r="N25" s="41" t="s">
        <v>10</v>
      </c>
      <c r="O25" s="47" t="s">
        <v>10</v>
      </c>
      <c r="P25" s="41">
        <v>0</v>
      </c>
      <c r="Q25" s="41">
        <v>0</v>
      </c>
      <c r="R25" s="41" t="s">
        <v>10</v>
      </c>
      <c r="S25" s="41" t="s">
        <v>10</v>
      </c>
      <c r="T25" s="41" t="s">
        <v>10</v>
      </c>
      <c r="U25" s="41" t="s">
        <v>10</v>
      </c>
      <c r="V25" s="47" t="s">
        <v>10</v>
      </c>
      <c r="W25" s="48" t="s">
        <v>51</v>
      </c>
    </row>
    <row r="28" spans="1:31" x14ac:dyDescent="0.25">
      <c r="A28" s="80" t="s">
        <v>52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2"/>
      <c r="AA28" s="3"/>
      <c r="AB28" s="3"/>
      <c r="AC28" s="3"/>
    </row>
    <row r="29" spans="1:31" s="49" customFormat="1" x14ac:dyDescent="0.25">
      <c r="A29" s="54" t="s">
        <v>53</v>
      </c>
      <c r="B29" s="55"/>
      <c r="C29" s="56" t="s">
        <v>54</v>
      </c>
      <c r="D29" s="55"/>
      <c r="E29" s="57" t="s">
        <v>55</v>
      </c>
      <c r="F29" s="56"/>
      <c r="G29" s="55"/>
      <c r="H29" s="58"/>
      <c r="I29" s="57"/>
      <c r="J29" s="58"/>
      <c r="K29" s="58"/>
      <c r="L29" s="59"/>
      <c r="M29" s="50"/>
      <c r="N29" s="50"/>
      <c r="O29" s="50"/>
      <c r="P29" s="50"/>
      <c r="Q29" s="50"/>
      <c r="R29" s="50"/>
      <c r="S29" s="50"/>
      <c r="T29" s="50"/>
      <c r="U29" s="50"/>
      <c r="V29" s="50"/>
      <c r="AB29"/>
      <c r="AD29" s="3"/>
      <c r="AE29" s="3"/>
    </row>
    <row r="30" spans="1:31" x14ac:dyDescent="0.25">
      <c r="A30" s="60" t="s">
        <v>56</v>
      </c>
      <c r="B30" s="56"/>
      <c r="C30" s="56" t="s">
        <v>57</v>
      </c>
      <c r="D30" s="56"/>
      <c r="E30" s="57" t="s">
        <v>58</v>
      </c>
      <c r="F30" s="56"/>
      <c r="G30" s="56"/>
      <c r="H30" s="61"/>
      <c r="I30" s="62"/>
      <c r="J30" s="61"/>
      <c r="K30" s="61"/>
      <c r="L30" s="63"/>
      <c r="AA30" s="3"/>
      <c r="AB30" s="3"/>
      <c r="AC30" s="3"/>
    </row>
    <row r="31" spans="1:31" x14ac:dyDescent="0.25">
      <c r="A31" s="64" t="s">
        <v>64</v>
      </c>
      <c r="B31" s="65"/>
      <c r="C31" s="66"/>
      <c r="D31" s="65"/>
      <c r="E31" s="67"/>
      <c r="F31" s="67"/>
      <c r="G31" s="65"/>
      <c r="H31" s="66"/>
      <c r="I31" s="68"/>
      <c r="J31" s="66"/>
      <c r="K31" s="66"/>
      <c r="L31" s="69"/>
    </row>
    <row r="36" spans="1:7" x14ac:dyDescent="0.25">
      <c r="A36" s="51"/>
      <c r="G36" s="51"/>
    </row>
    <row r="37" spans="1:7" x14ac:dyDescent="0.25">
      <c r="A37" s="79"/>
      <c r="B37" s="79"/>
      <c r="G37" s="16"/>
    </row>
    <row r="38" spans="1:7" x14ac:dyDescent="0.25">
      <c r="A38" s="79"/>
      <c r="B38" s="79"/>
      <c r="G38" s="16"/>
    </row>
    <row r="39" spans="1:7" x14ac:dyDescent="0.25">
      <c r="A39" s="51"/>
      <c r="G39" s="51"/>
    </row>
    <row r="40" spans="1:7" x14ac:dyDescent="0.25">
      <c r="A40" s="51"/>
      <c r="G40" s="51"/>
    </row>
    <row r="41" spans="1:7" x14ac:dyDescent="0.25">
      <c r="A41" s="51"/>
      <c r="G41" s="51"/>
    </row>
    <row r="42" spans="1:7" x14ac:dyDescent="0.25">
      <c r="A42" s="51"/>
      <c r="G42" s="51"/>
    </row>
  </sheetData>
  <mergeCells count="3">
    <mergeCell ref="A37:B37"/>
    <mergeCell ref="A38:B38"/>
    <mergeCell ref="A28:L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745D-FD3A-4596-B61C-0FF318BA600A}">
  <dimension ref="A1:M30"/>
  <sheetViews>
    <sheetView workbookViewId="0">
      <selection activeCell="D16" sqref="D16"/>
    </sheetView>
  </sheetViews>
  <sheetFormatPr defaultRowHeight="15" x14ac:dyDescent="0.2"/>
  <cols>
    <col min="1" max="1" width="6.7109375" style="86" bestFit="1" customWidth="1"/>
    <col min="2" max="2" width="12" style="86" bestFit="1" customWidth="1"/>
    <col min="3" max="3" width="6" style="105" bestFit="1" customWidth="1"/>
    <col min="4" max="4" width="6.28515625" style="86" bestFit="1" customWidth="1"/>
    <col min="5" max="5" width="14.5703125" style="86" bestFit="1" customWidth="1"/>
    <col min="6" max="6" width="14" style="86" bestFit="1" customWidth="1"/>
    <col min="7" max="7" width="9.140625" style="105"/>
    <col min="8" max="8" width="18.28515625" style="105" bestFit="1" customWidth="1"/>
    <col min="9" max="9" width="22.42578125" style="106" bestFit="1" customWidth="1"/>
    <col min="10" max="10" width="11.42578125" style="105" bestFit="1" customWidth="1"/>
    <col min="11" max="11" width="15.28515625" style="107" bestFit="1" customWidth="1"/>
    <col min="12" max="12" width="20.28515625" style="107" bestFit="1" customWidth="1"/>
    <col min="13" max="13" width="17.85546875" style="107" bestFit="1" customWidth="1"/>
    <col min="14" max="16384" width="9.140625" style="86"/>
  </cols>
  <sheetData>
    <row r="1" spans="1:13" ht="15.75" x14ac:dyDescent="0.25">
      <c r="A1" s="83" t="s">
        <v>65</v>
      </c>
      <c r="B1" s="83" t="s">
        <v>66</v>
      </c>
      <c r="C1" s="84" t="s">
        <v>20</v>
      </c>
      <c r="D1" s="83" t="s">
        <v>21</v>
      </c>
      <c r="E1" s="83" t="s">
        <v>67</v>
      </c>
      <c r="F1" s="83" t="s">
        <v>68</v>
      </c>
      <c r="G1" s="84" t="s">
        <v>69</v>
      </c>
      <c r="H1" s="84" t="s">
        <v>70</v>
      </c>
      <c r="I1" s="85" t="s">
        <v>12</v>
      </c>
      <c r="J1" s="84" t="s">
        <v>71</v>
      </c>
      <c r="K1" s="85" t="s">
        <v>13</v>
      </c>
      <c r="L1" s="85" t="s">
        <v>72</v>
      </c>
      <c r="M1" s="85" t="s">
        <v>73</v>
      </c>
    </row>
    <row r="2" spans="1:13" x14ac:dyDescent="0.2">
      <c r="A2" s="87">
        <v>1</v>
      </c>
      <c r="B2" s="87">
        <v>1852</v>
      </c>
      <c r="C2" s="88" t="s">
        <v>74</v>
      </c>
      <c r="D2" s="87">
        <v>5.2</v>
      </c>
      <c r="E2" s="87" t="s">
        <v>75</v>
      </c>
      <c r="F2" s="89">
        <v>44434</v>
      </c>
      <c r="G2" s="90">
        <v>0.33749999999999997</v>
      </c>
      <c r="H2" s="90">
        <v>0.33888888888888885</v>
      </c>
      <c r="I2" s="91">
        <v>2</v>
      </c>
      <c r="J2" s="90">
        <v>0.34027777777777773</v>
      </c>
      <c r="K2" s="92">
        <v>4</v>
      </c>
      <c r="L2" s="92">
        <v>1</v>
      </c>
      <c r="M2" s="92">
        <v>1</v>
      </c>
    </row>
    <row r="3" spans="1:13" x14ac:dyDescent="0.2">
      <c r="A3" s="87">
        <v>1</v>
      </c>
      <c r="B3" s="87">
        <v>1843</v>
      </c>
      <c r="C3" s="88" t="s">
        <v>76</v>
      </c>
      <c r="D3" s="87">
        <v>5.3</v>
      </c>
      <c r="E3" s="87" t="s">
        <v>77</v>
      </c>
      <c r="F3" s="89">
        <v>44435</v>
      </c>
      <c r="G3" s="90">
        <v>0.39513888888888887</v>
      </c>
      <c r="H3" s="90">
        <v>0.45208333333333334</v>
      </c>
      <c r="I3" s="91">
        <v>82</v>
      </c>
      <c r="J3" s="88" t="s">
        <v>78</v>
      </c>
      <c r="K3" s="92" t="s">
        <v>78</v>
      </c>
      <c r="L3" s="92">
        <v>1</v>
      </c>
      <c r="M3" s="92">
        <v>0</v>
      </c>
    </row>
    <row r="4" spans="1:13" x14ac:dyDescent="0.2">
      <c r="A4" s="87">
        <v>1</v>
      </c>
      <c r="B4" s="87">
        <v>1111</v>
      </c>
      <c r="C4" s="88" t="s">
        <v>76</v>
      </c>
      <c r="D4" s="87">
        <v>5.0999999999999996</v>
      </c>
      <c r="E4" s="87" t="s">
        <v>77</v>
      </c>
      <c r="F4" s="89">
        <v>44435</v>
      </c>
      <c r="G4" s="90">
        <v>0.39305555555555555</v>
      </c>
      <c r="H4" s="90">
        <v>0.41319444444444442</v>
      </c>
      <c r="I4" s="91">
        <v>29</v>
      </c>
      <c r="J4" s="88" t="s">
        <v>78</v>
      </c>
      <c r="K4" s="92" t="s">
        <v>78</v>
      </c>
      <c r="L4" s="92">
        <v>1</v>
      </c>
      <c r="M4" s="92">
        <v>0</v>
      </c>
    </row>
    <row r="5" spans="1:13" x14ac:dyDescent="0.2">
      <c r="A5" s="87">
        <v>1</v>
      </c>
      <c r="B5" s="87">
        <v>1843</v>
      </c>
      <c r="C5" s="88" t="s">
        <v>76</v>
      </c>
      <c r="D5" s="87">
        <v>5.3</v>
      </c>
      <c r="E5" s="87" t="s">
        <v>77</v>
      </c>
      <c r="F5" s="89">
        <v>44436</v>
      </c>
      <c r="G5" s="90">
        <v>0.33749999999999997</v>
      </c>
      <c r="H5" s="88" t="s">
        <v>15</v>
      </c>
      <c r="I5" s="91" t="s">
        <v>15</v>
      </c>
      <c r="J5" s="88" t="s">
        <v>78</v>
      </c>
      <c r="K5" s="92" t="s">
        <v>78</v>
      </c>
      <c r="L5" s="92">
        <v>1</v>
      </c>
      <c r="M5" s="92">
        <v>0</v>
      </c>
    </row>
    <row r="6" spans="1:13" x14ac:dyDescent="0.2">
      <c r="A6" s="87">
        <v>1</v>
      </c>
      <c r="B6" s="87">
        <v>1111</v>
      </c>
      <c r="C6" s="88" t="s">
        <v>76</v>
      </c>
      <c r="D6" s="87">
        <v>5.0999999999999996</v>
      </c>
      <c r="E6" s="87" t="s">
        <v>77</v>
      </c>
      <c r="F6" s="89">
        <v>44436</v>
      </c>
      <c r="G6" s="90">
        <v>0.3354166666666667</v>
      </c>
      <c r="H6" s="88" t="s">
        <v>15</v>
      </c>
      <c r="I6" s="91" t="s">
        <v>15</v>
      </c>
      <c r="J6" s="88" t="s">
        <v>78</v>
      </c>
      <c r="K6" s="92" t="s">
        <v>78</v>
      </c>
      <c r="L6" s="92">
        <v>1</v>
      </c>
      <c r="M6" s="92">
        <v>0</v>
      </c>
    </row>
    <row r="7" spans="1:13" x14ac:dyDescent="0.2">
      <c r="A7" s="87">
        <v>1</v>
      </c>
      <c r="B7" s="87">
        <v>1843</v>
      </c>
      <c r="C7" s="88" t="s">
        <v>76</v>
      </c>
      <c r="D7" s="87">
        <v>5.3</v>
      </c>
      <c r="E7" s="87" t="s">
        <v>77</v>
      </c>
      <c r="F7" s="89">
        <v>44437</v>
      </c>
      <c r="G7" s="90">
        <v>0.32847222222222222</v>
      </c>
      <c r="H7" s="88" t="s">
        <v>15</v>
      </c>
      <c r="I7" s="91" t="s">
        <v>15</v>
      </c>
      <c r="J7" s="90">
        <v>0.33055555555555555</v>
      </c>
      <c r="K7" s="92">
        <v>363</v>
      </c>
      <c r="L7" s="92">
        <v>1</v>
      </c>
      <c r="M7" s="92">
        <v>1</v>
      </c>
    </row>
    <row r="8" spans="1:13" x14ac:dyDescent="0.2">
      <c r="A8" s="87">
        <v>1</v>
      </c>
      <c r="B8" s="87">
        <v>1111</v>
      </c>
      <c r="C8" s="88" t="s">
        <v>76</v>
      </c>
      <c r="D8" s="87">
        <v>5.0999999999999996</v>
      </c>
      <c r="E8" s="87" t="s">
        <v>77</v>
      </c>
      <c r="F8" s="89">
        <v>44437</v>
      </c>
      <c r="G8" s="90">
        <v>0.32708333333333334</v>
      </c>
      <c r="H8" s="88" t="s">
        <v>15</v>
      </c>
      <c r="I8" s="91" t="s">
        <v>15</v>
      </c>
      <c r="J8" s="88" t="s">
        <v>78</v>
      </c>
      <c r="K8" s="92" t="s">
        <v>78</v>
      </c>
      <c r="L8" s="92">
        <v>1</v>
      </c>
      <c r="M8" s="92">
        <v>0</v>
      </c>
    </row>
    <row r="9" spans="1:13" x14ac:dyDescent="0.2">
      <c r="A9" s="87">
        <v>1</v>
      </c>
      <c r="B9" s="87">
        <v>1111</v>
      </c>
      <c r="C9" s="88" t="s">
        <v>76</v>
      </c>
      <c r="D9" s="87">
        <v>5.0999999999999996</v>
      </c>
      <c r="E9" s="87" t="s">
        <v>77</v>
      </c>
      <c r="F9" s="89">
        <v>44438</v>
      </c>
      <c r="G9" s="90">
        <v>0.40972222222222227</v>
      </c>
      <c r="H9" s="88" t="s">
        <v>15</v>
      </c>
      <c r="I9" s="91" t="s">
        <v>15</v>
      </c>
      <c r="J9" s="88" t="s">
        <v>78</v>
      </c>
      <c r="K9" s="92" t="s">
        <v>78</v>
      </c>
      <c r="L9" s="92">
        <v>1</v>
      </c>
      <c r="M9" s="92">
        <v>0</v>
      </c>
    </row>
    <row r="10" spans="1:13" x14ac:dyDescent="0.2">
      <c r="A10" s="87">
        <v>1</v>
      </c>
      <c r="B10" s="87">
        <v>1111</v>
      </c>
      <c r="C10" s="88" t="s">
        <v>76</v>
      </c>
      <c r="D10" s="87">
        <v>5.0999999999999996</v>
      </c>
      <c r="E10" s="87" t="s">
        <v>77</v>
      </c>
      <c r="F10" s="89">
        <v>44442</v>
      </c>
      <c r="G10" s="90">
        <v>0.32291666666666669</v>
      </c>
      <c r="H10" s="88" t="s">
        <v>15</v>
      </c>
      <c r="I10" s="91" t="s">
        <v>15</v>
      </c>
      <c r="J10" s="88" t="s">
        <v>78</v>
      </c>
      <c r="K10" s="92" t="s">
        <v>78</v>
      </c>
      <c r="L10" s="92">
        <v>1</v>
      </c>
      <c r="M10" s="92">
        <v>0</v>
      </c>
    </row>
    <row r="11" spans="1:13" x14ac:dyDescent="0.2">
      <c r="A11" s="87">
        <v>1</v>
      </c>
      <c r="B11" s="87">
        <v>1111</v>
      </c>
      <c r="C11" s="88" t="s">
        <v>76</v>
      </c>
      <c r="D11" s="87">
        <v>5.0999999999999996</v>
      </c>
      <c r="E11" s="87" t="s">
        <v>77</v>
      </c>
      <c r="F11" s="89">
        <v>44450</v>
      </c>
      <c r="G11" s="90">
        <v>0.33958333333333335</v>
      </c>
      <c r="H11" s="88" t="s">
        <v>15</v>
      </c>
      <c r="I11" s="91" t="s">
        <v>15</v>
      </c>
      <c r="J11" s="90">
        <v>0.34166666666666662</v>
      </c>
      <c r="K11" s="92">
        <v>903</v>
      </c>
      <c r="L11" s="92">
        <v>1</v>
      </c>
      <c r="M11" s="92">
        <v>1</v>
      </c>
    </row>
    <row r="12" spans="1:13" x14ac:dyDescent="0.2">
      <c r="A12" s="93">
        <v>2</v>
      </c>
      <c r="B12" s="93">
        <v>1923</v>
      </c>
      <c r="C12" s="94" t="s">
        <v>76</v>
      </c>
      <c r="D12" s="93">
        <v>5.2</v>
      </c>
      <c r="E12" s="93" t="s">
        <v>75</v>
      </c>
      <c r="F12" s="95">
        <v>44467</v>
      </c>
      <c r="G12" s="96">
        <v>0.32013888888888892</v>
      </c>
      <c r="H12" s="96">
        <v>0.32361111111111113</v>
      </c>
      <c r="I12" s="97">
        <v>5</v>
      </c>
      <c r="J12" s="94" t="s">
        <v>78</v>
      </c>
      <c r="K12" s="98" t="s">
        <v>78</v>
      </c>
      <c r="L12" s="98">
        <v>1</v>
      </c>
      <c r="M12" s="98">
        <v>0</v>
      </c>
    </row>
    <row r="13" spans="1:13" x14ac:dyDescent="0.2">
      <c r="A13" s="93">
        <v>2</v>
      </c>
      <c r="B13" s="93">
        <v>1923</v>
      </c>
      <c r="C13" s="94" t="s">
        <v>76</v>
      </c>
      <c r="D13" s="93">
        <v>5.2</v>
      </c>
      <c r="E13" s="93" t="s">
        <v>75</v>
      </c>
      <c r="F13" s="95">
        <v>44468</v>
      </c>
      <c r="G13" s="96">
        <v>0.32222222222222224</v>
      </c>
      <c r="H13" s="94" t="s">
        <v>15</v>
      </c>
      <c r="I13" s="97" t="s">
        <v>15</v>
      </c>
      <c r="J13" s="94" t="s">
        <v>78</v>
      </c>
      <c r="K13" s="98" t="s">
        <v>78</v>
      </c>
      <c r="L13" s="98">
        <v>1</v>
      </c>
      <c r="M13" s="98">
        <v>0</v>
      </c>
    </row>
    <row r="14" spans="1:13" x14ac:dyDescent="0.2">
      <c r="A14" s="93">
        <v>2</v>
      </c>
      <c r="B14" s="93">
        <v>1923</v>
      </c>
      <c r="C14" s="94" t="s">
        <v>76</v>
      </c>
      <c r="D14" s="93">
        <v>5.2</v>
      </c>
      <c r="E14" s="93" t="s">
        <v>75</v>
      </c>
      <c r="F14" s="95">
        <v>44469</v>
      </c>
      <c r="G14" s="96">
        <v>0.31319444444444444</v>
      </c>
      <c r="H14" s="94" t="s">
        <v>15</v>
      </c>
      <c r="I14" s="97" t="s">
        <v>15</v>
      </c>
      <c r="J14" s="96">
        <v>0.35555555555555557</v>
      </c>
      <c r="K14" s="98">
        <v>421</v>
      </c>
      <c r="L14" s="98">
        <v>1</v>
      </c>
      <c r="M14" s="98">
        <v>1</v>
      </c>
    </row>
    <row r="15" spans="1:13" x14ac:dyDescent="0.2">
      <c r="A15" s="93">
        <v>2</v>
      </c>
      <c r="B15" s="93">
        <v>1400</v>
      </c>
      <c r="C15" s="94" t="s">
        <v>74</v>
      </c>
      <c r="D15" s="93">
        <v>5.0999999999999996</v>
      </c>
      <c r="E15" s="93" t="s">
        <v>77</v>
      </c>
      <c r="F15" s="95">
        <v>44470</v>
      </c>
      <c r="G15" s="96">
        <v>0.51458333333333328</v>
      </c>
      <c r="H15" s="94" t="s">
        <v>78</v>
      </c>
      <c r="I15" s="97" t="s">
        <v>78</v>
      </c>
      <c r="J15" s="94" t="s">
        <v>78</v>
      </c>
      <c r="K15" s="98" t="s">
        <v>78</v>
      </c>
      <c r="L15" s="98">
        <v>0</v>
      </c>
      <c r="M15" s="98">
        <v>0</v>
      </c>
    </row>
    <row r="16" spans="1:13" x14ac:dyDescent="0.2">
      <c r="A16" s="93">
        <v>2</v>
      </c>
      <c r="B16" s="93">
        <v>1904</v>
      </c>
      <c r="C16" s="94" t="s">
        <v>74</v>
      </c>
      <c r="D16" s="93">
        <v>5.3</v>
      </c>
      <c r="E16" s="93" t="s">
        <v>77</v>
      </c>
      <c r="F16" s="95">
        <v>44470</v>
      </c>
      <c r="G16" s="96">
        <v>0.51666666666666672</v>
      </c>
      <c r="H16" s="96">
        <v>0.52847222222222223</v>
      </c>
      <c r="I16" s="97">
        <v>17</v>
      </c>
      <c r="J16" s="96">
        <v>4.5138888888888888E-2</v>
      </c>
      <c r="K16" s="98">
        <v>41</v>
      </c>
      <c r="L16" s="98">
        <v>1</v>
      </c>
      <c r="M16" s="98">
        <v>1</v>
      </c>
    </row>
    <row r="17" spans="1:13" x14ac:dyDescent="0.2">
      <c r="A17" s="93">
        <v>2</v>
      </c>
      <c r="B17" s="93">
        <v>1400</v>
      </c>
      <c r="C17" s="94" t="s">
        <v>74</v>
      </c>
      <c r="D17" s="93">
        <v>5.0999999999999996</v>
      </c>
      <c r="E17" s="93" t="s">
        <v>77</v>
      </c>
      <c r="F17" s="95">
        <v>44471</v>
      </c>
      <c r="G17" s="96">
        <v>0.35486111111111113</v>
      </c>
      <c r="H17" s="94" t="s">
        <v>78</v>
      </c>
      <c r="I17" s="97" t="s">
        <v>78</v>
      </c>
      <c r="J17" s="94" t="s">
        <v>78</v>
      </c>
      <c r="K17" s="94" t="s">
        <v>78</v>
      </c>
      <c r="L17" s="98">
        <v>0</v>
      </c>
      <c r="M17" s="98">
        <v>0</v>
      </c>
    </row>
    <row r="18" spans="1:13" x14ac:dyDescent="0.2">
      <c r="A18" s="93">
        <v>2</v>
      </c>
      <c r="B18" s="93">
        <v>1400</v>
      </c>
      <c r="C18" s="94" t="s">
        <v>74</v>
      </c>
      <c r="D18" s="93">
        <v>5.0999999999999996</v>
      </c>
      <c r="E18" s="93" t="s">
        <v>77</v>
      </c>
      <c r="F18" s="95">
        <v>44472</v>
      </c>
      <c r="G18" s="96">
        <v>0.33402777777777781</v>
      </c>
      <c r="H18" s="94" t="s">
        <v>78</v>
      </c>
      <c r="I18" s="97" t="s">
        <v>78</v>
      </c>
      <c r="J18" s="94" t="s">
        <v>78</v>
      </c>
      <c r="K18" s="94" t="s">
        <v>78</v>
      </c>
      <c r="L18" s="98">
        <v>0</v>
      </c>
      <c r="M18" s="98">
        <v>0</v>
      </c>
    </row>
    <row r="19" spans="1:13" x14ac:dyDescent="0.2">
      <c r="A19" s="93">
        <v>2</v>
      </c>
      <c r="B19" s="93">
        <v>1400</v>
      </c>
      <c r="C19" s="94" t="s">
        <v>74</v>
      </c>
      <c r="D19" s="93">
        <v>5.0999999999999996</v>
      </c>
      <c r="E19" s="93" t="s">
        <v>77</v>
      </c>
      <c r="F19" s="95">
        <v>44473</v>
      </c>
      <c r="G19" s="96">
        <v>0.33333333333333331</v>
      </c>
      <c r="H19" s="96">
        <v>0.33611111111111108</v>
      </c>
      <c r="I19" s="97">
        <v>544</v>
      </c>
      <c r="J19" s="94" t="s">
        <v>78</v>
      </c>
      <c r="K19" s="94" t="s">
        <v>78</v>
      </c>
      <c r="L19" s="98">
        <v>1</v>
      </c>
      <c r="M19" s="98">
        <v>0</v>
      </c>
    </row>
    <row r="20" spans="1:13" x14ac:dyDescent="0.2">
      <c r="A20" s="93">
        <v>2</v>
      </c>
      <c r="B20" s="93">
        <v>1400</v>
      </c>
      <c r="C20" s="94" t="s">
        <v>74</v>
      </c>
      <c r="D20" s="93">
        <v>5.0999999999999996</v>
      </c>
      <c r="E20" s="93" t="s">
        <v>77</v>
      </c>
      <c r="F20" s="95">
        <v>44477</v>
      </c>
      <c r="G20" s="96">
        <v>0.33333333333333331</v>
      </c>
      <c r="H20" s="96" t="s">
        <v>15</v>
      </c>
      <c r="I20" s="97" t="s">
        <v>15</v>
      </c>
      <c r="J20" s="94" t="s">
        <v>78</v>
      </c>
      <c r="K20" s="94" t="s">
        <v>78</v>
      </c>
      <c r="L20" s="98">
        <v>1</v>
      </c>
      <c r="M20" s="98">
        <v>0</v>
      </c>
    </row>
    <row r="21" spans="1:13" x14ac:dyDescent="0.2">
      <c r="A21" s="93">
        <v>2</v>
      </c>
      <c r="B21" s="93">
        <v>1400</v>
      </c>
      <c r="C21" s="94" t="s">
        <v>74</v>
      </c>
      <c r="D21" s="93">
        <v>5.0999999999999996</v>
      </c>
      <c r="E21" s="93" t="s">
        <v>77</v>
      </c>
      <c r="F21" s="95">
        <v>44501</v>
      </c>
      <c r="G21" s="96">
        <v>0.34097222222222223</v>
      </c>
      <c r="H21" s="96" t="s">
        <v>15</v>
      </c>
      <c r="I21" s="97" t="s">
        <v>15</v>
      </c>
      <c r="J21" s="96">
        <v>0.37777777777777777</v>
      </c>
      <c r="K21" s="94">
        <v>1133</v>
      </c>
      <c r="L21" s="98">
        <v>1</v>
      </c>
      <c r="M21" s="94">
        <v>1</v>
      </c>
    </row>
    <row r="22" spans="1:13" x14ac:dyDescent="0.2">
      <c r="A22" s="99">
        <v>3</v>
      </c>
      <c r="B22" s="99">
        <v>1912</v>
      </c>
      <c r="C22" s="100" t="s">
        <v>74</v>
      </c>
      <c r="D22" s="99">
        <v>4.2</v>
      </c>
      <c r="E22" s="99" t="s">
        <v>75</v>
      </c>
      <c r="F22" s="101">
        <v>44482</v>
      </c>
      <c r="G22" s="102">
        <v>0.34513888888888888</v>
      </c>
      <c r="H22" s="102">
        <v>0.34652777777777777</v>
      </c>
      <c r="I22" s="103">
        <v>2</v>
      </c>
      <c r="J22" s="100" t="s">
        <v>78</v>
      </c>
      <c r="K22" s="104" t="s">
        <v>78</v>
      </c>
      <c r="L22" s="104">
        <v>1</v>
      </c>
      <c r="M22" s="104">
        <v>0</v>
      </c>
    </row>
    <row r="23" spans="1:13" x14ac:dyDescent="0.2">
      <c r="A23" s="99">
        <v>3</v>
      </c>
      <c r="B23" s="99">
        <v>1912</v>
      </c>
      <c r="C23" s="100" t="s">
        <v>74</v>
      </c>
      <c r="D23" s="99">
        <v>4.2</v>
      </c>
      <c r="E23" s="99" t="s">
        <v>75</v>
      </c>
      <c r="F23" s="101">
        <v>44483</v>
      </c>
      <c r="G23" s="102">
        <v>0.33611111111111108</v>
      </c>
      <c r="H23" s="102" t="s">
        <v>15</v>
      </c>
      <c r="I23" s="103" t="s">
        <v>15</v>
      </c>
      <c r="J23" s="102">
        <v>0.3979166666666667</v>
      </c>
      <c r="K23" s="104">
        <v>209</v>
      </c>
      <c r="L23" s="104">
        <v>1</v>
      </c>
      <c r="M23" s="104">
        <v>1</v>
      </c>
    </row>
    <row r="24" spans="1:13" x14ac:dyDescent="0.2">
      <c r="A24" s="99">
        <v>3</v>
      </c>
      <c r="B24" s="99">
        <v>1901</v>
      </c>
      <c r="C24" s="100" t="s">
        <v>76</v>
      </c>
      <c r="D24" s="99">
        <v>4.0999999999999996</v>
      </c>
      <c r="E24" s="99" t="s">
        <v>77</v>
      </c>
      <c r="F24" s="101">
        <v>44484</v>
      </c>
      <c r="G24" s="102">
        <v>0.41180555555555554</v>
      </c>
      <c r="H24" s="102">
        <v>0.41666666666666669</v>
      </c>
      <c r="I24" s="103">
        <v>7</v>
      </c>
      <c r="J24" s="102">
        <v>0.45833333333333331</v>
      </c>
      <c r="K24" s="104">
        <v>67</v>
      </c>
      <c r="L24" s="104">
        <v>1</v>
      </c>
      <c r="M24" s="104">
        <v>1</v>
      </c>
    </row>
    <row r="25" spans="1:13" x14ac:dyDescent="0.2">
      <c r="A25" s="99">
        <v>3</v>
      </c>
      <c r="B25" s="99">
        <v>1421</v>
      </c>
      <c r="C25" s="100" t="s">
        <v>76</v>
      </c>
      <c r="D25" s="99">
        <v>4.3</v>
      </c>
      <c r="E25" s="99" t="s">
        <v>77</v>
      </c>
      <c r="F25" s="101">
        <v>44484</v>
      </c>
      <c r="G25" s="102">
        <v>0.40833333333333338</v>
      </c>
      <c r="H25" s="102">
        <v>0.42986111111111108</v>
      </c>
      <c r="I25" s="103">
        <v>31</v>
      </c>
      <c r="J25" s="100" t="s">
        <v>78</v>
      </c>
      <c r="K25" s="104" t="s">
        <v>78</v>
      </c>
      <c r="L25" s="104">
        <v>1</v>
      </c>
      <c r="M25" s="104">
        <v>0</v>
      </c>
    </row>
    <row r="26" spans="1:13" x14ac:dyDescent="0.2">
      <c r="A26" s="99">
        <v>2</v>
      </c>
      <c r="B26" s="99">
        <v>1400</v>
      </c>
      <c r="C26" s="100" t="s">
        <v>74</v>
      </c>
      <c r="D26" s="99">
        <v>5.0999999999999996</v>
      </c>
      <c r="E26" s="99" t="s">
        <v>77</v>
      </c>
      <c r="F26" s="101">
        <v>44485</v>
      </c>
      <c r="G26" s="102">
        <v>0.33402777777777781</v>
      </c>
      <c r="H26" s="100" t="s">
        <v>15</v>
      </c>
      <c r="I26" s="103" t="s">
        <v>15</v>
      </c>
      <c r="J26" s="100" t="s">
        <v>78</v>
      </c>
      <c r="K26" s="104" t="s">
        <v>78</v>
      </c>
      <c r="L26" s="104">
        <v>1</v>
      </c>
      <c r="M26" s="104">
        <v>0</v>
      </c>
    </row>
    <row r="27" spans="1:13" x14ac:dyDescent="0.2">
      <c r="A27" s="99">
        <v>3</v>
      </c>
      <c r="B27" s="99">
        <v>1421</v>
      </c>
      <c r="C27" s="100" t="s">
        <v>76</v>
      </c>
      <c r="D27" s="99">
        <v>4.3</v>
      </c>
      <c r="E27" s="99" t="s">
        <v>77</v>
      </c>
      <c r="F27" s="101">
        <v>44485</v>
      </c>
      <c r="G27" s="102">
        <v>0.33194444444444443</v>
      </c>
      <c r="H27" s="100" t="s">
        <v>15</v>
      </c>
      <c r="I27" s="103" t="s">
        <v>15</v>
      </c>
      <c r="J27" s="100" t="s">
        <v>78</v>
      </c>
      <c r="K27" s="104" t="s">
        <v>78</v>
      </c>
      <c r="L27" s="104">
        <v>1</v>
      </c>
      <c r="M27" s="104">
        <v>0</v>
      </c>
    </row>
    <row r="28" spans="1:13" x14ac:dyDescent="0.2">
      <c r="A28" s="99">
        <v>3</v>
      </c>
      <c r="B28" s="99">
        <v>1421</v>
      </c>
      <c r="C28" s="100" t="s">
        <v>76</v>
      </c>
      <c r="D28" s="99">
        <v>4.3</v>
      </c>
      <c r="E28" s="99" t="s">
        <v>77</v>
      </c>
      <c r="F28" s="101">
        <v>44486</v>
      </c>
      <c r="G28" s="102">
        <v>0.32430555555555557</v>
      </c>
      <c r="H28" s="102" t="s">
        <v>15</v>
      </c>
      <c r="I28" s="103" t="s">
        <v>15</v>
      </c>
      <c r="J28" s="100" t="s">
        <v>78</v>
      </c>
      <c r="K28" s="104" t="s">
        <v>78</v>
      </c>
      <c r="L28" s="104">
        <v>1</v>
      </c>
      <c r="M28" s="104">
        <v>0</v>
      </c>
    </row>
    <row r="29" spans="1:13" x14ac:dyDescent="0.2">
      <c r="A29" s="99">
        <v>3</v>
      </c>
      <c r="B29" s="99">
        <v>1421</v>
      </c>
      <c r="C29" s="100" t="s">
        <v>76</v>
      </c>
      <c r="D29" s="99">
        <v>4.3</v>
      </c>
      <c r="E29" s="99" t="s">
        <v>77</v>
      </c>
      <c r="F29" s="101">
        <v>44487</v>
      </c>
      <c r="G29" s="102">
        <v>0.3298611111111111</v>
      </c>
      <c r="H29" s="102" t="s">
        <v>15</v>
      </c>
      <c r="I29" s="103" t="s">
        <v>15</v>
      </c>
      <c r="J29" s="100" t="s">
        <v>78</v>
      </c>
      <c r="K29" s="104" t="s">
        <v>78</v>
      </c>
      <c r="L29" s="104">
        <v>1</v>
      </c>
      <c r="M29" s="104">
        <v>0</v>
      </c>
    </row>
    <row r="30" spans="1:13" x14ac:dyDescent="0.2">
      <c r="A30" s="99">
        <v>3</v>
      </c>
      <c r="B30" s="99">
        <v>1421</v>
      </c>
      <c r="C30" s="100" t="s">
        <v>76</v>
      </c>
      <c r="D30" s="99">
        <v>4.3</v>
      </c>
      <c r="E30" s="99" t="s">
        <v>77</v>
      </c>
      <c r="F30" s="101">
        <v>44491</v>
      </c>
      <c r="G30" s="102">
        <v>0.32291666666666669</v>
      </c>
      <c r="H30" s="102" t="s">
        <v>15</v>
      </c>
      <c r="I30" s="103">
        <v>764</v>
      </c>
      <c r="J30" s="102">
        <v>0.35347222222222219</v>
      </c>
      <c r="K30" s="103">
        <v>764</v>
      </c>
      <c r="L30" s="104">
        <v>1</v>
      </c>
      <c r="M30" s="10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phase1RawData</vt:lpstr>
      <vt:lpstr>phase2RawData</vt:lpstr>
      <vt:lpstr>phase3RawData</vt:lpstr>
    </vt:vector>
  </TitlesOfParts>
  <Company>USDA APHIS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Julie K - APHIS</dc:creator>
  <cp:lastModifiedBy>Julie Young</cp:lastModifiedBy>
  <dcterms:created xsi:type="dcterms:W3CDTF">2018-07-17T13:04:09Z</dcterms:created>
  <dcterms:modified xsi:type="dcterms:W3CDTF">2022-01-21T17:50:12Z</dcterms:modified>
</cp:coreProperties>
</file>