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C6" i="1"/>
  <c r="B6" i="1"/>
  <c r="E4" i="1" l="1"/>
  <c r="E5" i="1"/>
  <c r="F5" i="1"/>
  <c r="F4" i="1"/>
  <c r="F2" i="1"/>
  <c r="E2" i="1"/>
  <c r="N2" i="1" l="1"/>
  <c r="J5" i="1"/>
  <c r="J4" i="1"/>
  <c r="J2" i="1"/>
  <c r="C2" i="1"/>
  <c r="B2" i="1"/>
</calcChain>
</file>

<file path=xl/sharedStrings.xml><?xml version="1.0" encoding="utf-8"?>
<sst xmlns="http://schemas.openxmlformats.org/spreadsheetml/2006/main" count="25" uniqueCount="25">
  <si>
    <t>Pays</t>
  </si>
  <si>
    <t>France</t>
  </si>
  <si>
    <t>Belgique</t>
  </si>
  <si>
    <t>Netherlands</t>
  </si>
  <si>
    <t>Lignite</t>
  </si>
  <si>
    <t>Anthracite</t>
  </si>
  <si>
    <t>Nucleaire</t>
  </si>
  <si>
    <t>CCGT</t>
  </si>
  <si>
    <t>TAG</t>
  </si>
  <si>
    <t>HydroConv</t>
  </si>
  <si>
    <t>STEP</t>
  </si>
  <si>
    <t>Fildeleau</t>
  </si>
  <si>
    <t>Wind</t>
  </si>
  <si>
    <t>PV</t>
  </si>
  <si>
    <t>IntUK</t>
  </si>
  <si>
    <t>IntEsp</t>
  </si>
  <si>
    <t>IntScand</t>
  </si>
  <si>
    <t>1061.2</t>
  </si>
  <si>
    <t>Allemagne+Lux</t>
  </si>
  <si>
    <t>cout (€/MWh)</t>
  </si>
  <si>
    <t>prod hydro et cout de transport</t>
  </si>
  <si>
    <t>avec prix ets 80€/tCO2</t>
  </si>
  <si>
    <t>gaz pas cher</t>
  </si>
  <si>
    <t>idem mais un peu plus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</si>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</sst>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130" zoomScaleNormal="130" workbookViewId="0">
      <selection activeCell="J13" sqref="J13"/>
    </sheetView>
  </sheetViews>
  <sheetFormatPr baseColWidth="10" defaultColWidth="8.7265625" defaultRowHeight="14.5" x14ac:dyDescent="0.35"/>
  <cols>
    <col min="1" max="1" width="14.26953125" customWidth="1"/>
  </cols>
  <sheetData>
    <row r="1" spans="1:14" x14ac:dyDescent="0.3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35">
      <c r="A2" t="s">
        <v>18</v>
      </c>
      <c r="B2">
        <f>16000*0.39</f>
        <v>6240</v>
      </c>
      <c r="C2">
        <f>18830*0.42</f>
        <v>7908.5999999999995</v>
      </c>
      <c r="D2">
        <v>0</v>
      </c>
      <c r="E2">
        <f>0.56*30649*0.91</f>
        <v>15618.730400000002</v>
      </c>
      <c r="F2">
        <f>0.4*30649*0.09</f>
        <v>1103.364</v>
      </c>
      <c r="G2">
        <v>1408</v>
      </c>
      <c r="H2">
        <v>9280</v>
      </c>
      <c r="I2">
        <v>3743</v>
      </c>
      <c r="J2">
        <f>55797+7787</f>
        <v>63584</v>
      </c>
      <c r="K2">
        <v>56567</v>
      </c>
      <c r="L2">
        <v>0</v>
      </c>
      <c r="M2">
        <v>0</v>
      </c>
      <c r="N2">
        <f>500+650+1444+615</f>
        <v>3209</v>
      </c>
    </row>
    <row r="3" spans="1:14" x14ac:dyDescent="0.35">
      <c r="A3" t="s">
        <v>1</v>
      </c>
      <c r="B3">
        <v>0</v>
      </c>
      <c r="C3">
        <v>1817</v>
      </c>
      <c r="D3">
        <v>61370</v>
      </c>
      <c r="E3">
        <v>11506</v>
      </c>
      <c r="F3" t="s">
        <v>17</v>
      </c>
      <c r="G3">
        <v>7188</v>
      </c>
      <c r="H3">
        <v>4656</v>
      </c>
      <c r="I3">
        <v>10955</v>
      </c>
      <c r="J3">
        <v>13610</v>
      </c>
      <c r="K3">
        <v>8188</v>
      </c>
      <c r="L3">
        <v>2014</v>
      </c>
      <c r="M3">
        <v>1800</v>
      </c>
      <c r="N3">
        <v>0</v>
      </c>
    </row>
    <row r="4" spans="1:14" x14ac:dyDescent="0.35">
      <c r="A4" t="s">
        <v>2</v>
      </c>
      <c r="B4">
        <v>0</v>
      </c>
      <c r="C4">
        <v>0</v>
      </c>
      <c r="D4">
        <v>5943</v>
      </c>
      <c r="E4">
        <f>0.56*6951*0.91</f>
        <v>3542.2296000000006</v>
      </c>
      <c r="F4">
        <f>0.4*6951*0.09</f>
        <v>250.23599999999999</v>
      </c>
      <c r="G4">
        <v>0</v>
      </c>
      <c r="H4">
        <v>1308</v>
      </c>
      <c r="I4">
        <v>177</v>
      </c>
      <c r="J4">
        <f>2254+2629</f>
        <v>4883</v>
      </c>
      <c r="K4">
        <v>4788</v>
      </c>
      <c r="L4">
        <v>750</v>
      </c>
      <c r="M4">
        <v>0</v>
      </c>
      <c r="N4">
        <v>0</v>
      </c>
    </row>
    <row r="5" spans="1:14" x14ac:dyDescent="0.35">
      <c r="A5" t="s">
        <v>3</v>
      </c>
      <c r="B5">
        <v>0</v>
      </c>
      <c r="C5">
        <v>4006</v>
      </c>
      <c r="D5">
        <v>486</v>
      </c>
      <c r="E5">
        <f>0.56*18530*0.91</f>
        <v>9442.8880000000008</v>
      </c>
      <c r="F5">
        <f>0.4*18530*0.09</f>
        <v>667.07999999999993</v>
      </c>
      <c r="G5">
        <v>0</v>
      </c>
      <c r="H5">
        <v>0</v>
      </c>
      <c r="I5">
        <v>38</v>
      </c>
      <c r="J5">
        <f>3757+7303</f>
        <v>11060</v>
      </c>
      <c r="K5">
        <v>16074</v>
      </c>
      <c r="L5">
        <v>1016</v>
      </c>
      <c r="M5">
        <v>0</v>
      </c>
      <c r="N5">
        <v>1400</v>
      </c>
    </row>
    <row r="6" spans="1:14" x14ac:dyDescent="0.35">
      <c r="A6" t="s">
        <v>24</v>
      </c>
      <c r="B6">
        <f>SUM(B2:B5)</f>
        <v>6240</v>
      </c>
      <c r="C6">
        <f>SUM(C2:C5)</f>
        <v>13731.599999999999</v>
      </c>
      <c r="D6">
        <f t="shared" ref="D6:N6" si="0">SUM(D2:D5)</f>
        <v>67799</v>
      </c>
      <c r="E6">
        <f t="shared" si="0"/>
        <v>40109.847999999998</v>
      </c>
      <c r="F6">
        <f t="shared" si="0"/>
        <v>2020.6799999999998</v>
      </c>
      <c r="G6">
        <f t="shared" si="0"/>
        <v>8596</v>
      </c>
      <c r="H6">
        <f t="shared" si="0"/>
        <v>15244</v>
      </c>
      <c r="I6">
        <f t="shared" si="0"/>
        <v>14913</v>
      </c>
      <c r="J6">
        <f t="shared" si="0"/>
        <v>93137</v>
      </c>
      <c r="K6">
        <f t="shared" si="0"/>
        <v>85617</v>
      </c>
      <c r="L6">
        <f t="shared" si="0"/>
        <v>3780</v>
      </c>
      <c r="M6">
        <f t="shared" si="0"/>
        <v>1800</v>
      </c>
      <c r="N6">
        <f t="shared" si="0"/>
        <v>4609</v>
      </c>
    </row>
    <row r="7" spans="1:14" x14ac:dyDescent="0.35">
      <c r="A7" t="s">
        <v>19</v>
      </c>
      <c r="B7">
        <v>95.1</v>
      </c>
      <c r="C7">
        <v>165.1</v>
      </c>
      <c r="D7">
        <v>23</v>
      </c>
      <c r="E7">
        <v>171.7</v>
      </c>
      <c r="F7">
        <v>240.4</v>
      </c>
      <c r="G7">
        <v>7.53</v>
      </c>
      <c r="H7">
        <v>9.5399999999999991</v>
      </c>
      <c r="I7">
        <v>0</v>
      </c>
      <c r="J7">
        <v>0</v>
      </c>
      <c r="K7">
        <v>0</v>
      </c>
      <c r="L7">
        <v>150</v>
      </c>
      <c r="M7">
        <v>160</v>
      </c>
      <c r="N7">
        <v>15</v>
      </c>
    </row>
    <row r="8" spans="1:14" x14ac:dyDescent="0.35">
      <c r="A8" t="s">
        <v>21</v>
      </c>
      <c r="L8" t="s">
        <v>22</v>
      </c>
      <c r="M8" t="s">
        <v>23</v>
      </c>
      <c r="N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2022-06-03T10:20:13Z</dcterms:modified>
</cp:coreProperties>
</file>